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1ce74685c4b149/Desktop/STUDY/Financial Model/"/>
    </mc:Choice>
  </mc:AlternateContent>
  <xr:revisionPtr revIDLastSave="479" documentId="13_ncr:1_{5CF122D1-1B7A-4428-B247-8F3F6B14BB20}" xr6:coauthVersionLast="47" xr6:coauthVersionMax="47" xr10:uidLastSave="{75673787-E9C9-4986-8FE1-B9B2DE4D13FE}"/>
  <bookViews>
    <workbookView xWindow="-108" yWindow="-108" windowWidth="23256" windowHeight="12576" firstSheet="1" activeTab="10" xr2:uid="{B2C24B27-E4E6-4D2E-9F4E-69FE0FD6CED4}"/>
  </bookViews>
  <sheets>
    <sheet name="Notes" sheetId="1" state="hidden" r:id="rId1"/>
    <sheet name="Sources &amp; Uses" sheetId="12" r:id="rId2"/>
    <sheet name="Financial Analysis" sheetId="3" state="hidden" r:id="rId3"/>
    <sheet name="Rent Comps" sheetId="7" state="hidden" r:id="rId4"/>
    <sheet name="Sales Comps" sheetId="9" state="hidden" r:id="rId5"/>
    <sheet name="Operating Statement Data" sheetId="11" state="hidden" r:id="rId6"/>
    <sheet name="Data Rent Roll" sheetId="8" state="hidden" r:id="rId7"/>
    <sheet name="Assumptions" sheetId="2" r:id="rId8"/>
    <sheet name="Financial Statement" sheetId="5" r:id="rId9"/>
    <sheet name="Financials" sheetId="13" r:id="rId10"/>
    <sheet name="Rent Roll" sheetId="6" r:id="rId11"/>
    <sheet name="Financial Schedule" sheetId="4" r:id="rId12"/>
  </sheets>
  <definedNames>
    <definedName name="_xlnm._FilterDatabase" localSheetId="6" hidden="1">'Data Rent Roll'!$G$1:$G$101</definedName>
    <definedName name="_xlnm._FilterDatabase" localSheetId="8" hidden="1">'Financial Statement'!$E$5:$G$5</definedName>
    <definedName name="_xlnm._FilterDatabase" localSheetId="10" hidden="1">'Rent Roll'!$B$6:$J$106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2" l="1"/>
  <c r="V109" i="5"/>
  <c r="V107" i="5"/>
  <c r="AB82" i="5" a="1"/>
  <c r="AB82" i="5" s="1"/>
  <c r="AA82" i="5" a="1"/>
  <c r="AA82" i="5" s="1"/>
  <c r="Y82" i="5" a="1"/>
  <c r="Y82" i="5" s="1"/>
  <c r="X82" i="5" a="1"/>
  <c r="X82" i="5" s="1"/>
  <c r="W82" i="5" a="1"/>
  <c r="W82" i="5" s="1"/>
  <c r="U82" i="5" a="1"/>
  <c r="U82" i="5" s="1"/>
  <c r="T82" i="5" a="1"/>
  <c r="T82" i="5" s="1"/>
  <c r="S82" i="5" a="1"/>
  <c r="S82" i="5" s="1"/>
  <c r="Q82" i="5" a="1"/>
  <c r="Q82" i="5" s="1"/>
  <c r="P82" i="5" a="1"/>
  <c r="P82" i="5" s="1"/>
  <c r="O82" i="5" a="1"/>
  <c r="O82" i="5" s="1"/>
  <c r="M82" i="5" a="1"/>
  <c r="M82" i="5" s="1"/>
  <c r="L82" i="5" a="1"/>
  <c r="L82" i="5" s="1"/>
  <c r="K82" i="5" a="1"/>
  <c r="K82" i="5" s="1"/>
  <c r="I82" i="5" a="1"/>
  <c r="I82" i="5" s="1"/>
  <c r="H82" i="5" a="1"/>
  <c r="H82" i="5" s="1"/>
  <c r="G82" i="5" a="1"/>
  <c r="G82" i="5" s="1"/>
  <c r="IQ9" i="13"/>
  <c r="IR9" i="13" s="1"/>
  <c r="IQ7" i="13"/>
  <c r="M9" i="2"/>
  <c r="N9" i="2" s="1"/>
  <c r="O9" i="2" s="1"/>
  <c r="P9" i="2" s="1"/>
  <c r="L9" i="2"/>
  <c r="IQ5" i="13" l="1"/>
  <c r="IQ8" i="13" s="1"/>
  <c r="IQ15" i="13" s="1"/>
  <c r="IQ13" i="13"/>
  <c r="IQ11" i="13"/>
  <c r="IQ3" i="13"/>
  <c r="IQ25" i="13"/>
  <c r="IQ14" i="13"/>
  <c r="IQ12" i="13"/>
  <c r="IR7" i="13"/>
  <c r="IS9" i="13"/>
  <c r="IR6" i="13"/>
  <c r="IR5" i="13"/>
  <c r="IR8" i="13" s="1"/>
  <c r="IQ6" i="13"/>
  <c r="IR25" i="13" l="1"/>
  <c r="IR15" i="13"/>
  <c r="IR14" i="13"/>
  <c r="IR13" i="13"/>
  <c r="IR12" i="13"/>
  <c r="IR11" i="13"/>
  <c r="IR3" i="13"/>
  <c r="IS7" i="13"/>
  <c r="IS6" i="13"/>
  <c r="IS5" i="13"/>
  <c r="IS8" i="13" s="1"/>
  <c r="IT9" i="13"/>
  <c r="IT7" i="13" l="1"/>
  <c r="IU9" i="13"/>
  <c r="IT5" i="13"/>
  <c r="IT8" i="13" s="1"/>
  <c r="IT6" i="13"/>
  <c r="IS25" i="13"/>
  <c r="IS15" i="13"/>
  <c r="IS14" i="13"/>
  <c r="IS13" i="13"/>
  <c r="IS12" i="13"/>
  <c r="IS11" i="13"/>
  <c r="IS3" i="13"/>
  <c r="IT11" i="13" l="1"/>
  <c r="IT3" i="13"/>
  <c r="IT25" i="13"/>
  <c r="IT14" i="13"/>
  <c r="IT12" i="13"/>
  <c r="IT15" i="13"/>
  <c r="IT13" i="13"/>
  <c r="IV9" i="13"/>
  <c r="IU5" i="13"/>
  <c r="IU8" i="13" s="1"/>
  <c r="IU6" i="13"/>
  <c r="IU7" i="13"/>
  <c r="IW9" i="13" l="1"/>
  <c r="IV6" i="13"/>
  <c r="IV5" i="13"/>
  <c r="IV8" i="13" s="1"/>
  <c r="IV7" i="13"/>
  <c r="IU25" i="13"/>
  <c r="IU14" i="13"/>
  <c r="IU12" i="13"/>
  <c r="IU3" i="13"/>
  <c r="IU15" i="13"/>
  <c r="IU13" i="13"/>
  <c r="IU11" i="13"/>
  <c r="IW7" i="13" l="1"/>
  <c r="IV25" i="13"/>
  <c r="IV15" i="13"/>
  <c r="IV14" i="13"/>
  <c r="IV13" i="13"/>
  <c r="IV12" i="13"/>
  <c r="IV11" i="13"/>
  <c r="IV3" i="13"/>
  <c r="IW6" i="13"/>
  <c r="IW5" i="13"/>
  <c r="IW8" i="13" s="1"/>
  <c r="IX9" i="13"/>
  <c r="IW25" i="13" l="1"/>
  <c r="IW15" i="13"/>
  <c r="IW14" i="13"/>
  <c r="IW13" i="13"/>
  <c r="IW12" i="13"/>
  <c r="IW11" i="13"/>
  <c r="IW3" i="13"/>
  <c r="IX6" i="13"/>
  <c r="IY9" i="13"/>
  <c r="IX5" i="13"/>
  <c r="IX8" i="13" s="1"/>
  <c r="IX7" i="13"/>
  <c r="IY7" i="13" l="1"/>
  <c r="IX15" i="13"/>
  <c r="IX13" i="13"/>
  <c r="IX11" i="13"/>
  <c r="IX3" i="13"/>
  <c r="IX25" i="13"/>
  <c r="IX14" i="13"/>
  <c r="IX12" i="13"/>
  <c r="IZ9" i="13"/>
  <c r="IY6" i="13"/>
  <c r="IY5" i="13"/>
  <c r="IY8" i="13" s="1"/>
  <c r="IY15" i="13" l="1"/>
  <c r="IY13" i="13"/>
  <c r="IY11" i="13"/>
  <c r="IY3" i="13"/>
  <c r="IY12" i="13"/>
  <c r="IY25" i="13"/>
  <c r="IY14" i="13"/>
  <c r="JA9" i="13"/>
  <c r="IZ6" i="13"/>
  <c r="IZ5" i="13"/>
  <c r="IZ8" i="13" s="1"/>
  <c r="IZ7" i="13"/>
  <c r="JA6" i="13" l="1"/>
  <c r="JA5" i="13"/>
  <c r="JA8" i="13" s="1"/>
  <c r="JB9" i="13"/>
  <c r="JA7" i="13"/>
  <c r="IZ25" i="13"/>
  <c r="IZ15" i="13"/>
  <c r="IZ14" i="13"/>
  <c r="IZ13" i="13"/>
  <c r="IZ12" i="13"/>
  <c r="IZ11" i="13"/>
  <c r="IZ3" i="13"/>
  <c r="JB7" i="13" l="1"/>
  <c r="JA25" i="13"/>
  <c r="JA15" i="13"/>
  <c r="JA14" i="13"/>
  <c r="JA13" i="13"/>
  <c r="JA12" i="13"/>
  <c r="JA11" i="13"/>
  <c r="JA3" i="13"/>
  <c r="JC9" i="13"/>
  <c r="JB6" i="13"/>
  <c r="JB5" i="13"/>
  <c r="JB8" i="13" s="1"/>
  <c r="JB15" i="13" l="1"/>
  <c r="JB13" i="13"/>
  <c r="JB25" i="13"/>
  <c r="JB14" i="13"/>
  <c r="JB12" i="13"/>
  <c r="JB11" i="13"/>
  <c r="JB3" i="13"/>
  <c r="JD9" i="13"/>
  <c r="JC5" i="13"/>
  <c r="JC8" i="13" s="1"/>
  <c r="JC6" i="13"/>
  <c r="JC7" i="13"/>
  <c r="JD7" i="13" l="1"/>
  <c r="JE9" i="13"/>
  <c r="JD6" i="13"/>
  <c r="JD5" i="13"/>
  <c r="JD8" i="13" s="1"/>
  <c r="JC25" i="13"/>
  <c r="JC14" i="13"/>
  <c r="JC12" i="13"/>
  <c r="JC15" i="13"/>
  <c r="JC13" i="13"/>
  <c r="JC11" i="13"/>
  <c r="JC3" i="13"/>
  <c r="JD25" i="13" l="1"/>
  <c r="JD15" i="13"/>
  <c r="JD14" i="13"/>
  <c r="JD13" i="13"/>
  <c r="JD12" i="13"/>
  <c r="JD11" i="13"/>
  <c r="JD3" i="13"/>
  <c r="JE6" i="13"/>
  <c r="JE5" i="13"/>
  <c r="JE8" i="13" s="1"/>
  <c r="JF9" i="13"/>
  <c r="JE7" i="13"/>
  <c r="JG9" i="13" l="1"/>
  <c r="JF5" i="13"/>
  <c r="JF8" i="13" s="1"/>
  <c r="JF6" i="13"/>
  <c r="JF7" i="13"/>
  <c r="JE25" i="13"/>
  <c r="JE15" i="13"/>
  <c r="JE14" i="13"/>
  <c r="JE13" i="13"/>
  <c r="JE12" i="13"/>
  <c r="JE11" i="13"/>
  <c r="JE3" i="13"/>
  <c r="JF25" i="13" l="1"/>
  <c r="JF12" i="13"/>
  <c r="JF15" i="13"/>
  <c r="JF13" i="13"/>
  <c r="JF11" i="13"/>
  <c r="JF3" i="13"/>
  <c r="JF14" i="13"/>
  <c r="JG7" i="13"/>
  <c r="JH9" i="13"/>
  <c r="JG6" i="13"/>
  <c r="JG5" i="13"/>
  <c r="JG8" i="13" s="1"/>
  <c r="JH7" i="13" l="1"/>
  <c r="JG15" i="13"/>
  <c r="JG13" i="13"/>
  <c r="JG11" i="13"/>
  <c r="JG3" i="13"/>
  <c r="JG25" i="13"/>
  <c r="JG14" i="13"/>
  <c r="JG12" i="13"/>
  <c r="JI9" i="13"/>
  <c r="JH6" i="13"/>
  <c r="JH5" i="13"/>
  <c r="JH8" i="13" s="1"/>
  <c r="JH25" i="13" l="1"/>
  <c r="JH15" i="13"/>
  <c r="JH14" i="13"/>
  <c r="JH13" i="13"/>
  <c r="JH12" i="13"/>
  <c r="JH11" i="13"/>
  <c r="JH3" i="13"/>
  <c r="JI6" i="13"/>
  <c r="JI5" i="13"/>
  <c r="JI8" i="13" s="1"/>
  <c r="JJ9" i="13"/>
  <c r="JI7" i="13"/>
  <c r="JJ7" i="13" l="1"/>
  <c r="JK9" i="13"/>
  <c r="JJ5" i="13"/>
  <c r="JJ8" i="13" s="1"/>
  <c r="JJ6" i="13"/>
  <c r="JI25" i="13"/>
  <c r="JI15" i="13"/>
  <c r="JI14" i="13"/>
  <c r="JI13" i="13"/>
  <c r="JI12" i="13"/>
  <c r="JI11" i="13"/>
  <c r="JI3" i="13"/>
  <c r="JL9" i="13" l="1"/>
  <c r="JK5" i="13"/>
  <c r="JK8" i="13" s="1"/>
  <c r="JK6" i="13"/>
  <c r="JJ15" i="13"/>
  <c r="JJ11" i="13"/>
  <c r="JJ3" i="13"/>
  <c r="JJ25" i="13"/>
  <c r="JJ14" i="13"/>
  <c r="JJ12" i="13"/>
  <c r="JJ13" i="13"/>
  <c r="JK7" i="13"/>
  <c r="JL7" i="13" l="1"/>
  <c r="JK25" i="13"/>
  <c r="JK14" i="13"/>
  <c r="JK12" i="13"/>
  <c r="JK15" i="13"/>
  <c r="JK13" i="13"/>
  <c r="JK11" i="13"/>
  <c r="JK3" i="13"/>
  <c r="JM9" i="13"/>
  <c r="JL6" i="13"/>
  <c r="JL5" i="13"/>
  <c r="JL8" i="13" s="1"/>
  <c r="JL25" i="13" l="1"/>
  <c r="JL15" i="13"/>
  <c r="JL14" i="13"/>
  <c r="JL13" i="13"/>
  <c r="JL12" i="13"/>
  <c r="JL11" i="13"/>
  <c r="JL3" i="13"/>
  <c r="JM6" i="13"/>
  <c r="JM5" i="13"/>
  <c r="JM8" i="13" s="1"/>
  <c r="JN9" i="13"/>
  <c r="JM7" i="13"/>
  <c r="JN7" i="13" l="1"/>
  <c r="JN5" i="13"/>
  <c r="JN8" i="13" s="1"/>
  <c r="JN6" i="13"/>
  <c r="JO9" i="13"/>
  <c r="JM25" i="13"/>
  <c r="JM15" i="13"/>
  <c r="JM14" i="13"/>
  <c r="JM13" i="13"/>
  <c r="JM12" i="13"/>
  <c r="JM11" i="13"/>
  <c r="JM3" i="13"/>
  <c r="JP9" i="13" l="1"/>
  <c r="JO6" i="13"/>
  <c r="JO5" i="13"/>
  <c r="JO8" i="13" s="1"/>
  <c r="JN25" i="13"/>
  <c r="JN14" i="13"/>
  <c r="JN15" i="13"/>
  <c r="JN13" i="13"/>
  <c r="JN11" i="13"/>
  <c r="JN3" i="13"/>
  <c r="JN12" i="13"/>
  <c r="JO7" i="13"/>
  <c r="JP7" i="13" l="1"/>
  <c r="JO15" i="13"/>
  <c r="JO13" i="13"/>
  <c r="JO11" i="13"/>
  <c r="JO3" i="13"/>
  <c r="JO12" i="13"/>
  <c r="JO25" i="13"/>
  <c r="JO14" i="13"/>
  <c r="JQ9" i="13"/>
  <c r="JP6" i="13"/>
  <c r="JP5" i="13"/>
  <c r="JP8" i="13" s="1"/>
  <c r="JP25" i="13" l="1"/>
  <c r="JP15" i="13"/>
  <c r="JP14" i="13"/>
  <c r="JP13" i="13"/>
  <c r="JP12" i="13"/>
  <c r="JP11" i="13"/>
  <c r="JP3" i="13"/>
  <c r="JQ6" i="13"/>
  <c r="JQ5" i="13"/>
  <c r="JQ8" i="13" s="1"/>
  <c r="JR9" i="13"/>
  <c r="JQ7" i="13"/>
  <c r="JR7" i="13" l="1"/>
  <c r="JS9" i="13"/>
  <c r="JR6" i="13"/>
  <c r="JR5" i="13"/>
  <c r="JR8" i="13" s="1"/>
  <c r="JQ25" i="13"/>
  <c r="JQ15" i="13"/>
  <c r="JQ14" i="13"/>
  <c r="JQ13" i="13"/>
  <c r="JQ12" i="13"/>
  <c r="JQ11" i="13"/>
  <c r="JQ3" i="13"/>
  <c r="JR13" i="13" l="1"/>
  <c r="JR25" i="13"/>
  <c r="JR14" i="13"/>
  <c r="JR12" i="13"/>
  <c r="JR15" i="13"/>
  <c r="JR11" i="13"/>
  <c r="JR3" i="13"/>
  <c r="JT9" i="13"/>
  <c r="JS5" i="13"/>
  <c r="JS8" i="13" s="1"/>
  <c r="JS6" i="13"/>
  <c r="JS7" i="13"/>
  <c r="JU9" i="13" l="1"/>
  <c r="JT6" i="13"/>
  <c r="JT5" i="13"/>
  <c r="JT8" i="13" s="1"/>
  <c r="JT7" i="13"/>
  <c r="JS25" i="13"/>
  <c r="JS14" i="13"/>
  <c r="JS12" i="13"/>
  <c r="JS15" i="13"/>
  <c r="JS13" i="13"/>
  <c r="JS11" i="13"/>
  <c r="JS3" i="13"/>
  <c r="JU7" i="13" l="1"/>
  <c r="JT25" i="13"/>
  <c r="JT15" i="13"/>
  <c r="JT14" i="13"/>
  <c r="JT13" i="13"/>
  <c r="JT12" i="13"/>
  <c r="JT11" i="13"/>
  <c r="JT3" i="13"/>
  <c r="JU6" i="13"/>
  <c r="JU5" i="13"/>
  <c r="JU8" i="13" s="1"/>
  <c r="JV9" i="13"/>
  <c r="JW9" i="13" l="1"/>
  <c r="JV6" i="13"/>
  <c r="JV5" i="13"/>
  <c r="JV8" i="13" s="1"/>
  <c r="JU25" i="13"/>
  <c r="JU15" i="13"/>
  <c r="JU14" i="13"/>
  <c r="JU13" i="13"/>
  <c r="JU12" i="13"/>
  <c r="JU11" i="13"/>
  <c r="JU3" i="13"/>
  <c r="JV7" i="13"/>
  <c r="JW7" i="13" l="1"/>
  <c r="JV12" i="13"/>
  <c r="JV15" i="13"/>
  <c r="JV13" i="13"/>
  <c r="JV11" i="13"/>
  <c r="JV3" i="13"/>
  <c r="JV25" i="13"/>
  <c r="JV14" i="13"/>
  <c r="JX9" i="13"/>
  <c r="JW6" i="13"/>
  <c r="JW5" i="13"/>
  <c r="JW8" i="13" s="1"/>
  <c r="JW15" i="13" l="1"/>
  <c r="JW13" i="13"/>
  <c r="JW11" i="13"/>
  <c r="JW3" i="13"/>
  <c r="JW25" i="13"/>
  <c r="JW14" i="13"/>
  <c r="JW12" i="13"/>
  <c r="JY9" i="13"/>
  <c r="JX6" i="13"/>
  <c r="JX5" i="13"/>
  <c r="JX8" i="13" s="1"/>
  <c r="JX7" i="13"/>
  <c r="JY6" i="13" l="1"/>
  <c r="JY5" i="13"/>
  <c r="JY8" i="13" s="1"/>
  <c r="JZ9" i="13"/>
  <c r="JX25" i="13"/>
  <c r="JX15" i="13"/>
  <c r="JX14" i="13"/>
  <c r="JX13" i="13"/>
  <c r="JX12" i="13"/>
  <c r="JX11" i="13"/>
  <c r="JX3" i="13"/>
  <c r="JY7" i="13"/>
  <c r="JZ7" i="13" l="1"/>
  <c r="JY25" i="13"/>
  <c r="JY15" i="13"/>
  <c r="JY14" i="13"/>
  <c r="JY13" i="13"/>
  <c r="JY12" i="13"/>
  <c r="JY11" i="13"/>
  <c r="JY3" i="13"/>
  <c r="KA9" i="13"/>
  <c r="JZ5" i="13"/>
  <c r="JZ8" i="13" s="1"/>
  <c r="JZ6" i="13"/>
  <c r="JZ15" i="13" l="1"/>
  <c r="JZ13" i="13"/>
  <c r="JZ11" i="13"/>
  <c r="JZ3" i="13"/>
  <c r="JZ25" i="13"/>
  <c r="JZ14" i="13"/>
  <c r="JZ12" i="13"/>
  <c r="KB9" i="13"/>
  <c r="KA5" i="13"/>
  <c r="KA8" i="13" s="1"/>
  <c r="KA6" i="13"/>
  <c r="KA7" i="13"/>
  <c r="KB7" i="13" l="1"/>
  <c r="KC9" i="13"/>
  <c r="KB6" i="13"/>
  <c r="KB5" i="13"/>
  <c r="KB8" i="13" s="1"/>
  <c r="KA25" i="13"/>
  <c r="KA14" i="13"/>
  <c r="KA12" i="13"/>
  <c r="KA3" i="13"/>
  <c r="KA15" i="13"/>
  <c r="KA13" i="13"/>
  <c r="KA11" i="13"/>
  <c r="KC6" i="13" l="1"/>
  <c r="KC5" i="13"/>
  <c r="KC8" i="13" s="1"/>
  <c r="KD9" i="13"/>
  <c r="KB25" i="13"/>
  <c r="KB15" i="13"/>
  <c r="KB14" i="13"/>
  <c r="KB13" i="13"/>
  <c r="KB12" i="13"/>
  <c r="KB11" i="13"/>
  <c r="KB3" i="13"/>
  <c r="KC7" i="13"/>
  <c r="KD7" i="13" l="1"/>
  <c r="KC25" i="13"/>
  <c r="KC15" i="13"/>
  <c r="KC14" i="13"/>
  <c r="KC13" i="13"/>
  <c r="KC12" i="13"/>
  <c r="KC11" i="13"/>
  <c r="KC3" i="13"/>
  <c r="KE9" i="13"/>
  <c r="KD5" i="13"/>
  <c r="KD8" i="13" s="1"/>
  <c r="KD6" i="13"/>
  <c r="KD25" i="13" l="1"/>
  <c r="KD15" i="13"/>
  <c r="KD13" i="13"/>
  <c r="KD11" i="13"/>
  <c r="KD3" i="13"/>
  <c r="KD14" i="13"/>
  <c r="KD12" i="13"/>
  <c r="KF9" i="13"/>
  <c r="KE6" i="13"/>
  <c r="KE5" i="13"/>
  <c r="KE8" i="13" s="1"/>
  <c r="KE7" i="13"/>
  <c r="KE15" i="13" l="1"/>
  <c r="KE13" i="13"/>
  <c r="KE11" i="13"/>
  <c r="KE3" i="13"/>
  <c r="KE12" i="13"/>
  <c r="KE25" i="13"/>
  <c r="KE14" i="13"/>
  <c r="KG9" i="13"/>
  <c r="KF6" i="13"/>
  <c r="KF5" i="13"/>
  <c r="KF8" i="13" s="1"/>
  <c r="KF7" i="13"/>
  <c r="KG6" i="13" l="1"/>
  <c r="KG5" i="13"/>
  <c r="KG8" i="13" s="1"/>
  <c r="KH9" i="13"/>
  <c r="KF25" i="13"/>
  <c r="KF15" i="13"/>
  <c r="KF14" i="13"/>
  <c r="KF13" i="13"/>
  <c r="KF12" i="13"/>
  <c r="KF11" i="13"/>
  <c r="KF3" i="13"/>
  <c r="KG7" i="13"/>
  <c r="KG25" i="13" l="1"/>
  <c r="KG15" i="13"/>
  <c r="KG14" i="13"/>
  <c r="KG13" i="13"/>
  <c r="KG12" i="13"/>
  <c r="KG11" i="13"/>
  <c r="KG3" i="13"/>
  <c r="KH7" i="13"/>
  <c r="KI9" i="13"/>
  <c r="KH5" i="13"/>
  <c r="KH8" i="13" s="1"/>
  <c r="KH6" i="13"/>
  <c r="KI7" i="13" l="1"/>
  <c r="KH25" i="13"/>
  <c r="KH14" i="13"/>
  <c r="KH12" i="13"/>
  <c r="KH15" i="13"/>
  <c r="KH13" i="13"/>
  <c r="KH11" i="13"/>
  <c r="KH3" i="13"/>
  <c r="KJ9" i="13"/>
  <c r="KI5" i="13"/>
  <c r="KI8" i="13" s="1"/>
  <c r="KI6" i="13"/>
  <c r="KI25" i="13" l="1"/>
  <c r="KI14" i="13"/>
  <c r="KI12" i="13"/>
  <c r="KI15" i="13"/>
  <c r="KI13" i="13"/>
  <c r="KI11" i="13"/>
  <c r="KI3" i="13"/>
  <c r="KK9" i="13"/>
  <c r="KJ6" i="13"/>
  <c r="KJ5" i="13"/>
  <c r="KJ8" i="13" s="1"/>
  <c r="KJ7" i="13"/>
  <c r="KK6" i="13" l="1"/>
  <c r="KK5" i="13"/>
  <c r="KK8" i="13" s="1"/>
  <c r="KL9" i="13"/>
  <c r="KK7" i="13"/>
  <c r="KJ25" i="13"/>
  <c r="KJ15" i="13"/>
  <c r="KJ14" i="13"/>
  <c r="KJ13" i="13"/>
  <c r="KJ12" i="13"/>
  <c r="KJ11" i="13"/>
  <c r="KJ3" i="13"/>
  <c r="KL7" i="13" l="1"/>
  <c r="KK25" i="13"/>
  <c r="KK15" i="13"/>
  <c r="KK14" i="13"/>
  <c r="KK13" i="13"/>
  <c r="KK12" i="13"/>
  <c r="KK11" i="13"/>
  <c r="KK3" i="13"/>
  <c r="KL6" i="13"/>
  <c r="KM9" i="13"/>
  <c r="KL5" i="13"/>
  <c r="KL8" i="13" s="1"/>
  <c r="KN9" i="13" l="1"/>
  <c r="KM6" i="13"/>
  <c r="KM5" i="13"/>
  <c r="KM8" i="13" s="1"/>
  <c r="KL25" i="13"/>
  <c r="KL14" i="13"/>
  <c r="KL12" i="13"/>
  <c r="KL15" i="13"/>
  <c r="KL13" i="13"/>
  <c r="KL11" i="13"/>
  <c r="KL3" i="13"/>
  <c r="KM7" i="13"/>
  <c r="KN7" i="13" l="1"/>
  <c r="KM15" i="13"/>
  <c r="KM13" i="13"/>
  <c r="KM11" i="13"/>
  <c r="KM3" i="13"/>
  <c r="KM25" i="13"/>
  <c r="KM14" i="13"/>
  <c r="KM12" i="13"/>
  <c r="KO9" i="13"/>
  <c r="KN6" i="13"/>
  <c r="KN5" i="13"/>
  <c r="KN8" i="13" s="1"/>
  <c r="KN25" i="13" l="1"/>
  <c r="KN15" i="13"/>
  <c r="KN14" i="13"/>
  <c r="KN13" i="13"/>
  <c r="KN12" i="13"/>
  <c r="KN11" i="13"/>
  <c r="KN3" i="13"/>
  <c r="KO6" i="13"/>
  <c r="KO5" i="13"/>
  <c r="KO8" i="13" s="1"/>
  <c r="KP9" i="13"/>
  <c r="KO7" i="13"/>
  <c r="KQ9" i="13" l="1"/>
  <c r="KP6" i="13"/>
  <c r="KP5" i="13"/>
  <c r="KP8" i="13" s="1"/>
  <c r="KP7" i="13"/>
  <c r="KO25" i="13"/>
  <c r="KO15" i="13"/>
  <c r="KO14" i="13"/>
  <c r="KO13" i="13"/>
  <c r="KO12" i="13"/>
  <c r="KO11" i="13"/>
  <c r="KO3" i="13"/>
  <c r="KQ7" i="13" l="1"/>
  <c r="KP15" i="13"/>
  <c r="KP11" i="13"/>
  <c r="KP3" i="13"/>
  <c r="KP25" i="13"/>
  <c r="KP14" i="13"/>
  <c r="KP12" i="13"/>
  <c r="KP13" i="13"/>
  <c r="KR9" i="13"/>
  <c r="KQ5" i="13"/>
  <c r="KQ8" i="13" s="1"/>
  <c r="KQ6" i="13"/>
  <c r="KQ25" i="13" l="1"/>
  <c r="KQ14" i="13"/>
  <c r="KQ12" i="13"/>
  <c r="KQ13" i="13"/>
  <c r="KQ11" i="13"/>
  <c r="KQ3" i="13"/>
  <c r="KQ15" i="13"/>
  <c r="KS9" i="13"/>
  <c r="KR6" i="13"/>
  <c r="KR5" i="13"/>
  <c r="KR8" i="13" s="1"/>
  <c r="KR7" i="13"/>
  <c r="KR25" i="13" l="1"/>
  <c r="KR15" i="13"/>
  <c r="KR14" i="13"/>
  <c r="KR13" i="13"/>
  <c r="KR12" i="13"/>
  <c r="KR11" i="13"/>
  <c r="KR3" i="13"/>
  <c r="KS6" i="13"/>
  <c r="KS5" i="13"/>
  <c r="KS8" i="13" s="1"/>
  <c r="KT9" i="13"/>
  <c r="KS7" i="13"/>
  <c r="KU9" i="13" l="1"/>
  <c r="KT5" i="13"/>
  <c r="KT8" i="13" s="1"/>
  <c r="KT6" i="13"/>
  <c r="KT7" i="13"/>
  <c r="KS25" i="13"/>
  <c r="KS15" i="13"/>
  <c r="KS14" i="13"/>
  <c r="KS13" i="13"/>
  <c r="KS12" i="13"/>
  <c r="KS11" i="13"/>
  <c r="KS3" i="13"/>
  <c r="KT15" i="13" l="1"/>
  <c r="KT13" i="13"/>
  <c r="KT11" i="13"/>
  <c r="KT3" i="13"/>
  <c r="KT25" i="13"/>
  <c r="KT14" i="13"/>
  <c r="KT12" i="13"/>
  <c r="KU7" i="13"/>
  <c r="KV9" i="13"/>
  <c r="KU6" i="13"/>
  <c r="KU5" i="13"/>
  <c r="KU8" i="13" s="1"/>
  <c r="KV7" i="13" l="1"/>
  <c r="KU15" i="13"/>
  <c r="KU13" i="13"/>
  <c r="KU11" i="13"/>
  <c r="KU3" i="13"/>
  <c r="KU12" i="13"/>
  <c r="KU25" i="13"/>
  <c r="KU14" i="13"/>
  <c r="KW9" i="13"/>
  <c r="KV6" i="13"/>
  <c r="KV5" i="13"/>
  <c r="KV8" i="13" s="1"/>
  <c r="KV25" i="13" l="1"/>
  <c r="KV15" i="13"/>
  <c r="KV14" i="13"/>
  <c r="KV13" i="13"/>
  <c r="KV12" i="13"/>
  <c r="KV11" i="13"/>
  <c r="KV3" i="13"/>
  <c r="KW6" i="13"/>
  <c r="KW5" i="13"/>
  <c r="KW8" i="13" s="1"/>
  <c r="KX9" i="13"/>
  <c r="KW7" i="13"/>
  <c r="KY9" i="13" l="1"/>
  <c r="KX5" i="13"/>
  <c r="KX8" i="13" s="1"/>
  <c r="KX6" i="13"/>
  <c r="KX7" i="13"/>
  <c r="KW25" i="13"/>
  <c r="KW15" i="13"/>
  <c r="KW14" i="13"/>
  <c r="KW13" i="13"/>
  <c r="KW12" i="13"/>
  <c r="KW11" i="13"/>
  <c r="KW3" i="13"/>
  <c r="KX13" i="13" l="1"/>
  <c r="KX3" i="13"/>
  <c r="KX25" i="13"/>
  <c r="KX14" i="13"/>
  <c r="KX12" i="13"/>
  <c r="KX15" i="13"/>
  <c r="KX11" i="13"/>
  <c r="KY7" i="13"/>
  <c r="KZ9" i="13"/>
  <c r="KY5" i="13"/>
  <c r="KY8" i="13" s="1"/>
  <c r="KY6" i="13"/>
  <c r="KZ7" i="13" l="1"/>
  <c r="KY25" i="13"/>
  <c r="KY14" i="13"/>
  <c r="KY12" i="13"/>
  <c r="KY15" i="13"/>
  <c r="KY3" i="13"/>
  <c r="KY13" i="13"/>
  <c r="KY11" i="13"/>
  <c r="LA9" i="13"/>
  <c r="KZ6" i="13"/>
  <c r="KZ5" i="13"/>
  <c r="KZ8" i="13" s="1"/>
  <c r="KZ25" i="13" l="1"/>
  <c r="KZ15" i="13"/>
  <c r="KZ14" i="13"/>
  <c r="KZ13" i="13"/>
  <c r="KZ12" i="13"/>
  <c r="KZ11" i="13"/>
  <c r="KZ3" i="13"/>
  <c r="LA6" i="13"/>
  <c r="LA5" i="13"/>
  <c r="LA8" i="13" s="1"/>
  <c r="LB9" i="13"/>
  <c r="LA7" i="13"/>
  <c r="LB5" i="13" l="1"/>
  <c r="LB8" i="13" s="1"/>
  <c r="LB6" i="13"/>
  <c r="LC9" i="13"/>
  <c r="LB7" i="13"/>
  <c r="LA25" i="13"/>
  <c r="LA15" i="13"/>
  <c r="LA14" i="13"/>
  <c r="LA13" i="13"/>
  <c r="LA12" i="13"/>
  <c r="LA11" i="13"/>
  <c r="LA3" i="13"/>
  <c r="LC7" i="13" l="1"/>
  <c r="LD9" i="13"/>
  <c r="LC6" i="13"/>
  <c r="LC5" i="13"/>
  <c r="LC8" i="13" s="1"/>
  <c r="LB25" i="13"/>
  <c r="LB14" i="13"/>
  <c r="LB12" i="13"/>
  <c r="LB15" i="13"/>
  <c r="LB13" i="13"/>
  <c r="LB11" i="13"/>
  <c r="LB3" i="13"/>
  <c r="LE9" i="13" l="1"/>
  <c r="LD6" i="13"/>
  <c r="LD5" i="13"/>
  <c r="LD8" i="13" s="1"/>
  <c r="LC15" i="13"/>
  <c r="LC13" i="13"/>
  <c r="LC11" i="13"/>
  <c r="LC3" i="13"/>
  <c r="LC25" i="13"/>
  <c r="LC14" i="13"/>
  <c r="LC12" i="13"/>
  <c r="LD7" i="13"/>
  <c r="LE7" i="13" l="1"/>
  <c r="LD25" i="13"/>
  <c r="LD15" i="13"/>
  <c r="LD14" i="13"/>
  <c r="LD13" i="13"/>
  <c r="LD12" i="13"/>
  <c r="LD11" i="13"/>
  <c r="LD3" i="13"/>
  <c r="LE6" i="13"/>
  <c r="LE5" i="13"/>
  <c r="LE8" i="13" s="1"/>
  <c r="LF9" i="13"/>
  <c r="LG9" i="13" l="1"/>
  <c r="LF6" i="13"/>
  <c r="LF5" i="13"/>
  <c r="LF8" i="13" s="1"/>
  <c r="LE25" i="13"/>
  <c r="LE15" i="13"/>
  <c r="LE14" i="13"/>
  <c r="LE13" i="13"/>
  <c r="LE12" i="13"/>
  <c r="LE11" i="13"/>
  <c r="LE3" i="13"/>
  <c r="LF7" i="13"/>
  <c r="G43" i="2"/>
  <c r="J11" i="2"/>
  <c r="J12" i="2" s="1"/>
  <c r="J13" i="2" s="1"/>
  <c r="J14" i="2" s="1"/>
  <c r="J15" i="2" s="1"/>
  <c r="F89" i="5"/>
  <c r="B89" i="5"/>
  <c r="LG7" i="13" l="1"/>
  <c r="LF15" i="13"/>
  <c r="LF11" i="13"/>
  <c r="LF25" i="13"/>
  <c r="LF14" i="13"/>
  <c r="LF12" i="13"/>
  <c r="LF13" i="13"/>
  <c r="LF3" i="13"/>
  <c r="LH9" i="13"/>
  <c r="LG5" i="13"/>
  <c r="LG8" i="13" s="1"/>
  <c r="LG6" i="13"/>
  <c r="LG25" i="13" l="1"/>
  <c r="LG14" i="13"/>
  <c r="LG12" i="13"/>
  <c r="LG13" i="13"/>
  <c r="LG11" i="13"/>
  <c r="LG3" i="13"/>
  <c r="LG15" i="13"/>
  <c r="LI9" i="13"/>
  <c r="LH6" i="13"/>
  <c r="LH5" i="13"/>
  <c r="LH8" i="13" s="1"/>
  <c r="LH7" i="13"/>
  <c r="LI6" i="13" l="1"/>
  <c r="LI5" i="13"/>
  <c r="LI8" i="13" s="1"/>
  <c r="LJ9" i="13"/>
  <c r="LH25" i="13"/>
  <c r="LH15" i="13"/>
  <c r="LH14" i="13"/>
  <c r="LH13" i="13"/>
  <c r="LH12" i="13"/>
  <c r="LH11" i="13"/>
  <c r="LH3" i="13"/>
  <c r="LI7" i="13"/>
  <c r="LJ7" i="13" l="1"/>
  <c r="LK9" i="13"/>
  <c r="LJ6" i="13"/>
  <c r="LJ5" i="13"/>
  <c r="LJ8" i="13" s="1"/>
  <c r="LI25" i="13"/>
  <c r="LI15" i="13"/>
  <c r="LI14" i="13"/>
  <c r="LI13" i="13"/>
  <c r="LI12" i="13"/>
  <c r="LI11" i="13"/>
  <c r="LI3" i="13"/>
  <c r="I19" i="13"/>
  <c r="X97" i="5"/>
  <c r="X110" i="5"/>
  <c r="AH110" i="5"/>
  <c r="AH113" i="5" s="1"/>
  <c r="AG110" i="5"/>
  <c r="AG113" i="5" s="1"/>
  <c r="AF110" i="5"/>
  <c r="AF113" i="5" s="1"/>
  <c r="AD110" i="5"/>
  <c r="AD113" i="5" s="1"/>
  <c r="AC110" i="5"/>
  <c r="AC113" i="5" s="1"/>
  <c r="AB110" i="5"/>
  <c r="AB113" i="5" s="1"/>
  <c r="AA110" i="5"/>
  <c r="AA113" i="5" s="1"/>
  <c r="Y110" i="5"/>
  <c r="Y113" i="5" s="1"/>
  <c r="W110" i="5"/>
  <c r="W113" i="5" s="1"/>
  <c r="U110" i="5"/>
  <c r="U113" i="5" s="1"/>
  <c r="T110" i="5"/>
  <c r="T113" i="5" s="1"/>
  <c r="S110" i="5"/>
  <c r="S113" i="5" s="1"/>
  <c r="Q110" i="5"/>
  <c r="Q113" i="5" s="1"/>
  <c r="P110" i="5"/>
  <c r="P113" i="5" s="1"/>
  <c r="O110" i="5"/>
  <c r="O113" i="5" s="1"/>
  <c r="M110" i="5"/>
  <c r="M113" i="5" s="1"/>
  <c r="L110" i="5"/>
  <c r="L113" i="5" s="1"/>
  <c r="K110" i="5"/>
  <c r="K113" i="5" s="1"/>
  <c r="I110" i="5"/>
  <c r="I113" i="5" s="1"/>
  <c r="H110" i="5"/>
  <c r="H113" i="5" s="1"/>
  <c r="G110" i="5"/>
  <c r="G113" i="5" s="1"/>
  <c r="E110" i="5"/>
  <c r="D110" i="5"/>
  <c r="AI108" i="5"/>
  <c r="AI106" i="5"/>
  <c r="AE106" i="5"/>
  <c r="AE110" i="5" s="1"/>
  <c r="C93" i="5"/>
  <c r="C97" i="5" s="1"/>
  <c r="C2" i="6"/>
  <c r="C59" i="2"/>
  <c r="D59" i="2" s="1"/>
  <c r="F45" i="2"/>
  <c r="F64" i="2"/>
  <c r="F65" i="2" s="1"/>
  <c r="F66" i="2" s="1"/>
  <c r="F67" i="2" s="1"/>
  <c r="B62" i="2"/>
  <c r="B63" i="2" s="1"/>
  <c r="B64" i="2" s="1"/>
  <c r="B65" i="2" s="1"/>
  <c r="B66" i="2" s="1"/>
  <c r="B67" i="2" s="1"/>
  <c r="E21" i="13"/>
  <c r="E20" i="13"/>
  <c r="E19" i="13"/>
  <c r="I40" i="13"/>
  <c r="I39" i="13"/>
  <c r="I21" i="13"/>
  <c r="I20" i="13"/>
  <c r="U7" i="6"/>
  <c r="B21" i="13"/>
  <c r="B20" i="13"/>
  <c r="B19" i="13"/>
  <c r="L9" i="13"/>
  <c r="L5" i="13" s="1"/>
  <c r="L8" i="13" s="1"/>
  <c r="L6" i="13"/>
  <c r="N64" i="2"/>
  <c r="N65" i="2" s="1"/>
  <c r="N66" i="2" s="1"/>
  <c r="N67" i="2" s="1"/>
  <c r="L64" i="2"/>
  <c r="L65" i="2" s="1"/>
  <c r="L66" i="2" s="1"/>
  <c r="L67" i="2" s="1"/>
  <c r="J64" i="2"/>
  <c r="J65" i="2" s="1"/>
  <c r="J66" i="2" s="1"/>
  <c r="J67" i="2" s="1"/>
  <c r="LJ15" i="13" l="1"/>
  <c r="LJ13" i="13"/>
  <c r="LJ11" i="13"/>
  <c r="LJ3" i="13"/>
  <c r="LJ25" i="13"/>
  <c r="LJ14" i="13"/>
  <c r="LJ12" i="13"/>
  <c r="LL9" i="13"/>
  <c r="LK6" i="13"/>
  <c r="LK5" i="13"/>
  <c r="LK8" i="13" s="1"/>
  <c r="LK7" i="13"/>
  <c r="J3" i="5"/>
  <c r="N3" i="5" s="1"/>
  <c r="R3" i="5" s="1"/>
  <c r="V3" i="5" s="1"/>
  <c r="Z3" i="5" s="1"/>
  <c r="L3" i="13"/>
  <c r="L25" i="13"/>
  <c r="E59" i="2"/>
  <c r="F59" i="2" s="1"/>
  <c r="I28" i="13"/>
  <c r="I30" i="13" s="1"/>
  <c r="M9" i="13"/>
  <c r="M5" i="13" s="1"/>
  <c r="M8" i="13" s="1"/>
  <c r="M7" i="13"/>
  <c r="N7" i="13" s="1"/>
  <c r="O7" i="13" s="1"/>
  <c r="P7" i="13" s="1"/>
  <c r="Q7" i="13" s="1"/>
  <c r="R7" i="13" s="1"/>
  <c r="S7" i="13" s="1"/>
  <c r="T7" i="13" s="1"/>
  <c r="U7" i="13" s="1"/>
  <c r="V7" i="13" s="1"/>
  <c r="W7" i="13" s="1"/>
  <c r="X7" i="13" s="1"/>
  <c r="Y7" i="13" s="1"/>
  <c r="Z7" i="13" s="1"/>
  <c r="AA7" i="13" s="1"/>
  <c r="AB7" i="13" s="1"/>
  <c r="AC7" i="13" s="1"/>
  <c r="AD7" i="13" s="1"/>
  <c r="AE7" i="13" s="1"/>
  <c r="AF7" i="13" s="1"/>
  <c r="AG7" i="13" s="1"/>
  <c r="AH7" i="13" s="1"/>
  <c r="AI7" i="13" s="1"/>
  <c r="AJ7" i="13" s="1"/>
  <c r="AK7" i="13" s="1"/>
  <c r="AL7" i="13" s="1"/>
  <c r="AM7" i="13" s="1"/>
  <c r="AN7" i="13" s="1"/>
  <c r="AO7" i="13" s="1"/>
  <c r="AP7" i="13" s="1"/>
  <c r="AQ7" i="13" s="1"/>
  <c r="AR7" i="13" s="1"/>
  <c r="AS7" i="13" s="1"/>
  <c r="AT7" i="13" s="1"/>
  <c r="AU7" i="13" s="1"/>
  <c r="AV7" i="13" s="1"/>
  <c r="AW7" i="13" s="1"/>
  <c r="AX7" i="13" s="1"/>
  <c r="AY7" i="13" s="1"/>
  <c r="AZ7" i="13" s="1"/>
  <c r="BA7" i="13" s="1"/>
  <c r="BB7" i="13" s="1"/>
  <c r="BC7" i="13" s="1"/>
  <c r="BD7" i="13" s="1"/>
  <c r="BE7" i="13" s="1"/>
  <c r="BF7" i="13" s="1"/>
  <c r="BG7" i="13" s="1"/>
  <c r="BH7" i="13" s="1"/>
  <c r="BI7" i="13" s="1"/>
  <c r="BJ7" i="13" s="1"/>
  <c r="BK7" i="13" s="1"/>
  <c r="BL7" i="13" s="1"/>
  <c r="BM7" i="13" s="1"/>
  <c r="BN7" i="13" s="1"/>
  <c r="BO7" i="13" s="1"/>
  <c r="BP7" i="13" s="1"/>
  <c r="BQ7" i="13" s="1"/>
  <c r="BR7" i="13" s="1"/>
  <c r="BS7" i="13" s="1"/>
  <c r="BT7" i="13" s="1"/>
  <c r="BU7" i="13" s="1"/>
  <c r="BV7" i="13" s="1"/>
  <c r="BW7" i="13" s="1"/>
  <c r="BX7" i="13" s="1"/>
  <c r="BY7" i="13" s="1"/>
  <c r="BZ7" i="13" s="1"/>
  <c r="CA7" i="13" s="1"/>
  <c r="CB7" i="13" s="1"/>
  <c r="CC7" i="13" s="1"/>
  <c r="CD7" i="13" s="1"/>
  <c r="CE7" i="13" s="1"/>
  <c r="CF7" i="13" s="1"/>
  <c r="CG7" i="13" s="1"/>
  <c r="CH7" i="13" s="1"/>
  <c r="CI7" i="13" s="1"/>
  <c r="CJ7" i="13" s="1"/>
  <c r="CK7" i="13" s="1"/>
  <c r="CL7" i="13" s="1"/>
  <c r="CM7" i="13" s="1"/>
  <c r="CN7" i="13" s="1"/>
  <c r="CO7" i="13" s="1"/>
  <c r="CP7" i="13" s="1"/>
  <c r="CQ7" i="13" s="1"/>
  <c r="CR7" i="13" s="1"/>
  <c r="CS7" i="13" s="1"/>
  <c r="CT7" i="13" s="1"/>
  <c r="CU7" i="13" s="1"/>
  <c r="CV7" i="13" s="1"/>
  <c r="CW7" i="13" s="1"/>
  <c r="CX7" i="13" s="1"/>
  <c r="CY7" i="13" s="1"/>
  <c r="CZ7" i="13" s="1"/>
  <c r="DA7" i="13" s="1"/>
  <c r="DB7" i="13" s="1"/>
  <c r="DC7" i="13" s="1"/>
  <c r="DD7" i="13" s="1"/>
  <c r="DE7" i="13" s="1"/>
  <c r="DF7" i="13" s="1"/>
  <c r="DG7" i="13" s="1"/>
  <c r="DH7" i="13" s="1"/>
  <c r="DI7" i="13" s="1"/>
  <c r="DJ7" i="13" s="1"/>
  <c r="DK7" i="13" s="1"/>
  <c r="DL7" i="13" s="1"/>
  <c r="DM7" i="13" s="1"/>
  <c r="DN7" i="13" s="1"/>
  <c r="DO7" i="13" s="1"/>
  <c r="DP7" i="13" s="1"/>
  <c r="DQ7" i="13" s="1"/>
  <c r="DR7" i="13" s="1"/>
  <c r="DS7" i="13" s="1"/>
  <c r="DT7" i="13" s="1"/>
  <c r="DU7" i="13" s="1"/>
  <c r="DV7" i="13" s="1"/>
  <c r="DW7" i="13" s="1"/>
  <c r="DX7" i="13" s="1"/>
  <c r="DY7" i="13" s="1"/>
  <c r="DZ7" i="13" s="1"/>
  <c r="EA7" i="13" s="1"/>
  <c r="EB7" i="13" s="1"/>
  <c r="EC7" i="13" s="1"/>
  <c r="ED7" i="13" s="1"/>
  <c r="EE7" i="13" s="1"/>
  <c r="EF7" i="13" s="1"/>
  <c r="EG7" i="13" s="1"/>
  <c r="EH7" i="13" s="1"/>
  <c r="EI7" i="13" s="1"/>
  <c r="EJ7" i="13" s="1"/>
  <c r="EK7" i="13" s="1"/>
  <c r="EL7" i="13" s="1"/>
  <c r="EM7" i="13" s="1"/>
  <c r="EN7" i="13" s="1"/>
  <c r="EO7" i="13" s="1"/>
  <c r="EP7" i="13" s="1"/>
  <c r="EQ7" i="13" s="1"/>
  <c r="ER7" i="13" s="1"/>
  <c r="ES7" i="13" s="1"/>
  <c r="ET7" i="13" s="1"/>
  <c r="EU7" i="13" s="1"/>
  <c r="EV7" i="13" s="1"/>
  <c r="EW7" i="13" s="1"/>
  <c r="EX7" i="13" s="1"/>
  <c r="EY7" i="13" s="1"/>
  <c r="EZ7" i="13" s="1"/>
  <c r="FA7" i="13" s="1"/>
  <c r="FB7" i="13" s="1"/>
  <c r="FC7" i="13" s="1"/>
  <c r="FD7" i="13" s="1"/>
  <c r="FE7" i="13" s="1"/>
  <c r="FF7" i="13" s="1"/>
  <c r="FG7" i="13" s="1"/>
  <c r="FH7" i="13" s="1"/>
  <c r="FI7" i="13" s="1"/>
  <c r="FJ7" i="13" s="1"/>
  <c r="FK7" i="13" s="1"/>
  <c r="FL7" i="13" s="1"/>
  <c r="FM7" i="13" s="1"/>
  <c r="FN7" i="13" s="1"/>
  <c r="FO7" i="13" s="1"/>
  <c r="FP7" i="13" s="1"/>
  <c r="FQ7" i="13" s="1"/>
  <c r="FR7" i="13" s="1"/>
  <c r="FS7" i="13" s="1"/>
  <c r="FT7" i="13" s="1"/>
  <c r="FU7" i="13" s="1"/>
  <c r="FV7" i="13" s="1"/>
  <c r="FW7" i="13" s="1"/>
  <c r="FX7" i="13" s="1"/>
  <c r="FY7" i="13" s="1"/>
  <c r="FZ7" i="13" s="1"/>
  <c r="GA7" i="13" s="1"/>
  <c r="GB7" i="13" s="1"/>
  <c r="GC7" i="13" s="1"/>
  <c r="GD7" i="13" s="1"/>
  <c r="GE7" i="13" s="1"/>
  <c r="GF7" i="13" s="1"/>
  <c r="GG7" i="13" s="1"/>
  <c r="GH7" i="13" s="1"/>
  <c r="GI7" i="13" s="1"/>
  <c r="GJ7" i="13" s="1"/>
  <c r="GK7" i="13" s="1"/>
  <c r="GL7" i="13" s="1"/>
  <c r="GM7" i="13" s="1"/>
  <c r="GN7" i="13" s="1"/>
  <c r="GO7" i="13" s="1"/>
  <c r="GP7" i="13" s="1"/>
  <c r="GQ7" i="13" s="1"/>
  <c r="GR7" i="13" s="1"/>
  <c r="GS7" i="13" s="1"/>
  <c r="GT7" i="13" s="1"/>
  <c r="GU7" i="13" s="1"/>
  <c r="GV7" i="13" s="1"/>
  <c r="F16" i="12"/>
  <c r="L16" i="12"/>
  <c r="L14" i="12"/>
  <c r="L13" i="12"/>
  <c r="E16" i="12"/>
  <c r="B28" i="2"/>
  <c r="D34" i="2"/>
  <c r="D33" i="2"/>
  <c r="D32" i="2"/>
  <c r="C34" i="2"/>
  <c r="C33" i="2"/>
  <c r="C32" i="2"/>
  <c r="B34" i="2"/>
  <c r="B33" i="2"/>
  <c r="B32" i="2"/>
  <c r="B18" i="2"/>
  <c r="B16" i="2"/>
  <c r="AJ62" i="5"/>
  <c r="AF62" i="5"/>
  <c r="AJ29" i="5"/>
  <c r="AJ28" i="5"/>
  <c r="AJ27" i="5"/>
  <c r="AJ26" i="5"/>
  <c r="AJ25" i="5"/>
  <c r="AJ24" i="5"/>
  <c r="AJ23" i="5"/>
  <c r="AJ22" i="5"/>
  <c r="AJ21" i="5"/>
  <c r="AF29" i="5"/>
  <c r="AF28" i="5"/>
  <c r="AF27" i="5"/>
  <c r="AF26" i="5"/>
  <c r="AF25" i="5"/>
  <c r="AF24" i="5"/>
  <c r="AF23" i="5"/>
  <c r="AF22" i="5"/>
  <c r="AF21" i="5"/>
  <c r="AJ10" i="5"/>
  <c r="AJ9" i="5"/>
  <c r="AJ8" i="5"/>
  <c r="AJ7" i="5"/>
  <c r="AF10" i="5"/>
  <c r="AF9" i="5"/>
  <c r="AF8" i="5"/>
  <c r="AF7" i="5"/>
  <c r="AI18" i="5"/>
  <c r="AE18" i="5"/>
  <c r="AI59" i="5"/>
  <c r="AE59" i="5"/>
  <c r="AI75" i="5"/>
  <c r="AE75" i="5"/>
  <c r="V9" i="6"/>
  <c r="V8" i="6"/>
  <c r="V7" i="6"/>
  <c r="U9" i="6"/>
  <c r="U8" i="6"/>
  <c r="O9" i="6"/>
  <c r="O8" i="6"/>
  <c r="O7" i="6"/>
  <c r="D109" i="6"/>
  <c r="D112" i="6" s="1"/>
  <c r="Q9" i="6"/>
  <c r="S9" i="6" s="1"/>
  <c r="G21" i="13" s="1"/>
  <c r="Q8" i="6"/>
  <c r="S8" i="6" s="1"/>
  <c r="G20" i="13" s="1"/>
  <c r="Q7" i="6"/>
  <c r="S7" i="6" s="1"/>
  <c r="G19" i="13" s="1"/>
  <c r="P9" i="6"/>
  <c r="P8" i="6"/>
  <c r="P7" i="6"/>
  <c r="J109" i="6"/>
  <c r="J112" i="6" s="1"/>
  <c r="I109" i="6"/>
  <c r="I112" i="6" s="1"/>
  <c r="C109" i="6"/>
  <c r="C112" i="6" s="1"/>
  <c r="LK15" i="13" l="1"/>
  <c r="LK13" i="13"/>
  <c r="LK11" i="13"/>
  <c r="LK3" i="13"/>
  <c r="LK25" i="13"/>
  <c r="LK12" i="13"/>
  <c r="LK14" i="13"/>
  <c r="LM9" i="13"/>
  <c r="LL6" i="13"/>
  <c r="LL5" i="13"/>
  <c r="LL8" i="13" s="1"/>
  <c r="LL7" i="13"/>
  <c r="L62" i="13"/>
  <c r="L32" i="13"/>
  <c r="L61" i="13"/>
  <c r="L29" i="13"/>
  <c r="M29" i="13" s="1"/>
  <c r="L60" i="13"/>
  <c r="L38" i="13"/>
  <c r="L33" i="13"/>
  <c r="L59" i="13"/>
  <c r="M59" i="13" s="1"/>
  <c r="M25" i="13"/>
  <c r="M3" i="13"/>
  <c r="M14" i="13"/>
  <c r="M11" i="13"/>
  <c r="M13" i="13"/>
  <c r="M12" i="13"/>
  <c r="M15" i="13"/>
  <c r="GW7" i="13"/>
  <c r="AJ59" i="5"/>
  <c r="AJ75" i="5"/>
  <c r="AF59" i="5"/>
  <c r="AJ18" i="5"/>
  <c r="AF75" i="5"/>
  <c r="G59" i="2"/>
  <c r="H59" i="2" s="1"/>
  <c r="I59" i="2" s="1"/>
  <c r="J59" i="2" s="1"/>
  <c r="L12" i="13"/>
  <c r="L28" i="13" s="1"/>
  <c r="M28" i="13" s="1"/>
  <c r="N9" i="13"/>
  <c r="O9" i="13" s="1"/>
  <c r="M6" i="13"/>
  <c r="C35" i="2"/>
  <c r="D35" i="2"/>
  <c r="AF18" i="5"/>
  <c r="AE77" i="5"/>
  <c r="AI77" i="5"/>
  <c r="AI94" i="5" s="1"/>
  <c r="S10" i="6"/>
  <c r="F43" i="2" s="1"/>
  <c r="U10" i="6"/>
  <c r="V10" i="6"/>
  <c r="V12" i="6" s="1"/>
  <c r="O10" i="6"/>
  <c r="C2" i="5" s="1"/>
  <c r="Q10" i="6"/>
  <c r="P10" i="6"/>
  <c r="C3" i="5" s="1"/>
  <c r="R8" i="6"/>
  <c r="T8" i="6" s="1"/>
  <c r="R9" i="6"/>
  <c r="T9" i="6" s="1"/>
  <c r="R7" i="6"/>
  <c r="T7" i="6" s="1"/>
  <c r="LM7" i="13" l="1"/>
  <c r="LL25" i="13"/>
  <c r="LL15" i="13"/>
  <c r="LL14" i="13"/>
  <c r="LL13" i="13"/>
  <c r="LL12" i="13"/>
  <c r="LL11" i="13"/>
  <c r="LL3" i="13"/>
  <c r="LM6" i="13"/>
  <c r="LM5" i="13"/>
  <c r="LM8" i="13" s="1"/>
  <c r="LN9" i="13"/>
  <c r="M33" i="13"/>
  <c r="M61" i="13"/>
  <c r="M30" i="13"/>
  <c r="M31" i="13" s="1"/>
  <c r="M38" i="13"/>
  <c r="M32" i="13"/>
  <c r="M60" i="13"/>
  <c r="M62" i="13"/>
  <c r="GX7" i="13"/>
  <c r="AE79" i="5"/>
  <c r="AE94" i="5"/>
  <c r="AI100" i="5"/>
  <c r="AI95" i="5"/>
  <c r="AI79" i="5"/>
  <c r="AJ77" i="5"/>
  <c r="AF77" i="5"/>
  <c r="U12" i="6"/>
  <c r="F46" i="2"/>
  <c r="I31" i="13" s="1"/>
  <c r="L30" i="13"/>
  <c r="K59" i="2"/>
  <c r="L59" i="2" s="1"/>
  <c r="L15" i="13"/>
  <c r="D64" i="2"/>
  <c r="D65" i="2" s="1"/>
  <c r="D66" i="2" s="1"/>
  <c r="D67" i="2" s="1"/>
  <c r="N6" i="13"/>
  <c r="P9" i="13"/>
  <c r="O6" i="13"/>
  <c r="N5" i="13"/>
  <c r="N8" i="13" s="1"/>
  <c r="E35" i="2"/>
  <c r="N52" i="2"/>
  <c r="I61" i="13" s="1"/>
  <c r="N43" i="2"/>
  <c r="I51" i="13" s="1"/>
  <c r="N50" i="2"/>
  <c r="I49" i="13" s="1"/>
  <c r="N46" i="2"/>
  <c r="I54" i="13" s="1"/>
  <c r="N42" i="2"/>
  <c r="I50" i="13" s="1"/>
  <c r="N49" i="2"/>
  <c r="I48" i="13" s="1"/>
  <c r="N45" i="2"/>
  <c r="I53" i="13" s="1"/>
  <c r="N48" i="2"/>
  <c r="I55" i="13" s="1"/>
  <c r="N44" i="2"/>
  <c r="I52" i="13" s="1"/>
  <c r="F48" i="2"/>
  <c r="I33" i="13" s="1"/>
  <c r="F47" i="2"/>
  <c r="I38" i="13" s="1"/>
  <c r="E34" i="2"/>
  <c r="E33" i="2"/>
  <c r="E32" i="2"/>
  <c r="AH62" i="5"/>
  <c r="AH29" i="5"/>
  <c r="AH25" i="5"/>
  <c r="AH21" i="5"/>
  <c r="AD28" i="5"/>
  <c r="AD24" i="5"/>
  <c r="AH10" i="5"/>
  <c r="AD10" i="5"/>
  <c r="AH28" i="5"/>
  <c r="AH24" i="5"/>
  <c r="AD27" i="5"/>
  <c r="AD23" i="5"/>
  <c r="AH9" i="5"/>
  <c r="AD9" i="5"/>
  <c r="AH27" i="5"/>
  <c r="AH23" i="5"/>
  <c r="AD26" i="5"/>
  <c r="AD22" i="5"/>
  <c r="AH8" i="5"/>
  <c r="AD8" i="5"/>
  <c r="AD62" i="5"/>
  <c r="AH26" i="5"/>
  <c r="AH22" i="5"/>
  <c r="AD29" i="5"/>
  <c r="AD25" i="5"/>
  <c r="AD21" i="5"/>
  <c r="AH7" i="5"/>
  <c r="AD7" i="5"/>
  <c r="T10" i="6"/>
  <c r="R10" i="6"/>
  <c r="LM25" i="13" l="1"/>
  <c r="LM15" i="13"/>
  <c r="LM14" i="13"/>
  <c r="LM13" i="13"/>
  <c r="LM12" i="13"/>
  <c r="LM11" i="13"/>
  <c r="LM3" i="13"/>
  <c r="LO9" i="13"/>
  <c r="LN5" i="13"/>
  <c r="LN8" i="13" s="1"/>
  <c r="LN6" i="13"/>
  <c r="LN7" i="13"/>
  <c r="L55" i="13"/>
  <c r="M55" i="13" s="1"/>
  <c r="L51" i="13"/>
  <c r="M51" i="13" s="1"/>
  <c r="L54" i="13"/>
  <c r="M54" i="13" s="1"/>
  <c r="L50" i="13"/>
  <c r="M50" i="13" s="1"/>
  <c r="L53" i="13"/>
  <c r="M53" i="13" s="1"/>
  <c r="L49" i="13"/>
  <c r="M49" i="13" s="1"/>
  <c r="L52" i="13"/>
  <c r="M52" i="13" s="1"/>
  <c r="M34" i="13"/>
  <c r="M35" i="13" s="1"/>
  <c r="M63" i="13"/>
  <c r="N25" i="13"/>
  <c r="N3" i="13"/>
  <c r="N13" i="13"/>
  <c r="N14" i="13"/>
  <c r="N12" i="13"/>
  <c r="N11" i="13"/>
  <c r="N15" i="13"/>
  <c r="GY7" i="13"/>
  <c r="AI107" i="5"/>
  <c r="AI96" i="5"/>
  <c r="AI109" i="5" s="1"/>
  <c r="AE97" i="5"/>
  <c r="AE100" i="5"/>
  <c r="V13" i="6"/>
  <c r="F42" i="2"/>
  <c r="D62" i="2" s="1"/>
  <c r="M59" i="2"/>
  <c r="N59" i="2" s="1"/>
  <c r="L14" i="13"/>
  <c r="L48" i="13" s="1"/>
  <c r="M48" i="13" s="1"/>
  <c r="I63" i="13"/>
  <c r="I41" i="13"/>
  <c r="I34" i="13"/>
  <c r="I35" i="13" s="1"/>
  <c r="Q9" i="13"/>
  <c r="P6" i="13"/>
  <c r="O5" i="13"/>
  <c r="O8" i="13" s="1"/>
  <c r="F49" i="2"/>
  <c r="F52" i="2" s="1"/>
  <c r="M47" i="2" s="1"/>
  <c r="AH75" i="5"/>
  <c r="AD18" i="5"/>
  <c r="AD75" i="5"/>
  <c r="AH18" i="5"/>
  <c r="AH59" i="5"/>
  <c r="AD59" i="5"/>
  <c r="LO7" i="13" l="1"/>
  <c r="LP9" i="13"/>
  <c r="LO5" i="13"/>
  <c r="LO8" i="13" s="1"/>
  <c r="LO6" i="13"/>
  <c r="LN13" i="13"/>
  <c r="LN3" i="13"/>
  <c r="LN25" i="13"/>
  <c r="LN14" i="13"/>
  <c r="LN12" i="13"/>
  <c r="LN15" i="13"/>
  <c r="LN11" i="13"/>
  <c r="N59" i="13"/>
  <c r="N29" i="13"/>
  <c r="N54" i="13"/>
  <c r="N38" i="13"/>
  <c r="N28" i="13"/>
  <c r="N49" i="13"/>
  <c r="N51" i="13"/>
  <c r="N33" i="13"/>
  <c r="O33" i="13" s="1"/>
  <c r="N52" i="13"/>
  <c r="N48" i="13"/>
  <c r="N53" i="13"/>
  <c r="N55" i="13"/>
  <c r="N62" i="13"/>
  <c r="N32" i="13"/>
  <c r="N60" i="13"/>
  <c r="N50" i="13"/>
  <c r="N61" i="13"/>
  <c r="O15" i="13"/>
  <c r="O3" i="13"/>
  <c r="O13" i="13"/>
  <c r="O14" i="13"/>
  <c r="O12" i="13"/>
  <c r="O11" i="13"/>
  <c r="GZ7" i="13"/>
  <c r="O25" i="13"/>
  <c r="AI110" i="5"/>
  <c r="AI97" i="5"/>
  <c r="L11" i="13"/>
  <c r="AD77" i="5"/>
  <c r="L13" i="13"/>
  <c r="I43" i="13"/>
  <c r="L63" i="13"/>
  <c r="R9" i="13"/>
  <c r="Q6" i="13"/>
  <c r="P5" i="13"/>
  <c r="P8" i="13" s="1"/>
  <c r="N47" i="2"/>
  <c r="M51" i="2"/>
  <c r="M53" i="2" s="1"/>
  <c r="AH77" i="5"/>
  <c r="LO25" i="13" l="1"/>
  <c r="LO14" i="13"/>
  <c r="LO12" i="13"/>
  <c r="LO15" i="13"/>
  <c r="LO13" i="13"/>
  <c r="LO11" i="13"/>
  <c r="LO3" i="13"/>
  <c r="LQ9" i="13"/>
  <c r="LP6" i="13"/>
  <c r="LP5" i="13"/>
  <c r="LP8" i="13" s="1"/>
  <c r="LP7" i="13"/>
  <c r="L40" i="13"/>
  <c r="M40" i="13" s="1"/>
  <c r="N40" i="13" s="1"/>
  <c r="O40" i="13" s="1"/>
  <c r="L39" i="13"/>
  <c r="M39" i="13" s="1"/>
  <c r="O50" i="13"/>
  <c r="O55" i="13"/>
  <c r="O38" i="13"/>
  <c r="O60" i="13"/>
  <c r="O53" i="13"/>
  <c r="O51" i="13"/>
  <c r="O54" i="13"/>
  <c r="L31" i="13"/>
  <c r="L34" i="13" s="1"/>
  <c r="L35" i="13" s="1"/>
  <c r="O32" i="13"/>
  <c r="O48" i="13"/>
  <c r="O49" i="13"/>
  <c r="O29" i="13"/>
  <c r="O61" i="13"/>
  <c r="O62" i="13"/>
  <c r="O52" i="13"/>
  <c r="N30" i="13"/>
  <c r="O28" i="13"/>
  <c r="N63" i="13"/>
  <c r="O59" i="13"/>
  <c r="P25" i="13"/>
  <c r="P3" i="13"/>
  <c r="P33" i="13" s="1"/>
  <c r="P15" i="13"/>
  <c r="P14" i="13"/>
  <c r="P12" i="13"/>
  <c r="P11" i="13"/>
  <c r="P13" i="13"/>
  <c r="HA7" i="13"/>
  <c r="N51" i="2"/>
  <c r="N53" i="2" s="1"/>
  <c r="F53" i="2" s="1"/>
  <c r="F54" i="2" s="1"/>
  <c r="I47" i="13"/>
  <c r="I56" i="13" s="1"/>
  <c r="I65" i="13" s="1"/>
  <c r="I67" i="13" s="1"/>
  <c r="S9" i="13"/>
  <c r="R6" i="13"/>
  <c r="Q5" i="13"/>
  <c r="Q8" i="13" s="1"/>
  <c r="LQ7" i="13" l="1"/>
  <c r="LP25" i="13"/>
  <c r="LP15" i="13"/>
  <c r="LP14" i="13"/>
  <c r="LP13" i="13"/>
  <c r="LP12" i="13"/>
  <c r="LP11" i="13"/>
  <c r="LP3" i="13"/>
  <c r="LQ6" i="13"/>
  <c r="LQ5" i="13"/>
  <c r="LQ8" i="13" s="1"/>
  <c r="LR9" i="13"/>
  <c r="O63" i="13"/>
  <c r="P59" i="13"/>
  <c r="P62" i="13"/>
  <c r="P49" i="13"/>
  <c r="P60" i="13"/>
  <c r="P50" i="13"/>
  <c r="P29" i="13"/>
  <c r="P53" i="13"/>
  <c r="P55" i="13"/>
  <c r="P28" i="13"/>
  <c r="O30" i="13"/>
  <c r="P61" i="13"/>
  <c r="P48" i="13"/>
  <c r="P54" i="13"/>
  <c r="N39" i="13"/>
  <c r="M41" i="13"/>
  <c r="M43" i="13" s="1"/>
  <c r="M47" i="13" s="1"/>
  <c r="M56" i="13" s="1"/>
  <c r="M65" i="13" s="1"/>
  <c r="M67" i="13" s="1"/>
  <c r="P52" i="13"/>
  <c r="N31" i="13"/>
  <c r="N34" i="13" s="1"/>
  <c r="N35" i="13" s="1"/>
  <c r="P32" i="13"/>
  <c r="P51" i="13"/>
  <c r="P38" i="13"/>
  <c r="P40" i="13"/>
  <c r="Q25" i="13"/>
  <c r="Q3" i="13"/>
  <c r="Q33" i="13" s="1"/>
  <c r="Q14" i="13"/>
  <c r="Q11" i="13"/>
  <c r="Q12" i="13"/>
  <c r="Q15" i="13"/>
  <c r="Q13" i="13"/>
  <c r="HB7" i="13"/>
  <c r="L41" i="13"/>
  <c r="L43" i="13" s="1"/>
  <c r="L47" i="13" s="1"/>
  <c r="T9" i="13"/>
  <c r="S6" i="13"/>
  <c r="R5" i="13"/>
  <c r="R8" i="13" s="1"/>
  <c r="LQ25" i="13" l="1"/>
  <c r="LQ15" i="13"/>
  <c r="LQ14" i="13"/>
  <c r="LQ13" i="13"/>
  <c r="LQ12" i="13"/>
  <c r="LQ11" i="13"/>
  <c r="LQ3" i="13"/>
  <c r="LR5" i="13"/>
  <c r="LR8" i="13" s="1"/>
  <c r="LR6" i="13"/>
  <c r="LS9" i="13"/>
  <c r="LR7" i="13"/>
  <c r="O39" i="13"/>
  <c r="N41" i="13"/>
  <c r="N43" i="13" s="1"/>
  <c r="N47" i="13" s="1"/>
  <c r="N56" i="13" s="1"/>
  <c r="N65" i="13" s="1"/>
  <c r="N67" i="13" s="1"/>
  <c r="Q29" i="13"/>
  <c r="Q62" i="13"/>
  <c r="Q38" i="13"/>
  <c r="Q54" i="13"/>
  <c r="P30" i="13"/>
  <c r="Q28" i="13"/>
  <c r="Q50" i="13"/>
  <c r="P63" i="13"/>
  <c r="Q59" i="13"/>
  <c r="O31" i="13"/>
  <c r="O34" i="13" s="1"/>
  <c r="O35" i="13" s="1"/>
  <c r="Q51" i="13"/>
  <c r="Q52" i="13"/>
  <c r="Q48" i="13"/>
  <c r="Q55" i="13"/>
  <c r="Q60" i="13"/>
  <c r="Q40" i="13"/>
  <c r="Q32" i="13"/>
  <c r="Q61" i="13"/>
  <c r="Q53" i="13"/>
  <c r="Q49" i="13"/>
  <c r="R25" i="13"/>
  <c r="R3" i="13"/>
  <c r="R33" i="13" s="1"/>
  <c r="R14" i="13"/>
  <c r="R15" i="13"/>
  <c r="R13" i="13"/>
  <c r="R12" i="13"/>
  <c r="R11" i="13"/>
  <c r="HC7" i="13"/>
  <c r="L56" i="13"/>
  <c r="L65" i="13" s="1"/>
  <c r="L67" i="13" s="1"/>
  <c r="U9" i="13"/>
  <c r="T6" i="13"/>
  <c r="S5" i="13"/>
  <c r="S8" i="13" s="1"/>
  <c r="LT9" i="13" l="1"/>
  <c r="LS6" i="13"/>
  <c r="LS5" i="13"/>
  <c r="LS8" i="13" s="1"/>
  <c r="LR25" i="13"/>
  <c r="LR12" i="13"/>
  <c r="LR15" i="13"/>
  <c r="LR13" i="13"/>
  <c r="LR11" i="13"/>
  <c r="LR3" i="13"/>
  <c r="LR14" i="13"/>
  <c r="LS7" i="13"/>
  <c r="R29" i="13"/>
  <c r="R60" i="13"/>
  <c r="R61" i="13"/>
  <c r="R53" i="13"/>
  <c r="R51" i="13"/>
  <c r="R54" i="13"/>
  <c r="R55" i="13"/>
  <c r="R50" i="13"/>
  <c r="R32" i="13"/>
  <c r="R48" i="13"/>
  <c r="R28" i="13"/>
  <c r="Q30" i="13"/>
  <c r="R38" i="13"/>
  <c r="P39" i="13"/>
  <c r="O41" i="13"/>
  <c r="O43" i="13" s="1"/>
  <c r="O47" i="13" s="1"/>
  <c r="O56" i="13" s="1"/>
  <c r="O65" i="13" s="1"/>
  <c r="O67" i="13" s="1"/>
  <c r="R49" i="13"/>
  <c r="R40" i="13"/>
  <c r="R52" i="13"/>
  <c r="R59" i="13"/>
  <c r="Q63" i="13"/>
  <c r="P31" i="13"/>
  <c r="P34" i="13" s="1"/>
  <c r="P35" i="13" s="1"/>
  <c r="R62" i="13"/>
  <c r="S25" i="13"/>
  <c r="S3" i="13"/>
  <c r="S33" i="13" s="1"/>
  <c r="S15" i="13"/>
  <c r="S13" i="13"/>
  <c r="S12" i="13"/>
  <c r="S14" i="13"/>
  <c r="S11" i="13"/>
  <c r="HD7" i="13"/>
  <c r="V9" i="13"/>
  <c r="U6" i="13"/>
  <c r="T5" i="13"/>
  <c r="T8" i="13" s="1"/>
  <c r="LT7" i="13" l="1"/>
  <c r="LS15" i="13"/>
  <c r="LS13" i="13"/>
  <c r="LS11" i="13"/>
  <c r="LS3" i="13"/>
  <c r="LS14" i="13"/>
  <c r="LS25" i="13"/>
  <c r="LS12" i="13"/>
  <c r="LU9" i="13"/>
  <c r="LT6" i="13"/>
  <c r="LT5" i="13"/>
  <c r="LT8" i="13" s="1"/>
  <c r="S60" i="13"/>
  <c r="S52" i="13"/>
  <c r="S54" i="13"/>
  <c r="Q39" i="13"/>
  <c r="P41" i="13"/>
  <c r="P43" i="13" s="1"/>
  <c r="P47" i="13" s="1"/>
  <c r="P56" i="13" s="1"/>
  <c r="P65" i="13" s="1"/>
  <c r="P67" i="13" s="1"/>
  <c r="S40" i="13"/>
  <c r="S38" i="13"/>
  <c r="S48" i="13"/>
  <c r="S50" i="13"/>
  <c r="S51" i="13"/>
  <c r="S49" i="13"/>
  <c r="S32" i="13"/>
  <c r="S55" i="13"/>
  <c r="S53" i="13"/>
  <c r="R30" i="13"/>
  <c r="R31" i="13" s="1"/>
  <c r="R34" i="13" s="1"/>
  <c r="R35" i="13" s="1"/>
  <c r="S28" i="13"/>
  <c r="S62" i="13"/>
  <c r="R63" i="13"/>
  <c r="S59" i="13"/>
  <c r="Q31" i="13"/>
  <c r="Q34" i="13" s="1"/>
  <c r="Q35" i="13" s="1"/>
  <c r="S29" i="13"/>
  <c r="S61" i="13"/>
  <c r="T25" i="13"/>
  <c r="T3" i="13"/>
  <c r="T33" i="13" s="1"/>
  <c r="T15" i="13"/>
  <c r="T14" i="13"/>
  <c r="T12" i="13"/>
  <c r="T11" i="13"/>
  <c r="T13" i="13"/>
  <c r="HE7" i="13"/>
  <c r="W9" i="13"/>
  <c r="V6" i="13"/>
  <c r="U5" i="13"/>
  <c r="U8" i="13" s="1"/>
  <c r="LT25" i="13" l="1"/>
  <c r="LT15" i="13"/>
  <c r="LT14" i="13"/>
  <c r="LT13" i="13"/>
  <c r="LT12" i="13"/>
  <c r="LT11" i="13"/>
  <c r="LT3" i="13"/>
  <c r="LU6" i="13"/>
  <c r="LU5" i="13"/>
  <c r="LU8" i="13" s="1"/>
  <c r="LV9" i="13"/>
  <c r="LU7" i="13"/>
  <c r="T48" i="13"/>
  <c r="T53" i="13"/>
  <c r="T60" i="13"/>
  <c r="T52" i="13"/>
  <c r="T29" i="13"/>
  <c r="T54" i="13"/>
  <c r="T62" i="13"/>
  <c r="T55" i="13"/>
  <c r="T38" i="13"/>
  <c r="T28" i="13"/>
  <c r="S30" i="13"/>
  <c r="T32" i="13"/>
  <c r="T51" i="13"/>
  <c r="R39" i="13"/>
  <c r="Q41" i="13"/>
  <c r="Q43" i="13" s="1"/>
  <c r="Q47" i="13" s="1"/>
  <c r="Q56" i="13" s="1"/>
  <c r="Q65" i="13" s="1"/>
  <c r="Q67" i="13" s="1"/>
  <c r="T61" i="13"/>
  <c r="T59" i="13"/>
  <c r="S63" i="13"/>
  <c r="T49" i="13"/>
  <c r="T50" i="13"/>
  <c r="T40" i="13"/>
  <c r="U25" i="13"/>
  <c r="U3" i="13"/>
  <c r="U33" i="13" s="1"/>
  <c r="U14" i="13"/>
  <c r="U15" i="13"/>
  <c r="U13" i="13"/>
  <c r="U11" i="13"/>
  <c r="U12" i="13"/>
  <c r="HF7" i="13"/>
  <c r="X9" i="13"/>
  <c r="W6" i="13"/>
  <c r="V5" i="13"/>
  <c r="V8" i="13" s="1"/>
  <c r="LW9" i="13" l="1"/>
  <c r="LV6" i="13"/>
  <c r="LV5" i="13"/>
  <c r="LV8" i="13" s="1"/>
  <c r="LV7" i="13"/>
  <c r="LU25" i="13"/>
  <c r="LU15" i="13"/>
  <c r="LU14" i="13"/>
  <c r="LU13" i="13"/>
  <c r="LU12" i="13"/>
  <c r="LU11" i="13"/>
  <c r="LU3" i="13"/>
  <c r="U52" i="13"/>
  <c r="U48" i="13"/>
  <c r="U40" i="13"/>
  <c r="T63" i="13"/>
  <c r="U59" i="13"/>
  <c r="S39" i="13"/>
  <c r="R41" i="13"/>
  <c r="R43" i="13" s="1"/>
  <c r="R47" i="13" s="1"/>
  <c r="R56" i="13" s="1"/>
  <c r="R65" i="13" s="1"/>
  <c r="R67" i="13" s="1"/>
  <c r="T30" i="13"/>
  <c r="U28" i="13"/>
  <c r="U55" i="13"/>
  <c r="U29" i="13"/>
  <c r="U50" i="13"/>
  <c r="U61" i="13"/>
  <c r="U51" i="13"/>
  <c r="U60" i="13"/>
  <c r="U62" i="13"/>
  <c r="S31" i="13"/>
  <c r="S34" i="13" s="1"/>
  <c r="S35" i="13" s="1"/>
  <c r="U53" i="13"/>
  <c r="U49" i="13"/>
  <c r="U32" i="13"/>
  <c r="U38" i="13"/>
  <c r="U54" i="13"/>
  <c r="V25" i="13"/>
  <c r="V3" i="13"/>
  <c r="V33" i="13" s="1"/>
  <c r="V13" i="13"/>
  <c r="V14" i="13"/>
  <c r="V15" i="13"/>
  <c r="V12" i="13"/>
  <c r="V11" i="13"/>
  <c r="HG7" i="13"/>
  <c r="Y9" i="13"/>
  <c r="X6" i="13"/>
  <c r="W5" i="13"/>
  <c r="W8" i="13" s="1"/>
  <c r="LW7" i="13" l="1"/>
  <c r="LV15" i="13"/>
  <c r="LV11" i="13"/>
  <c r="LV25" i="13"/>
  <c r="LV14" i="13"/>
  <c r="LV12" i="13"/>
  <c r="LV13" i="13"/>
  <c r="LV3" i="13"/>
  <c r="LX9" i="13"/>
  <c r="LW5" i="13"/>
  <c r="LW8" i="13" s="1"/>
  <c r="LW6" i="13"/>
  <c r="V52" i="13"/>
  <c r="V60" i="13"/>
  <c r="V29" i="13"/>
  <c r="V48" i="13"/>
  <c r="V53" i="13"/>
  <c r="V40" i="13"/>
  <c r="V51" i="13"/>
  <c r="V55" i="13"/>
  <c r="T39" i="13"/>
  <c r="S41" i="13"/>
  <c r="S43" i="13" s="1"/>
  <c r="S47" i="13" s="1"/>
  <c r="S56" i="13" s="1"/>
  <c r="S65" i="13" s="1"/>
  <c r="S67" i="13" s="1"/>
  <c r="V38" i="13"/>
  <c r="V32" i="13"/>
  <c r="V61" i="13"/>
  <c r="V28" i="13"/>
  <c r="U30" i="13"/>
  <c r="U63" i="13"/>
  <c r="V59" i="13"/>
  <c r="V54" i="13"/>
  <c r="V49" i="13"/>
  <c r="V62" i="13"/>
  <c r="V50" i="13"/>
  <c r="T31" i="13"/>
  <c r="T34" i="13" s="1"/>
  <c r="T35" i="13" s="1"/>
  <c r="W25" i="13"/>
  <c r="W3" i="13"/>
  <c r="W33" i="13" s="1"/>
  <c r="W15" i="13"/>
  <c r="W52" i="13" s="1"/>
  <c r="W13" i="13"/>
  <c r="W14" i="13"/>
  <c r="W48" i="13" s="1"/>
  <c r="W12" i="13"/>
  <c r="W11" i="13"/>
  <c r="HH7" i="13"/>
  <c r="Z9" i="13"/>
  <c r="Y6" i="13"/>
  <c r="X5" i="13"/>
  <c r="X8" i="13" s="1"/>
  <c r="LW25" i="13" l="1"/>
  <c r="LW14" i="13"/>
  <c r="LW12" i="13"/>
  <c r="LW13" i="13"/>
  <c r="LW11" i="13"/>
  <c r="LW3" i="13"/>
  <c r="LW15" i="13"/>
  <c r="LY9" i="13"/>
  <c r="LX6" i="13"/>
  <c r="LX5" i="13"/>
  <c r="LX8" i="13" s="1"/>
  <c r="LX7" i="13"/>
  <c r="W29" i="13"/>
  <c r="W54" i="13"/>
  <c r="U31" i="13"/>
  <c r="U34" i="13" s="1"/>
  <c r="U35" i="13" s="1"/>
  <c r="U39" i="13"/>
  <c r="T41" i="13"/>
  <c r="T43" i="13" s="1"/>
  <c r="T47" i="13" s="1"/>
  <c r="T56" i="13" s="1"/>
  <c r="T65" i="13" s="1"/>
  <c r="T67" i="13" s="1"/>
  <c r="W53" i="13"/>
  <c r="W50" i="13"/>
  <c r="W60" i="13"/>
  <c r="V30" i="13"/>
  <c r="W28" i="13"/>
  <c r="W55" i="13"/>
  <c r="W62" i="13"/>
  <c r="V63" i="13"/>
  <c r="W59" i="13"/>
  <c r="W61" i="13"/>
  <c r="W38" i="13"/>
  <c r="W51" i="13"/>
  <c r="W49" i="13"/>
  <c r="W32" i="13"/>
  <c r="W40" i="13"/>
  <c r="X25" i="13"/>
  <c r="X3" i="13"/>
  <c r="X33" i="13" s="1"/>
  <c r="X15" i="13"/>
  <c r="X52" i="13" s="1"/>
  <c r="X14" i="13"/>
  <c r="X48" i="13" s="1"/>
  <c r="X12" i="13"/>
  <c r="X11" i="13"/>
  <c r="X13" i="13"/>
  <c r="HI7" i="13"/>
  <c r="AA9" i="13"/>
  <c r="Z6" i="13"/>
  <c r="Y5" i="13"/>
  <c r="Y8" i="13" s="1"/>
  <c r="LX25" i="13" l="1"/>
  <c r="LX15" i="13"/>
  <c r="LX14" i="13"/>
  <c r="LX13" i="13"/>
  <c r="LX12" i="13"/>
  <c r="LX11" i="13"/>
  <c r="LX3" i="13"/>
  <c r="LY6" i="13"/>
  <c r="LY5" i="13"/>
  <c r="LY8" i="13" s="1"/>
  <c r="LZ9" i="13"/>
  <c r="LY7" i="13"/>
  <c r="X62" i="13"/>
  <c r="X60" i="13"/>
  <c r="X32" i="13"/>
  <c r="X54" i="13"/>
  <c r="X49" i="13"/>
  <c r="X61" i="13"/>
  <c r="X55" i="13"/>
  <c r="X50" i="13"/>
  <c r="X29" i="13"/>
  <c r="V39" i="13"/>
  <c r="U41" i="13"/>
  <c r="U43" i="13" s="1"/>
  <c r="U47" i="13" s="1"/>
  <c r="U56" i="13" s="1"/>
  <c r="U65" i="13" s="1"/>
  <c r="U67" i="13" s="1"/>
  <c r="X51" i="13"/>
  <c r="W63" i="13"/>
  <c r="X59" i="13"/>
  <c r="W30" i="13"/>
  <c r="X28" i="13"/>
  <c r="X53" i="13"/>
  <c r="X38" i="13"/>
  <c r="X40" i="13"/>
  <c r="V31" i="13"/>
  <c r="V34" i="13" s="1"/>
  <c r="V35" i="13" s="1"/>
  <c r="Y25" i="13"/>
  <c r="Y3" i="13"/>
  <c r="Y32" i="13" s="1"/>
  <c r="Y14" i="13"/>
  <c r="Y15" i="13"/>
  <c r="Y52" i="13" s="1"/>
  <c r="Y12" i="13"/>
  <c r="Y13" i="13"/>
  <c r="Y11" i="13"/>
  <c r="HJ7" i="13"/>
  <c r="AB9" i="13"/>
  <c r="AA6" i="13"/>
  <c r="Z5" i="13"/>
  <c r="Z8" i="13" s="1"/>
  <c r="LZ7" i="13" l="1"/>
  <c r="MA9" i="13"/>
  <c r="LZ5" i="13"/>
  <c r="LZ8" i="13" s="1"/>
  <c r="LZ6" i="13"/>
  <c r="LY25" i="13"/>
  <c r="LY15" i="13"/>
  <c r="LY14" i="13"/>
  <c r="LY13" i="13"/>
  <c r="LY12" i="13"/>
  <c r="LY11" i="13"/>
  <c r="LY3" i="13"/>
  <c r="Y29" i="13"/>
  <c r="Y48" i="13"/>
  <c r="Y49" i="13"/>
  <c r="Y40" i="13"/>
  <c r="Y38" i="13"/>
  <c r="X63" i="13"/>
  <c r="Y59" i="13"/>
  <c r="W39" i="13"/>
  <c r="V41" i="13"/>
  <c r="V43" i="13" s="1"/>
  <c r="V47" i="13" s="1"/>
  <c r="V56" i="13" s="1"/>
  <c r="V65" i="13" s="1"/>
  <c r="V67" i="13" s="1"/>
  <c r="Y50" i="13"/>
  <c r="Y33" i="13"/>
  <c r="Y54" i="13"/>
  <c r="Y53" i="13"/>
  <c r="Y62" i="13"/>
  <c r="Y55" i="13"/>
  <c r="W31" i="13"/>
  <c r="W34" i="13" s="1"/>
  <c r="W35" i="13" s="1"/>
  <c r="Y60" i="13"/>
  <c r="X30" i="13"/>
  <c r="Y28" i="13"/>
  <c r="Y51" i="13"/>
  <c r="Y61" i="13"/>
  <c r="Z25" i="13"/>
  <c r="Z3" i="13"/>
  <c r="Z32" i="13" s="1"/>
  <c r="Z14" i="13"/>
  <c r="Z15" i="13"/>
  <c r="Z13" i="13"/>
  <c r="Z12" i="13"/>
  <c r="Z11" i="13"/>
  <c r="HK7" i="13"/>
  <c r="AC9" i="13"/>
  <c r="AB6" i="13"/>
  <c r="AA5" i="13"/>
  <c r="AA8" i="13" s="1"/>
  <c r="LZ14" i="13" l="1"/>
  <c r="LZ15" i="13"/>
  <c r="LZ13" i="13"/>
  <c r="LZ11" i="13"/>
  <c r="LZ3" i="13"/>
  <c r="LZ25" i="13"/>
  <c r="LZ12" i="13"/>
  <c r="MB9" i="13"/>
  <c r="MA6" i="13"/>
  <c r="MA5" i="13"/>
  <c r="MA8" i="13" s="1"/>
  <c r="MA7" i="13"/>
  <c r="Z29" i="13"/>
  <c r="Z49" i="13"/>
  <c r="Z62" i="13"/>
  <c r="Z48" i="13"/>
  <c r="Z51" i="13"/>
  <c r="Z28" i="13"/>
  <c r="Y30" i="13"/>
  <c r="Y31" i="13" s="1"/>
  <c r="Y34" i="13" s="1"/>
  <c r="Y35" i="13" s="1"/>
  <c r="Z53" i="13"/>
  <c r="Z38" i="13"/>
  <c r="Z52" i="13"/>
  <c r="X31" i="13"/>
  <c r="X34" i="13" s="1"/>
  <c r="X35" i="13" s="1"/>
  <c r="Z54" i="13"/>
  <c r="X39" i="13"/>
  <c r="W41" i="13"/>
  <c r="W43" i="13" s="1"/>
  <c r="W47" i="13" s="1"/>
  <c r="W56" i="13" s="1"/>
  <c r="W65" i="13" s="1"/>
  <c r="W67" i="13" s="1"/>
  <c r="Z50" i="13"/>
  <c r="Z61" i="13"/>
  <c r="Z60" i="13"/>
  <c r="Z55" i="13"/>
  <c r="Z33" i="13"/>
  <c r="Y63" i="13"/>
  <c r="Z59" i="13"/>
  <c r="Z40" i="13"/>
  <c r="AA25" i="13"/>
  <c r="AA15" i="13"/>
  <c r="AA13" i="13"/>
  <c r="AA12" i="13"/>
  <c r="AA14" i="13"/>
  <c r="AA3" i="13"/>
  <c r="AA32" i="13" s="1"/>
  <c r="AA11" i="13"/>
  <c r="HL7" i="13"/>
  <c r="AD9" i="13"/>
  <c r="AC6" i="13"/>
  <c r="AB5" i="13"/>
  <c r="AB8" i="13" s="1"/>
  <c r="MC9" i="13" l="1"/>
  <c r="MB6" i="13"/>
  <c r="MB5" i="13"/>
  <c r="MB8" i="13" s="1"/>
  <c r="MB7" i="13"/>
  <c r="MA15" i="13"/>
  <c r="MA13" i="13"/>
  <c r="MA11" i="13"/>
  <c r="MA3" i="13"/>
  <c r="MA25" i="13"/>
  <c r="MA12" i="13"/>
  <c r="MA14" i="13"/>
  <c r="AA48" i="13"/>
  <c r="AA51" i="13"/>
  <c r="AA61" i="13"/>
  <c r="Y39" i="13"/>
  <c r="X41" i="13"/>
  <c r="X43" i="13" s="1"/>
  <c r="AA38" i="13"/>
  <c r="AA28" i="13"/>
  <c r="Z30" i="13"/>
  <c r="AA33" i="13"/>
  <c r="AA29" i="13"/>
  <c r="AA54" i="13"/>
  <c r="AA62" i="13"/>
  <c r="AA49" i="13"/>
  <c r="AA40" i="13"/>
  <c r="AA55" i="13"/>
  <c r="AA50" i="13"/>
  <c r="AA53" i="13"/>
  <c r="Z63" i="13"/>
  <c r="AA59" i="13"/>
  <c r="AA60" i="13"/>
  <c r="AA52" i="13"/>
  <c r="AB25" i="13"/>
  <c r="AB3" i="13"/>
  <c r="AB32" i="13" s="1"/>
  <c r="AB15" i="13"/>
  <c r="AB14" i="13"/>
  <c r="AB48" i="13" s="1"/>
  <c r="AB12" i="13"/>
  <c r="AB11" i="13"/>
  <c r="AB13" i="13"/>
  <c r="HM7" i="13"/>
  <c r="AE9" i="13"/>
  <c r="AD6" i="13"/>
  <c r="AC5" i="13"/>
  <c r="AC8" i="13" s="1"/>
  <c r="MB25" i="13" l="1"/>
  <c r="MB15" i="13"/>
  <c r="MB14" i="13"/>
  <c r="MB13" i="13"/>
  <c r="MB12" i="13"/>
  <c r="MB11" i="13"/>
  <c r="MB3" i="13"/>
  <c r="MC7" i="13"/>
  <c r="MC6" i="13"/>
  <c r="MC5" i="13"/>
  <c r="MC8" i="13" s="1"/>
  <c r="MD9" i="13"/>
  <c r="AB51" i="13"/>
  <c r="AB61" i="13"/>
  <c r="AB29" i="13"/>
  <c r="AB40" i="13"/>
  <c r="AB52" i="13"/>
  <c r="AB53" i="13"/>
  <c r="AB49" i="13"/>
  <c r="AB33" i="13"/>
  <c r="AB60" i="13"/>
  <c r="AB50" i="13"/>
  <c r="AB62" i="13"/>
  <c r="Z31" i="13"/>
  <c r="Z34" i="13" s="1"/>
  <c r="Z35" i="13" s="1"/>
  <c r="X47" i="13"/>
  <c r="X56" i="13" s="1"/>
  <c r="X65" i="13" s="1"/>
  <c r="X67" i="13" s="1"/>
  <c r="AB38" i="13"/>
  <c r="AB59" i="13"/>
  <c r="AA63" i="13"/>
  <c r="AB55" i="13"/>
  <c r="AB54" i="13"/>
  <c r="AA30" i="13"/>
  <c r="AA31" i="13" s="1"/>
  <c r="AA34" i="13" s="1"/>
  <c r="AA35" i="13" s="1"/>
  <c r="AB28" i="13"/>
  <c r="Z39" i="13"/>
  <c r="Y41" i="13"/>
  <c r="Y43" i="13" s="1"/>
  <c r="AC25" i="13"/>
  <c r="AC3" i="13"/>
  <c r="AC61" i="13" s="1"/>
  <c r="AC14" i="13"/>
  <c r="AC15" i="13"/>
  <c r="AC13" i="13"/>
  <c r="AC12" i="13"/>
  <c r="AC11" i="13"/>
  <c r="HN7" i="13"/>
  <c r="AF9" i="13"/>
  <c r="AE6" i="13"/>
  <c r="AD5" i="13"/>
  <c r="AD8" i="13" s="1"/>
  <c r="MC25" i="13" l="1"/>
  <c r="MC15" i="13"/>
  <c r="MC14" i="13"/>
  <c r="MC13" i="13"/>
  <c r="MC12" i="13"/>
  <c r="MC11" i="13"/>
  <c r="MC3" i="13"/>
  <c r="MD7" i="13"/>
  <c r="ME9" i="13"/>
  <c r="MD6" i="13"/>
  <c r="MD5" i="13"/>
  <c r="MD8" i="13" s="1"/>
  <c r="AC40" i="13"/>
  <c r="AC51" i="13"/>
  <c r="AC62" i="13"/>
  <c r="AC49" i="13"/>
  <c r="AC48" i="13"/>
  <c r="AB63" i="13"/>
  <c r="AC59" i="13"/>
  <c r="Y47" i="13"/>
  <c r="Y56" i="13" s="1"/>
  <c r="Y65" i="13" s="1"/>
  <c r="Y67" i="13" s="1"/>
  <c r="AC54" i="13"/>
  <c r="AC50" i="13"/>
  <c r="AC53" i="13"/>
  <c r="AC32" i="13"/>
  <c r="AA39" i="13"/>
  <c r="Z41" i="13"/>
  <c r="Z43" i="13" s="1"/>
  <c r="AC55" i="13"/>
  <c r="AC38" i="13"/>
  <c r="AC60" i="13"/>
  <c r="AC52" i="13"/>
  <c r="AC28" i="13"/>
  <c r="AB30" i="13"/>
  <c r="AC29" i="13"/>
  <c r="AC33" i="13"/>
  <c r="AD25" i="13"/>
  <c r="AD3" i="13"/>
  <c r="AD62" i="13" s="1"/>
  <c r="AD13" i="13"/>
  <c r="AD15" i="13"/>
  <c r="AD14" i="13"/>
  <c r="AD12" i="13"/>
  <c r="AD11" i="13"/>
  <c r="HO7" i="13"/>
  <c r="AG9" i="13"/>
  <c r="AF6" i="13"/>
  <c r="AE5" i="13"/>
  <c r="AE8" i="13" s="1"/>
  <c r="MD13" i="13" l="1"/>
  <c r="MD11" i="13"/>
  <c r="MD3" i="13"/>
  <c r="MD25" i="13"/>
  <c r="MD14" i="13"/>
  <c r="MD12" i="13"/>
  <c r="MD15" i="13"/>
  <c r="ME7" i="13"/>
  <c r="MF9" i="13"/>
  <c r="ME5" i="13"/>
  <c r="ME8" i="13" s="1"/>
  <c r="ME6" i="13"/>
  <c r="AD48" i="13"/>
  <c r="AD40" i="13"/>
  <c r="AD51" i="13"/>
  <c r="AB31" i="13"/>
  <c r="AB34" i="13" s="1"/>
  <c r="AB35" i="13" s="1"/>
  <c r="AD60" i="13"/>
  <c r="Z47" i="13"/>
  <c r="Z56" i="13" s="1"/>
  <c r="Z65" i="13" s="1"/>
  <c r="Z67" i="13" s="1"/>
  <c r="AD53" i="13"/>
  <c r="AD61" i="13"/>
  <c r="AD52" i="13"/>
  <c r="AD32" i="13"/>
  <c r="AC30" i="13"/>
  <c r="AC31" i="13" s="1"/>
  <c r="AC34" i="13" s="1"/>
  <c r="AC35" i="13" s="1"/>
  <c r="AD28" i="13"/>
  <c r="AB39" i="13"/>
  <c r="AA41" i="13"/>
  <c r="AA43" i="13" s="1"/>
  <c r="AA47" i="13" s="1"/>
  <c r="AA56" i="13" s="1"/>
  <c r="AA65" i="13" s="1"/>
  <c r="AA67" i="13" s="1"/>
  <c r="AD50" i="13"/>
  <c r="AD29" i="13"/>
  <c r="AD55" i="13"/>
  <c r="AD33" i="13"/>
  <c r="AD49" i="13"/>
  <c r="AD38" i="13"/>
  <c r="AD54" i="13"/>
  <c r="AC63" i="13"/>
  <c r="AD59" i="13"/>
  <c r="AE25" i="13"/>
  <c r="AE15" i="13"/>
  <c r="AE14" i="13"/>
  <c r="AE13" i="13"/>
  <c r="AE12" i="13"/>
  <c r="AE3" i="13"/>
  <c r="AE62" i="13" s="1"/>
  <c r="AE11" i="13"/>
  <c r="HP7" i="13"/>
  <c r="AH9" i="13"/>
  <c r="AG6" i="13"/>
  <c r="AF5" i="13"/>
  <c r="AF8" i="13" s="1"/>
  <c r="MF7" i="13" l="1"/>
  <c r="ME25" i="13"/>
  <c r="ME14" i="13"/>
  <c r="ME12" i="13"/>
  <c r="ME15" i="13"/>
  <c r="ME11" i="13"/>
  <c r="ME3" i="13"/>
  <c r="ME13" i="13"/>
  <c r="MG9" i="13"/>
  <c r="MF6" i="13"/>
  <c r="MF5" i="13"/>
  <c r="MF8" i="13" s="1"/>
  <c r="AE40" i="13"/>
  <c r="AE29" i="13"/>
  <c r="AE61" i="13"/>
  <c r="AE51" i="13"/>
  <c r="AE48" i="13"/>
  <c r="AE55" i="13"/>
  <c r="AE52" i="13"/>
  <c r="AE60" i="13"/>
  <c r="AE59" i="13"/>
  <c r="AD63" i="13"/>
  <c r="AE38" i="13"/>
  <c r="AE28" i="13"/>
  <c r="AD30" i="13"/>
  <c r="AE49" i="13"/>
  <c r="AE50" i="13"/>
  <c r="AE53" i="13"/>
  <c r="AC39" i="13"/>
  <c r="AB41" i="13"/>
  <c r="AB43" i="13" s="1"/>
  <c r="AB47" i="13" s="1"/>
  <c r="AB56" i="13" s="1"/>
  <c r="AB65" i="13" s="1"/>
  <c r="AB67" i="13" s="1"/>
  <c r="AE54" i="13"/>
  <c r="AE33" i="13"/>
  <c r="AE32" i="13"/>
  <c r="AF25" i="13"/>
  <c r="AF3" i="13"/>
  <c r="AF29" i="13" s="1"/>
  <c r="AF15" i="13"/>
  <c r="AF14" i="13"/>
  <c r="AF13" i="13"/>
  <c r="AF12" i="13"/>
  <c r="AF11" i="13"/>
  <c r="HQ7" i="13"/>
  <c r="AI9" i="13"/>
  <c r="AH6" i="13"/>
  <c r="AG5" i="13"/>
  <c r="AG8" i="13" s="1"/>
  <c r="MF25" i="13" l="1"/>
  <c r="MF15" i="13"/>
  <c r="MF14" i="13"/>
  <c r="MF13" i="13"/>
  <c r="MF12" i="13"/>
  <c r="MF11" i="13"/>
  <c r="MF3" i="13"/>
  <c r="MG6" i="13"/>
  <c r="MG5" i="13"/>
  <c r="MG8" i="13" s="1"/>
  <c r="MH9" i="13"/>
  <c r="MG7" i="13"/>
  <c r="AF40" i="13"/>
  <c r="AF48" i="13"/>
  <c r="AF61" i="13"/>
  <c r="AF51" i="13"/>
  <c r="AF50" i="13"/>
  <c r="AF55" i="13"/>
  <c r="AF32" i="13"/>
  <c r="AF49" i="13"/>
  <c r="AD31" i="13"/>
  <c r="AD34" i="13" s="1"/>
  <c r="AD35" i="13" s="1"/>
  <c r="AF52" i="13"/>
  <c r="AF38" i="13"/>
  <c r="AF33" i="13"/>
  <c r="AD39" i="13"/>
  <c r="AC41" i="13"/>
  <c r="AC43" i="13" s="1"/>
  <c r="AC47" i="13" s="1"/>
  <c r="AC56" i="13" s="1"/>
  <c r="AC65" i="13" s="1"/>
  <c r="AC67" i="13" s="1"/>
  <c r="AE30" i="13"/>
  <c r="AF28" i="13"/>
  <c r="AF62" i="13"/>
  <c r="AF54" i="13"/>
  <c r="AF53" i="13"/>
  <c r="AF60" i="13"/>
  <c r="AE63" i="13"/>
  <c r="AF59" i="13"/>
  <c r="AG25" i="13"/>
  <c r="AG3" i="13"/>
  <c r="AG29" i="13" s="1"/>
  <c r="AG14" i="13"/>
  <c r="AG13" i="13"/>
  <c r="AG12" i="13"/>
  <c r="AG15" i="13"/>
  <c r="AG11" i="13"/>
  <c r="HR7" i="13"/>
  <c r="AJ9" i="13"/>
  <c r="AI6" i="13"/>
  <c r="AH5" i="13"/>
  <c r="AH8" i="13" s="1"/>
  <c r="MH7" i="13" l="1"/>
  <c r="MH6" i="13"/>
  <c r="MI9" i="13"/>
  <c r="MH5" i="13"/>
  <c r="MH8" i="13" s="1"/>
  <c r="MG25" i="13"/>
  <c r="MG15" i="13"/>
  <c r="MG14" i="13"/>
  <c r="MG13" i="13"/>
  <c r="MG12" i="13"/>
  <c r="MG11" i="13"/>
  <c r="MG3" i="13"/>
  <c r="AG40" i="13"/>
  <c r="AG51" i="13"/>
  <c r="AG48" i="13"/>
  <c r="AG61" i="13"/>
  <c r="AG49" i="13"/>
  <c r="AG38" i="13"/>
  <c r="AG60" i="13"/>
  <c r="AG62" i="13"/>
  <c r="AE39" i="13"/>
  <c r="AD41" i="13"/>
  <c r="AD43" i="13" s="1"/>
  <c r="AD47" i="13" s="1"/>
  <c r="AD56" i="13" s="1"/>
  <c r="AD65" i="13" s="1"/>
  <c r="AD67" i="13" s="1"/>
  <c r="AG52" i="13"/>
  <c r="AG32" i="13"/>
  <c r="AG53" i="13"/>
  <c r="AF30" i="13"/>
  <c r="AG28" i="13"/>
  <c r="AG33" i="13"/>
  <c r="AG55" i="13"/>
  <c r="AF63" i="13"/>
  <c r="AG59" i="13"/>
  <c r="AG54" i="13"/>
  <c r="AE31" i="13"/>
  <c r="AE34" i="13"/>
  <c r="AE35" i="13" s="1"/>
  <c r="AG50" i="13"/>
  <c r="AH25" i="13"/>
  <c r="AH3" i="13"/>
  <c r="AH13" i="13"/>
  <c r="AH40" i="13" s="1"/>
  <c r="AH14" i="13"/>
  <c r="AH15" i="13"/>
  <c r="AH12" i="13"/>
  <c r="AH11" i="13"/>
  <c r="HS7" i="13"/>
  <c r="AK9" i="13"/>
  <c r="AJ6" i="13"/>
  <c r="AI5" i="13"/>
  <c r="AI8" i="13" s="1"/>
  <c r="MH25" i="13" l="1"/>
  <c r="MH12" i="13"/>
  <c r="MH15" i="13"/>
  <c r="MH13" i="13"/>
  <c r="MH11" i="13"/>
  <c r="MH3" i="13"/>
  <c r="MH14" i="13"/>
  <c r="MJ9" i="13"/>
  <c r="MI6" i="13"/>
  <c r="MI5" i="13"/>
  <c r="MI8" i="13" s="1"/>
  <c r="MI7" i="13"/>
  <c r="AH48" i="13"/>
  <c r="AH49" i="13"/>
  <c r="AH51" i="13"/>
  <c r="AH61" i="13"/>
  <c r="AH55" i="13"/>
  <c r="AH53" i="13"/>
  <c r="AF39" i="13"/>
  <c r="AE41" i="13"/>
  <c r="AE43" i="13" s="1"/>
  <c r="AH54" i="13"/>
  <c r="AH33" i="13"/>
  <c r="AH32" i="13"/>
  <c r="AH62" i="13"/>
  <c r="AH38" i="13"/>
  <c r="AH29" i="13"/>
  <c r="AF31" i="13"/>
  <c r="AF34" i="13" s="1"/>
  <c r="AF35" i="13" s="1"/>
  <c r="AH50" i="13"/>
  <c r="AG63" i="13"/>
  <c r="AH59" i="13"/>
  <c r="AH28" i="13"/>
  <c r="AG30" i="13"/>
  <c r="AG31" i="13" s="1"/>
  <c r="AG34" i="13" s="1"/>
  <c r="AG35" i="13" s="1"/>
  <c r="AH52" i="13"/>
  <c r="AH60" i="13"/>
  <c r="AI25" i="13"/>
  <c r="AI3" i="13"/>
  <c r="AI15" i="13"/>
  <c r="AI12" i="13"/>
  <c r="AI14" i="13"/>
  <c r="AI11" i="13"/>
  <c r="AI13" i="13"/>
  <c r="HT7" i="13"/>
  <c r="AL9" i="13"/>
  <c r="AK6" i="13"/>
  <c r="AJ5" i="13"/>
  <c r="AJ8" i="13" s="1"/>
  <c r="MK9" i="13" l="1"/>
  <c r="MJ6" i="13"/>
  <c r="MJ5" i="13"/>
  <c r="MJ8" i="13" s="1"/>
  <c r="MJ7" i="13"/>
  <c r="MI15" i="13"/>
  <c r="MI13" i="13"/>
  <c r="MI11" i="13"/>
  <c r="MI3" i="13"/>
  <c r="MI14" i="13"/>
  <c r="MI25" i="13"/>
  <c r="MI12" i="13"/>
  <c r="AI48" i="13"/>
  <c r="AI29" i="13"/>
  <c r="AI40" i="13"/>
  <c r="AI49" i="13"/>
  <c r="AI52" i="13"/>
  <c r="AI32" i="13"/>
  <c r="AG39" i="13"/>
  <c r="AF41" i="13"/>
  <c r="AF43" i="13" s="1"/>
  <c r="AF47" i="13" s="1"/>
  <c r="AF56" i="13" s="1"/>
  <c r="AF65" i="13" s="1"/>
  <c r="AF67" i="13" s="1"/>
  <c r="AI50" i="13"/>
  <c r="AI33" i="13"/>
  <c r="AI53" i="13"/>
  <c r="AI28" i="13"/>
  <c r="AH30" i="13"/>
  <c r="AH31" i="13" s="1"/>
  <c r="AH34" i="13" s="1"/>
  <c r="AH35" i="13" s="1"/>
  <c r="AI38" i="13"/>
  <c r="AI54" i="13"/>
  <c r="AI55" i="13"/>
  <c r="AI51" i="13"/>
  <c r="AI60" i="13"/>
  <c r="AI59" i="13"/>
  <c r="AH63" i="13"/>
  <c r="AI62" i="13"/>
  <c r="AE47" i="13"/>
  <c r="AE56" i="13" s="1"/>
  <c r="AE65" i="13" s="1"/>
  <c r="AE67" i="13" s="1"/>
  <c r="AI61" i="13"/>
  <c r="AJ25" i="13"/>
  <c r="AJ3" i="13"/>
  <c r="AJ15" i="13"/>
  <c r="AJ14" i="13"/>
  <c r="AJ12" i="13"/>
  <c r="AJ13" i="13"/>
  <c r="AJ40" i="13" s="1"/>
  <c r="AJ11" i="13"/>
  <c r="HU7" i="13"/>
  <c r="AM9" i="13"/>
  <c r="AL6" i="13"/>
  <c r="AK5" i="13"/>
  <c r="AK8" i="13" s="1"/>
  <c r="MJ25" i="13" l="1"/>
  <c r="MJ15" i="13"/>
  <c r="MJ14" i="13"/>
  <c r="MJ13" i="13"/>
  <c r="MJ12" i="13"/>
  <c r="MJ11" i="13"/>
  <c r="MJ3" i="13"/>
  <c r="MK7" i="13"/>
  <c r="MK6" i="13"/>
  <c r="MK5" i="13"/>
  <c r="MK8" i="13" s="1"/>
  <c r="ML9" i="13"/>
  <c r="AJ49" i="13"/>
  <c r="AJ32" i="13"/>
  <c r="AJ48" i="13"/>
  <c r="AJ54" i="13"/>
  <c r="AJ29" i="13"/>
  <c r="AJ50" i="13"/>
  <c r="AJ60" i="13"/>
  <c r="AJ52" i="13"/>
  <c r="AI30" i="13"/>
  <c r="AI31" i="13" s="1"/>
  <c r="AI34" i="13" s="1"/>
  <c r="AI35" i="13" s="1"/>
  <c r="AJ28" i="13"/>
  <c r="AJ62" i="13"/>
  <c r="AJ51" i="13"/>
  <c r="AJ38" i="13"/>
  <c r="AJ53" i="13"/>
  <c r="AH39" i="13"/>
  <c r="AG41" i="13"/>
  <c r="AG43" i="13" s="1"/>
  <c r="AG47" i="13" s="1"/>
  <c r="AG56" i="13" s="1"/>
  <c r="AG65" i="13" s="1"/>
  <c r="AG67" i="13" s="1"/>
  <c r="AI63" i="13"/>
  <c r="AJ59" i="13"/>
  <c r="AJ61" i="13"/>
  <c r="AJ55" i="13"/>
  <c r="AJ33" i="13"/>
  <c r="AK25" i="13"/>
  <c r="AK3" i="13"/>
  <c r="AK32" i="13" s="1"/>
  <c r="AK14" i="13"/>
  <c r="AK48" i="13" s="1"/>
  <c r="AK15" i="13"/>
  <c r="AK13" i="13"/>
  <c r="AK11" i="13"/>
  <c r="AK12" i="13"/>
  <c r="HV7" i="13"/>
  <c r="AN9" i="13"/>
  <c r="AM6" i="13"/>
  <c r="AL5" i="13"/>
  <c r="AL8" i="13" s="1"/>
  <c r="ML7" i="13" l="1"/>
  <c r="MK25" i="13"/>
  <c r="MK15" i="13"/>
  <c r="MK14" i="13"/>
  <c r="MK13" i="13"/>
  <c r="MK12" i="13"/>
  <c r="MK11" i="13"/>
  <c r="MK3" i="13"/>
  <c r="MM9" i="13"/>
  <c r="ML5" i="13"/>
  <c r="ML8" i="13" s="1"/>
  <c r="ML6" i="13"/>
  <c r="AK40" i="13"/>
  <c r="AK54" i="13"/>
  <c r="AK50" i="13"/>
  <c r="AK52" i="13"/>
  <c r="AK33" i="13"/>
  <c r="AJ63" i="13"/>
  <c r="AK59" i="13"/>
  <c r="AK53" i="13"/>
  <c r="AK62" i="13"/>
  <c r="AK60" i="13"/>
  <c r="AK51" i="13"/>
  <c r="AK49" i="13"/>
  <c r="AK55" i="13"/>
  <c r="AK28" i="13"/>
  <c r="AJ30" i="13"/>
  <c r="AJ31" i="13" s="1"/>
  <c r="AJ34" i="13" s="1"/>
  <c r="AJ35" i="13" s="1"/>
  <c r="AK29" i="13"/>
  <c r="AI39" i="13"/>
  <c r="AH41" i="13"/>
  <c r="AH43" i="13" s="1"/>
  <c r="AH47" i="13" s="1"/>
  <c r="AH56" i="13" s="1"/>
  <c r="AH65" i="13" s="1"/>
  <c r="AH67" i="13" s="1"/>
  <c r="AK61" i="13"/>
  <c r="AK38" i="13"/>
  <c r="AL25" i="13"/>
  <c r="AL3" i="13"/>
  <c r="AL32" i="13" s="1"/>
  <c r="AL13" i="13"/>
  <c r="AL14" i="13"/>
  <c r="AL15" i="13"/>
  <c r="AL12" i="13"/>
  <c r="AL11" i="13"/>
  <c r="HW7" i="13"/>
  <c r="AO9" i="13"/>
  <c r="AN6" i="13"/>
  <c r="AM5" i="13"/>
  <c r="AM8" i="13" s="1"/>
  <c r="ML15" i="13" l="1"/>
  <c r="ML25" i="13"/>
  <c r="ML14" i="13"/>
  <c r="ML12" i="13"/>
  <c r="ML13" i="13"/>
  <c r="ML11" i="13"/>
  <c r="ML3" i="13"/>
  <c r="MN9" i="13"/>
  <c r="MM5" i="13"/>
  <c r="MM8" i="13" s="1"/>
  <c r="MM6" i="13"/>
  <c r="MM7" i="13"/>
  <c r="AL40" i="13"/>
  <c r="AL60" i="13"/>
  <c r="AL54" i="13"/>
  <c r="AL48" i="13"/>
  <c r="AK30" i="13"/>
  <c r="AK31" i="13" s="1"/>
  <c r="AK34" i="13" s="1"/>
  <c r="AK35" i="13" s="1"/>
  <c r="AL28" i="13"/>
  <c r="AL38" i="13"/>
  <c r="AJ39" i="13"/>
  <c r="AI41" i="13"/>
  <c r="AI43" i="13" s="1"/>
  <c r="AL55" i="13"/>
  <c r="AL62" i="13"/>
  <c r="AL33" i="13"/>
  <c r="AL29" i="13"/>
  <c r="AL49" i="13"/>
  <c r="AL53" i="13"/>
  <c r="AL52" i="13"/>
  <c r="AL61" i="13"/>
  <c r="AL51" i="13"/>
  <c r="AK63" i="13"/>
  <c r="AL59" i="13"/>
  <c r="AL50" i="13"/>
  <c r="AM25" i="13"/>
  <c r="AM3" i="13"/>
  <c r="AM32" i="13" s="1"/>
  <c r="AM15" i="13"/>
  <c r="AM54" i="13" s="1"/>
  <c r="AM14" i="13"/>
  <c r="AM48" i="13" s="1"/>
  <c r="AM12" i="13"/>
  <c r="AM13" i="13"/>
  <c r="AM11" i="13"/>
  <c r="HX7" i="13"/>
  <c r="AP9" i="13"/>
  <c r="AO6" i="13"/>
  <c r="AN5" i="13"/>
  <c r="AN8" i="13" s="1"/>
  <c r="MO9" i="13" l="1"/>
  <c r="MN6" i="13"/>
  <c r="MN5" i="13"/>
  <c r="MN8" i="13" s="1"/>
  <c r="MN7" i="13"/>
  <c r="MM25" i="13"/>
  <c r="MM14" i="13"/>
  <c r="MM12" i="13"/>
  <c r="MM13" i="13"/>
  <c r="MM3" i="13"/>
  <c r="MM15" i="13"/>
  <c r="MM11" i="13"/>
  <c r="AM40" i="13"/>
  <c r="AM53" i="13"/>
  <c r="AM62" i="13"/>
  <c r="AM51" i="13"/>
  <c r="AM50" i="13"/>
  <c r="AM61" i="13"/>
  <c r="AM49" i="13"/>
  <c r="AM55" i="13"/>
  <c r="AM38" i="13"/>
  <c r="AM60" i="13"/>
  <c r="AM29" i="13"/>
  <c r="AI47" i="13"/>
  <c r="AI56" i="13" s="1"/>
  <c r="AI65" i="13" s="1"/>
  <c r="AI67" i="13" s="1"/>
  <c r="AL63" i="13"/>
  <c r="AM59" i="13"/>
  <c r="AM52" i="13"/>
  <c r="AM33" i="13"/>
  <c r="AK39" i="13"/>
  <c r="AJ41" i="13"/>
  <c r="AJ43" i="13" s="1"/>
  <c r="AJ47" i="13" s="1"/>
  <c r="AJ56" i="13" s="1"/>
  <c r="AJ65" i="13" s="1"/>
  <c r="AJ67" i="13" s="1"/>
  <c r="AL30" i="13"/>
  <c r="AL31" i="13" s="1"/>
  <c r="AL34" i="13" s="1"/>
  <c r="AL35" i="13" s="1"/>
  <c r="AM28" i="13"/>
  <c r="AN25" i="13"/>
  <c r="AN3" i="13"/>
  <c r="AN62" i="13" s="1"/>
  <c r="AN15" i="13"/>
  <c r="AN14" i="13"/>
  <c r="AN12" i="13"/>
  <c r="AN13" i="13"/>
  <c r="AN40" i="13" s="1"/>
  <c r="AN11" i="13"/>
  <c r="HY7" i="13"/>
  <c r="AQ9" i="13"/>
  <c r="AP6" i="13"/>
  <c r="AO5" i="13"/>
  <c r="AO8" i="13" s="1"/>
  <c r="MO7" i="13" l="1"/>
  <c r="MN25" i="13"/>
  <c r="MN15" i="13"/>
  <c r="MN14" i="13"/>
  <c r="MN13" i="13"/>
  <c r="MN12" i="13"/>
  <c r="MN11" i="13"/>
  <c r="MN3" i="13"/>
  <c r="MO6" i="13"/>
  <c r="MO5" i="13"/>
  <c r="MO8" i="13" s="1"/>
  <c r="MP9" i="13"/>
  <c r="AN54" i="13"/>
  <c r="AN53" i="13"/>
  <c r="AN55" i="13"/>
  <c r="AN48" i="13"/>
  <c r="AN59" i="13"/>
  <c r="AM63" i="13"/>
  <c r="AN51" i="13"/>
  <c r="AN49" i="13"/>
  <c r="AN52" i="13"/>
  <c r="AN60" i="13"/>
  <c r="AL39" i="13"/>
  <c r="AK41" i="13"/>
  <c r="AK43" i="13" s="1"/>
  <c r="AK47" i="13" s="1"/>
  <c r="AK56" i="13" s="1"/>
  <c r="AK65" i="13" s="1"/>
  <c r="AK67" i="13" s="1"/>
  <c r="AN61" i="13"/>
  <c r="AN32" i="13"/>
  <c r="AM30" i="13"/>
  <c r="AM31" i="13" s="1"/>
  <c r="AM34" i="13" s="1"/>
  <c r="AM35" i="13" s="1"/>
  <c r="AN28" i="13"/>
  <c r="AN33" i="13"/>
  <c r="AN29" i="13"/>
  <c r="AN38" i="13"/>
  <c r="AN50" i="13"/>
  <c r="AO25" i="13"/>
  <c r="AO3" i="13"/>
  <c r="AO62" i="13" s="1"/>
  <c r="AO14" i="13"/>
  <c r="AO13" i="13"/>
  <c r="AO15" i="13"/>
  <c r="AO12" i="13"/>
  <c r="AO11" i="13"/>
  <c r="HZ7" i="13"/>
  <c r="AR9" i="13"/>
  <c r="AQ6" i="13"/>
  <c r="AP5" i="13"/>
  <c r="AP8" i="13" s="1"/>
  <c r="MO25" i="13" l="1"/>
  <c r="MO15" i="13"/>
  <c r="MO14" i="13"/>
  <c r="MO13" i="13"/>
  <c r="MO12" i="13"/>
  <c r="MO11" i="13"/>
  <c r="MO3" i="13"/>
  <c r="MQ9" i="13"/>
  <c r="MP5" i="13"/>
  <c r="MP8" i="13" s="1"/>
  <c r="MP6" i="13"/>
  <c r="MP7" i="13"/>
  <c r="AO54" i="13"/>
  <c r="AO40" i="13"/>
  <c r="AO29" i="13"/>
  <c r="AO32" i="13"/>
  <c r="AO60" i="13"/>
  <c r="AO53" i="13"/>
  <c r="AO50" i="13"/>
  <c r="AO33" i="13"/>
  <c r="AO61" i="13"/>
  <c r="AO52" i="13"/>
  <c r="AO59" i="13"/>
  <c r="AN63" i="13"/>
  <c r="AO38" i="13"/>
  <c r="AN30" i="13"/>
  <c r="AO28" i="13"/>
  <c r="AO49" i="13"/>
  <c r="AO48" i="13"/>
  <c r="AM39" i="13"/>
  <c r="AL41" i="13"/>
  <c r="AL43" i="13" s="1"/>
  <c r="AO51" i="13"/>
  <c r="AO55" i="13"/>
  <c r="AP25" i="13"/>
  <c r="AP3" i="13"/>
  <c r="AP62" i="13" s="1"/>
  <c r="AP13" i="13"/>
  <c r="AP14" i="13"/>
  <c r="AP15" i="13"/>
  <c r="AP54" i="13" s="1"/>
  <c r="AP12" i="13"/>
  <c r="AP11" i="13"/>
  <c r="IA7" i="13"/>
  <c r="AS9" i="13"/>
  <c r="AR6" i="13"/>
  <c r="AQ5" i="13"/>
  <c r="AQ8" i="13" s="1"/>
  <c r="MP14" i="13" l="1"/>
  <c r="MP15" i="13"/>
  <c r="MP13" i="13"/>
  <c r="MP11" i="13"/>
  <c r="MP3" i="13"/>
  <c r="MP25" i="13"/>
  <c r="MP12" i="13"/>
  <c r="MR9" i="13"/>
  <c r="MQ6" i="13"/>
  <c r="MQ5" i="13"/>
  <c r="MQ8" i="13" s="1"/>
  <c r="MQ7" i="13"/>
  <c r="AP40" i="13"/>
  <c r="AN39" i="13"/>
  <c r="AM41" i="13"/>
  <c r="AM43" i="13" s="1"/>
  <c r="AM47" i="13" s="1"/>
  <c r="AM56" i="13" s="1"/>
  <c r="AM65" i="13" s="1"/>
  <c r="AM67" i="13" s="1"/>
  <c r="AN31" i="13"/>
  <c r="AN34" i="13" s="1"/>
  <c r="AN35" i="13" s="1"/>
  <c r="AO63" i="13"/>
  <c r="AP59" i="13"/>
  <c r="AP50" i="13"/>
  <c r="AP29" i="13"/>
  <c r="AP55" i="13"/>
  <c r="AP48" i="13"/>
  <c r="AP52" i="13"/>
  <c r="AP53" i="13"/>
  <c r="AP51" i="13"/>
  <c r="AP49" i="13"/>
  <c r="AP38" i="13"/>
  <c r="AP61" i="13"/>
  <c r="AP60" i="13"/>
  <c r="AL47" i="13"/>
  <c r="AL56" i="13" s="1"/>
  <c r="AL65" i="13" s="1"/>
  <c r="AL67" i="13" s="1"/>
  <c r="AP28" i="13"/>
  <c r="AO30" i="13"/>
  <c r="AO31" i="13" s="1"/>
  <c r="AO34" i="13" s="1"/>
  <c r="AO35" i="13" s="1"/>
  <c r="AP33" i="13"/>
  <c r="AP32" i="13"/>
  <c r="AQ25" i="13"/>
  <c r="AQ15" i="13"/>
  <c r="AQ13" i="13"/>
  <c r="AQ3" i="13"/>
  <c r="AQ62" i="13" s="1"/>
  <c r="AQ12" i="13"/>
  <c r="AQ11" i="13"/>
  <c r="AQ14" i="13"/>
  <c r="IB7" i="13"/>
  <c r="AT9" i="13"/>
  <c r="AS6" i="13"/>
  <c r="AR5" i="13"/>
  <c r="AR8" i="13" s="1"/>
  <c r="MS9" i="13" l="1"/>
  <c r="MR6" i="13"/>
  <c r="MR5" i="13"/>
  <c r="MR8" i="13" s="1"/>
  <c r="MR7" i="13"/>
  <c r="MQ15" i="13"/>
  <c r="MQ13" i="13"/>
  <c r="MQ11" i="13"/>
  <c r="MQ3" i="13"/>
  <c r="MQ25" i="13"/>
  <c r="MQ12" i="13"/>
  <c r="MQ14" i="13"/>
  <c r="AQ40" i="13"/>
  <c r="AQ54" i="13"/>
  <c r="AQ28" i="13"/>
  <c r="AP30" i="13"/>
  <c r="AP31" i="13" s="1"/>
  <c r="AP34" i="13" s="1"/>
  <c r="AP35" i="13" s="1"/>
  <c r="AQ61" i="13"/>
  <c r="AQ51" i="13"/>
  <c r="AQ55" i="13"/>
  <c r="AO39" i="13"/>
  <c r="AN41" i="13"/>
  <c r="AN43" i="13" s="1"/>
  <c r="AQ32" i="13"/>
  <c r="AQ53" i="13"/>
  <c r="AQ29" i="13"/>
  <c r="AQ33" i="13"/>
  <c r="AQ38" i="13"/>
  <c r="AQ52" i="13"/>
  <c r="AQ50" i="13"/>
  <c r="AQ60" i="13"/>
  <c r="AQ49" i="13"/>
  <c r="AQ48" i="13"/>
  <c r="AP63" i="13"/>
  <c r="AQ59" i="13"/>
  <c r="AR25" i="13"/>
  <c r="AR3" i="13"/>
  <c r="AR62" i="13" s="1"/>
  <c r="AR15" i="13"/>
  <c r="AR14" i="13"/>
  <c r="AR12" i="13"/>
  <c r="AR11" i="13"/>
  <c r="AR13" i="13"/>
  <c r="IC7" i="13"/>
  <c r="AU9" i="13"/>
  <c r="AT6" i="13"/>
  <c r="AS5" i="13"/>
  <c r="AS8" i="13" s="1"/>
  <c r="MS7" i="13" l="1"/>
  <c r="MR25" i="13"/>
  <c r="MR15" i="13"/>
  <c r="MR14" i="13"/>
  <c r="MR13" i="13"/>
  <c r="MR12" i="13"/>
  <c r="MR11" i="13"/>
  <c r="MR3" i="13"/>
  <c r="MS6" i="13"/>
  <c r="MS5" i="13"/>
  <c r="MS8" i="13" s="1"/>
  <c r="MT9" i="13"/>
  <c r="AR54" i="13"/>
  <c r="AR40" i="13"/>
  <c r="AR49" i="13"/>
  <c r="AR38" i="13"/>
  <c r="AR53" i="13"/>
  <c r="AR55" i="13"/>
  <c r="AQ30" i="13"/>
  <c r="AR28" i="13"/>
  <c r="AQ63" i="13"/>
  <c r="AR59" i="13"/>
  <c r="AR60" i="13"/>
  <c r="AR32" i="13"/>
  <c r="AR51" i="13"/>
  <c r="AR50" i="13"/>
  <c r="AR33" i="13"/>
  <c r="AN47" i="13"/>
  <c r="AN56" i="13" s="1"/>
  <c r="AN65" i="13" s="1"/>
  <c r="AN67" i="13" s="1"/>
  <c r="AR61" i="13"/>
  <c r="AR48" i="13"/>
  <c r="AR52" i="13"/>
  <c r="AR29" i="13"/>
  <c r="AP39" i="13"/>
  <c r="AO41" i="13"/>
  <c r="AO43" i="13" s="1"/>
  <c r="AO47" i="13" s="1"/>
  <c r="AO56" i="13" s="1"/>
  <c r="AO65" i="13" s="1"/>
  <c r="AO67" i="13" s="1"/>
  <c r="AS25" i="13"/>
  <c r="AS3" i="13"/>
  <c r="AS62" i="13" s="1"/>
  <c r="AS14" i="13"/>
  <c r="AS15" i="13"/>
  <c r="AS12" i="13"/>
  <c r="AS11" i="13"/>
  <c r="AS13" i="13"/>
  <c r="ID7" i="13"/>
  <c r="AV9" i="13"/>
  <c r="AU6" i="13"/>
  <c r="AT5" i="13"/>
  <c r="AT8" i="13" s="1"/>
  <c r="MS25" i="13" l="1"/>
  <c r="MS15" i="13"/>
  <c r="MS14" i="13"/>
  <c r="MS13" i="13"/>
  <c r="MS12" i="13"/>
  <c r="MS11" i="13"/>
  <c r="MS3" i="13"/>
  <c r="MU9" i="13"/>
  <c r="MT6" i="13"/>
  <c r="MT5" i="13"/>
  <c r="MT8" i="13" s="1"/>
  <c r="MT7" i="13"/>
  <c r="AS54" i="13"/>
  <c r="AS40" i="13"/>
  <c r="AQ39" i="13"/>
  <c r="AP41" i="13"/>
  <c r="AP43" i="13" s="1"/>
  <c r="AS61" i="13"/>
  <c r="AS50" i="13"/>
  <c r="AS59" i="13"/>
  <c r="AR63" i="13"/>
  <c r="AS55" i="13"/>
  <c r="AS49" i="13"/>
  <c r="AS29" i="13"/>
  <c r="AS51" i="13"/>
  <c r="AS53" i="13"/>
  <c r="AS52" i="13"/>
  <c r="AS32" i="13"/>
  <c r="AS28" i="13"/>
  <c r="AR30" i="13"/>
  <c r="AS38" i="13"/>
  <c r="AS48" i="13"/>
  <c r="AS33" i="13"/>
  <c r="AS60" i="13"/>
  <c r="AQ31" i="13"/>
  <c r="AQ34" i="13" s="1"/>
  <c r="AQ35" i="13" s="1"/>
  <c r="AT25" i="13"/>
  <c r="AT3" i="13"/>
  <c r="AT62" i="13" s="1"/>
  <c r="AT13" i="13"/>
  <c r="AT14" i="13"/>
  <c r="AT12" i="13"/>
  <c r="AT11" i="13"/>
  <c r="AT15" i="13"/>
  <c r="IE7" i="13"/>
  <c r="AV6" i="13"/>
  <c r="AW9" i="13"/>
  <c r="AV5" i="13"/>
  <c r="AV8" i="13" s="1"/>
  <c r="AU5" i="13"/>
  <c r="AU8" i="13" s="1"/>
  <c r="MV9" i="13" l="1"/>
  <c r="MU5" i="13"/>
  <c r="MU8" i="13" s="1"/>
  <c r="MU6" i="13"/>
  <c r="MU7" i="13"/>
  <c r="MT13" i="13"/>
  <c r="MT11" i="13"/>
  <c r="MT3" i="13"/>
  <c r="MT25" i="13"/>
  <c r="MT14" i="13"/>
  <c r="MT12" i="13"/>
  <c r="MT15" i="13"/>
  <c r="AT54" i="13"/>
  <c r="AT40" i="13"/>
  <c r="AT38" i="13"/>
  <c r="AT32" i="13"/>
  <c r="AT29" i="13"/>
  <c r="AT59" i="13"/>
  <c r="AS63" i="13"/>
  <c r="AR39" i="13"/>
  <c r="AQ41" i="13"/>
  <c r="AQ43" i="13" s="1"/>
  <c r="AQ47" i="13" s="1"/>
  <c r="AQ56" i="13" s="1"/>
  <c r="AQ65" i="13" s="1"/>
  <c r="AQ67" i="13" s="1"/>
  <c r="AT60" i="13"/>
  <c r="AT52" i="13"/>
  <c r="AT49" i="13"/>
  <c r="AT50" i="13"/>
  <c r="AT33" i="13"/>
  <c r="AR31" i="13"/>
  <c r="AR34" i="13" s="1"/>
  <c r="AR35" i="13" s="1"/>
  <c r="AT53" i="13"/>
  <c r="AT55" i="13"/>
  <c r="AT61" i="13"/>
  <c r="AT48" i="13"/>
  <c r="AT28" i="13"/>
  <c r="AS30" i="13"/>
  <c r="AS31" i="13" s="1"/>
  <c r="AS34" i="13" s="1"/>
  <c r="AS35" i="13" s="1"/>
  <c r="AT51" i="13"/>
  <c r="AP47" i="13"/>
  <c r="AP56" i="13" s="1"/>
  <c r="AP65" i="13" s="1"/>
  <c r="AP67" i="13" s="1"/>
  <c r="AU25" i="13"/>
  <c r="AU15" i="13"/>
  <c r="AU54" i="13" s="1"/>
  <c r="AU3" i="13"/>
  <c r="AU62" i="13" s="1"/>
  <c r="AU14" i="13"/>
  <c r="AU13" i="13"/>
  <c r="AU40" i="13" s="1"/>
  <c r="AU12" i="13"/>
  <c r="AU11" i="13"/>
  <c r="AV25" i="13"/>
  <c r="AV3" i="13"/>
  <c r="AV15" i="13"/>
  <c r="AV14" i="13"/>
  <c r="AV13" i="13"/>
  <c r="AV12" i="13"/>
  <c r="AV11" i="13"/>
  <c r="IF7" i="13"/>
  <c r="AX9" i="13"/>
  <c r="AW6" i="13"/>
  <c r="AW5" i="13"/>
  <c r="AW8" i="13" s="1"/>
  <c r="MV7" i="13" l="1"/>
  <c r="MU25" i="13"/>
  <c r="MU14" i="13"/>
  <c r="MU12" i="13"/>
  <c r="MU15" i="13"/>
  <c r="MU11" i="13"/>
  <c r="MU3" i="13"/>
  <c r="MU13" i="13"/>
  <c r="MW9" i="13"/>
  <c r="MV6" i="13"/>
  <c r="MV5" i="13"/>
  <c r="MV8" i="13" s="1"/>
  <c r="AV54" i="13"/>
  <c r="AV40" i="13"/>
  <c r="AV62" i="13"/>
  <c r="AU55" i="13"/>
  <c r="AV55" i="13" s="1"/>
  <c r="AU33" i="13"/>
  <c r="AV33" i="13" s="1"/>
  <c r="AU60" i="13"/>
  <c r="AV60" i="13" s="1"/>
  <c r="AT63" i="13"/>
  <c r="AU59" i="13"/>
  <c r="AU38" i="13"/>
  <c r="AT30" i="13"/>
  <c r="AT31" i="13" s="1"/>
  <c r="AT34" i="13" s="1"/>
  <c r="AT35" i="13" s="1"/>
  <c r="AU28" i="13"/>
  <c r="AU53" i="13"/>
  <c r="AV53" i="13" s="1"/>
  <c r="AU50" i="13"/>
  <c r="AV50" i="13" s="1"/>
  <c r="AU29" i="13"/>
  <c r="AV29" i="13" s="1"/>
  <c r="AU48" i="13"/>
  <c r="AV48" i="13" s="1"/>
  <c r="AU49" i="13"/>
  <c r="AV49" i="13" s="1"/>
  <c r="AS39" i="13"/>
  <c r="AR41" i="13"/>
  <c r="AR43" i="13" s="1"/>
  <c r="AR47" i="13" s="1"/>
  <c r="AR56" i="13" s="1"/>
  <c r="AR65" i="13" s="1"/>
  <c r="AR67" i="13" s="1"/>
  <c r="AU32" i="13"/>
  <c r="AV32" i="13" s="1"/>
  <c r="AU51" i="13"/>
  <c r="AV51" i="13" s="1"/>
  <c r="AU61" i="13"/>
  <c r="AV61" i="13" s="1"/>
  <c r="AU52" i="13"/>
  <c r="AV52" i="13" s="1"/>
  <c r="AW25" i="13"/>
  <c r="AW3" i="13"/>
  <c r="AW62" i="13" s="1"/>
  <c r="AW14" i="13"/>
  <c r="AW11" i="13"/>
  <c r="AW13" i="13"/>
  <c r="AW12" i="13"/>
  <c r="AW15" i="13"/>
  <c r="IG7" i="13"/>
  <c r="AX6" i="13"/>
  <c r="AY9" i="13"/>
  <c r="AZ9" i="13" s="1"/>
  <c r="AX5" i="13"/>
  <c r="AX8" i="13" s="1"/>
  <c r="MV25" i="13" l="1"/>
  <c r="MV15" i="13"/>
  <c r="MV14" i="13"/>
  <c r="MV13" i="13"/>
  <c r="MV12" i="13"/>
  <c r="MV11" i="13"/>
  <c r="MV3" i="13"/>
  <c r="MW6" i="13"/>
  <c r="MW5" i="13"/>
  <c r="MW8" i="13" s="1"/>
  <c r="MX9" i="13"/>
  <c r="MW7" i="13"/>
  <c r="AW40" i="13"/>
  <c r="AW54" i="13"/>
  <c r="AW32" i="13"/>
  <c r="AW48" i="13"/>
  <c r="AU30" i="13"/>
  <c r="AV28" i="13"/>
  <c r="AU63" i="13"/>
  <c r="AV59" i="13"/>
  <c r="AW55" i="13"/>
  <c r="AW52" i="13"/>
  <c r="AW29" i="13"/>
  <c r="AW61" i="13"/>
  <c r="AT39" i="13"/>
  <c r="AS41" i="13"/>
  <c r="AS43" i="13" s="1"/>
  <c r="AS47" i="13" s="1"/>
  <c r="AS56" i="13" s="1"/>
  <c r="AS65" i="13" s="1"/>
  <c r="AS67" i="13" s="1"/>
  <c r="AW50" i="13"/>
  <c r="AW60" i="13"/>
  <c r="AW51" i="13"/>
  <c r="AW49" i="13"/>
  <c r="AW53" i="13"/>
  <c r="AV38" i="13"/>
  <c r="AW33" i="13"/>
  <c r="AX25" i="13"/>
  <c r="AX3" i="13"/>
  <c r="AX62" i="13" s="1"/>
  <c r="AX13" i="13"/>
  <c r="AX14" i="13"/>
  <c r="AX15" i="13"/>
  <c r="AX54" i="13" s="1"/>
  <c r="AX12" i="13"/>
  <c r="AX11" i="13"/>
  <c r="IH7" i="13"/>
  <c r="BA9" i="13"/>
  <c r="AZ6" i="13"/>
  <c r="AZ5" i="13"/>
  <c r="AZ8" i="13" s="1"/>
  <c r="AY5" i="13"/>
  <c r="AY8" i="13" s="1"/>
  <c r="AY6" i="13"/>
  <c r="MX7" i="13" l="1"/>
  <c r="MX6" i="13"/>
  <c r="MY9" i="13"/>
  <c r="MX5" i="13"/>
  <c r="MX8" i="13" s="1"/>
  <c r="MW25" i="13"/>
  <c r="MW15" i="13"/>
  <c r="MW14" i="13"/>
  <c r="MW13" i="13"/>
  <c r="MW12" i="13"/>
  <c r="MW11" i="13"/>
  <c r="MW3" i="13"/>
  <c r="AX40" i="13"/>
  <c r="AX53" i="13"/>
  <c r="AX50" i="13"/>
  <c r="AX29" i="13"/>
  <c r="AX32" i="13"/>
  <c r="AX33" i="13"/>
  <c r="AX49" i="13"/>
  <c r="AX52" i="13"/>
  <c r="AV30" i="13"/>
  <c r="AV31" i="13" s="1"/>
  <c r="AV34" i="13" s="1"/>
  <c r="AV35" i="13" s="1"/>
  <c r="AW28" i="13"/>
  <c r="AW38" i="13"/>
  <c r="AX51" i="13"/>
  <c r="AU39" i="13"/>
  <c r="AT41" i="13"/>
  <c r="AT43" i="13" s="1"/>
  <c r="AX55" i="13"/>
  <c r="AU31" i="13"/>
  <c r="AU34" i="13" s="1"/>
  <c r="AU35" i="13" s="1"/>
  <c r="AX60" i="13"/>
  <c r="AX61" i="13"/>
  <c r="AW59" i="13"/>
  <c r="AV63" i="13"/>
  <c r="AX48" i="13"/>
  <c r="AY25" i="13"/>
  <c r="AY3" i="13"/>
  <c r="AY62" i="13" s="1"/>
  <c r="AY15" i="13"/>
  <c r="AY54" i="13" s="1"/>
  <c r="AZ54" i="13" s="1"/>
  <c r="AY12" i="13"/>
  <c r="AY13" i="13"/>
  <c r="AY14" i="13"/>
  <c r="AY11" i="13"/>
  <c r="AZ25" i="13"/>
  <c r="AZ3" i="13"/>
  <c r="AZ15" i="13"/>
  <c r="AZ14" i="13"/>
  <c r="AZ12" i="13"/>
  <c r="AZ13" i="13"/>
  <c r="AZ11" i="13"/>
  <c r="II7" i="13"/>
  <c r="BB9" i="13"/>
  <c r="BA6" i="13"/>
  <c r="BA5" i="13"/>
  <c r="BA8" i="13" s="1"/>
  <c r="MX25" i="13" l="1"/>
  <c r="MX12" i="13"/>
  <c r="MX15" i="13"/>
  <c r="MX13" i="13"/>
  <c r="MX11" i="13"/>
  <c r="MX3" i="13"/>
  <c r="MX14" i="13"/>
  <c r="MZ9" i="13"/>
  <c r="MY6" i="13"/>
  <c r="MY5" i="13"/>
  <c r="MY8" i="13" s="1"/>
  <c r="MY7" i="13"/>
  <c r="AZ62" i="13"/>
  <c r="AY40" i="13"/>
  <c r="AZ40" i="13" s="1"/>
  <c r="AV39" i="13"/>
  <c r="AU41" i="13"/>
  <c r="AU43" i="13" s="1"/>
  <c r="AU47" i="13" s="1"/>
  <c r="AU56" i="13" s="1"/>
  <c r="AU65" i="13" s="1"/>
  <c r="AU67" i="13" s="1"/>
  <c r="AW30" i="13"/>
  <c r="AW31" i="13" s="1"/>
  <c r="AW34" i="13" s="1"/>
  <c r="AW35" i="13" s="1"/>
  <c r="AX28" i="13"/>
  <c r="AY33" i="13"/>
  <c r="AZ33" i="13" s="1"/>
  <c r="AY53" i="13"/>
  <c r="AZ53" i="13" s="1"/>
  <c r="AX59" i="13"/>
  <c r="AW63" i="13"/>
  <c r="AY51" i="13"/>
  <c r="AZ51" i="13" s="1"/>
  <c r="AY32" i="13"/>
  <c r="AZ32" i="13" s="1"/>
  <c r="AY61" i="13"/>
  <c r="AZ61" i="13" s="1"/>
  <c r="AY55" i="13"/>
  <c r="AZ55" i="13" s="1"/>
  <c r="AX38" i="13"/>
  <c r="AY52" i="13"/>
  <c r="AZ52" i="13" s="1"/>
  <c r="AY29" i="13"/>
  <c r="AZ29" i="13" s="1"/>
  <c r="AY48" i="13"/>
  <c r="AZ48" i="13" s="1"/>
  <c r="AY60" i="13"/>
  <c r="AZ60" i="13" s="1"/>
  <c r="AT47" i="13"/>
  <c r="AT56" i="13" s="1"/>
  <c r="AT65" i="13" s="1"/>
  <c r="AT67" i="13" s="1"/>
  <c r="AY49" i="13"/>
  <c r="AZ49" i="13" s="1"/>
  <c r="AY50" i="13"/>
  <c r="AZ50" i="13" s="1"/>
  <c r="BA25" i="13"/>
  <c r="BA3" i="13"/>
  <c r="BA62" i="13" s="1"/>
  <c r="BA14" i="13"/>
  <c r="BA13" i="13"/>
  <c r="BA15" i="13"/>
  <c r="BA12" i="13"/>
  <c r="BA11" i="13"/>
  <c r="IJ7" i="13"/>
  <c r="BC9" i="13"/>
  <c r="BB5" i="13"/>
  <c r="BB8" i="13" s="1"/>
  <c r="BB6" i="13"/>
  <c r="NA9" i="13" l="1"/>
  <c r="MZ6" i="13"/>
  <c r="MZ5" i="13"/>
  <c r="MZ8" i="13" s="1"/>
  <c r="MZ7" i="13"/>
  <c r="MY15" i="13"/>
  <c r="MY13" i="13"/>
  <c r="MY11" i="13"/>
  <c r="MY3" i="13"/>
  <c r="MY25" i="13"/>
  <c r="MY14" i="13"/>
  <c r="MY12" i="13"/>
  <c r="BA54" i="13"/>
  <c r="BA40" i="13"/>
  <c r="BA49" i="13"/>
  <c r="BA48" i="13"/>
  <c r="BA51" i="13"/>
  <c r="BA33" i="13"/>
  <c r="AW39" i="13"/>
  <c r="AV41" i="13"/>
  <c r="AV43" i="13" s="1"/>
  <c r="BA29" i="13"/>
  <c r="BA55" i="13"/>
  <c r="AX30" i="13"/>
  <c r="AY28" i="13"/>
  <c r="BA52" i="13"/>
  <c r="BA61" i="13"/>
  <c r="AY59" i="13"/>
  <c r="AX63" i="13"/>
  <c r="BA50" i="13"/>
  <c r="BA60" i="13"/>
  <c r="AY38" i="13"/>
  <c r="BA32" i="13"/>
  <c r="BA53" i="13"/>
  <c r="BB25" i="13"/>
  <c r="BB3" i="13"/>
  <c r="BB62" i="13" s="1"/>
  <c r="BB13" i="13"/>
  <c r="BB14" i="13"/>
  <c r="BB15" i="13"/>
  <c r="BB54" i="13" s="1"/>
  <c r="BB12" i="13"/>
  <c r="BB11" i="13"/>
  <c r="IK7" i="13"/>
  <c r="BD9" i="13"/>
  <c r="BC6" i="13"/>
  <c r="BC5" i="13"/>
  <c r="BC8" i="13" s="1"/>
  <c r="MZ25" i="13" l="1"/>
  <c r="MZ15" i="13"/>
  <c r="MZ14" i="13"/>
  <c r="MZ13" i="13"/>
  <c r="MZ12" i="13"/>
  <c r="MZ11" i="13"/>
  <c r="MZ3" i="13"/>
  <c r="NA7" i="13"/>
  <c r="NA6" i="13"/>
  <c r="NA5" i="13"/>
  <c r="NA8" i="13" s="1"/>
  <c r="NB9" i="13"/>
  <c r="BB40" i="13"/>
  <c r="AZ38" i="13"/>
  <c r="AY63" i="13"/>
  <c r="AZ59" i="13"/>
  <c r="AX31" i="13"/>
  <c r="AX34" i="13" s="1"/>
  <c r="AX35" i="13" s="1"/>
  <c r="AX39" i="13"/>
  <c r="AW41" i="13"/>
  <c r="AW43" i="13" s="1"/>
  <c r="AW47" i="13" s="1"/>
  <c r="AW56" i="13" s="1"/>
  <c r="AW65" i="13" s="1"/>
  <c r="AW67" i="13" s="1"/>
  <c r="BB49" i="13"/>
  <c r="BB53" i="13"/>
  <c r="BB60" i="13"/>
  <c r="BB61" i="13"/>
  <c r="BB55" i="13"/>
  <c r="BB33" i="13"/>
  <c r="BB32" i="13"/>
  <c r="BB50" i="13"/>
  <c r="BB52" i="13"/>
  <c r="BB29" i="13"/>
  <c r="BB51" i="13"/>
  <c r="AY30" i="13"/>
  <c r="AZ28" i="13"/>
  <c r="AV47" i="13"/>
  <c r="AV56" i="13" s="1"/>
  <c r="AV65" i="13" s="1"/>
  <c r="AV67" i="13" s="1"/>
  <c r="BB48" i="13"/>
  <c r="BC25" i="13"/>
  <c r="BC3" i="13"/>
  <c r="BC62" i="13" s="1"/>
  <c r="BC15" i="13"/>
  <c r="BC54" i="13" s="1"/>
  <c r="BC13" i="13"/>
  <c r="BC40" i="13" s="1"/>
  <c r="BC14" i="13"/>
  <c r="BC12" i="13"/>
  <c r="BC11" i="13"/>
  <c r="IL7" i="13"/>
  <c r="BE9" i="13"/>
  <c r="BD6" i="13"/>
  <c r="BD5" i="13"/>
  <c r="BD8" i="13" s="1"/>
  <c r="NB7" i="13" l="1"/>
  <c r="NC9" i="13"/>
  <c r="NB5" i="13"/>
  <c r="NB8" i="13" s="1"/>
  <c r="NB6" i="13"/>
  <c r="NA25" i="13"/>
  <c r="NA15" i="13"/>
  <c r="NA14" i="13"/>
  <c r="NA13" i="13"/>
  <c r="NA12" i="13"/>
  <c r="NA11" i="13"/>
  <c r="NA3" i="13"/>
  <c r="AZ30" i="13"/>
  <c r="BA28" i="13"/>
  <c r="BC52" i="13"/>
  <c r="BC55" i="13"/>
  <c r="BC49" i="13"/>
  <c r="BA38" i="13"/>
  <c r="BC48" i="13"/>
  <c r="AY31" i="13"/>
  <c r="AY34" i="13" s="1"/>
  <c r="AY35" i="13" s="1"/>
  <c r="BC50" i="13"/>
  <c r="BC61" i="13"/>
  <c r="BA59" i="13"/>
  <c r="AZ63" i="13"/>
  <c r="BC51" i="13"/>
  <c r="BC32" i="13"/>
  <c r="BC60" i="13"/>
  <c r="AY39" i="13"/>
  <c r="AX41" i="13"/>
  <c r="AX43" i="13" s="1"/>
  <c r="AX47" i="13" s="1"/>
  <c r="AX56" i="13" s="1"/>
  <c r="AX65" i="13" s="1"/>
  <c r="AX67" i="13" s="1"/>
  <c r="BC29" i="13"/>
  <c r="BC33" i="13"/>
  <c r="BC53" i="13"/>
  <c r="BD25" i="13"/>
  <c r="BD3" i="13"/>
  <c r="BD62" i="13" s="1"/>
  <c r="BD15" i="13"/>
  <c r="BD54" i="13" s="1"/>
  <c r="BD14" i="13"/>
  <c r="BD12" i="13"/>
  <c r="BD11" i="13"/>
  <c r="BD13" i="13"/>
  <c r="BD40" i="13" s="1"/>
  <c r="IM7" i="13"/>
  <c r="BF9" i="13"/>
  <c r="BE6" i="13"/>
  <c r="BE5" i="13"/>
  <c r="BE8" i="13" s="1"/>
  <c r="ND9" i="13" l="1"/>
  <c r="NC5" i="13"/>
  <c r="NC8" i="13" s="1"/>
  <c r="NC6" i="13"/>
  <c r="NB15" i="13"/>
  <c r="NB11" i="13"/>
  <c r="NB25" i="13"/>
  <c r="NB14" i="13"/>
  <c r="NB12" i="13"/>
  <c r="NB13" i="13"/>
  <c r="NB3" i="13"/>
  <c r="NC7" i="13"/>
  <c r="BD33" i="13"/>
  <c r="BD60" i="13"/>
  <c r="BB59" i="13"/>
  <c r="BA63" i="13"/>
  <c r="BD49" i="13"/>
  <c r="AZ31" i="13"/>
  <c r="AZ34" i="13" s="1"/>
  <c r="AZ35" i="13" s="1"/>
  <c r="BD29" i="13"/>
  <c r="BD32" i="13"/>
  <c r="BD61" i="13"/>
  <c r="BD48" i="13"/>
  <c r="BD55" i="13"/>
  <c r="BD51" i="13"/>
  <c r="BD50" i="13"/>
  <c r="BB38" i="13"/>
  <c r="BD52" i="13"/>
  <c r="BD53" i="13"/>
  <c r="AZ39" i="13"/>
  <c r="AY41" i="13"/>
  <c r="AY43" i="13" s="1"/>
  <c r="AY47" i="13" s="1"/>
  <c r="AY56" i="13" s="1"/>
  <c r="AY65" i="13" s="1"/>
  <c r="AY67" i="13" s="1"/>
  <c r="BA30" i="13"/>
  <c r="BA31" i="13" s="1"/>
  <c r="BA34" i="13" s="1"/>
  <c r="BA35" i="13" s="1"/>
  <c r="BB28" i="13"/>
  <c r="BE25" i="13"/>
  <c r="BE3" i="13"/>
  <c r="BE62" i="13" s="1"/>
  <c r="BE14" i="13"/>
  <c r="BE13" i="13"/>
  <c r="BE15" i="13"/>
  <c r="BE12" i="13"/>
  <c r="BE11" i="13"/>
  <c r="IN7" i="13"/>
  <c r="BG9" i="13"/>
  <c r="BF6" i="13"/>
  <c r="BF5" i="13"/>
  <c r="BF8" i="13" s="1"/>
  <c r="NC25" i="13" l="1"/>
  <c r="NC14" i="13"/>
  <c r="NC12" i="13"/>
  <c r="NC13" i="13"/>
  <c r="NC3" i="13"/>
  <c r="NC15" i="13"/>
  <c r="NC11" i="13"/>
  <c r="ND7" i="13"/>
  <c r="NE9" i="13"/>
  <c r="ND6" i="13"/>
  <c r="ND5" i="13"/>
  <c r="ND8" i="13" s="1"/>
  <c r="BE54" i="13"/>
  <c r="BE40" i="13"/>
  <c r="BE52" i="13"/>
  <c r="BE51" i="13"/>
  <c r="BE32" i="13"/>
  <c r="BE49" i="13"/>
  <c r="BE33" i="13"/>
  <c r="BC38" i="13"/>
  <c r="BE55" i="13"/>
  <c r="BE29" i="13"/>
  <c r="BA39" i="13"/>
  <c r="AZ41" i="13"/>
  <c r="AZ43" i="13" s="1"/>
  <c r="AZ47" i="13" s="1"/>
  <c r="AZ56" i="13" s="1"/>
  <c r="AZ65" i="13" s="1"/>
  <c r="AZ67" i="13" s="1"/>
  <c r="BE48" i="13"/>
  <c r="BB63" i="13"/>
  <c r="BC59" i="13"/>
  <c r="BC28" i="13"/>
  <c r="BB30" i="13"/>
  <c r="BB31" i="13" s="1"/>
  <c r="BB34" i="13" s="1"/>
  <c r="BB35" i="13" s="1"/>
  <c r="BE53" i="13"/>
  <c r="BE50" i="13"/>
  <c r="BE61" i="13"/>
  <c r="BE60" i="13"/>
  <c r="BF25" i="13"/>
  <c r="BF3" i="13"/>
  <c r="BF62" i="13" s="1"/>
  <c r="BF13" i="13"/>
  <c r="BF40" i="13" s="1"/>
  <c r="BF14" i="13"/>
  <c r="BF15" i="13"/>
  <c r="BF12" i="13"/>
  <c r="BF11" i="13"/>
  <c r="IO7" i="13"/>
  <c r="BG6" i="13"/>
  <c r="BH9" i="13"/>
  <c r="BG5" i="13"/>
  <c r="BG8" i="13" s="1"/>
  <c r="NE7" i="13" l="1"/>
  <c r="ND25" i="13"/>
  <c r="ND15" i="13"/>
  <c r="ND14" i="13"/>
  <c r="ND13" i="13"/>
  <c r="ND12" i="13"/>
  <c r="ND11" i="13"/>
  <c r="ND3" i="13"/>
  <c r="NE6" i="13"/>
  <c r="NE5" i="13"/>
  <c r="NE8" i="13" s="1"/>
  <c r="NF9" i="13"/>
  <c r="BF54" i="13"/>
  <c r="BF53" i="13"/>
  <c r="BF29" i="13"/>
  <c r="BF33" i="13"/>
  <c r="BF52" i="13"/>
  <c r="BF60" i="13"/>
  <c r="BF48" i="13"/>
  <c r="BF55" i="13"/>
  <c r="BF49" i="13"/>
  <c r="BF61" i="13"/>
  <c r="BC30" i="13"/>
  <c r="BD28" i="13"/>
  <c r="BD38" i="13"/>
  <c r="BF32" i="13"/>
  <c r="BF50" i="13"/>
  <c r="BD59" i="13"/>
  <c r="BC63" i="13"/>
  <c r="BB39" i="13"/>
  <c r="BA41" i="13"/>
  <c r="BA43" i="13" s="1"/>
  <c r="BF51" i="13"/>
  <c r="BG25" i="13"/>
  <c r="BG15" i="13"/>
  <c r="BG12" i="13"/>
  <c r="BG11" i="13"/>
  <c r="BG13" i="13"/>
  <c r="BG3" i="13"/>
  <c r="BG62" i="13" s="1"/>
  <c r="BG14" i="13"/>
  <c r="IP7" i="13"/>
  <c r="BI9" i="13"/>
  <c r="BH6" i="13"/>
  <c r="BH5" i="13"/>
  <c r="BH8" i="13" s="1"/>
  <c r="NG9" i="13" l="1"/>
  <c r="NF5" i="13"/>
  <c r="NF8" i="13" s="1"/>
  <c r="NF6" i="13"/>
  <c r="NE25" i="13"/>
  <c r="NE15" i="13"/>
  <c r="NE14" i="13"/>
  <c r="NE13" i="13"/>
  <c r="NE12" i="13"/>
  <c r="NE11" i="13"/>
  <c r="NE3" i="13"/>
  <c r="NF7" i="13"/>
  <c r="BG40" i="13"/>
  <c r="BG54" i="13"/>
  <c r="BG61" i="13"/>
  <c r="BG60" i="13"/>
  <c r="BG53" i="13"/>
  <c r="BG51" i="13"/>
  <c r="BD63" i="13"/>
  <c r="BE59" i="13"/>
  <c r="BE38" i="13"/>
  <c r="BG49" i="13"/>
  <c r="BG52" i="13"/>
  <c r="BA47" i="13"/>
  <c r="BA56" i="13" s="1"/>
  <c r="BA65" i="13" s="1"/>
  <c r="BA67" i="13" s="1"/>
  <c r="BG50" i="13"/>
  <c r="BE28" i="13"/>
  <c r="BD30" i="13"/>
  <c r="BD31" i="13" s="1"/>
  <c r="BD34" i="13" s="1"/>
  <c r="BD35" i="13" s="1"/>
  <c r="BG55" i="13"/>
  <c r="BG33" i="13"/>
  <c r="BC39" i="13"/>
  <c r="BB41" i="13"/>
  <c r="BB43" i="13" s="1"/>
  <c r="BB47" i="13" s="1"/>
  <c r="BB56" i="13" s="1"/>
  <c r="BB65" i="13" s="1"/>
  <c r="BB67" i="13" s="1"/>
  <c r="BG32" i="13"/>
  <c r="BC31" i="13"/>
  <c r="BC34" i="13" s="1"/>
  <c r="BC35" i="13" s="1"/>
  <c r="BG48" i="13"/>
  <c r="BG29" i="13"/>
  <c r="BH25" i="13"/>
  <c r="BH3" i="13"/>
  <c r="BH62" i="13" s="1"/>
  <c r="BH15" i="13"/>
  <c r="BH14" i="13"/>
  <c r="BH12" i="13"/>
  <c r="BH13" i="13"/>
  <c r="BH11" i="13"/>
  <c r="BJ9" i="13"/>
  <c r="BI6" i="13"/>
  <c r="BI5" i="13"/>
  <c r="BI8" i="13" s="1"/>
  <c r="NG7" i="13" l="1"/>
  <c r="NF14" i="13"/>
  <c r="NF15" i="13"/>
  <c r="NF13" i="13"/>
  <c r="NF11" i="13"/>
  <c r="NF3" i="13"/>
  <c r="NF25" i="13"/>
  <c r="NF12" i="13"/>
  <c r="NH9" i="13"/>
  <c r="NG6" i="13"/>
  <c r="NG5" i="13"/>
  <c r="NG8" i="13" s="1"/>
  <c r="BH40" i="13"/>
  <c r="BH54" i="13"/>
  <c r="BH48" i="13"/>
  <c r="BH33" i="13"/>
  <c r="BH50" i="13"/>
  <c r="BH49" i="13"/>
  <c r="BH61" i="13"/>
  <c r="BH29" i="13"/>
  <c r="BH32" i="13"/>
  <c r="BH55" i="13"/>
  <c r="BH51" i="13"/>
  <c r="BF38" i="13"/>
  <c r="BH53" i="13"/>
  <c r="BD39" i="13"/>
  <c r="BC41" i="13"/>
  <c r="BC43" i="13" s="1"/>
  <c r="BC47" i="13" s="1"/>
  <c r="BC56" i="13" s="1"/>
  <c r="BC65" i="13" s="1"/>
  <c r="BC67" i="13" s="1"/>
  <c r="BF28" i="13"/>
  <c r="BE30" i="13"/>
  <c r="BH52" i="13"/>
  <c r="BE63" i="13"/>
  <c r="BF59" i="13"/>
  <c r="BH60" i="13"/>
  <c r="BI25" i="13"/>
  <c r="BI3" i="13"/>
  <c r="BI62" i="13" s="1"/>
  <c r="BI14" i="13"/>
  <c r="BI48" i="13" s="1"/>
  <c r="BI13" i="13"/>
  <c r="BI40" i="13" s="1"/>
  <c r="BI15" i="13"/>
  <c r="BI54" i="13" s="1"/>
  <c r="BI11" i="13"/>
  <c r="BI12" i="13"/>
  <c r="BJ6" i="13"/>
  <c r="BK9" i="13"/>
  <c r="BJ5" i="13"/>
  <c r="BJ8" i="13" s="1"/>
  <c r="NG15" i="13" l="1"/>
  <c r="NG13" i="13"/>
  <c r="NG11" i="13"/>
  <c r="NG3" i="13"/>
  <c r="NG25" i="13"/>
  <c r="NG14" i="13"/>
  <c r="NG12" i="13"/>
  <c r="NI9" i="13"/>
  <c r="NH6" i="13"/>
  <c r="NH5" i="13"/>
  <c r="NH8" i="13" s="1"/>
  <c r="NH7" i="13"/>
  <c r="BI52" i="13"/>
  <c r="BE39" i="13"/>
  <c r="BD41" i="13"/>
  <c r="BD43" i="13" s="1"/>
  <c r="BD47" i="13" s="1"/>
  <c r="BD56" i="13" s="1"/>
  <c r="BD65" i="13" s="1"/>
  <c r="BD67" i="13" s="1"/>
  <c r="BI29" i="13"/>
  <c r="BI33" i="13"/>
  <c r="BI60" i="13"/>
  <c r="BE31" i="13"/>
  <c r="BE34" i="13" s="1"/>
  <c r="BE35" i="13" s="1"/>
  <c r="BI53" i="13"/>
  <c r="BI51" i="13"/>
  <c r="BI61" i="13"/>
  <c r="BF63" i="13"/>
  <c r="BG59" i="13"/>
  <c r="BG28" i="13"/>
  <c r="BF30" i="13"/>
  <c r="BF31" i="13" s="1"/>
  <c r="BF34" i="13" s="1"/>
  <c r="BF35" i="13" s="1"/>
  <c r="BI55" i="13"/>
  <c r="BI49" i="13"/>
  <c r="BG38" i="13"/>
  <c r="BI32" i="13"/>
  <c r="BI50" i="13"/>
  <c r="BJ25" i="13"/>
  <c r="BJ3" i="13"/>
  <c r="BJ62" i="13" s="1"/>
  <c r="BJ13" i="13"/>
  <c r="BJ40" i="13" s="1"/>
  <c r="BJ15" i="13"/>
  <c r="BJ14" i="13"/>
  <c r="BJ12" i="13"/>
  <c r="BJ11" i="13"/>
  <c r="BK6" i="13"/>
  <c r="BL9" i="13"/>
  <c r="BK5" i="13"/>
  <c r="BK8" i="13" s="1"/>
  <c r="NI7" i="13" l="1"/>
  <c r="NH25" i="13"/>
  <c r="NH15" i="13"/>
  <c r="NH14" i="13"/>
  <c r="NH13" i="13"/>
  <c r="NH12" i="13"/>
  <c r="NH11" i="13"/>
  <c r="NH3" i="13"/>
  <c r="NI6" i="13"/>
  <c r="NI5" i="13"/>
  <c r="NI8" i="13" s="1"/>
  <c r="NJ9" i="13"/>
  <c r="BJ48" i="13"/>
  <c r="BJ54" i="13"/>
  <c r="BJ32" i="13"/>
  <c r="BJ55" i="13"/>
  <c r="BJ29" i="13"/>
  <c r="BJ61" i="13"/>
  <c r="BH38" i="13"/>
  <c r="BH28" i="13"/>
  <c r="BG30" i="13"/>
  <c r="BJ51" i="13"/>
  <c r="BJ60" i="13"/>
  <c r="BF39" i="13"/>
  <c r="BE41" i="13"/>
  <c r="BE43" i="13" s="1"/>
  <c r="BE47" i="13" s="1"/>
  <c r="BE56" i="13" s="1"/>
  <c r="BE65" i="13" s="1"/>
  <c r="BE67" i="13" s="1"/>
  <c r="BJ50" i="13"/>
  <c r="BJ49" i="13"/>
  <c r="BH59" i="13"/>
  <c r="BG63" i="13"/>
  <c r="BJ53" i="13"/>
  <c r="BJ33" i="13"/>
  <c r="BJ52" i="13"/>
  <c r="BK25" i="13"/>
  <c r="BK15" i="13"/>
  <c r="BK13" i="13"/>
  <c r="BK14" i="13"/>
  <c r="BK12" i="13"/>
  <c r="BK11" i="13"/>
  <c r="BK3" i="13"/>
  <c r="BK62" i="13" s="1"/>
  <c r="BM9" i="13"/>
  <c r="BL6" i="13"/>
  <c r="BL5" i="13"/>
  <c r="BL8" i="13" s="1"/>
  <c r="NK9" i="13" l="1"/>
  <c r="NJ6" i="13"/>
  <c r="NJ5" i="13"/>
  <c r="NJ8" i="13" s="1"/>
  <c r="NI25" i="13"/>
  <c r="NI15" i="13"/>
  <c r="NI14" i="13"/>
  <c r="NI13" i="13"/>
  <c r="NI12" i="13"/>
  <c r="NI11" i="13"/>
  <c r="NI3" i="13"/>
  <c r="NJ7" i="13"/>
  <c r="BK54" i="13"/>
  <c r="BK48" i="13"/>
  <c r="BK40" i="13"/>
  <c r="BG31" i="13"/>
  <c r="BG34" i="13" s="1"/>
  <c r="BG35" i="13" s="1"/>
  <c r="BK61" i="13"/>
  <c r="BK52" i="13"/>
  <c r="BH63" i="13"/>
  <c r="BI59" i="13"/>
  <c r="BG39" i="13"/>
  <c r="BF41" i="13"/>
  <c r="BF43" i="13" s="1"/>
  <c r="BF47" i="13" s="1"/>
  <c r="BF56" i="13" s="1"/>
  <c r="BF65" i="13" s="1"/>
  <c r="BF67" i="13" s="1"/>
  <c r="BH30" i="13"/>
  <c r="BI28" i="13"/>
  <c r="BK29" i="13"/>
  <c r="BK33" i="13"/>
  <c r="BK49" i="13"/>
  <c r="BK60" i="13"/>
  <c r="BK55" i="13"/>
  <c r="BK53" i="13"/>
  <c r="BK50" i="13"/>
  <c r="BK51" i="13"/>
  <c r="BI38" i="13"/>
  <c r="BK32" i="13"/>
  <c r="BL25" i="13"/>
  <c r="BL3" i="13"/>
  <c r="BL62" i="13" s="1"/>
  <c r="BL15" i="13"/>
  <c r="BL14" i="13"/>
  <c r="BL12" i="13"/>
  <c r="BL11" i="13"/>
  <c r="BL13" i="13"/>
  <c r="BN9" i="13"/>
  <c r="BM6" i="13"/>
  <c r="BM5" i="13"/>
  <c r="BM8" i="13" s="1"/>
  <c r="NJ13" i="13" l="1"/>
  <c r="NJ3" i="13"/>
  <c r="NJ25" i="13"/>
  <c r="NJ14" i="13"/>
  <c r="NJ12" i="13"/>
  <c r="NJ15" i="13"/>
  <c r="NJ11" i="13"/>
  <c r="NK7" i="13"/>
  <c r="NL9" i="13"/>
  <c r="NK5" i="13"/>
  <c r="NK8" i="13" s="1"/>
  <c r="NK6" i="13"/>
  <c r="BL48" i="13"/>
  <c r="BL40" i="13"/>
  <c r="BL54" i="13"/>
  <c r="BJ38" i="13"/>
  <c r="BL53" i="13"/>
  <c r="BL33" i="13"/>
  <c r="BL52" i="13"/>
  <c r="BL55" i="13"/>
  <c r="BL29" i="13"/>
  <c r="BH39" i="13"/>
  <c r="BG41" i="13"/>
  <c r="BG43" i="13" s="1"/>
  <c r="BG47" i="13" s="1"/>
  <c r="BG56" i="13" s="1"/>
  <c r="BG65" i="13" s="1"/>
  <c r="BG67" i="13" s="1"/>
  <c r="BL61" i="13"/>
  <c r="BL51" i="13"/>
  <c r="BL60" i="13"/>
  <c r="BJ28" i="13"/>
  <c r="BI30" i="13"/>
  <c r="BJ59" i="13"/>
  <c r="BI63" i="13"/>
  <c r="BL32" i="13"/>
  <c r="BL50" i="13"/>
  <c r="BL49" i="13"/>
  <c r="BH31" i="13"/>
  <c r="BH34" i="13" s="1"/>
  <c r="BH35" i="13" s="1"/>
  <c r="BM25" i="13"/>
  <c r="BM3" i="13"/>
  <c r="BM62" i="13" s="1"/>
  <c r="BM14" i="13"/>
  <c r="BM13" i="13"/>
  <c r="BM40" i="13" s="1"/>
  <c r="BM12" i="13"/>
  <c r="BM15" i="13"/>
  <c r="BM54" i="13" s="1"/>
  <c r="BM11" i="13"/>
  <c r="BN6" i="13"/>
  <c r="BO9" i="13"/>
  <c r="BN5" i="13"/>
  <c r="BN8" i="13" s="1"/>
  <c r="NL7" i="13" l="1"/>
  <c r="NK25" i="13"/>
  <c r="NK14" i="13"/>
  <c r="NK12" i="13"/>
  <c r="NK15" i="13"/>
  <c r="NK11" i="13"/>
  <c r="NK3" i="13"/>
  <c r="NK13" i="13"/>
  <c r="NM9" i="13"/>
  <c r="NL6" i="13"/>
  <c r="NL5" i="13"/>
  <c r="NL8" i="13" s="1"/>
  <c r="BM48" i="13"/>
  <c r="BM60" i="13"/>
  <c r="BI39" i="13"/>
  <c r="BH41" i="13"/>
  <c r="BH43" i="13" s="1"/>
  <c r="BM33" i="13"/>
  <c r="BM49" i="13"/>
  <c r="BK59" i="13"/>
  <c r="BJ63" i="13"/>
  <c r="BM51" i="13"/>
  <c r="BM29" i="13"/>
  <c r="BM53" i="13"/>
  <c r="BM50" i="13"/>
  <c r="BI31" i="13"/>
  <c r="BI34" i="13" s="1"/>
  <c r="BI35" i="13" s="1"/>
  <c r="BM61" i="13"/>
  <c r="BM55" i="13"/>
  <c r="BM32" i="13"/>
  <c r="BJ30" i="13"/>
  <c r="BK28" i="13"/>
  <c r="BM52" i="13"/>
  <c r="BK38" i="13"/>
  <c r="BN25" i="13"/>
  <c r="BN3" i="13"/>
  <c r="BN62" i="13" s="1"/>
  <c r="BN13" i="13"/>
  <c r="BN14" i="13"/>
  <c r="BN48" i="13" s="1"/>
  <c r="BN15" i="13"/>
  <c r="BN54" i="13" s="1"/>
  <c r="BN12" i="13"/>
  <c r="BN11" i="13"/>
  <c r="BO6" i="13"/>
  <c r="BP9" i="13"/>
  <c r="BO5" i="13"/>
  <c r="BO8" i="13" s="1"/>
  <c r="NL25" i="13" l="1"/>
  <c r="NL15" i="13"/>
  <c r="NL14" i="13"/>
  <c r="NL13" i="13"/>
  <c r="NL12" i="13"/>
  <c r="NL11" i="13"/>
  <c r="NL3" i="13"/>
  <c r="NM6" i="13"/>
  <c r="NM5" i="13"/>
  <c r="NM8" i="13" s="1"/>
  <c r="NN9" i="13"/>
  <c r="NM7" i="13"/>
  <c r="BN40" i="13"/>
  <c r="BL38" i="13"/>
  <c r="BN32" i="13"/>
  <c r="BN51" i="13"/>
  <c r="BN33" i="13"/>
  <c r="BN52" i="13"/>
  <c r="BN55" i="13"/>
  <c r="BN50" i="13"/>
  <c r="BH47" i="13"/>
  <c r="BH56" i="13" s="1"/>
  <c r="BH65" i="13" s="1"/>
  <c r="BH67" i="13" s="1"/>
  <c r="BK30" i="13"/>
  <c r="BL28" i="13"/>
  <c r="BN61" i="13"/>
  <c r="BN53" i="13"/>
  <c r="BK63" i="13"/>
  <c r="BL59" i="13"/>
  <c r="BJ39" i="13"/>
  <c r="BI41" i="13"/>
  <c r="BI43" i="13" s="1"/>
  <c r="BI47" i="13" s="1"/>
  <c r="BI56" i="13" s="1"/>
  <c r="BI65" i="13" s="1"/>
  <c r="BI67" i="13" s="1"/>
  <c r="BJ31" i="13"/>
  <c r="BJ34" i="13" s="1"/>
  <c r="BJ35" i="13" s="1"/>
  <c r="BN29" i="13"/>
  <c r="BN49" i="13"/>
  <c r="BN60" i="13"/>
  <c r="BO25" i="13"/>
  <c r="BO3" i="13"/>
  <c r="BO62" i="13" s="1"/>
  <c r="BO15" i="13"/>
  <c r="BO12" i="13"/>
  <c r="BO13" i="13"/>
  <c r="BO40" i="13" s="1"/>
  <c r="BO14" i="13"/>
  <c r="BO48" i="13" s="1"/>
  <c r="BO11" i="13"/>
  <c r="BQ9" i="13"/>
  <c r="BP6" i="13"/>
  <c r="BP5" i="13"/>
  <c r="BP8" i="13" s="1"/>
  <c r="NN7" i="13" l="1"/>
  <c r="NN6" i="13"/>
  <c r="NO9" i="13"/>
  <c r="NN5" i="13"/>
  <c r="NN8" i="13" s="1"/>
  <c r="NM25" i="13"/>
  <c r="NM15" i="13"/>
  <c r="NM14" i="13"/>
  <c r="NM13" i="13"/>
  <c r="NM12" i="13"/>
  <c r="NM11" i="13"/>
  <c r="NM3" i="13"/>
  <c r="BO54" i="13"/>
  <c r="BO49" i="13"/>
  <c r="BM59" i="13"/>
  <c r="BL63" i="13"/>
  <c r="BL30" i="13"/>
  <c r="BM28" i="13"/>
  <c r="BO50" i="13"/>
  <c r="BO51" i="13"/>
  <c r="BO60" i="13"/>
  <c r="BK31" i="13"/>
  <c r="BK34" i="13" s="1"/>
  <c r="BK35" i="13" s="1"/>
  <c r="BO55" i="13"/>
  <c r="BO32" i="13"/>
  <c r="BO53" i="13"/>
  <c r="BO52" i="13"/>
  <c r="BO29" i="13"/>
  <c r="BK39" i="13"/>
  <c r="BJ41" i="13"/>
  <c r="BJ43" i="13" s="1"/>
  <c r="BJ47" i="13" s="1"/>
  <c r="BJ56" i="13" s="1"/>
  <c r="BJ65" i="13" s="1"/>
  <c r="BJ67" i="13" s="1"/>
  <c r="BO61" i="13"/>
  <c r="BO33" i="13"/>
  <c r="BM38" i="13"/>
  <c r="BP25" i="13"/>
  <c r="BP3" i="13"/>
  <c r="BP62" i="13" s="1"/>
  <c r="BP15" i="13"/>
  <c r="BP14" i="13"/>
  <c r="BP12" i="13"/>
  <c r="BP13" i="13"/>
  <c r="BP40" i="13" s="1"/>
  <c r="BP11" i="13"/>
  <c r="BR9" i="13"/>
  <c r="BQ6" i="13"/>
  <c r="BQ5" i="13"/>
  <c r="BQ8" i="13" s="1"/>
  <c r="NN25" i="13" l="1"/>
  <c r="NN14" i="13"/>
  <c r="NN12" i="13"/>
  <c r="NN15" i="13"/>
  <c r="NN13" i="13"/>
  <c r="NN11" i="13"/>
  <c r="NN3" i="13"/>
  <c r="NP9" i="13"/>
  <c r="NO6" i="13"/>
  <c r="NO5" i="13"/>
  <c r="NO8" i="13" s="1"/>
  <c r="NO7" i="13"/>
  <c r="BP48" i="13"/>
  <c r="BP54" i="13"/>
  <c r="BN38" i="13"/>
  <c r="BL39" i="13"/>
  <c r="BK41" i="13"/>
  <c r="BK43" i="13" s="1"/>
  <c r="BK47" i="13" s="1"/>
  <c r="BK56" i="13" s="1"/>
  <c r="BK65" i="13" s="1"/>
  <c r="BK67" i="13" s="1"/>
  <c r="BP32" i="13"/>
  <c r="BP60" i="13"/>
  <c r="BN28" i="13"/>
  <c r="BM30" i="13"/>
  <c r="BM31" i="13" s="1"/>
  <c r="BM34" i="13" s="1"/>
  <c r="BM35" i="13" s="1"/>
  <c r="BP33" i="13"/>
  <c r="BP29" i="13"/>
  <c r="BP55" i="13"/>
  <c r="BP49" i="13"/>
  <c r="BL31" i="13"/>
  <c r="BL34" i="13" s="1"/>
  <c r="BL35" i="13" s="1"/>
  <c r="BP61" i="13"/>
  <c r="BP52" i="13"/>
  <c r="BP51" i="13"/>
  <c r="BP53" i="13"/>
  <c r="BP50" i="13"/>
  <c r="BN59" i="13"/>
  <c r="BM63" i="13"/>
  <c r="BQ25" i="13"/>
  <c r="BQ3" i="13"/>
  <c r="BQ62" i="13" s="1"/>
  <c r="BQ14" i="13"/>
  <c r="BQ13" i="13"/>
  <c r="BQ40" i="13" s="1"/>
  <c r="BQ15" i="13"/>
  <c r="BQ54" i="13" s="1"/>
  <c r="BQ12" i="13"/>
  <c r="BQ11" i="13"/>
  <c r="BR6" i="13"/>
  <c r="BS9" i="13"/>
  <c r="BT9" i="13" s="1"/>
  <c r="BR5" i="13"/>
  <c r="BR8" i="13" s="1"/>
  <c r="NP7" i="13" l="1"/>
  <c r="NO15" i="13"/>
  <c r="NO13" i="13"/>
  <c r="NO11" i="13"/>
  <c r="NO3" i="13"/>
  <c r="NO25" i="13"/>
  <c r="NO14" i="13"/>
  <c r="NO12" i="13"/>
  <c r="NQ9" i="13"/>
  <c r="NP6" i="13"/>
  <c r="NP5" i="13"/>
  <c r="NP8" i="13" s="1"/>
  <c r="BQ48" i="13"/>
  <c r="BO59" i="13"/>
  <c r="BN63" i="13"/>
  <c r="BQ52" i="13"/>
  <c r="BQ49" i="13"/>
  <c r="BQ50" i="13"/>
  <c r="BQ61" i="13"/>
  <c r="BQ55" i="13"/>
  <c r="BO28" i="13"/>
  <c r="BN30" i="13"/>
  <c r="BN31" i="13" s="1"/>
  <c r="BN34" i="13" s="1"/>
  <c r="BN35" i="13" s="1"/>
  <c r="BM39" i="13"/>
  <c r="BL41" i="13"/>
  <c r="BL43" i="13" s="1"/>
  <c r="BQ53" i="13"/>
  <c r="BQ29" i="13"/>
  <c r="BQ60" i="13"/>
  <c r="BO38" i="13"/>
  <c r="BQ51" i="13"/>
  <c r="BQ33" i="13"/>
  <c r="BQ32" i="13"/>
  <c r="BR25" i="13"/>
  <c r="BR3" i="13"/>
  <c r="BR62" i="13" s="1"/>
  <c r="BR13" i="13"/>
  <c r="BR14" i="13"/>
  <c r="BR15" i="13"/>
  <c r="BR12" i="13"/>
  <c r="BR11" i="13"/>
  <c r="BU9" i="13"/>
  <c r="BT6" i="13"/>
  <c r="BT5" i="13"/>
  <c r="BT8" i="13" s="1"/>
  <c r="BS6" i="13"/>
  <c r="BS5" i="13"/>
  <c r="BS8" i="13" s="1"/>
  <c r="NP25" i="13" l="1"/>
  <c r="NP15" i="13"/>
  <c r="NP14" i="13"/>
  <c r="NP13" i="13"/>
  <c r="NP12" i="13"/>
  <c r="NP11" i="13"/>
  <c r="NP3" i="13"/>
  <c r="NQ6" i="13"/>
  <c r="NQ5" i="13"/>
  <c r="NQ8" i="13" s="1"/>
  <c r="NR9" i="13"/>
  <c r="NQ7" i="13"/>
  <c r="BR54" i="13"/>
  <c r="BR48" i="13"/>
  <c r="BR40" i="13"/>
  <c r="BR53" i="13"/>
  <c r="BO30" i="13"/>
  <c r="BP28" i="13"/>
  <c r="BR49" i="13"/>
  <c r="BR32" i="13"/>
  <c r="BP38" i="13"/>
  <c r="BL47" i="13"/>
  <c r="BL56" i="13" s="1"/>
  <c r="BL65" i="13" s="1"/>
  <c r="BL67" i="13" s="1"/>
  <c r="BR55" i="13"/>
  <c r="BR52" i="13"/>
  <c r="BR33" i="13"/>
  <c r="BR60" i="13"/>
  <c r="BN39" i="13"/>
  <c r="BM41" i="13"/>
  <c r="BM43" i="13" s="1"/>
  <c r="BR61" i="13"/>
  <c r="BR51" i="13"/>
  <c r="BR29" i="13"/>
  <c r="BR50" i="13"/>
  <c r="BO63" i="13"/>
  <c r="BP59" i="13"/>
  <c r="BS25" i="13"/>
  <c r="BS3" i="13"/>
  <c r="BS62" i="13" s="1"/>
  <c r="BS15" i="13"/>
  <c r="BS13" i="13"/>
  <c r="BS14" i="13"/>
  <c r="BS12" i="13"/>
  <c r="BS11" i="13"/>
  <c r="BT25" i="13"/>
  <c r="BT3" i="13"/>
  <c r="BT15" i="13"/>
  <c r="BT14" i="13"/>
  <c r="BT12" i="13"/>
  <c r="BT11" i="13"/>
  <c r="BT13" i="13"/>
  <c r="BU5" i="13"/>
  <c r="BU8" i="13" s="1"/>
  <c r="BU6" i="13"/>
  <c r="BV9" i="13"/>
  <c r="NS9" i="13" l="1"/>
  <c r="NR6" i="13"/>
  <c r="NR5" i="13"/>
  <c r="NR8" i="13" s="1"/>
  <c r="NR7" i="13"/>
  <c r="NQ25" i="13"/>
  <c r="NQ15" i="13"/>
  <c r="NQ14" i="13"/>
  <c r="NQ13" i="13"/>
  <c r="NQ12" i="13"/>
  <c r="NQ11" i="13"/>
  <c r="NQ3" i="13"/>
  <c r="BT62" i="13"/>
  <c r="BS48" i="13"/>
  <c r="BT48" i="13" s="1"/>
  <c r="BS40" i="13"/>
  <c r="BT40" i="13" s="1"/>
  <c r="BS54" i="13"/>
  <c r="BT54" i="13" s="1"/>
  <c r="BS61" i="13"/>
  <c r="BT61" i="13" s="1"/>
  <c r="BS33" i="13"/>
  <c r="BT33" i="13" s="1"/>
  <c r="BS49" i="13"/>
  <c r="BT49" i="13" s="1"/>
  <c r="BS50" i="13"/>
  <c r="BT50" i="13" s="1"/>
  <c r="BM47" i="13"/>
  <c r="BM56" i="13" s="1"/>
  <c r="BM65" i="13" s="1"/>
  <c r="BM67" i="13" s="1"/>
  <c r="BS52" i="13"/>
  <c r="BT52" i="13" s="1"/>
  <c r="BQ38" i="13"/>
  <c r="BQ28" i="13"/>
  <c r="BP30" i="13"/>
  <c r="BS29" i="13"/>
  <c r="BT29" i="13" s="1"/>
  <c r="BO39" i="13"/>
  <c r="BN41" i="13"/>
  <c r="BN43" i="13" s="1"/>
  <c r="BN47" i="13" s="1"/>
  <c r="BN56" i="13" s="1"/>
  <c r="BN65" i="13" s="1"/>
  <c r="BN67" i="13" s="1"/>
  <c r="BS55" i="13"/>
  <c r="BT55" i="13" s="1"/>
  <c r="BO31" i="13"/>
  <c r="BO34" i="13" s="1"/>
  <c r="BO35" i="13" s="1"/>
  <c r="BQ59" i="13"/>
  <c r="BP63" i="13"/>
  <c r="BS51" i="13"/>
  <c r="BT51" i="13" s="1"/>
  <c r="BS60" i="13"/>
  <c r="BT60" i="13" s="1"/>
  <c r="BS32" i="13"/>
  <c r="BT32" i="13" s="1"/>
  <c r="BS53" i="13"/>
  <c r="BT53" i="13" s="1"/>
  <c r="BU25" i="13"/>
  <c r="BU3" i="13"/>
  <c r="BU62" i="13" s="1"/>
  <c r="BU14" i="13"/>
  <c r="BU13" i="13"/>
  <c r="BU40" i="13" s="1"/>
  <c r="BU15" i="13"/>
  <c r="BU12" i="13"/>
  <c r="BU11" i="13"/>
  <c r="BV6" i="13"/>
  <c r="BW9" i="13"/>
  <c r="BV5" i="13"/>
  <c r="BV8" i="13" s="1"/>
  <c r="NR15" i="13" l="1"/>
  <c r="NR13" i="13"/>
  <c r="NR11" i="13"/>
  <c r="NR25" i="13"/>
  <c r="NR14" i="13"/>
  <c r="NR12" i="13"/>
  <c r="NR3" i="13"/>
  <c r="NS7" i="13"/>
  <c r="NT9" i="13"/>
  <c r="NS5" i="13"/>
  <c r="NS8" i="13" s="1"/>
  <c r="NS6" i="13"/>
  <c r="BU54" i="13"/>
  <c r="BU48" i="13"/>
  <c r="BU51" i="13"/>
  <c r="BU29" i="13"/>
  <c r="BR38" i="13"/>
  <c r="BU50" i="13"/>
  <c r="BU53" i="13"/>
  <c r="BU55" i="13"/>
  <c r="BP31" i="13"/>
  <c r="BP34" i="13" s="1"/>
  <c r="BP35" i="13" s="1"/>
  <c r="BU52" i="13"/>
  <c r="BU49" i="13"/>
  <c r="BU32" i="13"/>
  <c r="BR59" i="13"/>
  <c r="BQ63" i="13"/>
  <c r="BQ30" i="13"/>
  <c r="BQ31" i="13" s="1"/>
  <c r="BQ34" i="13" s="1"/>
  <c r="BQ35" i="13" s="1"/>
  <c r="BR28" i="13"/>
  <c r="BU33" i="13"/>
  <c r="BU60" i="13"/>
  <c r="BP39" i="13"/>
  <c r="BO41" i="13"/>
  <c r="BO43" i="13" s="1"/>
  <c r="BU61" i="13"/>
  <c r="BV25" i="13"/>
  <c r="BV3" i="13"/>
  <c r="BV62" i="13" s="1"/>
  <c r="BV13" i="13"/>
  <c r="BV14" i="13"/>
  <c r="BV15" i="13"/>
  <c r="BV12" i="13"/>
  <c r="BV11" i="13"/>
  <c r="BW5" i="13"/>
  <c r="BW8" i="13" s="1"/>
  <c r="BX9" i="13"/>
  <c r="BW6" i="13"/>
  <c r="NT7" i="13" l="1"/>
  <c r="NS25" i="13"/>
  <c r="NS14" i="13"/>
  <c r="NS12" i="13"/>
  <c r="NS13" i="13"/>
  <c r="NS3" i="13"/>
  <c r="NS15" i="13"/>
  <c r="NS11" i="13"/>
  <c r="NU9" i="13"/>
  <c r="NT6" i="13"/>
  <c r="NT5" i="13"/>
  <c r="NT8" i="13" s="1"/>
  <c r="BV54" i="13"/>
  <c r="BV48" i="13"/>
  <c r="BV40" i="13"/>
  <c r="BO47" i="13"/>
  <c r="BO56" i="13" s="1"/>
  <c r="BO65" i="13" s="1"/>
  <c r="BO67" i="13" s="1"/>
  <c r="BR30" i="13"/>
  <c r="BR31" i="13" s="1"/>
  <c r="BR34" i="13" s="1"/>
  <c r="BR35" i="13" s="1"/>
  <c r="BS28" i="13"/>
  <c r="BV32" i="13"/>
  <c r="BS38" i="13"/>
  <c r="BQ39" i="13"/>
  <c r="BP41" i="13"/>
  <c r="BP43" i="13" s="1"/>
  <c r="BV49" i="13"/>
  <c r="BV55" i="13"/>
  <c r="BV60" i="13"/>
  <c r="BV52" i="13"/>
  <c r="BV53" i="13"/>
  <c r="BV29" i="13"/>
  <c r="BV61" i="13"/>
  <c r="BV33" i="13"/>
  <c r="BR63" i="13"/>
  <c r="BS59" i="13"/>
  <c r="BV50" i="13"/>
  <c r="BV51" i="13"/>
  <c r="BW25" i="13"/>
  <c r="BW15" i="13"/>
  <c r="BW3" i="13"/>
  <c r="BW62" i="13" s="1"/>
  <c r="BW12" i="13"/>
  <c r="BW14" i="13"/>
  <c r="BW11" i="13"/>
  <c r="BW13" i="13"/>
  <c r="BW40" i="13" s="1"/>
  <c r="BX6" i="13"/>
  <c r="BY9" i="13"/>
  <c r="BX5" i="13"/>
  <c r="BX8" i="13" s="1"/>
  <c r="NT25" i="13" l="1"/>
  <c r="NT15" i="13"/>
  <c r="NT14" i="13"/>
  <c r="NT13" i="13"/>
  <c r="NT12" i="13"/>
  <c r="NT11" i="13"/>
  <c r="NT3" i="13"/>
  <c r="NU6" i="13"/>
  <c r="NU5" i="13"/>
  <c r="NU8" i="13" s="1"/>
  <c r="NV9" i="13"/>
  <c r="NU7" i="13"/>
  <c r="BW48" i="13"/>
  <c r="BW54" i="13"/>
  <c r="BW50" i="13"/>
  <c r="BW61" i="13"/>
  <c r="BW60" i="13"/>
  <c r="BR39" i="13"/>
  <c r="BQ41" i="13"/>
  <c r="BQ43" i="13" s="1"/>
  <c r="BS30" i="13"/>
  <c r="BS31" i="13" s="1"/>
  <c r="BS34" i="13" s="1"/>
  <c r="BS35" i="13" s="1"/>
  <c r="BT28" i="13"/>
  <c r="BT59" i="13"/>
  <c r="BS63" i="13"/>
  <c r="BW29" i="13"/>
  <c r="BW55" i="13"/>
  <c r="BT38" i="13"/>
  <c r="BW53" i="13"/>
  <c r="BW49" i="13"/>
  <c r="BW51" i="13"/>
  <c r="BW33" i="13"/>
  <c r="BW52" i="13"/>
  <c r="BP47" i="13"/>
  <c r="BP56" i="13" s="1"/>
  <c r="BP65" i="13" s="1"/>
  <c r="BP67" i="13" s="1"/>
  <c r="BW32" i="13"/>
  <c r="BX25" i="13"/>
  <c r="BX3" i="13"/>
  <c r="BX62" i="13" s="1"/>
  <c r="BX15" i="13"/>
  <c r="BX14" i="13"/>
  <c r="BX48" i="13" s="1"/>
  <c r="BX12" i="13"/>
  <c r="BX13" i="13"/>
  <c r="BX40" i="13" s="1"/>
  <c r="BX11" i="13"/>
  <c r="BY6" i="13"/>
  <c r="BZ9" i="13"/>
  <c r="BY5" i="13"/>
  <c r="BY8" i="13" s="1"/>
  <c r="NV7" i="13" l="1"/>
  <c r="NW9" i="13"/>
  <c r="NV5" i="13"/>
  <c r="NV8" i="13" s="1"/>
  <c r="NV6" i="13"/>
  <c r="NU25" i="13"/>
  <c r="NU15" i="13"/>
  <c r="NU14" i="13"/>
  <c r="NU13" i="13"/>
  <c r="NU12" i="13"/>
  <c r="NU11" i="13"/>
  <c r="NU3" i="13"/>
  <c r="BX54" i="13"/>
  <c r="BX51" i="13"/>
  <c r="BU59" i="13"/>
  <c r="BT63" i="13"/>
  <c r="BS39" i="13"/>
  <c r="BR41" i="13"/>
  <c r="BR43" i="13" s="1"/>
  <c r="BR47" i="13" s="1"/>
  <c r="BR56" i="13" s="1"/>
  <c r="BR65" i="13" s="1"/>
  <c r="BR67" i="13" s="1"/>
  <c r="BX49" i="13"/>
  <c r="BX55" i="13"/>
  <c r="BT30" i="13"/>
  <c r="BT31" i="13" s="1"/>
  <c r="BT34" i="13" s="1"/>
  <c r="BT35" i="13" s="1"/>
  <c r="BU28" i="13"/>
  <c r="BX60" i="13"/>
  <c r="BX52" i="13"/>
  <c r="BX53" i="13"/>
  <c r="BX29" i="13"/>
  <c r="BX61" i="13"/>
  <c r="BX32" i="13"/>
  <c r="BX33" i="13"/>
  <c r="BU38" i="13"/>
  <c r="BQ47" i="13"/>
  <c r="BQ56" i="13" s="1"/>
  <c r="BQ65" i="13" s="1"/>
  <c r="BQ67" i="13" s="1"/>
  <c r="BX50" i="13"/>
  <c r="BY25" i="13"/>
  <c r="BY3" i="13"/>
  <c r="BY62" i="13" s="1"/>
  <c r="BY14" i="13"/>
  <c r="BY13" i="13"/>
  <c r="BY15" i="13"/>
  <c r="BY11" i="13"/>
  <c r="BY12" i="13"/>
  <c r="BZ6" i="13"/>
  <c r="CA9" i="13"/>
  <c r="BZ5" i="13"/>
  <c r="BZ8" i="13" s="1"/>
  <c r="NX9" i="13" l="1"/>
  <c r="NW6" i="13"/>
  <c r="NW5" i="13"/>
  <c r="NW8" i="13" s="1"/>
  <c r="NV25" i="13"/>
  <c r="NV15" i="13"/>
  <c r="NV13" i="13"/>
  <c r="NV11" i="13"/>
  <c r="NV3" i="13"/>
  <c r="NV14" i="13"/>
  <c r="NV12" i="13"/>
  <c r="NW7" i="13"/>
  <c r="BY48" i="13"/>
  <c r="BY54" i="13"/>
  <c r="BY40" i="13"/>
  <c r="BY33" i="13"/>
  <c r="BY53" i="13"/>
  <c r="BT39" i="13"/>
  <c r="BS41" i="13"/>
  <c r="BS43" i="13" s="1"/>
  <c r="BS47" i="13" s="1"/>
  <c r="BS56" i="13" s="1"/>
  <c r="BS65" i="13" s="1"/>
  <c r="BS67" i="13" s="1"/>
  <c r="BY32" i="13"/>
  <c r="BY52" i="13"/>
  <c r="BY55" i="13"/>
  <c r="BV38" i="13"/>
  <c r="BY61" i="13"/>
  <c r="BY60" i="13"/>
  <c r="BY49" i="13"/>
  <c r="BV59" i="13"/>
  <c r="BU63" i="13"/>
  <c r="BY50" i="13"/>
  <c r="BY29" i="13"/>
  <c r="BU30" i="13"/>
  <c r="BU31" i="13" s="1"/>
  <c r="BU34" i="13" s="1"/>
  <c r="BU35" i="13" s="1"/>
  <c r="BV28" i="13"/>
  <c r="BY51" i="13"/>
  <c r="BZ25" i="13"/>
  <c r="BZ3" i="13"/>
  <c r="BZ62" i="13" s="1"/>
  <c r="BZ13" i="13"/>
  <c r="BZ14" i="13"/>
  <c r="BZ12" i="13"/>
  <c r="BZ11" i="13"/>
  <c r="BZ15" i="13"/>
  <c r="CB9" i="13"/>
  <c r="CA6" i="13"/>
  <c r="CA5" i="13"/>
  <c r="CA8" i="13" s="1"/>
  <c r="NW15" i="13" l="1"/>
  <c r="NW13" i="13"/>
  <c r="NW11" i="13"/>
  <c r="NW3" i="13"/>
  <c r="NW12" i="13"/>
  <c r="NW25" i="13"/>
  <c r="NW14" i="13"/>
  <c r="NX7" i="13"/>
  <c r="NY9" i="13"/>
  <c r="NX6" i="13"/>
  <c r="NX5" i="13"/>
  <c r="NX8" i="13" s="1"/>
  <c r="BZ48" i="13"/>
  <c r="BZ54" i="13"/>
  <c r="BZ40" i="13"/>
  <c r="BZ29" i="13"/>
  <c r="BZ49" i="13"/>
  <c r="BZ51" i="13"/>
  <c r="BZ50" i="13"/>
  <c r="BZ60" i="13"/>
  <c r="BZ55" i="13"/>
  <c r="BU39" i="13"/>
  <c r="BT41" i="13"/>
  <c r="BT43" i="13" s="1"/>
  <c r="BT47" i="13" s="1"/>
  <c r="BT56" i="13" s="1"/>
  <c r="BT65" i="13" s="1"/>
  <c r="BT67" i="13" s="1"/>
  <c r="BW28" i="13"/>
  <c r="BV30" i="13"/>
  <c r="BZ61" i="13"/>
  <c r="BZ52" i="13"/>
  <c r="BZ53" i="13"/>
  <c r="BV63" i="13"/>
  <c r="BW59" i="13"/>
  <c r="BW38" i="13"/>
  <c r="BZ32" i="13"/>
  <c r="BZ33" i="13"/>
  <c r="CA25" i="13"/>
  <c r="CA15" i="13"/>
  <c r="CA3" i="13"/>
  <c r="CA62" i="13" s="1"/>
  <c r="CA13" i="13"/>
  <c r="CA14" i="13"/>
  <c r="CA12" i="13"/>
  <c r="CA11" i="13"/>
  <c r="CC9" i="13"/>
  <c r="CB6" i="13"/>
  <c r="CB5" i="13"/>
  <c r="CB8" i="13" s="1"/>
  <c r="NX25" i="13" l="1"/>
  <c r="NX15" i="13"/>
  <c r="NX14" i="13"/>
  <c r="NX13" i="13"/>
  <c r="NX12" i="13"/>
  <c r="NX11" i="13"/>
  <c r="NX3" i="13"/>
  <c r="NY7" i="13"/>
  <c r="NY6" i="13"/>
  <c r="NY5" i="13"/>
  <c r="NY8" i="13" s="1"/>
  <c r="NZ9" i="13"/>
  <c r="CA54" i="13"/>
  <c r="CA48" i="13"/>
  <c r="CA40" i="13"/>
  <c r="BX38" i="13"/>
  <c r="CA52" i="13"/>
  <c r="CA50" i="13"/>
  <c r="CA33" i="13"/>
  <c r="BX59" i="13"/>
  <c r="BW63" i="13"/>
  <c r="CA61" i="13"/>
  <c r="BV39" i="13"/>
  <c r="BU41" i="13"/>
  <c r="BU43" i="13" s="1"/>
  <c r="BU47" i="13" s="1"/>
  <c r="BU56" i="13" s="1"/>
  <c r="BU65" i="13" s="1"/>
  <c r="BU67" i="13" s="1"/>
  <c r="CA51" i="13"/>
  <c r="CA32" i="13"/>
  <c r="BV31" i="13"/>
  <c r="BV34" i="13"/>
  <c r="BV35" i="13" s="1"/>
  <c r="CA55" i="13"/>
  <c r="CA49" i="13"/>
  <c r="CA53" i="13"/>
  <c r="BW30" i="13"/>
  <c r="BX28" i="13"/>
  <c r="CA60" i="13"/>
  <c r="CA29" i="13"/>
  <c r="CB25" i="13"/>
  <c r="CB3" i="13"/>
  <c r="CB62" i="13" s="1"/>
  <c r="CB15" i="13"/>
  <c r="CB14" i="13"/>
  <c r="CB12" i="13"/>
  <c r="CB11" i="13"/>
  <c r="CB13" i="13"/>
  <c r="CD9" i="13"/>
  <c r="CC5" i="13"/>
  <c r="CC8" i="13" s="1"/>
  <c r="CC6" i="13"/>
  <c r="OA9" i="13" l="1"/>
  <c r="NZ5" i="13"/>
  <c r="NZ8" i="13" s="1"/>
  <c r="NZ6" i="13"/>
  <c r="NY25" i="13"/>
  <c r="NY15" i="13"/>
  <c r="NY14" i="13"/>
  <c r="NY13" i="13"/>
  <c r="NY12" i="13"/>
  <c r="NY11" i="13"/>
  <c r="NY3" i="13"/>
  <c r="NZ7" i="13"/>
  <c r="CB48" i="13"/>
  <c r="CB40" i="13"/>
  <c r="CB54" i="13"/>
  <c r="CB60" i="13"/>
  <c r="CB49" i="13"/>
  <c r="CB32" i="13"/>
  <c r="CB61" i="13"/>
  <c r="CB50" i="13"/>
  <c r="BX30" i="13"/>
  <c r="BX31" i="13" s="1"/>
  <c r="BX34" i="13" s="1"/>
  <c r="BX35" i="13" s="1"/>
  <c r="BY28" i="13"/>
  <c r="CB55" i="13"/>
  <c r="CB51" i="13"/>
  <c r="CB52" i="13"/>
  <c r="BW31" i="13"/>
  <c r="BW34" i="13" s="1"/>
  <c r="BW35" i="13" s="1"/>
  <c r="BX63" i="13"/>
  <c r="BY59" i="13"/>
  <c r="BY38" i="13"/>
  <c r="CB29" i="13"/>
  <c r="CB53" i="13"/>
  <c r="BW39" i="13"/>
  <c r="BV41" i="13"/>
  <c r="BV43" i="13" s="1"/>
  <c r="BV47" i="13" s="1"/>
  <c r="BV56" i="13" s="1"/>
  <c r="BV65" i="13" s="1"/>
  <c r="BV67" i="13" s="1"/>
  <c r="CB33" i="13"/>
  <c r="CC25" i="13"/>
  <c r="CC3" i="13"/>
  <c r="CC62" i="13" s="1"/>
  <c r="CC14" i="13"/>
  <c r="CC48" i="13" s="1"/>
  <c r="CC13" i="13"/>
  <c r="CC12" i="13"/>
  <c r="CC15" i="13"/>
  <c r="CC54" i="13" s="1"/>
  <c r="CC11" i="13"/>
  <c r="CE9" i="13"/>
  <c r="CD5" i="13"/>
  <c r="CD8" i="13" s="1"/>
  <c r="CD6" i="13"/>
  <c r="NZ3" i="13" l="1"/>
  <c r="NZ25" i="13"/>
  <c r="NZ14" i="13"/>
  <c r="NZ12" i="13"/>
  <c r="NZ15" i="13"/>
  <c r="NZ13" i="13"/>
  <c r="NZ11" i="13"/>
  <c r="OA7" i="13"/>
  <c r="OB9" i="13"/>
  <c r="OA5" i="13"/>
  <c r="OA8" i="13" s="1"/>
  <c r="OA6" i="13"/>
  <c r="CC40" i="13"/>
  <c r="BX39" i="13"/>
  <c r="BW41" i="13"/>
  <c r="BW43" i="13" s="1"/>
  <c r="CC55" i="13"/>
  <c r="CC61" i="13"/>
  <c r="CC53" i="13"/>
  <c r="BY63" i="13"/>
  <c r="BZ59" i="13"/>
  <c r="CC52" i="13"/>
  <c r="BZ28" i="13"/>
  <c r="BY30" i="13"/>
  <c r="BY31" i="13" s="1"/>
  <c r="BY34" i="13" s="1"/>
  <c r="BY35" i="13" s="1"/>
  <c r="CC32" i="13"/>
  <c r="CC33" i="13"/>
  <c r="CC29" i="13"/>
  <c r="CC49" i="13"/>
  <c r="BZ38" i="13"/>
  <c r="CC51" i="13"/>
  <c r="CC50" i="13"/>
  <c r="CC60" i="13"/>
  <c r="CD25" i="13"/>
  <c r="CD3" i="13"/>
  <c r="CD62" i="13" s="1"/>
  <c r="CD13" i="13"/>
  <c r="CD40" i="13" s="1"/>
  <c r="CD14" i="13"/>
  <c r="CD48" i="13" s="1"/>
  <c r="CD15" i="13"/>
  <c r="CD54" i="13" s="1"/>
  <c r="CD12" i="13"/>
  <c r="CD11" i="13"/>
  <c r="CF9" i="13"/>
  <c r="CE6" i="13"/>
  <c r="CE5" i="13"/>
  <c r="CE8" i="13" s="1"/>
  <c r="OB7" i="13" l="1"/>
  <c r="OA25" i="13"/>
  <c r="OA14" i="13"/>
  <c r="OA12" i="13"/>
  <c r="OA15" i="13"/>
  <c r="OA11" i="13"/>
  <c r="OA3" i="13"/>
  <c r="OA13" i="13"/>
  <c r="OC9" i="13"/>
  <c r="OB6" i="13"/>
  <c r="OB5" i="13"/>
  <c r="OB8" i="13" s="1"/>
  <c r="CD33" i="13"/>
  <c r="CD52" i="13"/>
  <c r="CD61" i="13"/>
  <c r="CD60" i="13"/>
  <c r="CA38" i="13"/>
  <c r="CD32" i="13"/>
  <c r="CA59" i="13"/>
  <c r="BZ63" i="13"/>
  <c r="CD55" i="13"/>
  <c r="CD50" i="13"/>
  <c r="CD49" i="13"/>
  <c r="BW47" i="13"/>
  <c r="BW56" i="13" s="1"/>
  <c r="BW65" i="13" s="1"/>
  <c r="BW67" i="13" s="1"/>
  <c r="CD51" i="13"/>
  <c r="CD29" i="13"/>
  <c r="CA28" i="13"/>
  <c r="BZ30" i="13"/>
  <c r="BZ31" i="13" s="1"/>
  <c r="BZ34" i="13" s="1"/>
  <c r="BZ35" i="13" s="1"/>
  <c r="CD53" i="13"/>
  <c r="BY39" i="13"/>
  <c r="BX41" i="13"/>
  <c r="BX43" i="13" s="1"/>
  <c r="CE25" i="13"/>
  <c r="CE3" i="13"/>
  <c r="CE62" i="13" s="1"/>
  <c r="CE15" i="13"/>
  <c r="CE54" i="13" s="1"/>
  <c r="CE12" i="13"/>
  <c r="CE13" i="13"/>
  <c r="CE14" i="13"/>
  <c r="CE48" i="13" s="1"/>
  <c r="CE11" i="13"/>
  <c r="CG9" i="13"/>
  <c r="CF5" i="13"/>
  <c r="CF8" i="13" s="1"/>
  <c r="CF6" i="13"/>
  <c r="OB25" i="13" l="1"/>
  <c r="OB15" i="13"/>
  <c r="OB14" i="13"/>
  <c r="OB13" i="13"/>
  <c r="OB12" i="13"/>
  <c r="OB11" i="13"/>
  <c r="OB3" i="13"/>
  <c r="OC6" i="13"/>
  <c r="OC5" i="13"/>
  <c r="OC8" i="13" s="1"/>
  <c r="OD9" i="13"/>
  <c r="OC7" i="13"/>
  <c r="CE40" i="13"/>
  <c r="BZ39" i="13"/>
  <c r="BY41" i="13"/>
  <c r="BY43" i="13" s="1"/>
  <c r="CE29" i="13"/>
  <c r="CE49" i="13"/>
  <c r="CA63" i="13"/>
  <c r="CB59" i="13"/>
  <c r="CE60" i="13"/>
  <c r="CE53" i="13"/>
  <c r="CE51" i="13"/>
  <c r="CE50" i="13"/>
  <c r="CE32" i="13"/>
  <c r="CE61" i="13"/>
  <c r="CE55" i="13"/>
  <c r="CE52" i="13"/>
  <c r="BX47" i="13"/>
  <c r="BX56" i="13" s="1"/>
  <c r="BX65" i="13" s="1"/>
  <c r="BX67" i="13" s="1"/>
  <c r="CB28" i="13"/>
  <c r="CA30" i="13"/>
  <c r="CB38" i="13"/>
  <c r="CE33" i="13"/>
  <c r="CF25" i="13"/>
  <c r="CF3" i="13"/>
  <c r="CF62" i="13" s="1"/>
  <c r="CF15" i="13"/>
  <c r="CF14" i="13"/>
  <c r="CF48" i="13" s="1"/>
  <c r="CF12" i="13"/>
  <c r="CF13" i="13"/>
  <c r="CF40" i="13" s="1"/>
  <c r="CF11" i="13"/>
  <c r="CH9" i="13"/>
  <c r="CG5" i="13"/>
  <c r="CG8" i="13" s="1"/>
  <c r="CG6" i="13"/>
  <c r="OD7" i="13" l="1"/>
  <c r="OD6" i="13"/>
  <c r="OE9" i="13"/>
  <c r="OD5" i="13"/>
  <c r="OD8" i="13" s="1"/>
  <c r="OC25" i="13"/>
  <c r="OC15" i="13"/>
  <c r="OC14" i="13"/>
  <c r="OC13" i="13"/>
  <c r="OC12" i="13"/>
  <c r="OC11" i="13"/>
  <c r="OC3" i="13"/>
  <c r="CF54" i="13"/>
  <c r="CF61" i="13"/>
  <c r="CF53" i="13"/>
  <c r="CF49" i="13"/>
  <c r="CC38" i="13"/>
  <c r="CF32" i="13"/>
  <c r="CF60" i="13"/>
  <c r="CF29" i="13"/>
  <c r="CA31" i="13"/>
  <c r="CA34" i="13" s="1"/>
  <c r="CA35" i="13" s="1"/>
  <c r="CF52" i="13"/>
  <c r="CF50" i="13"/>
  <c r="CB63" i="13"/>
  <c r="CC59" i="13"/>
  <c r="BY47" i="13"/>
  <c r="BY56" i="13" s="1"/>
  <c r="BY65" i="13" s="1"/>
  <c r="BY67" i="13" s="1"/>
  <c r="CF33" i="13"/>
  <c r="CB30" i="13"/>
  <c r="CB31" i="13" s="1"/>
  <c r="CB34" i="13" s="1"/>
  <c r="CB35" i="13" s="1"/>
  <c r="CC28" i="13"/>
  <c r="CF55" i="13"/>
  <c r="CF51" i="13"/>
  <c r="CA39" i="13"/>
  <c r="BZ41" i="13"/>
  <c r="BZ43" i="13" s="1"/>
  <c r="BZ47" i="13" s="1"/>
  <c r="BZ56" i="13" s="1"/>
  <c r="BZ65" i="13" s="1"/>
  <c r="BZ67" i="13" s="1"/>
  <c r="CG25" i="13"/>
  <c r="CG3" i="13"/>
  <c r="CG62" i="13" s="1"/>
  <c r="CG14" i="13"/>
  <c r="CG13" i="13"/>
  <c r="CG15" i="13"/>
  <c r="CG12" i="13"/>
  <c r="CG11" i="13"/>
  <c r="CI9" i="13"/>
  <c r="CH5" i="13"/>
  <c r="CH8" i="13" s="1"/>
  <c r="CH6" i="13"/>
  <c r="OD14" i="13" l="1"/>
  <c r="OD12" i="13"/>
  <c r="OD15" i="13"/>
  <c r="OD13" i="13"/>
  <c r="OD11" i="13"/>
  <c r="OD3" i="13"/>
  <c r="OD25" i="13"/>
  <c r="OF9" i="13"/>
  <c r="OE6" i="13"/>
  <c r="OE5" i="13"/>
  <c r="OE8" i="13" s="1"/>
  <c r="OE7" i="13"/>
  <c r="CG40" i="13"/>
  <c r="CG54" i="13"/>
  <c r="CG48" i="13"/>
  <c r="CB39" i="13"/>
  <c r="CA41" i="13"/>
  <c r="CA43" i="13" s="1"/>
  <c r="CA47" i="13" s="1"/>
  <c r="CA56" i="13" s="1"/>
  <c r="CA65" i="13" s="1"/>
  <c r="CA67" i="13" s="1"/>
  <c r="CG51" i="13"/>
  <c r="CG55" i="13"/>
  <c r="CG50" i="13"/>
  <c r="CG29" i="13"/>
  <c r="CD38" i="13"/>
  <c r="CD59" i="13"/>
  <c r="CC63" i="13"/>
  <c r="CG32" i="13"/>
  <c r="CG53" i="13"/>
  <c r="CG33" i="13"/>
  <c r="CG61" i="13"/>
  <c r="CD28" i="13"/>
  <c r="CC30" i="13"/>
  <c r="CC31" i="13" s="1"/>
  <c r="CC34" i="13" s="1"/>
  <c r="CC35" i="13" s="1"/>
  <c r="CG52" i="13"/>
  <c r="CG60" i="13"/>
  <c r="CG49" i="13"/>
  <c r="CH25" i="13"/>
  <c r="CH3" i="13"/>
  <c r="CH62" i="13" s="1"/>
  <c r="CH13" i="13"/>
  <c r="CH14" i="13"/>
  <c r="CH15" i="13"/>
  <c r="CH12" i="13"/>
  <c r="CH11" i="13"/>
  <c r="CJ9" i="13"/>
  <c r="CI6" i="13"/>
  <c r="CI5" i="13"/>
  <c r="CI8" i="13" s="1"/>
  <c r="OG9" i="13" l="1"/>
  <c r="OF6" i="13"/>
  <c r="OF5" i="13"/>
  <c r="OF8" i="13" s="1"/>
  <c r="OE15" i="13"/>
  <c r="OE13" i="13"/>
  <c r="OE11" i="13"/>
  <c r="OE3" i="13"/>
  <c r="OE25" i="13"/>
  <c r="OE14" i="13"/>
  <c r="OE12" i="13"/>
  <c r="OF7" i="13"/>
  <c r="CH40" i="13"/>
  <c r="CH54" i="13"/>
  <c r="CH48" i="13"/>
  <c r="CH53" i="13"/>
  <c r="CH55" i="13"/>
  <c r="CH49" i="13"/>
  <c r="CE28" i="13"/>
  <c r="CD30" i="13"/>
  <c r="CD31" i="13" s="1"/>
  <c r="CD34" i="13" s="1"/>
  <c r="CD35" i="13" s="1"/>
  <c r="CH32" i="13"/>
  <c r="CE38" i="13"/>
  <c r="CH51" i="13"/>
  <c r="CH60" i="13"/>
  <c r="CH61" i="13"/>
  <c r="CH29" i="13"/>
  <c r="CH52" i="13"/>
  <c r="CH33" i="13"/>
  <c r="CD63" i="13"/>
  <c r="CE59" i="13"/>
  <c r="CH50" i="13"/>
  <c r="CC39" i="13"/>
  <c r="CB41" i="13"/>
  <c r="CB43" i="13" s="1"/>
  <c r="CB47" i="13" s="1"/>
  <c r="CB56" i="13" s="1"/>
  <c r="CB65" i="13" s="1"/>
  <c r="CB67" i="13" s="1"/>
  <c r="CI25" i="13"/>
  <c r="CI3" i="13"/>
  <c r="CI62" i="13" s="1"/>
  <c r="CI15" i="13"/>
  <c r="CI13" i="13"/>
  <c r="CI40" i="13" s="1"/>
  <c r="CI14" i="13"/>
  <c r="CI48" i="13" s="1"/>
  <c r="CI12" i="13"/>
  <c r="CI11" i="13"/>
  <c r="CK9" i="13"/>
  <c r="CJ5" i="13"/>
  <c r="CJ8" i="13" s="1"/>
  <c r="CJ6" i="13"/>
  <c r="OF25" i="13" l="1"/>
  <c r="OF15" i="13"/>
  <c r="OF14" i="13"/>
  <c r="OF13" i="13"/>
  <c r="OF12" i="13"/>
  <c r="OF11" i="13"/>
  <c r="OF3" i="13"/>
  <c r="OG7" i="13"/>
  <c r="OG6" i="13"/>
  <c r="OG5" i="13"/>
  <c r="OG8" i="13" s="1"/>
  <c r="OH9" i="13"/>
  <c r="CI54" i="13"/>
  <c r="CE63" i="13"/>
  <c r="CF59" i="13"/>
  <c r="CI29" i="13"/>
  <c r="CF28" i="13"/>
  <c r="CE30" i="13"/>
  <c r="CE31" i="13" s="1"/>
  <c r="CE34" i="13" s="1"/>
  <c r="CE35" i="13" s="1"/>
  <c r="CI61" i="13"/>
  <c r="CF38" i="13"/>
  <c r="CI49" i="13"/>
  <c r="CD39" i="13"/>
  <c r="CC41" i="13"/>
  <c r="CC43" i="13" s="1"/>
  <c r="CC47" i="13" s="1"/>
  <c r="CC56" i="13" s="1"/>
  <c r="CC65" i="13" s="1"/>
  <c r="CC67" i="13" s="1"/>
  <c r="CI33" i="13"/>
  <c r="CI60" i="13"/>
  <c r="CI32" i="13"/>
  <c r="CI55" i="13"/>
  <c r="CI50" i="13"/>
  <c r="CI52" i="13"/>
  <c r="CI51" i="13"/>
  <c r="CI53" i="13"/>
  <c r="CJ25" i="13"/>
  <c r="CJ3" i="13"/>
  <c r="CJ62" i="13" s="1"/>
  <c r="CJ15" i="13"/>
  <c r="CJ14" i="13"/>
  <c r="CJ12" i="13"/>
  <c r="CJ11" i="13"/>
  <c r="CJ13" i="13"/>
  <c r="CL9" i="13"/>
  <c r="CK5" i="13"/>
  <c r="CK8" i="13" s="1"/>
  <c r="CK6" i="13"/>
  <c r="OH7" i="13" l="1"/>
  <c r="OG25" i="13"/>
  <c r="OG15" i="13"/>
  <c r="OG14" i="13"/>
  <c r="OG13" i="13"/>
  <c r="OG12" i="13"/>
  <c r="OG11" i="13"/>
  <c r="OG3" i="13"/>
  <c r="OI9" i="13"/>
  <c r="OH6" i="13"/>
  <c r="OH5" i="13"/>
  <c r="OH8" i="13" s="1"/>
  <c r="CJ48" i="13"/>
  <c r="CJ40" i="13"/>
  <c r="CJ54" i="13"/>
  <c r="CJ50" i="13"/>
  <c r="CJ33" i="13"/>
  <c r="CG38" i="13"/>
  <c r="CG28" i="13"/>
  <c r="CF30" i="13"/>
  <c r="CF31" i="13" s="1"/>
  <c r="CF34" i="13" s="1"/>
  <c r="CF35" i="13" s="1"/>
  <c r="CJ53" i="13"/>
  <c r="CJ55" i="13"/>
  <c r="CJ29" i="13"/>
  <c r="CJ51" i="13"/>
  <c r="CJ32" i="13"/>
  <c r="CE39" i="13"/>
  <c r="CD41" i="13"/>
  <c r="CD43" i="13" s="1"/>
  <c r="CJ61" i="13"/>
  <c r="CG59" i="13"/>
  <c r="CF63" i="13"/>
  <c r="CJ52" i="13"/>
  <c r="CJ60" i="13"/>
  <c r="CJ49" i="13"/>
  <c r="CK25" i="13"/>
  <c r="CK3" i="13"/>
  <c r="CK62" i="13" s="1"/>
  <c r="CK14" i="13"/>
  <c r="CK13" i="13"/>
  <c r="CK15" i="13"/>
  <c r="CK12" i="13"/>
  <c r="CK11" i="13"/>
  <c r="CM9" i="13"/>
  <c r="CL5" i="13"/>
  <c r="CL8" i="13" s="1"/>
  <c r="CL6" i="13"/>
  <c r="OH15" i="13" l="1"/>
  <c r="OH13" i="13"/>
  <c r="OH11" i="13"/>
  <c r="OH25" i="13"/>
  <c r="OH14" i="13"/>
  <c r="OH12" i="13"/>
  <c r="OH3" i="13"/>
  <c r="OJ9" i="13"/>
  <c r="OI5" i="13"/>
  <c r="OI8" i="13" s="1"/>
  <c r="OI6" i="13"/>
  <c r="OI7" i="13"/>
  <c r="CK48" i="13"/>
  <c r="CK54" i="13"/>
  <c r="CK40" i="13"/>
  <c r="CF39" i="13"/>
  <c r="CE41" i="13"/>
  <c r="CE43" i="13" s="1"/>
  <c r="CE47" i="13" s="1"/>
  <c r="CE56" i="13" s="1"/>
  <c r="CE65" i="13" s="1"/>
  <c r="CE67" i="13" s="1"/>
  <c r="CK55" i="13"/>
  <c r="CK49" i="13"/>
  <c r="CG63" i="13"/>
  <c r="CH59" i="13"/>
  <c r="CK32" i="13"/>
  <c r="CK53" i="13"/>
  <c r="CH38" i="13"/>
  <c r="CK60" i="13"/>
  <c r="CK61" i="13"/>
  <c r="CK51" i="13"/>
  <c r="CK33" i="13"/>
  <c r="CK52" i="13"/>
  <c r="CD47" i="13"/>
  <c r="CD56" i="13" s="1"/>
  <c r="CD65" i="13" s="1"/>
  <c r="CD67" i="13" s="1"/>
  <c r="CK29" i="13"/>
  <c r="CG30" i="13"/>
  <c r="CG31" i="13" s="1"/>
  <c r="CG34" i="13" s="1"/>
  <c r="CG35" i="13" s="1"/>
  <c r="CH28" i="13"/>
  <c r="CK50" i="13"/>
  <c r="CL25" i="13"/>
  <c r="CL3" i="13"/>
  <c r="CL62" i="13" s="1"/>
  <c r="CL13" i="13"/>
  <c r="CL40" i="13" s="1"/>
  <c r="CL14" i="13"/>
  <c r="CL15" i="13"/>
  <c r="CL12" i="13"/>
  <c r="CL11" i="13"/>
  <c r="CN9" i="13"/>
  <c r="CM6" i="13"/>
  <c r="CM5" i="13"/>
  <c r="CM8" i="13" s="1"/>
  <c r="OK9" i="13" l="1"/>
  <c r="OJ6" i="13"/>
  <c r="OJ5" i="13"/>
  <c r="OJ8" i="13" s="1"/>
  <c r="OJ7" i="13"/>
  <c r="OI25" i="13"/>
  <c r="OI14" i="13"/>
  <c r="OI12" i="13"/>
  <c r="OI13" i="13"/>
  <c r="OI11" i="13"/>
  <c r="OI3" i="13"/>
  <c r="OI15" i="13"/>
  <c r="CL54" i="13"/>
  <c r="CL48" i="13"/>
  <c r="CI28" i="13"/>
  <c r="CH30" i="13"/>
  <c r="CH31" i="13" s="1"/>
  <c r="CH34" i="13" s="1"/>
  <c r="CH35" i="13" s="1"/>
  <c r="CL61" i="13"/>
  <c r="CL53" i="13"/>
  <c r="CL49" i="13"/>
  <c r="CL52" i="13"/>
  <c r="CL60" i="13"/>
  <c r="CL32" i="13"/>
  <c r="CL55" i="13"/>
  <c r="CL29" i="13"/>
  <c r="CL33" i="13"/>
  <c r="CI59" i="13"/>
  <c r="CH63" i="13"/>
  <c r="CL50" i="13"/>
  <c r="CL51" i="13"/>
  <c r="CI38" i="13"/>
  <c r="CG39" i="13"/>
  <c r="CF41" i="13"/>
  <c r="CF43" i="13" s="1"/>
  <c r="CM25" i="13"/>
  <c r="CM15" i="13"/>
  <c r="CM12" i="13"/>
  <c r="CM3" i="13"/>
  <c r="CM62" i="13" s="1"/>
  <c r="CM11" i="13"/>
  <c r="CM13" i="13"/>
  <c r="CM14" i="13"/>
  <c r="CO9" i="13"/>
  <c r="CN5" i="13"/>
  <c r="CN8" i="13" s="1"/>
  <c r="CN6" i="13"/>
  <c r="OK7" i="13" l="1"/>
  <c r="OJ25" i="13"/>
  <c r="OJ15" i="13"/>
  <c r="OJ14" i="13"/>
  <c r="OJ13" i="13"/>
  <c r="OJ12" i="13"/>
  <c r="OJ11" i="13"/>
  <c r="OJ3" i="13"/>
  <c r="OK6" i="13"/>
  <c r="OK5" i="13"/>
  <c r="OK8" i="13" s="1"/>
  <c r="OL9" i="13"/>
  <c r="CM48" i="13"/>
  <c r="CM40" i="13"/>
  <c r="CM54" i="13"/>
  <c r="CJ59" i="13"/>
  <c r="CI63" i="13"/>
  <c r="CM32" i="13"/>
  <c r="CM53" i="13"/>
  <c r="CF47" i="13"/>
  <c r="CF56" i="13" s="1"/>
  <c r="CF65" i="13" s="1"/>
  <c r="CF67" i="13" s="1"/>
  <c r="CM51" i="13"/>
  <c r="CM33" i="13"/>
  <c r="CM60" i="13"/>
  <c r="CM61" i="13"/>
  <c r="CH39" i="13"/>
  <c r="CG41" i="13"/>
  <c r="CG43" i="13" s="1"/>
  <c r="CG47" i="13" s="1"/>
  <c r="CG56" i="13" s="1"/>
  <c r="CG65" i="13" s="1"/>
  <c r="CG67" i="13" s="1"/>
  <c r="CM50" i="13"/>
  <c r="CM29" i="13"/>
  <c r="CM52" i="13"/>
  <c r="CJ38" i="13"/>
  <c r="CM55" i="13"/>
  <c r="CM49" i="13"/>
  <c r="CJ28" i="13"/>
  <c r="CI30" i="13"/>
  <c r="CI31" i="13" s="1"/>
  <c r="CI34" i="13" s="1"/>
  <c r="CI35" i="13" s="1"/>
  <c r="CN25" i="13"/>
  <c r="CN3" i="13"/>
  <c r="CN62" i="13" s="1"/>
  <c r="CN15" i="13"/>
  <c r="CN14" i="13"/>
  <c r="CN12" i="13"/>
  <c r="CN13" i="13"/>
  <c r="CN40" i="13" s="1"/>
  <c r="CN11" i="13"/>
  <c r="CP9" i="13"/>
  <c r="CO5" i="13"/>
  <c r="CO8" i="13" s="1"/>
  <c r="CO6" i="13"/>
  <c r="OK25" i="13" l="1"/>
  <c r="OK15" i="13"/>
  <c r="OK14" i="13"/>
  <c r="OK13" i="13"/>
  <c r="OK12" i="13"/>
  <c r="OK11" i="13"/>
  <c r="OK3" i="13"/>
  <c r="OM9" i="13"/>
  <c r="OL5" i="13"/>
  <c r="OL8" i="13" s="1"/>
  <c r="OL6" i="13"/>
  <c r="OL7" i="13"/>
  <c r="CN48" i="13"/>
  <c r="CN54" i="13"/>
  <c r="CJ30" i="13"/>
  <c r="CJ31" i="13" s="1"/>
  <c r="CJ34" i="13" s="1"/>
  <c r="CJ35" i="13" s="1"/>
  <c r="CK28" i="13"/>
  <c r="CN33" i="13"/>
  <c r="CN53" i="13"/>
  <c r="CN49" i="13"/>
  <c r="CN52" i="13"/>
  <c r="CI39" i="13"/>
  <c r="CH41" i="13"/>
  <c r="CH43" i="13" s="1"/>
  <c r="CN51" i="13"/>
  <c r="CN32" i="13"/>
  <c r="CN55" i="13"/>
  <c r="CN29" i="13"/>
  <c r="CN61" i="13"/>
  <c r="CK38" i="13"/>
  <c r="CN50" i="13"/>
  <c r="CN60" i="13"/>
  <c r="CJ63" i="13"/>
  <c r="CK59" i="13"/>
  <c r="CO25" i="13"/>
  <c r="CO3" i="13"/>
  <c r="CO62" i="13" s="1"/>
  <c r="CO14" i="13"/>
  <c r="CO48" i="13" s="1"/>
  <c r="CO13" i="13"/>
  <c r="CO15" i="13"/>
  <c r="CO11" i="13"/>
  <c r="CO12" i="13"/>
  <c r="CQ9" i="13"/>
  <c r="CP5" i="13"/>
  <c r="CP8" i="13" s="1"/>
  <c r="CP6" i="13"/>
  <c r="ON9" i="13" l="1"/>
  <c r="OM6" i="13"/>
  <c r="OM5" i="13"/>
  <c r="OM8" i="13" s="1"/>
  <c r="OM7" i="13"/>
  <c r="OL25" i="13"/>
  <c r="OL14" i="13"/>
  <c r="OL15" i="13"/>
  <c r="OL13" i="13"/>
  <c r="OL11" i="13"/>
  <c r="OL3" i="13"/>
  <c r="OL12" i="13"/>
  <c r="CO54" i="13"/>
  <c r="CO40" i="13"/>
  <c r="CO50" i="13"/>
  <c r="CO29" i="13"/>
  <c r="CH47" i="13"/>
  <c r="CH56" i="13" s="1"/>
  <c r="CH65" i="13" s="1"/>
  <c r="CH67" i="13" s="1"/>
  <c r="CO53" i="13"/>
  <c r="CL59" i="13"/>
  <c r="CK63" i="13"/>
  <c r="CL38" i="13"/>
  <c r="CO55" i="13"/>
  <c r="CJ39" i="13"/>
  <c r="CI41" i="13"/>
  <c r="CI43" i="13" s="1"/>
  <c r="CI47" i="13" s="1"/>
  <c r="CI56" i="13" s="1"/>
  <c r="CI65" i="13" s="1"/>
  <c r="CI67" i="13" s="1"/>
  <c r="CO33" i="13"/>
  <c r="CO32" i="13"/>
  <c r="CO52" i="13"/>
  <c r="CK30" i="13"/>
  <c r="CK31" i="13" s="1"/>
  <c r="CK34" i="13" s="1"/>
  <c r="CK35" i="13" s="1"/>
  <c r="CL28" i="13"/>
  <c r="CO60" i="13"/>
  <c r="CO61" i="13"/>
  <c r="CO51" i="13"/>
  <c r="CO49" i="13"/>
  <c r="CP25" i="13"/>
  <c r="CP3" i="13"/>
  <c r="CP62" i="13" s="1"/>
  <c r="CP13" i="13"/>
  <c r="CP40" i="13" s="1"/>
  <c r="CP15" i="13"/>
  <c r="CP54" i="13" s="1"/>
  <c r="CP14" i="13"/>
  <c r="CP12" i="13"/>
  <c r="CP11" i="13"/>
  <c r="CR9" i="13"/>
  <c r="CQ6" i="13"/>
  <c r="CQ5" i="13"/>
  <c r="CQ8" i="13" s="1"/>
  <c r="ON7" i="13" l="1"/>
  <c r="OM15" i="13"/>
  <c r="OM13" i="13"/>
  <c r="OM11" i="13"/>
  <c r="OM3" i="13"/>
  <c r="OM12" i="13"/>
  <c r="OM25" i="13"/>
  <c r="OM14" i="13"/>
  <c r="OO9" i="13"/>
  <c r="ON6" i="13"/>
  <c r="ON5" i="13"/>
  <c r="ON8" i="13" s="1"/>
  <c r="CP48" i="13"/>
  <c r="CP51" i="13"/>
  <c r="CM38" i="13"/>
  <c r="CP61" i="13"/>
  <c r="CP52" i="13"/>
  <c r="CK39" i="13"/>
  <c r="CJ41" i="13"/>
  <c r="CJ43" i="13" s="1"/>
  <c r="CP60" i="13"/>
  <c r="CP32" i="13"/>
  <c r="CP55" i="13"/>
  <c r="CM59" i="13"/>
  <c r="CL63" i="13"/>
  <c r="CP29" i="13"/>
  <c r="CP49" i="13"/>
  <c r="CM28" i="13"/>
  <c r="CL30" i="13"/>
  <c r="CL31" i="13" s="1"/>
  <c r="CL34" i="13" s="1"/>
  <c r="CL35" i="13" s="1"/>
  <c r="CP33" i="13"/>
  <c r="CP53" i="13"/>
  <c r="CP50" i="13"/>
  <c r="CQ25" i="13"/>
  <c r="CQ15" i="13"/>
  <c r="CQ13" i="13"/>
  <c r="CQ14" i="13"/>
  <c r="CQ12" i="13"/>
  <c r="CQ3" i="13"/>
  <c r="CQ62" i="13" s="1"/>
  <c r="CQ11" i="13"/>
  <c r="CS9" i="13"/>
  <c r="CR5" i="13"/>
  <c r="CR8" i="13" s="1"/>
  <c r="CR6" i="13"/>
  <c r="ON25" i="13" l="1"/>
  <c r="ON15" i="13"/>
  <c r="ON14" i="13"/>
  <c r="ON13" i="13"/>
  <c r="ON12" i="13"/>
  <c r="ON11" i="13"/>
  <c r="ON3" i="13"/>
  <c r="OO6" i="13"/>
  <c r="OO5" i="13"/>
  <c r="OO8" i="13" s="1"/>
  <c r="OP9" i="13"/>
  <c r="OO7" i="13"/>
  <c r="CQ54" i="13"/>
  <c r="CQ48" i="13"/>
  <c r="CQ40" i="13"/>
  <c r="CQ60" i="13"/>
  <c r="CQ61" i="13"/>
  <c r="CQ50" i="13"/>
  <c r="CN28" i="13"/>
  <c r="CM30" i="13"/>
  <c r="CM63" i="13"/>
  <c r="CN59" i="13"/>
  <c r="CJ47" i="13"/>
  <c r="CJ56" i="13" s="1"/>
  <c r="CJ65" i="13" s="1"/>
  <c r="CJ67" i="13" s="1"/>
  <c r="CN38" i="13"/>
  <c r="CQ53" i="13"/>
  <c r="CQ49" i="13"/>
  <c r="CQ55" i="13"/>
  <c r="CL39" i="13"/>
  <c r="CK41" i="13"/>
  <c r="CK43" i="13" s="1"/>
  <c r="CK47" i="13" s="1"/>
  <c r="CK56" i="13" s="1"/>
  <c r="CK65" i="13" s="1"/>
  <c r="CK67" i="13" s="1"/>
  <c r="CQ33" i="13"/>
  <c r="CQ29" i="13"/>
  <c r="CQ32" i="13"/>
  <c r="CQ52" i="13"/>
  <c r="CQ51" i="13"/>
  <c r="CR25" i="13"/>
  <c r="CR3" i="13"/>
  <c r="CR62" i="13" s="1"/>
  <c r="CR15" i="13"/>
  <c r="CR14" i="13"/>
  <c r="CR12" i="13"/>
  <c r="CR11" i="13"/>
  <c r="CR13" i="13"/>
  <c r="CT9" i="13"/>
  <c r="CS6" i="13"/>
  <c r="CS5" i="13"/>
  <c r="CS8" i="13" s="1"/>
  <c r="OQ9" i="13" l="1"/>
  <c r="OP5" i="13"/>
  <c r="OP8" i="13" s="1"/>
  <c r="OP6" i="13"/>
  <c r="OP7" i="13"/>
  <c r="OO25" i="13"/>
  <c r="OO15" i="13"/>
  <c r="OO14" i="13"/>
  <c r="OO13" i="13"/>
  <c r="OO12" i="13"/>
  <c r="OO11" i="13"/>
  <c r="OO3" i="13"/>
  <c r="CR40" i="13"/>
  <c r="CR54" i="13"/>
  <c r="CR48" i="13"/>
  <c r="CR52" i="13"/>
  <c r="CR53" i="13"/>
  <c r="CN30" i="13"/>
  <c r="CO28" i="13"/>
  <c r="CR32" i="13"/>
  <c r="CM39" i="13"/>
  <c r="CL41" i="13"/>
  <c r="CL43" i="13" s="1"/>
  <c r="CL47" i="13" s="1"/>
  <c r="CL56" i="13" s="1"/>
  <c r="CL65" i="13" s="1"/>
  <c r="CL67" i="13" s="1"/>
  <c r="CO38" i="13"/>
  <c r="CN63" i="13"/>
  <c r="CO59" i="13"/>
  <c r="CR50" i="13"/>
  <c r="CR29" i="13"/>
  <c r="CR55" i="13"/>
  <c r="CR61" i="13"/>
  <c r="CR51" i="13"/>
  <c r="CR33" i="13"/>
  <c r="CR49" i="13"/>
  <c r="CM31" i="13"/>
  <c r="CM34" i="13" s="1"/>
  <c r="CM35" i="13" s="1"/>
  <c r="CR60" i="13"/>
  <c r="CS25" i="13"/>
  <c r="CS3" i="13"/>
  <c r="CS62" i="13" s="1"/>
  <c r="CS14" i="13"/>
  <c r="CS13" i="13"/>
  <c r="CS12" i="13"/>
  <c r="CS15" i="13"/>
  <c r="CS54" i="13" s="1"/>
  <c r="CS11" i="13"/>
  <c r="CU9" i="13"/>
  <c r="CT5" i="13"/>
  <c r="CT8" i="13" s="1"/>
  <c r="CT6" i="13"/>
  <c r="OP11" i="13" l="1"/>
  <c r="OP3" i="13"/>
  <c r="OP25" i="13"/>
  <c r="OP14" i="13"/>
  <c r="OP12" i="13"/>
  <c r="OP15" i="13"/>
  <c r="OP13" i="13"/>
  <c r="OQ7" i="13"/>
  <c r="OR9" i="13"/>
  <c r="OQ5" i="13"/>
  <c r="OQ8" i="13" s="1"/>
  <c r="OQ6" i="13"/>
  <c r="CS40" i="13"/>
  <c r="CS48" i="13"/>
  <c r="CS51" i="13"/>
  <c r="CS50" i="13"/>
  <c r="CO30" i="13"/>
  <c r="CP28" i="13"/>
  <c r="CS61" i="13"/>
  <c r="CO63" i="13"/>
  <c r="CP59" i="13"/>
  <c r="CN31" i="13"/>
  <c r="CN34" i="13" s="1"/>
  <c r="CN35" i="13" s="1"/>
  <c r="CS49" i="13"/>
  <c r="CS55" i="13"/>
  <c r="CN39" i="13"/>
  <c r="CM41" i="13"/>
  <c r="CM43" i="13" s="1"/>
  <c r="CS53" i="13"/>
  <c r="CS60" i="13"/>
  <c r="CS33" i="13"/>
  <c r="CS29" i="13"/>
  <c r="CP38" i="13"/>
  <c r="CS32" i="13"/>
  <c r="CS52" i="13"/>
  <c r="CT25" i="13"/>
  <c r="CT3" i="13"/>
  <c r="CT62" i="13" s="1"/>
  <c r="CT13" i="13"/>
  <c r="CT14" i="13"/>
  <c r="CT15" i="13"/>
  <c r="CT54" i="13" s="1"/>
  <c r="CT12" i="13"/>
  <c r="CT11" i="13"/>
  <c r="CV9" i="13"/>
  <c r="CU6" i="13"/>
  <c r="CU5" i="13"/>
  <c r="CU8" i="13" s="1"/>
  <c r="OQ25" i="13" l="1"/>
  <c r="OQ14" i="13"/>
  <c r="OQ12" i="13"/>
  <c r="OQ15" i="13"/>
  <c r="OQ3" i="13"/>
  <c r="OQ13" i="13"/>
  <c r="OQ11" i="13"/>
  <c r="OR7" i="13"/>
  <c r="OS9" i="13"/>
  <c r="OR6" i="13"/>
  <c r="OR5" i="13"/>
  <c r="OR8" i="13" s="1"/>
  <c r="CT48" i="13"/>
  <c r="CT40" i="13"/>
  <c r="CT32" i="13"/>
  <c r="CT33" i="13"/>
  <c r="CO39" i="13"/>
  <c r="CN41" i="13"/>
  <c r="CN43" i="13" s="1"/>
  <c r="CP30" i="13"/>
  <c r="CQ28" i="13"/>
  <c r="CT60" i="13"/>
  <c r="CT55" i="13"/>
  <c r="CP63" i="13"/>
  <c r="CQ59" i="13"/>
  <c r="CO31" i="13"/>
  <c r="CO34" i="13"/>
  <c r="CO35" i="13" s="1"/>
  <c r="CQ38" i="13"/>
  <c r="CT53" i="13"/>
  <c r="CT49" i="13"/>
  <c r="CT50" i="13"/>
  <c r="CT52" i="13"/>
  <c r="CT29" i="13"/>
  <c r="CM47" i="13"/>
  <c r="CM56" i="13" s="1"/>
  <c r="CM65" i="13" s="1"/>
  <c r="CM67" i="13" s="1"/>
  <c r="CT61" i="13"/>
  <c r="CT51" i="13"/>
  <c r="CU25" i="13"/>
  <c r="CU3" i="13"/>
  <c r="CU62" i="13" s="1"/>
  <c r="CU15" i="13"/>
  <c r="CU12" i="13"/>
  <c r="CU13" i="13"/>
  <c r="CU14" i="13"/>
  <c r="CU48" i="13" s="1"/>
  <c r="CU11" i="13"/>
  <c r="CW9" i="13"/>
  <c r="CV5" i="13"/>
  <c r="CV8" i="13" s="1"/>
  <c r="CV6" i="13"/>
  <c r="OS7" i="13" l="1"/>
  <c r="OR25" i="13"/>
  <c r="OR15" i="13"/>
  <c r="OR14" i="13"/>
  <c r="OR13" i="13"/>
  <c r="OR12" i="13"/>
  <c r="OR11" i="13"/>
  <c r="OR3" i="13"/>
  <c r="OS6" i="13"/>
  <c r="OS5" i="13"/>
  <c r="OS8" i="13" s="1"/>
  <c r="OT9" i="13"/>
  <c r="CU54" i="13"/>
  <c r="CU40" i="13"/>
  <c r="CU49" i="13"/>
  <c r="CU55" i="13"/>
  <c r="CN47" i="13"/>
  <c r="CN56" i="13" s="1"/>
  <c r="CN65" i="13" s="1"/>
  <c r="CN67" i="13" s="1"/>
  <c r="CU51" i="13"/>
  <c r="CU29" i="13"/>
  <c r="CU53" i="13"/>
  <c r="CU60" i="13"/>
  <c r="CP39" i="13"/>
  <c r="CO41" i="13"/>
  <c r="CO43" i="13" s="1"/>
  <c r="CO47" i="13" s="1"/>
  <c r="CO56" i="13" s="1"/>
  <c r="CO65" i="13" s="1"/>
  <c r="CO67" i="13" s="1"/>
  <c r="CU61" i="13"/>
  <c r="CU52" i="13"/>
  <c r="CQ63" i="13"/>
  <c r="CR59" i="13"/>
  <c r="CR28" i="13"/>
  <c r="CQ30" i="13"/>
  <c r="CU33" i="13"/>
  <c r="CU50" i="13"/>
  <c r="CR38" i="13"/>
  <c r="CP31" i="13"/>
  <c r="CP34" i="13" s="1"/>
  <c r="CP35" i="13" s="1"/>
  <c r="CU32" i="13"/>
  <c r="CV25" i="13"/>
  <c r="CV3" i="13"/>
  <c r="CV62" i="13" s="1"/>
  <c r="CV15" i="13"/>
  <c r="CV14" i="13"/>
  <c r="CV12" i="13"/>
  <c r="CV13" i="13"/>
  <c r="CV40" i="13" s="1"/>
  <c r="CV11" i="13"/>
  <c r="CX9" i="13"/>
  <c r="CW5" i="13"/>
  <c r="CW8" i="13" s="1"/>
  <c r="CW6" i="13"/>
  <c r="OT6" i="13" l="1"/>
  <c r="OU9" i="13"/>
  <c r="OT5" i="13"/>
  <c r="OT8" i="13" s="1"/>
  <c r="OS25" i="13"/>
  <c r="OS15" i="13"/>
  <c r="OS14" i="13"/>
  <c r="OS13" i="13"/>
  <c r="OS12" i="13"/>
  <c r="OS11" i="13"/>
  <c r="OS3" i="13"/>
  <c r="OT7" i="13"/>
  <c r="CV54" i="13"/>
  <c r="CV50" i="13"/>
  <c r="CV29" i="13"/>
  <c r="CV48" i="13"/>
  <c r="CS59" i="13"/>
  <c r="CR63" i="13"/>
  <c r="CS38" i="13"/>
  <c r="CQ31" i="13"/>
  <c r="CQ34" i="13" s="1"/>
  <c r="CQ35" i="13" s="1"/>
  <c r="CV52" i="13"/>
  <c r="CV60" i="13"/>
  <c r="CV32" i="13"/>
  <c r="CS28" i="13"/>
  <c r="CR30" i="13"/>
  <c r="CR31" i="13" s="1"/>
  <c r="CR34" i="13" s="1"/>
  <c r="CR35" i="13" s="1"/>
  <c r="CV61" i="13"/>
  <c r="CV53" i="13"/>
  <c r="CV55" i="13"/>
  <c r="CV33" i="13"/>
  <c r="CQ39" i="13"/>
  <c r="CP41" i="13"/>
  <c r="CP43" i="13" s="1"/>
  <c r="CP47" i="13" s="1"/>
  <c r="CP56" i="13" s="1"/>
  <c r="CP65" i="13" s="1"/>
  <c r="CP67" i="13" s="1"/>
  <c r="CV51" i="13"/>
  <c r="CV49" i="13"/>
  <c r="CW25" i="13"/>
  <c r="CW3" i="13"/>
  <c r="CW62" i="13" s="1"/>
  <c r="CW14" i="13"/>
  <c r="CW13" i="13"/>
  <c r="CW15" i="13"/>
  <c r="CW12" i="13"/>
  <c r="CW11" i="13"/>
  <c r="CY9" i="13"/>
  <c r="CX5" i="13"/>
  <c r="CX8" i="13" s="1"/>
  <c r="CX6" i="13"/>
  <c r="OV9" i="13" l="1"/>
  <c r="OU6" i="13"/>
  <c r="OU5" i="13"/>
  <c r="OU8" i="13" s="1"/>
  <c r="OU7" i="13"/>
  <c r="OT14" i="13"/>
  <c r="OT12" i="13"/>
  <c r="OT15" i="13"/>
  <c r="OT13" i="13"/>
  <c r="OT11" i="13"/>
  <c r="OT3" i="13"/>
  <c r="OT25" i="13"/>
  <c r="CW48" i="13"/>
  <c r="CW50" i="13"/>
  <c r="CW40" i="13"/>
  <c r="CW51" i="13"/>
  <c r="CW55" i="13"/>
  <c r="CW61" i="13"/>
  <c r="CW60" i="13"/>
  <c r="CW54" i="13"/>
  <c r="CW29" i="13"/>
  <c r="CW52" i="13"/>
  <c r="CT38" i="13"/>
  <c r="CR39" i="13"/>
  <c r="CQ41" i="13"/>
  <c r="CQ43" i="13" s="1"/>
  <c r="CQ47" i="13" s="1"/>
  <c r="CQ56" i="13" s="1"/>
  <c r="CQ65" i="13" s="1"/>
  <c r="CQ67" i="13" s="1"/>
  <c r="CT28" i="13"/>
  <c r="CS30" i="13"/>
  <c r="CW49" i="13"/>
  <c r="CW33" i="13"/>
  <c r="CW53" i="13"/>
  <c r="CW32" i="13"/>
  <c r="CS63" i="13"/>
  <c r="CT59" i="13"/>
  <c r="CX25" i="13"/>
  <c r="CX3" i="13"/>
  <c r="CX62" i="13" s="1"/>
  <c r="CX13" i="13"/>
  <c r="CX14" i="13"/>
  <c r="CX48" i="13" s="1"/>
  <c r="CX15" i="13"/>
  <c r="CX12" i="13"/>
  <c r="CX11" i="13"/>
  <c r="CZ9" i="13"/>
  <c r="CY6" i="13"/>
  <c r="CY5" i="13"/>
  <c r="CY8" i="13" s="1"/>
  <c r="OV7" i="13" l="1"/>
  <c r="OU15" i="13"/>
  <c r="OU13" i="13"/>
  <c r="OU11" i="13"/>
  <c r="OU3" i="13"/>
  <c r="OU25" i="13"/>
  <c r="OU14" i="13"/>
  <c r="OU12" i="13"/>
  <c r="OW9" i="13"/>
  <c r="OV6" i="13"/>
  <c r="OV5" i="13"/>
  <c r="OV8" i="13" s="1"/>
  <c r="CX40" i="13"/>
  <c r="CX50" i="13"/>
  <c r="CX53" i="13"/>
  <c r="CT30" i="13"/>
  <c r="CT31" i="13" s="1"/>
  <c r="CT34" i="13" s="1"/>
  <c r="CT35" i="13" s="1"/>
  <c r="CU28" i="13"/>
  <c r="CX60" i="13"/>
  <c r="CT63" i="13"/>
  <c r="CU59" i="13"/>
  <c r="CX33" i="13"/>
  <c r="CX52" i="13"/>
  <c r="CX61" i="13"/>
  <c r="CX49" i="13"/>
  <c r="CS39" i="13"/>
  <c r="CR41" i="13"/>
  <c r="CR43" i="13" s="1"/>
  <c r="CX29" i="13"/>
  <c r="CX55" i="13"/>
  <c r="CX32" i="13"/>
  <c r="CS31" i="13"/>
  <c r="CS34" i="13" s="1"/>
  <c r="CS35" i="13" s="1"/>
  <c r="CU38" i="13"/>
  <c r="CX54" i="13"/>
  <c r="CX51" i="13"/>
  <c r="CY25" i="13"/>
  <c r="CY3" i="13"/>
  <c r="CY62" i="13" s="1"/>
  <c r="CY15" i="13"/>
  <c r="CY50" i="13" s="1"/>
  <c r="CY13" i="13"/>
  <c r="CY14" i="13"/>
  <c r="CY48" i="13" s="1"/>
  <c r="CY12" i="13"/>
  <c r="CY11" i="13"/>
  <c r="DA9" i="13"/>
  <c r="CZ5" i="13"/>
  <c r="CZ8" i="13" s="1"/>
  <c r="CZ6" i="13"/>
  <c r="OV25" i="13" l="1"/>
  <c r="OV15" i="13"/>
  <c r="OV14" i="13"/>
  <c r="OV13" i="13"/>
  <c r="OV12" i="13"/>
  <c r="OV11" i="13"/>
  <c r="OV3" i="13"/>
  <c r="OW6" i="13"/>
  <c r="OW5" i="13"/>
  <c r="OW8" i="13" s="1"/>
  <c r="OX9" i="13"/>
  <c r="OW7" i="13"/>
  <c r="CY40" i="13"/>
  <c r="CY54" i="13"/>
  <c r="CR47" i="13"/>
  <c r="CR56" i="13" s="1"/>
  <c r="CR65" i="13" s="1"/>
  <c r="CR67" i="13" s="1"/>
  <c r="CY52" i="13"/>
  <c r="CY60" i="13"/>
  <c r="CY32" i="13"/>
  <c r="CT39" i="13"/>
  <c r="CS41" i="13"/>
  <c r="CS43" i="13" s="1"/>
  <c r="CY33" i="13"/>
  <c r="CV28" i="13"/>
  <c r="CU30" i="13"/>
  <c r="CV38" i="13"/>
  <c r="CY55" i="13"/>
  <c r="CY49" i="13"/>
  <c r="CV59" i="13"/>
  <c r="CU63" i="13"/>
  <c r="CY51" i="13"/>
  <c r="CY29" i="13"/>
  <c r="CY61" i="13"/>
  <c r="CY53" i="13"/>
  <c r="CZ25" i="13"/>
  <c r="CZ3" i="13"/>
  <c r="CZ62" i="13" s="1"/>
  <c r="CZ15" i="13"/>
  <c r="CZ50" i="13" s="1"/>
  <c r="CZ14" i="13"/>
  <c r="CZ12" i="13"/>
  <c r="CZ11" i="13"/>
  <c r="CZ13" i="13"/>
  <c r="CZ40" i="13" s="1"/>
  <c r="DB9" i="13"/>
  <c r="DA5" i="13"/>
  <c r="DA8" i="13" s="1"/>
  <c r="DA6" i="13"/>
  <c r="OY9" i="13" l="1"/>
  <c r="OX6" i="13"/>
  <c r="OX5" i="13"/>
  <c r="OX8" i="13" s="1"/>
  <c r="OX7" i="13"/>
  <c r="OW25" i="13"/>
  <c r="OW15" i="13"/>
  <c r="OW14" i="13"/>
  <c r="OW13" i="13"/>
  <c r="OW12" i="13"/>
  <c r="OW11" i="13"/>
  <c r="OW3" i="13"/>
  <c r="CZ48" i="13"/>
  <c r="CZ61" i="13"/>
  <c r="CV63" i="13"/>
  <c r="CW59" i="13"/>
  <c r="CS47" i="13"/>
  <c r="CS56" i="13" s="1"/>
  <c r="CS65" i="13" s="1"/>
  <c r="CS67" i="13" s="1"/>
  <c r="CZ52" i="13"/>
  <c r="CZ29" i="13"/>
  <c r="CZ49" i="13"/>
  <c r="CU31" i="13"/>
  <c r="CU34" i="13" s="1"/>
  <c r="CU35" i="13" s="1"/>
  <c r="CU39" i="13"/>
  <c r="CT41" i="13"/>
  <c r="CT43" i="13" s="1"/>
  <c r="CZ51" i="13"/>
  <c r="CZ55" i="13"/>
  <c r="CV30" i="13"/>
  <c r="CV31" i="13" s="1"/>
  <c r="CV34" i="13" s="1"/>
  <c r="CV35" i="13" s="1"/>
  <c r="CW28" i="13"/>
  <c r="CZ32" i="13"/>
  <c r="CZ53" i="13"/>
  <c r="CW38" i="13"/>
  <c r="CZ33" i="13"/>
  <c r="CZ60" i="13"/>
  <c r="CZ54" i="13"/>
  <c r="DA25" i="13"/>
  <c r="DA3" i="13"/>
  <c r="DA62" i="13" s="1"/>
  <c r="DA14" i="13"/>
  <c r="DA48" i="13" s="1"/>
  <c r="DA13" i="13"/>
  <c r="DA40" i="13" s="1"/>
  <c r="DA15" i="13"/>
  <c r="DA12" i="13"/>
  <c r="DA11" i="13"/>
  <c r="DC9" i="13"/>
  <c r="DB5" i="13"/>
  <c r="DB8" i="13" s="1"/>
  <c r="DB6" i="13"/>
  <c r="OX15" i="13" l="1"/>
  <c r="OX13" i="13"/>
  <c r="OX3" i="13"/>
  <c r="OX25" i="13"/>
  <c r="OX14" i="13"/>
  <c r="OX12" i="13"/>
  <c r="OX11" i="13"/>
  <c r="OY7" i="13"/>
  <c r="OZ9" i="13"/>
  <c r="OY5" i="13"/>
  <c r="OY8" i="13" s="1"/>
  <c r="OY6" i="13"/>
  <c r="DA50" i="13"/>
  <c r="CX38" i="13"/>
  <c r="CX28" i="13"/>
  <c r="CW30" i="13"/>
  <c r="CW31" i="13" s="1"/>
  <c r="CW34" i="13" s="1"/>
  <c r="CW35" i="13" s="1"/>
  <c r="CT47" i="13"/>
  <c r="CT56" i="13" s="1"/>
  <c r="CT65" i="13" s="1"/>
  <c r="CT67" i="13" s="1"/>
  <c r="DA49" i="13"/>
  <c r="DA54" i="13"/>
  <c r="CV39" i="13"/>
  <c r="CU41" i="13"/>
  <c r="CU43" i="13" s="1"/>
  <c r="DA29" i="13"/>
  <c r="CX59" i="13"/>
  <c r="CW63" i="13"/>
  <c r="DA60" i="13"/>
  <c r="DA53" i="13"/>
  <c r="DA55" i="13"/>
  <c r="DA52" i="13"/>
  <c r="DA33" i="13"/>
  <c r="DA32" i="13"/>
  <c r="DA51" i="13"/>
  <c r="DA61" i="13"/>
  <c r="DB25" i="13"/>
  <c r="DB3" i="13"/>
  <c r="DB62" i="13" s="1"/>
  <c r="DB13" i="13"/>
  <c r="DB14" i="13"/>
  <c r="DB48" i="13" s="1"/>
  <c r="DB15" i="13"/>
  <c r="DB12" i="13"/>
  <c r="DB11" i="13"/>
  <c r="DD9" i="13"/>
  <c r="DC6" i="13"/>
  <c r="DC5" i="13"/>
  <c r="DC8" i="13" s="1"/>
  <c r="OY25" i="13" l="1"/>
  <c r="OY14" i="13"/>
  <c r="OY12" i="13"/>
  <c r="OY13" i="13"/>
  <c r="OY11" i="13"/>
  <c r="OY3" i="13"/>
  <c r="OY15" i="13"/>
  <c r="OZ7" i="13"/>
  <c r="PA9" i="13"/>
  <c r="OZ6" i="13"/>
  <c r="OZ5" i="13"/>
  <c r="OZ8" i="13" s="1"/>
  <c r="DB50" i="13"/>
  <c r="DB40" i="13"/>
  <c r="DB51" i="13"/>
  <c r="DB55" i="13"/>
  <c r="CY59" i="13"/>
  <c r="CX63" i="13"/>
  <c r="DB54" i="13"/>
  <c r="DB32" i="13"/>
  <c r="DB53" i="13"/>
  <c r="DB29" i="13"/>
  <c r="DB49" i="13"/>
  <c r="CY28" i="13"/>
  <c r="CX30" i="13"/>
  <c r="CX31" i="13" s="1"/>
  <c r="CX34" i="13" s="1"/>
  <c r="CX35" i="13" s="1"/>
  <c r="DB33" i="13"/>
  <c r="DB60" i="13"/>
  <c r="CU47" i="13"/>
  <c r="CU56" i="13" s="1"/>
  <c r="CU65" i="13" s="1"/>
  <c r="CU67" i="13" s="1"/>
  <c r="DB61" i="13"/>
  <c r="DB52" i="13"/>
  <c r="CW39" i="13"/>
  <c r="CV41" i="13"/>
  <c r="CV43" i="13" s="1"/>
  <c r="CY38" i="13"/>
  <c r="DC25" i="13"/>
  <c r="DC15" i="13"/>
  <c r="DC3" i="13"/>
  <c r="DC62" i="13" s="1"/>
  <c r="DC12" i="13"/>
  <c r="DC14" i="13"/>
  <c r="DC11" i="13"/>
  <c r="DC13" i="13"/>
  <c r="DC40" i="13" s="1"/>
  <c r="DE9" i="13"/>
  <c r="DD5" i="13"/>
  <c r="DD8" i="13" s="1"/>
  <c r="DD6" i="13"/>
  <c r="OZ25" i="13" l="1"/>
  <c r="OZ15" i="13"/>
  <c r="OZ14" i="13"/>
  <c r="OZ13" i="13"/>
  <c r="OZ12" i="13"/>
  <c r="OZ11" i="13"/>
  <c r="OZ3" i="13"/>
  <c r="PA7" i="13"/>
  <c r="PA6" i="13"/>
  <c r="PA5" i="13"/>
  <c r="PA8" i="13" s="1"/>
  <c r="PB9" i="13"/>
  <c r="DC50" i="13"/>
  <c r="DC48" i="13"/>
  <c r="CZ38" i="13"/>
  <c r="DC61" i="13"/>
  <c r="DC33" i="13"/>
  <c r="DC29" i="13"/>
  <c r="CV47" i="13"/>
  <c r="CV56" i="13" s="1"/>
  <c r="CV65" i="13" s="1"/>
  <c r="CV67" i="13" s="1"/>
  <c r="DC53" i="13"/>
  <c r="CY63" i="13"/>
  <c r="CZ59" i="13"/>
  <c r="CX39" i="13"/>
  <c r="CW41" i="13"/>
  <c r="CW43" i="13" s="1"/>
  <c r="CW47" i="13" s="1"/>
  <c r="CW56" i="13" s="1"/>
  <c r="CW65" i="13" s="1"/>
  <c r="CW67" i="13" s="1"/>
  <c r="CY30" i="13"/>
  <c r="CZ28" i="13"/>
  <c r="DC32" i="13"/>
  <c r="DC55" i="13"/>
  <c r="DC52" i="13"/>
  <c r="DC60" i="13"/>
  <c r="DC49" i="13"/>
  <c r="DC54" i="13"/>
  <c r="DC51" i="13"/>
  <c r="DD25" i="13"/>
  <c r="DD3" i="13"/>
  <c r="DD62" i="13" s="1"/>
  <c r="DD15" i="13"/>
  <c r="DD50" i="13" s="1"/>
  <c r="DD14" i="13"/>
  <c r="DD12" i="13"/>
  <c r="DD13" i="13"/>
  <c r="DD40" i="13" s="1"/>
  <c r="DD11" i="13"/>
  <c r="DF9" i="13"/>
  <c r="DE5" i="13"/>
  <c r="DE8" i="13" s="1"/>
  <c r="DE6" i="13"/>
  <c r="PA25" i="13" l="1"/>
  <c r="PA15" i="13"/>
  <c r="PA14" i="13"/>
  <c r="PA13" i="13"/>
  <c r="PA12" i="13"/>
  <c r="PA11" i="13"/>
  <c r="PA3" i="13"/>
  <c r="PB7" i="13"/>
  <c r="PC9" i="13"/>
  <c r="PB5" i="13"/>
  <c r="PB8" i="13" s="1"/>
  <c r="PB6" i="13"/>
  <c r="DD48" i="13"/>
  <c r="DD54" i="13"/>
  <c r="DD55" i="13"/>
  <c r="DD53" i="13"/>
  <c r="DD33" i="13"/>
  <c r="DD49" i="13"/>
  <c r="DD32" i="13"/>
  <c r="CY39" i="13"/>
  <c r="CX41" i="13"/>
  <c r="CX43" i="13" s="1"/>
  <c r="CX47" i="13" s="1"/>
  <c r="CX56" i="13" s="1"/>
  <c r="CX65" i="13" s="1"/>
  <c r="CX67" i="13" s="1"/>
  <c r="DD61" i="13"/>
  <c r="DD60" i="13"/>
  <c r="DA28" i="13"/>
  <c r="CZ30" i="13"/>
  <c r="DA59" i="13"/>
  <c r="CZ63" i="13"/>
  <c r="DA38" i="13"/>
  <c r="DD51" i="13"/>
  <c r="DD52" i="13"/>
  <c r="CY31" i="13"/>
  <c r="CY34" i="13" s="1"/>
  <c r="CY35" i="13" s="1"/>
  <c r="DD29" i="13"/>
  <c r="DE25" i="13"/>
  <c r="DE3" i="13"/>
  <c r="DE62" i="13" s="1"/>
  <c r="DE14" i="13"/>
  <c r="DE13" i="13"/>
  <c r="DE15" i="13"/>
  <c r="DE11" i="13"/>
  <c r="DE12" i="13"/>
  <c r="DG9" i="13"/>
  <c r="DF5" i="13"/>
  <c r="DF8" i="13" s="1"/>
  <c r="DF6" i="13"/>
  <c r="PC7" i="13" l="1"/>
  <c r="PB25" i="13"/>
  <c r="PB15" i="13"/>
  <c r="PB13" i="13"/>
  <c r="PB11" i="13"/>
  <c r="PB3" i="13"/>
  <c r="PB14" i="13"/>
  <c r="PB12" i="13"/>
  <c r="PD9" i="13"/>
  <c r="PC6" i="13"/>
  <c r="PC5" i="13"/>
  <c r="PC8" i="13" s="1"/>
  <c r="DE48" i="13"/>
  <c r="DE50" i="13"/>
  <c r="DE40" i="13"/>
  <c r="DB38" i="13"/>
  <c r="CZ31" i="13"/>
  <c r="CZ34" i="13" s="1"/>
  <c r="CZ35" i="13" s="1"/>
  <c r="DE33" i="13"/>
  <c r="DA30" i="13"/>
  <c r="DA31" i="13" s="1"/>
  <c r="DA34" i="13" s="1"/>
  <c r="DA35" i="13" s="1"/>
  <c r="DB28" i="13"/>
  <c r="CZ39" i="13"/>
  <c r="CY41" i="13"/>
  <c r="CY43" i="13" s="1"/>
  <c r="CY47" i="13" s="1"/>
  <c r="CY56" i="13" s="1"/>
  <c r="CY65" i="13" s="1"/>
  <c r="CY67" i="13" s="1"/>
  <c r="DE53" i="13"/>
  <c r="DE52" i="13"/>
  <c r="DE60" i="13"/>
  <c r="DE32" i="13"/>
  <c r="DE55" i="13"/>
  <c r="DE29" i="13"/>
  <c r="DE51" i="13"/>
  <c r="DB59" i="13"/>
  <c r="DA63" i="13"/>
  <c r="DE61" i="13"/>
  <c r="DE49" i="13"/>
  <c r="DE54" i="13"/>
  <c r="DF25" i="13"/>
  <c r="DF3" i="13"/>
  <c r="DF62" i="13" s="1"/>
  <c r="DF13" i="13"/>
  <c r="DF14" i="13"/>
  <c r="DF12" i="13"/>
  <c r="DF11" i="13"/>
  <c r="DF15" i="13"/>
  <c r="DH9" i="13"/>
  <c r="DG6" i="13"/>
  <c r="DG5" i="13"/>
  <c r="DG8" i="13" s="1"/>
  <c r="PC15" i="13" l="1"/>
  <c r="PC13" i="13"/>
  <c r="PC11" i="13"/>
  <c r="PC3" i="13"/>
  <c r="PC25" i="13"/>
  <c r="PC12" i="13"/>
  <c r="PC14" i="13"/>
  <c r="PE9" i="13"/>
  <c r="PD6" i="13"/>
  <c r="PD5" i="13"/>
  <c r="PD8" i="13" s="1"/>
  <c r="PD7" i="13"/>
  <c r="DF50" i="13"/>
  <c r="DF40" i="13"/>
  <c r="DF48" i="13"/>
  <c r="DF49" i="13"/>
  <c r="DF51" i="13"/>
  <c r="DF60" i="13"/>
  <c r="DA39" i="13"/>
  <c r="CZ41" i="13"/>
  <c r="CZ43" i="13" s="1"/>
  <c r="CZ47" i="13" s="1"/>
  <c r="CZ56" i="13" s="1"/>
  <c r="CZ65" i="13" s="1"/>
  <c r="CZ67" i="13" s="1"/>
  <c r="DF61" i="13"/>
  <c r="DF29" i="13"/>
  <c r="DF52" i="13"/>
  <c r="DB30" i="13"/>
  <c r="DB31" i="13" s="1"/>
  <c r="DB34" i="13" s="1"/>
  <c r="DB35" i="13" s="1"/>
  <c r="DC28" i="13"/>
  <c r="DF55" i="13"/>
  <c r="DF53" i="13"/>
  <c r="DF54" i="13"/>
  <c r="DC59" i="13"/>
  <c r="DB63" i="13"/>
  <c r="DF32" i="13"/>
  <c r="DF33" i="13"/>
  <c r="DC38" i="13"/>
  <c r="DG25" i="13"/>
  <c r="DG15" i="13"/>
  <c r="DG3" i="13"/>
  <c r="DG62" i="13" s="1"/>
  <c r="DG13" i="13"/>
  <c r="DG14" i="13"/>
  <c r="DG12" i="13"/>
  <c r="DG11" i="13"/>
  <c r="DI9" i="13"/>
  <c r="DH6" i="13"/>
  <c r="DH5" i="13"/>
  <c r="DH8" i="13" s="1"/>
  <c r="PD25" i="13" l="1"/>
  <c r="PD15" i="13"/>
  <c r="PD14" i="13"/>
  <c r="PD13" i="13"/>
  <c r="PD12" i="13"/>
  <c r="PD11" i="13"/>
  <c r="PD3" i="13"/>
  <c r="PE6" i="13"/>
  <c r="PE5" i="13"/>
  <c r="PE8" i="13" s="1"/>
  <c r="PF9" i="13"/>
  <c r="PE7" i="13"/>
  <c r="DG48" i="13"/>
  <c r="DG40" i="13"/>
  <c r="DG50" i="13"/>
  <c r="DG32" i="13"/>
  <c r="DG53" i="13"/>
  <c r="DG52" i="13"/>
  <c r="DB39" i="13"/>
  <c r="DA41" i="13"/>
  <c r="DA43" i="13" s="1"/>
  <c r="DA47" i="13" s="1"/>
  <c r="DA56" i="13" s="1"/>
  <c r="DA65" i="13" s="1"/>
  <c r="DA67" i="13" s="1"/>
  <c r="DG55" i="13"/>
  <c r="DG29" i="13"/>
  <c r="DG60" i="13"/>
  <c r="DD38" i="13"/>
  <c r="DC63" i="13"/>
  <c r="DD59" i="13"/>
  <c r="DD28" i="13"/>
  <c r="DC30" i="13"/>
  <c r="DG61" i="13"/>
  <c r="DG51" i="13"/>
  <c r="DG33" i="13"/>
  <c r="DG54" i="13"/>
  <c r="DG49" i="13"/>
  <c r="DH25" i="13"/>
  <c r="DH3" i="13"/>
  <c r="DH62" i="13" s="1"/>
  <c r="DH15" i="13"/>
  <c r="DH14" i="13"/>
  <c r="DH48" i="13" s="1"/>
  <c r="DH12" i="13"/>
  <c r="DH11" i="13"/>
  <c r="DH13" i="13"/>
  <c r="DH40" i="13" s="1"/>
  <c r="DJ9" i="13"/>
  <c r="DI5" i="13"/>
  <c r="DI8" i="13" s="1"/>
  <c r="DI6" i="13"/>
  <c r="PF7" i="13" l="1"/>
  <c r="PG9" i="13"/>
  <c r="PF6" i="13"/>
  <c r="PF5" i="13"/>
  <c r="PF8" i="13" s="1"/>
  <c r="PE25" i="13"/>
  <c r="PE15" i="13"/>
  <c r="PE14" i="13"/>
  <c r="PE13" i="13"/>
  <c r="PE12" i="13"/>
  <c r="PE11" i="13"/>
  <c r="PE3" i="13"/>
  <c r="DH50" i="13"/>
  <c r="DH51" i="13"/>
  <c r="DE59" i="13"/>
  <c r="DD63" i="13"/>
  <c r="DH60" i="13"/>
  <c r="DC39" i="13"/>
  <c r="DB41" i="13"/>
  <c r="DB43" i="13" s="1"/>
  <c r="DB47" i="13" s="1"/>
  <c r="DB56" i="13" s="1"/>
  <c r="DB65" i="13" s="1"/>
  <c r="DB67" i="13" s="1"/>
  <c r="DH49" i="13"/>
  <c r="DH61" i="13"/>
  <c r="DH29" i="13"/>
  <c r="DH52" i="13"/>
  <c r="DH54" i="13"/>
  <c r="DC31" i="13"/>
  <c r="DC34" i="13"/>
  <c r="DC35" i="13" s="1"/>
  <c r="DE38" i="13"/>
  <c r="DH55" i="13"/>
  <c r="DH53" i="13"/>
  <c r="DH33" i="13"/>
  <c r="DD30" i="13"/>
  <c r="DE28" i="13"/>
  <c r="DH32" i="13"/>
  <c r="DI25" i="13"/>
  <c r="DI3" i="13"/>
  <c r="DI62" i="13" s="1"/>
  <c r="DI14" i="13"/>
  <c r="DI48" i="13" s="1"/>
  <c r="DI13" i="13"/>
  <c r="DI11" i="13"/>
  <c r="DI12" i="13"/>
  <c r="DI15" i="13"/>
  <c r="DI50" i="13" s="1"/>
  <c r="DK9" i="13"/>
  <c r="DJ5" i="13"/>
  <c r="DJ8" i="13" s="1"/>
  <c r="DJ6" i="13"/>
  <c r="PH9" i="13" l="1"/>
  <c r="PG5" i="13"/>
  <c r="PG8" i="13" s="1"/>
  <c r="PG6" i="13"/>
  <c r="PF11" i="13"/>
  <c r="PF25" i="13"/>
  <c r="PF14" i="13"/>
  <c r="PF12" i="13"/>
  <c r="PF15" i="13"/>
  <c r="PF13" i="13"/>
  <c r="PF3" i="13"/>
  <c r="PG7" i="13"/>
  <c r="DI40" i="13"/>
  <c r="DE30" i="13"/>
  <c r="DE31" i="13" s="1"/>
  <c r="DE34" i="13" s="1"/>
  <c r="DE35" i="13" s="1"/>
  <c r="DF28" i="13"/>
  <c r="DI55" i="13"/>
  <c r="DI61" i="13"/>
  <c r="DI60" i="13"/>
  <c r="DD31" i="13"/>
  <c r="DD34" i="13" s="1"/>
  <c r="DD35" i="13" s="1"/>
  <c r="DF38" i="13"/>
  <c r="DI54" i="13"/>
  <c r="DI49" i="13"/>
  <c r="DI33" i="13"/>
  <c r="DI52" i="13"/>
  <c r="DE63" i="13"/>
  <c r="DF59" i="13"/>
  <c r="DI32" i="13"/>
  <c r="DI53" i="13"/>
  <c r="DI29" i="13"/>
  <c r="DD39" i="13"/>
  <c r="DC41" i="13"/>
  <c r="DC43" i="13" s="1"/>
  <c r="DC47" i="13" s="1"/>
  <c r="DC56" i="13" s="1"/>
  <c r="DC65" i="13" s="1"/>
  <c r="DC67" i="13" s="1"/>
  <c r="DI51" i="13"/>
  <c r="DJ25" i="13"/>
  <c r="DJ3" i="13"/>
  <c r="DJ62" i="13" s="1"/>
  <c r="DJ13" i="13"/>
  <c r="DJ14" i="13"/>
  <c r="DJ15" i="13"/>
  <c r="DJ12" i="13"/>
  <c r="DJ11" i="13"/>
  <c r="DL9" i="13"/>
  <c r="DK6" i="13"/>
  <c r="DK5" i="13"/>
  <c r="DK8" i="13" s="1"/>
  <c r="PG25" i="13" l="1"/>
  <c r="PG14" i="13"/>
  <c r="PG12" i="13"/>
  <c r="PG15" i="13"/>
  <c r="PG11" i="13"/>
  <c r="PG3" i="13"/>
  <c r="PG13" i="13"/>
  <c r="PH7" i="13"/>
  <c r="PI9" i="13"/>
  <c r="PH6" i="13"/>
  <c r="PH5" i="13"/>
  <c r="PH8" i="13" s="1"/>
  <c r="DJ48" i="13"/>
  <c r="DJ40" i="13"/>
  <c r="DJ50" i="13"/>
  <c r="DJ29" i="13"/>
  <c r="DJ54" i="13"/>
  <c r="DJ53" i="13"/>
  <c r="DJ32" i="13"/>
  <c r="DJ33" i="13"/>
  <c r="DJ61" i="13"/>
  <c r="DG28" i="13"/>
  <c r="DF30" i="13"/>
  <c r="DJ51" i="13"/>
  <c r="DJ52" i="13"/>
  <c r="DG38" i="13"/>
  <c r="DJ60" i="13"/>
  <c r="DE39" i="13"/>
  <c r="DD41" i="13"/>
  <c r="DD43" i="13" s="1"/>
  <c r="DD47" i="13" s="1"/>
  <c r="DD56" i="13" s="1"/>
  <c r="DD65" i="13" s="1"/>
  <c r="DD67" i="13" s="1"/>
  <c r="DG59" i="13"/>
  <c r="DF63" i="13"/>
  <c r="DJ49" i="13"/>
  <c r="DJ55" i="13"/>
  <c r="DK25" i="13"/>
  <c r="DK3" i="13"/>
  <c r="DK15" i="13"/>
  <c r="DK50" i="13" s="1"/>
  <c r="DK12" i="13"/>
  <c r="DK13" i="13"/>
  <c r="DK40" i="13" s="1"/>
  <c r="DK14" i="13"/>
  <c r="DK48" i="13" s="1"/>
  <c r="DK11" i="13"/>
  <c r="DM9" i="13"/>
  <c r="DL6" i="13"/>
  <c r="DL5" i="13"/>
  <c r="DL8" i="13" s="1"/>
  <c r="PI7" i="13" l="1"/>
  <c r="PH25" i="13"/>
  <c r="PH15" i="13"/>
  <c r="PH14" i="13"/>
  <c r="PH13" i="13"/>
  <c r="PH12" i="13"/>
  <c r="PH11" i="13"/>
  <c r="PH3" i="13"/>
  <c r="PI6" i="13"/>
  <c r="PI5" i="13"/>
  <c r="PI8" i="13" s="1"/>
  <c r="PJ9" i="13"/>
  <c r="DK29" i="13"/>
  <c r="DG63" i="13"/>
  <c r="DH59" i="13"/>
  <c r="DF31" i="13"/>
  <c r="DF34" i="13" s="1"/>
  <c r="DF35" i="13" s="1"/>
  <c r="DK61" i="13"/>
  <c r="DK62" i="13"/>
  <c r="DK55" i="13"/>
  <c r="DH38" i="13"/>
  <c r="DG30" i="13"/>
  <c r="DH28" i="13"/>
  <c r="DK33" i="13"/>
  <c r="DK49" i="13"/>
  <c r="DF39" i="13"/>
  <c r="DE41" i="13"/>
  <c r="DE43" i="13" s="1"/>
  <c r="DE47" i="13" s="1"/>
  <c r="DE56" i="13" s="1"/>
  <c r="DE65" i="13" s="1"/>
  <c r="DE67" i="13" s="1"/>
  <c r="DK52" i="13"/>
  <c r="DK54" i="13"/>
  <c r="DK32" i="13"/>
  <c r="DK60" i="13"/>
  <c r="DK51" i="13"/>
  <c r="DK53" i="13"/>
  <c r="DL25" i="13"/>
  <c r="DL3" i="13"/>
  <c r="DL29" i="13" s="1"/>
  <c r="DL15" i="13"/>
  <c r="DL14" i="13"/>
  <c r="DL12" i="13"/>
  <c r="DL13" i="13"/>
  <c r="DL11" i="13"/>
  <c r="DN9" i="13"/>
  <c r="DM6" i="13"/>
  <c r="DM5" i="13"/>
  <c r="DM8" i="13" s="1"/>
  <c r="PJ6" i="13" l="1"/>
  <c r="PK9" i="13"/>
  <c r="PJ5" i="13"/>
  <c r="PJ8" i="13" s="1"/>
  <c r="PI25" i="13"/>
  <c r="PI15" i="13"/>
  <c r="PI14" i="13"/>
  <c r="PI13" i="13"/>
  <c r="PI12" i="13"/>
  <c r="PI11" i="13"/>
  <c r="PI3" i="13"/>
  <c r="PJ7" i="13"/>
  <c r="DL40" i="13"/>
  <c r="DL50" i="13"/>
  <c r="DL62" i="13"/>
  <c r="DL32" i="13"/>
  <c r="DL48" i="13"/>
  <c r="DG31" i="13"/>
  <c r="DG34" i="13" s="1"/>
  <c r="DG35" i="13" s="1"/>
  <c r="DI59" i="13"/>
  <c r="DH63" i="13"/>
  <c r="DL53" i="13"/>
  <c r="DL54" i="13"/>
  <c r="DI38" i="13"/>
  <c r="DL61" i="13"/>
  <c r="DL51" i="13"/>
  <c r="DL52" i="13"/>
  <c r="DL33" i="13"/>
  <c r="DG39" i="13"/>
  <c r="DF41" i="13"/>
  <c r="DF43" i="13" s="1"/>
  <c r="DL49" i="13"/>
  <c r="DL60" i="13"/>
  <c r="DI28" i="13"/>
  <c r="DH30" i="13"/>
  <c r="DL55" i="13"/>
  <c r="DM25" i="13"/>
  <c r="DM3" i="13"/>
  <c r="DM29" i="13" s="1"/>
  <c r="DM14" i="13"/>
  <c r="DM13" i="13"/>
  <c r="DM15" i="13"/>
  <c r="DM12" i="13"/>
  <c r="DM11" i="13"/>
  <c r="DN5" i="13"/>
  <c r="DN8" i="13" s="1"/>
  <c r="DN6" i="13"/>
  <c r="DO9" i="13"/>
  <c r="PL9" i="13" l="1"/>
  <c r="PK6" i="13"/>
  <c r="PK5" i="13"/>
  <c r="PK8" i="13" s="1"/>
  <c r="PK7" i="13"/>
  <c r="PJ25" i="13"/>
  <c r="PJ14" i="13"/>
  <c r="PJ12" i="13"/>
  <c r="PJ15" i="13"/>
  <c r="PJ13" i="13"/>
  <c r="PJ11" i="13"/>
  <c r="PJ3" i="13"/>
  <c r="DM50" i="13"/>
  <c r="DM49" i="13"/>
  <c r="DM48" i="13"/>
  <c r="DF47" i="13"/>
  <c r="DF56" i="13" s="1"/>
  <c r="DF65" i="13" s="1"/>
  <c r="DF67" i="13" s="1"/>
  <c r="DJ38" i="13"/>
  <c r="DI30" i="13"/>
  <c r="DJ28" i="13"/>
  <c r="DH39" i="13"/>
  <c r="DG41" i="13"/>
  <c r="DG43" i="13" s="1"/>
  <c r="DM54" i="13"/>
  <c r="DM62" i="13"/>
  <c r="DM55" i="13"/>
  <c r="DM52" i="13"/>
  <c r="DH31" i="13"/>
  <c r="DH34" i="13" s="1"/>
  <c r="DH35" i="13" s="1"/>
  <c r="DM51" i="13"/>
  <c r="DI63" i="13"/>
  <c r="DJ59" i="13"/>
  <c r="DM32" i="13"/>
  <c r="DM40" i="13"/>
  <c r="DM60" i="13"/>
  <c r="DM33" i="13"/>
  <c r="DM61" i="13"/>
  <c r="DM53" i="13"/>
  <c r="DN25" i="13"/>
  <c r="DN3" i="13"/>
  <c r="DN29" i="13" s="1"/>
  <c r="DN13" i="13"/>
  <c r="DN14" i="13"/>
  <c r="DN15" i="13"/>
  <c r="DN50" i="13" s="1"/>
  <c r="DN12" i="13"/>
  <c r="DN11" i="13"/>
  <c r="DP9" i="13"/>
  <c r="DO5" i="13"/>
  <c r="DO8" i="13" s="1"/>
  <c r="DO6" i="13"/>
  <c r="PL7" i="13" l="1"/>
  <c r="PK15" i="13"/>
  <c r="PK13" i="13"/>
  <c r="PK11" i="13"/>
  <c r="PK3" i="13"/>
  <c r="PK14" i="13"/>
  <c r="PK25" i="13"/>
  <c r="PK12" i="13"/>
  <c r="PM9" i="13"/>
  <c r="PL6" i="13"/>
  <c r="PL5" i="13"/>
  <c r="PL8" i="13" s="1"/>
  <c r="DN60" i="13"/>
  <c r="DN52" i="13"/>
  <c r="DG47" i="13"/>
  <c r="DG56" i="13" s="1"/>
  <c r="DG65" i="13" s="1"/>
  <c r="DG67" i="13" s="1"/>
  <c r="DN48" i="13"/>
  <c r="DN61" i="13"/>
  <c r="DN32" i="13"/>
  <c r="DN62" i="13"/>
  <c r="DJ30" i="13"/>
  <c r="DJ31" i="13" s="1"/>
  <c r="DJ34" i="13" s="1"/>
  <c r="DJ35" i="13" s="1"/>
  <c r="DK28" i="13"/>
  <c r="DN33" i="13"/>
  <c r="DK59" i="13"/>
  <c r="DJ63" i="13"/>
  <c r="DN54" i="13"/>
  <c r="DI31" i="13"/>
  <c r="DI34" i="13" s="1"/>
  <c r="DI35" i="13" s="1"/>
  <c r="DN53" i="13"/>
  <c r="DN40" i="13"/>
  <c r="DN51" i="13"/>
  <c r="DN55" i="13"/>
  <c r="DI39" i="13"/>
  <c r="DH41" i="13"/>
  <c r="DH43" i="13" s="1"/>
  <c r="DH47" i="13" s="1"/>
  <c r="DH56" i="13" s="1"/>
  <c r="DH65" i="13" s="1"/>
  <c r="DH67" i="13" s="1"/>
  <c r="DK38" i="13"/>
  <c r="DN49" i="13"/>
  <c r="DO25" i="13"/>
  <c r="DO3" i="13"/>
  <c r="DO29" i="13" s="1"/>
  <c r="DO15" i="13"/>
  <c r="DO13" i="13"/>
  <c r="DO14" i="13"/>
  <c r="DO12" i="13"/>
  <c r="DO11" i="13"/>
  <c r="DQ9" i="13"/>
  <c r="DP6" i="13"/>
  <c r="DP5" i="13"/>
  <c r="DP8" i="13" s="1"/>
  <c r="PL25" i="13" l="1"/>
  <c r="PL15" i="13"/>
  <c r="PL14" i="13"/>
  <c r="PL13" i="13"/>
  <c r="PL12" i="13"/>
  <c r="PL11" i="13"/>
  <c r="PL3" i="13"/>
  <c r="PM6" i="13"/>
  <c r="PM5" i="13"/>
  <c r="PM8" i="13" s="1"/>
  <c r="PN9" i="13"/>
  <c r="PM7" i="13"/>
  <c r="DO50" i="13"/>
  <c r="DO40" i="13"/>
  <c r="DO54" i="13"/>
  <c r="DK30" i="13"/>
  <c r="DK31" i="13" s="1"/>
  <c r="DK34" i="13" s="1"/>
  <c r="DK35" i="13" s="1"/>
  <c r="DL28" i="13"/>
  <c r="DO61" i="13"/>
  <c r="DO52" i="13"/>
  <c r="DO49" i="13"/>
  <c r="DJ39" i="13"/>
  <c r="DI41" i="13"/>
  <c r="DI43" i="13" s="1"/>
  <c r="DI47" i="13" s="1"/>
  <c r="DI56" i="13" s="1"/>
  <c r="DI65" i="13" s="1"/>
  <c r="DI67" i="13" s="1"/>
  <c r="DO53" i="13"/>
  <c r="DO48" i="13"/>
  <c r="DO60" i="13"/>
  <c r="DL38" i="13"/>
  <c r="DO55" i="13"/>
  <c r="DK63" i="13"/>
  <c r="DL59" i="13"/>
  <c r="DO62" i="13"/>
  <c r="DO51" i="13"/>
  <c r="DO33" i="13"/>
  <c r="DO32" i="13"/>
  <c r="DP25" i="13"/>
  <c r="DP3" i="13"/>
  <c r="DP29" i="13" s="1"/>
  <c r="DP15" i="13"/>
  <c r="DP50" i="13" s="1"/>
  <c r="DP14" i="13"/>
  <c r="DP12" i="13"/>
  <c r="DP11" i="13"/>
  <c r="DP13" i="13"/>
  <c r="DR9" i="13"/>
  <c r="DQ6" i="13"/>
  <c r="DQ5" i="13"/>
  <c r="DQ8" i="13" s="1"/>
  <c r="PO9" i="13" l="1"/>
  <c r="PN5" i="13"/>
  <c r="PN8" i="13" s="1"/>
  <c r="PN6" i="13"/>
  <c r="PN7" i="13"/>
  <c r="PM25" i="13"/>
  <c r="PM15" i="13"/>
  <c r="PM14" i="13"/>
  <c r="PM13" i="13"/>
  <c r="PM12" i="13"/>
  <c r="PM11" i="13"/>
  <c r="PM3" i="13"/>
  <c r="DP62" i="13"/>
  <c r="DM38" i="13"/>
  <c r="DP53" i="13"/>
  <c r="DP52" i="13"/>
  <c r="DP54" i="13"/>
  <c r="DP32" i="13"/>
  <c r="DL63" i="13"/>
  <c r="DM59" i="13"/>
  <c r="DP61" i="13"/>
  <c r="DP40" i="13"/>
  <c r="DP33" i="13"/>
  <c r="DP60" i="13"/>
  <c r="DK39" i="13"/>
  <c r="DJ41" i="13"/>
  <c r="DJ43" i="13" s="1"/>
  <c r="DL30" i="13"/>
  <c r="DL31" i="13" s="1"/>
  <c r="DL34" i="13" s="1"/>
  <c r="DL35" i="13" s="1"/>
  <c r="DM28" i="13"/>
  <c r="DP51" i="13"/>
  <c r="DP55" i="13"/>
  <c r="DP48" i="13"/>
  <c r="DP49" i="13"/>
  <c r="DQ25" i="13"/>
  <c r="DQ3" i="13"/>
  <c r="DQ29" i="13" s="1"/>
  <c r="DQ14" i="13"/>
  <c r="DQ13" i="13"/>
  <c r="DQ15" i="13"/>
  <c r="DQ11" i="13"/>
  <c r="DQ12" i="13"/>
  <c r="DS9" i="13"/>
  <c r="DR5" i="13"/>
  <c r="DR8" i="13" s="1"/>
  <c r="DR6" i="13"/>
  <c r="PO7" i="13" l="1"/>
  <c r="PN15" i="13"/>
  <c r="PN13" i="13"/>
  <c r="PN3" i="13"/>
  <c r="PN25" i="13"/>
  <c r="PN14" i="13"/>
  <c r="PN12" i="13"/>
  <c r="PN11" i="13"/>
  <c r="PP9" i="13"/>
  <c r="PO5" i="13"/>
  <c r="PO8" i="13" s="1"/>
  <c r="PO6" i="13"/>
  <c r="DQ50" i="13"/>
  <c r="DQ51" i="13"/>
  <c r="DL39" i="13"/>
  <c r="DK41" i="13"/>
  <c r="DK43" i="13" s="1"/>
  <c r="DK47" i="13" s="1"/>
  <c r="DK56" i="13" s="1"/>
  <c r="DK65" i="13" s="1"/>
  <c r="DK67" i="13" s="1"/>
  <c r="DQ61" i="13"/>
  <c r="DQ54" i="13"/>
  <c r="DQ49" i="13"/>
  <c r="DM30" i="13"/>
  <c r="DN28" i="13"/>
  <c r="DQ60" i="13"/>
  <c r="DN59" i="13"/>
  <c r="DM63" i="13"/>
  <c r="DQ52" i="13"/>
  <c r="DQ62" i="13"/>
  <c r="DQ48" i="13"/>
  <c r="DQ33" i="13"/>
  <c r="DQ53" i="13"/>
  <c r="DQ55" i="13"/>
  <c r="DJ47" i="13"/>
  <c r="DJ56" i="13" s="1"/>
  <c r="DJ65" i="13" s="1"/>
  <c r="DJ67" i="13"/>
  <c r="DQ40" i="13"/>
  <c r="DQ32" i="13"/>
  <c r="DN38" i="13"/>
  <c r="DR25" i="13"/>
  <c r="DR3" i="13"/>
  <c r="DR29" i="13" s="1"/>
  <c r="DR13" i="13"/>
  <c r="DR14" i="13"/>
  <c r="DR15" i="13"/>
  <c r="DR12" i="13"/>
  <c r="DR11" i="13"/>
  <c r="DT9" i="13"/>
  <c r="DS6" i="13"/>
  <c r="DS5" i="13"/>
  <c r="DS8" i="13" s="1"/>
  <c r="PO25" i="13" l="1"/>
  <c r="PO14" i="13"/>
  <c r="PO12" i="13"/>
  <c r="PO13" i="13"/>
  <c r="PO3" i="13"/>
  <c r="PO15" i="13"/>
  <c r="PO11" i="13"/>
  <c r="PQ9" i="13"/>
  <c r="PP6" i="13"/>
  <c r="PP5" i="13"/>
  <c r="PP8" i="13" s="1"/>
  <c r="PP7" i="13"/>
  <c r="DR50" i="13"/>
  <c r="DO38" i="13"/>
  <c r="DR48" i="13"/>
  <c r="DN63" i="13"/>
  <c r="DO59" i="13"/>
  <c r="DR49" i="13"/>
  <c r="DM39" i="13"/>
  <c r="DL41" i="13"/>
  <c r="DL43" i="13" s="1"/>
  <c r="DR32" i="13"/>
  <c r="DR55" i="13"/>
  <c r="DR62" i="13"/>
  <c r="DR60" i="13"/>
  <c r="DR54" i="13"/>
  <c r="DR51" i="13"/>
  <c r="DR40" i="13"/>
  <c r="DR53" i="13"/>
  <c r="DR52" i="13"/>
  <c r="DO28" i="13"/>
  <c r="DN30" i="13"/>
  <c r="DN31" i="13" s="1"/>
  <c r="DN34" i="13" s="1"/>
  <c r="DN35" i="13" s="1"/>
  <c r="DR61" i="13"/>
  <c r="DR33" i="13"/>
  <c r="DM31" i="13"/>
  <c r="DM34" i="13" s="1"/>
  <c r="DM35" i="13" s="1"/>
  <c r="DS25" i="13"/>
  <c r="DS15" i="13"/>
  <c r="DS12" i="13"/>
  <c r="DS11" i="13"/>
  <c r="DS13" i="13"/>
  <c r="DS3" i="13"/>
  <c r="DS29" i="13" s="1"/>
  <c r="DS14" i="13"/>
  <c r="DU9" i="13"/>
  <c r="DT5" i="13"/>
  <c r="DT8" i="13" s="1"/>
  <c r="DT6" i="13"/>
  <c r="PQ7" i="13" l="1"/>
  <c r="PP25" i="13"/>
  <c r="PP15" i="13"/>
  <c r="PP14" i="13"/>
  <c r="PP13" i="13"/>
  <c r="PP12" i="13"/>
  <c r="PP11" i="13"/>
  <c r="PP3" i="13"/>
  <c r="PQ6" i="13"/>
  <c r="PQ5" i="13"/>
  <c r="PQ8" i="13" s="1"/>
  <c r="PR9" i="13"/>
  <c r="DS50" i="13"/>
  <c r="DP28" i="13"/>
  <c r="DO30" i="13"/>
  <c r="DO31" i="13" s="1"/>
  <c r="DO34" i="13" s="1"/>
  <c r="DO35" i="13" s="1"/>
  <c r="DS51" i="13"/>
  <c r="DS55" i="13"/>
  <c r="DS49" i="13"/>
  <c r="DS33" i="13"/>
  <c r="DS52" i="13"/>
  <c r="DS54" i="13"/>
  <c r="DS32" i="13"/>
  <c r="DO63" i="13"/>
  <c r="DP59" i="13"/>
  <c r="DP38" i="13"/>
  <c r="DS61" i="13"/>
  <c r="DS53" i="13"/>
  <c r="DS60" i="13"/>
  <c r="DL47" i="13"/>
  <c r="DL56" i="13" s="1"/>
  <c r="DL65" i="13" s="1"/>
  <c r="DL67" i="13" s="1"/>
  <c r="DS40" i="13"/>
  <c r="DS62" i="13"/>
  <c r="DN39" i="13"/>
  <c r="DM41" i="13"/>
  <c r="DM43" i="13" s="1"/>
  <c r="DM47" i="13" s="1"/>
  <c r="DM56" i="13" s="1"/>
  <c r="DM65" i="13" s="1"/>
  <c r="DM67" i="13" s="1"/>
  <c r="DS48" i="13"/>
  <c r="DT25" i="13"/>
  <c r="DT3" i="13"/>
  <c r="DT29" i="13" s="1"/>
  <c r="DT15" i="13"/>
  <c r="DT14" i="13"/>
  <c r="DT12" i="13"/>
  <c r="DT13" i="13"/>
  <c r="DT11" i="13"/>
  <c r="DV9" i="13"/>
  <c r="DU5" i="13"/>
  <c r="DU8" i="13" s="1"/>
  <c r="DU6" i="13"/>
  <c r="PQ25" i="13" l="1"/>
  <c r="PQ15" i="13"/>
  <c r="PQ14" i="13"/>
  <c r="PQ13" i="13"/>
  <c r="PQ12" i="13"/>
  <c r="PQ11" i="13"/>
  <c r="PQ3" i="13"/>
  <c r="PS9" i="13"/>
  <c r="PR6" i="13"/>
  <c r="PR5" i="13"/>
  <c r="PR8" i="13" s="1"/>
  <c r="PR7" i="13"/>
  <c r="DT50" i="13"/>
  <c r="DT61" i="13"/>
  <c r="DT33" i="13"/>
  <c r="DO39" i="13"/>
  <c r="DN41" i="13"/>
  <c r="DN43" i="13" s="1"/>
  <c r="DN47" i="13" s="1"/>
  <c r="DN56" i="13" s="1"/>
  <c r="DN65" i="13" s="1"/>
  <c r="DN67" i="13" s="1"/>
  <c r="DT32" i="13"/>
  <c r="DT49" i="13"/>
  <c r="DP30" i="13"/>
  <c r="DQ28" i="13"/>
  <c r="DT62" i="13"/>
  <c r="DT60" i="13"/>
  <c r="DQ38" i="13"/>
  <c r="DT54" i="13"/>
  <c r="DT55" i="13"/>
  <c r="DT48" i="13"/>
  <c r="DT40" i="13"/>
  <c r="DT53" i="13"/>
  <c r="DP63" i="13"/>
  <c r="DQ59" i="13"/>
  <c r="DT52" i="13"/>
  <c r="DT51" i="13"/>
  <c r="DU25" i="13"/>
  <c r="DU3" i="13"/>
  <c r="DU29" i="13" s="1"/>
  <c r="DU14" i="13"/>
  <c r="DU13" i="13"/>
  <c r="DU15" i="13"/>
  <c r="DU11" i="13"/>
  <c r="DU12" i="13"/>
  <c r="DV5" i="13"/>
  <c r="DV8" i="13" s="1"/>
  <c r="DV6" i="13"/>
  <c r="DW9" i="13"/>
  <c r="PT9" i="13" l="1"/>
  <c r="PS6" i="13"/>
  <c r="PS5" i="13"/>
  <c r="PS8" i="13" s="1"/>
  <c r="PR15" i="13"/>
  <c r="PR13" i="13"/>
  <c r="PR11" i="13"/>
  <c r="PR3" i="13"/>
  <c r="PR25" i="13"/>
  <c r="PR14" i="13"/>
  <c r="PR12" i="13"/>
  <c r="PS7" i="13"/>
  <c r="DU50" i="13"/>
  <c r="DU55" i="13"/>
  <c r="DU60" i="13"/>
  <c r="DU49" i="13"/>
  <c r="DU33" i="13"/>
  <c r="DU51" i="13"/>
  <c r="DU53" i="13"/>
  <c r="DU54" i="13"/>
  <c r="DU62" i="13"/>
  <c r="DU32" i="13"/>
  <c r="DU61" i="13"/>
  <c r="DU52" i="13"/>
  <c r="DU40" i="13"/>
  <c r="DR38" i="13"/>
  <c r="DR28" i="13"/>
  <c r="DQ30" i="13"/>
  <c r="DQ31" i="13" s="1"/>
  <c r="DQ34" i="13" s="1"/>
  <c r="DQ35" i="13" s="1"/>
  <c r="DR59" i="13"/>
  <c r="DQ63" i="13"/>
  <c r="DU48" i="13"/>
  <c r="DP31" i="13"/>
  <c r="DP34" i="13" s="1"/>
  <c r="DP35" i="13" s="1"/>
  <c r="DP39" i="13"/>
  <c r="DO41" i="13"/>
  <c r="DO43" i="13" s="1"/>
  <c r="DO47" i="13" s="1"/>
  <c r="DO56" i="13" s="1"/>
  <c r="DO65" i="13" s="1"/>
  <c r="DO67" i="13" s="1"/>
  <c r="DV25" i="13"/>
  <c r="DV3" i="13"/>
  <c r="DV29" i="13" s="1"/>
  <c r="DV13" i="13"/>
  <c r="DV14" i="13"/>
  <c r="DV12" i="13"/>
  <c r="DV11" i="13"/>
  <c r="DV15" i="13"/>
  <c r="DW6" i="13"/>
  <c r="DW5" i="13"/>
  <c r="DW8" i="13" s="1"/>
  <c r="DX9" i="13"/>
  <c r="PT7" i="13" l="1"/>
  <c r="PS15" i="13"/>
  <c r="PS13" i="13"/>
  <c r="PS11" i="13"/>
  <c r="PS3" i="13"/>
  <c r="PS25" i="13"/>
  <c r="PS12" i="13"/>
  <c r="PS14" i="13"/>
  <c r="PU9" i="13"/>
  <c r="PT6" i="13"/>
  <c r="PT5" i="13"/>
  <c r="PT8" i="13" s="1"/>
  <c r="DV50" i="13"/>
  <c r="DQ39" i="13"/>
  <c r="DP41" i="13"/>
  <c r="DP43" i="13" s="1"/>
  <c r="DP47" i="13" s="1"/>
  <c r="DP56" i="13" s="1"/>
  <c r="DP65" i="13" s="1"/>
  <c r="DP67" i="13" s="1"/>
  <c r="DV61" i="13"/>
  <c r="DV53" i="13"/>
  <c r="DV60" i="13"/>
  <c r="DS59" i="13"/>
  <c r="DR63" i="13"/>
  <c r="DS38" i="13"/>
  <c r="DV32" i="13"/>
  <c r="DV51" i="13"/>
  <c r="DV55" i="13"/>
  <c r="DV40" i="13"/>
  <c r="DV62" i="13"/>
  <c r="DV33" i="13"/>
  <c r="DV48" i="13"/>
  <c r="DR30" i="13"/>
  <c r="DS28" i="13"/>
  <c r="DV52" i="13"/>
  <c r="DV54" i="13"/>
  <c r="DV49" i="13"/>
  <c r="DW25" i="13"/>
  <c r="DW15" i="13"/>
  <c r="DW13" i="13"/>
  <c r="DW14" i="13"/>
  <c r="DW12" i="13"/>
  <c r="DW11" i="13"/>
  <c r="DW3" i="13"/>
  <c r="DW29" i="13" s="1"/>
  <c r="DX6" i="13"/>
  <c r="DY9" i="13"/>
  <c r="DX5" i="13"/>
  <c r="DX8" i="13" s="1"/>
  <c r="PT25" i="13" l="1"/>
  <c r="PT15" i="13"/>
  <c r="PT14" i="13"/>
  <c r="PT13" i="13"/>
  <c r="PT12" i="13"/>
  <c r="PT11" i="13"/>
  <c r="PT3" i="13"/>
  <c r="PU6" i="13"/>
  <c r="PU5" i="13"/>
  <c r="PU8" i="13" s="1"/>
  <c r="PV9" i="13"/>
  <c r="PU7" i="13"/>
  <c r="DW50" i="13"/>
  <c r="DS30" i="13"/>
  <c r="DT28" i="13"/>
  <c r="DW62" i="13"/>
  <c r="DW32" i="13"/>
  <c r="DT59" i="13"/>
  <c r="DS63" i="13"/>
  <c r="DW49" i="13"/>
  <c r="DR31" i="13"/>
  <c r="DR34" i="13" s="1"/>
  <c r="DR35" i="13" s="1"/>
  <c r="DW40" i="13"/>
  <c r="DW60" i="13"/>
  <c r="DR39" i="13"/>
  <c r="DQ41" i="13"/>
  <c r="DQ43" i="13" s="1"/>
  <c r="DQ47" i="13" s="1"/>
  <c r="DQ56" i="13" s="1"/>
  <c r="DQ65" i="13" s="1"/>
  <c r="DQ67" i="13" s="1"/>
  <c r="DW48" i="13"/>
  <c r="DW53" i="13"/>
  <c r="DW54" i="13"/>
  <c r="DW55" i="13"/>
  <c r="DT38" i="13"/>
  <c r="DW52" i="13"/>
  <c r="DW33" i="13"/>
  <c r="DW51" i="13"/>
  <c r="DW61" i="13"/>
  <c r="DX25" i="13"/>
  <c r="DX3" i="13"/>
  <c r="DX29" i="13" s="1"/>
  <c r="DX15" i="13"/>
  <c r="DX14" i="13"/>
  <c r="DX12" i="13"/>
  <c r="DX11" i="13"/>
  <c r="DX13" i="13"/>
  <c r="DY6" i="13"/>
  <c r="DZ9" i="13"/>
  <c r="DY5" i="13"/>
  <c r="DY8" i="13" s="1"/>
  <c r="PW9" i="13" l="1"/>
  <c r="PV6" i="13"/>
  <c r="PV5" i="13"/>
  <c r="PV8" i="13" s="1"/>
  <c r="PV7" i="13"/>
  <c r="PU25" i="13"/>
  <c r="PU15" i="13"/>
  <c r="PU14" i="13"/>
  <c r="PU13" i="13"/>
  <c r="PU12" i="13"/>
  <c r="PU11" i="13"/>
  <c r="PU3" i="13"/>
  <c r="DX50" i="13"/>
  <c r="DX51" i="13"/>
  <c r="DX48" i="13"/>
  <c r="DX40" i="13"/>
  <c r="DT30" i="13"/>
  <c r="DU28" i="13"/>
  <c r="DX33" i="13"/>
  <c r="DX55" i="13"/>
  <c r="DT63" i="13"/>
  <c r="DU59" i="13"/>
  <c r="DS31" i="13"/>
  <c r="DS34" i="13" s="1"/>
  <c r="DS35" i="13" s="1"/>
  <c r="DX52" i="13"/>
  <c r="DX54" i="13"/>
  <c r="DS39" i="13"/>
  <c r="DR41" i="13"/>
  <c r="DR43" i="13" s="1"/>
  <c r="DR47" i="13" s="1"/>
  <c r="DR56" i="13" s="1"/>
  <c r="DR65" i="13" s="1"/>
  <c r="DR67" i="13" s="1"/>
  <c r="DX32" i="13"/>
  <c r="DX61" i="13"/>
  <c r="DU38" i="13"/>
  <c r="DX53" i="13"/>
  <c r="DX60" i="13"/>
  <c r="DX49" i="13"/>
  <c r="DX62" i="13"/>
  <c r="DY25" i="13"/>
  <c r="DY3" i="13"/>
  <c r="DY29" i="13" s="1"/>
  <c r="DY14" i="13"/>
  <c r="DY13" i="13"/>
  <c r="DY12" i="13"/>
  <c r="DY15" i="13"/>
  <c r="DY50" i="13" s="1"/>
  <c r="DY11" i="13"/>
  <c r="DZ5" i="13"/>
  <c r="DZ8" i="13" s="1"/>
  <c r="EA9" i="13"/>
  <c r="EB9" i="13" s="1"/>
  <c r="DZ6" i="13"/>
  <c r="PW7" i="13" l="1"/>
  <c r="PV15" i="13"/>
  <c r="PV11" i="13"/>
  <c r="PV25" i="13"/>
  <c r="PV14" i="13"/>
  <c r="PV12" i="13"/>
  <c r="PV13" i="13"/>
  <c r="PV3" i="13"/>
  <c r="PX9" i="13"/>
  <c r="PW5" i="13"/>
  <c r="PW8" i="13" s="1"/>
  <c r="PW6" i="13"/>
  <c r="DY49" i="13"/>
  <c r="DT39" i="13"/>
  <c r="DS41" i="13"/>
  <c r="DS43" i="13" s="1"/>
  <c r="DY33" i="13"/>
  <c r="DY48" i="13"/>
  <c r="DY60" i="13"/>
  <c r="DY61" i="13"/>
  <c r="DY54" i="13"/>
  <c r="DU63" i="13"/>
  <c r="DV59" i="13"/>
  <c r="DV28" i="13"/>
  <c r="DU30" i="13"/>
  <c r="DU31" i="13" s="1"/>
  <c r="DU34" i="13" s="1"/>
  <c r="DU35" i="13" s="1"/>
  <c r="DY51" i="13"/>
  <c r="DY53" i="13"/>
  <c r="DY32" i="13"/>
  <c r="DY52" i="13"/>
  <c r="DT31" i="13"/>
  <c r="DT34" i="13" s="1"/>
  <c r="DT35" i="13" s="1"/>
  <c r="DY62" i="13"/>
  <c r="DV38" i="13"/>
  <c r="DY55" i="13"/>
  <c r="DY40" i="13"/>
  <c r="DZ25" i="13"/>
  <c r="DZ3" i="13"/>
  <c r="DZ29" i="13" s="1"/>
  <c r="DZ13" i="13"/>
  <c r="DZ14" i="13"/>
  <c r="DZ15" i="13"/>
  <c r="DZ12" i="13"/>
  <c r="DZ11" i="13"/>
  <c r="EC9" i="13"/>
  <c r="EB6" i="13"/>
  <c r="EB5" i="13"/>
  <c r="EB8" i="13" s="1"/>
  <c r="EA5" i="13"/>
  <c r="EA8" i="13" s="1"/>
  <c r="EA6" i="13"/>
  <c r="PW25" i="13" l="1"/>
  <c r="PW14" i="13"/>
  <c r="PW12" i="13"/>
  <c r="PW15" i="13"/>
  <c r="PW11" i="13"/>
  <c r="PW3" i="13"/>
  <c r="PW13" i="13"/>
  <c r="PY9" i="13"/>
  <c r="PX6" i="13"/>
  <c r="PX5" i="13"/>
  <c r="PX8" i="13" s="1"/>
  <c r="PX7" i="13"/>
  <c r="DZ50" i="13"/>
  <c r="DZ55" i="13"/>
  <c r="DZ53" i="13"/>
  <c r="DV63" i="13"/>
  <c r="DW59" i="13"/>
  <c r="DZ60" i="13"/>
  <c r="DU39" i="13"/>
  <c r="DT41" i="13"/>
  <c r="DT43" i="13" s="1"/>
  <c r="DT47" i="13" s="1"/>
  <c r="DT56" i="13" s="1"/>
  <c r="DT65" i="13" s="1"/>
  <c r="DT67" i="13" s="1"/>
  <c r="DW38" i="13"/>
  <c r="DZ51" i="13"/>
  <c r="DZ48" i="13"/>
  <c r="DZ49" i="13"/>
  <c r="DZ52" i="13"/>
  <c r="DZ54" i="13"/>
  <c r="DZ33" i="13"/>
  <c r="DZ40" i="13"/>
  <c r="DZ62" i="13"/>
  <c r="DZ32" i="13"/>
  <c r="DW28" i="13"/>
  <c r="DV30" i="13"/>
  <c r="DV31" i="13" s="1"/>
  <c r="DV34" i="13" s="1"/>
  <c r="DV35" i="13" s="1"/>
  <c r="DZ61" i="13"/>
  <c r="DS47" i="13"/>
  <c r="DS56" i="13" s="1"/>
  <c r="DS65" i="13" s="1"/>
  <c r="DS67" i="13" s="1"/>
  <c r="EB3" i="13"/>
  <c r="EB15" i="13"/>
  <c r="EB14" i="13"/>
  <c r="EB12" i="13"/>
  <c r="EB13" i="13"/>
  <c r="EB11" i="13"/>
  <c r="EB25" i="13"/>
  <c r="EA25" i="13"/>
  <c r="EA3" i="13"/>
  <c r="EA29" i="13" s="1"/>
  <c r="EB29" i="13" s="1"/>
  <c r="EA15" i="13"/>
  <c r="EA50" i="13" s="1"/>
  <c r="EB50" i="13" s="1"/>
  <c r="EA12" i="13"/>
  <c r="EA13" i="13"/>
  <c r="EA14" i="13"/>
  <c r="EA11" i="13"/>
  <c r="EC6" i="13"/>
  <c r="ED9" i="13"/>
  <c r="EC5" i="13"/>
  <c r="EC8" i="13" s="1"/>
  <c r="PY6" i="13" l="1"/>
  <c r="PY5" i="13"/>
  <c r="PY8" i="13" s="1"/>
  <c r="PZ9" i="13"/>
  <c r="PY7" i="13"/>
  <c r="PX25" i="13"/>
  <c r="PX15" i="13"/>
  <c r="PX14" i="13"/>
  <c r="PX13" i="13"/>
  <c r="PX12" i="13"/>
  <c r="PX11" i="13"/>
  <c r="PX3" i="13"/>
  <c r="EA32" i="13"/>
  <c r="EB32" i="13" s="1"/>
  <c r="EA54" i="13"/>
  <c r="EB54" i="13" s="1"/>
  <c r="EA51" i="13"/>
  <c r="EB51" i="13" s="1"/>
  <c r="DV39" i="13"/>
  <c r="DU41" i="13"/>
  <c r="DU43" i="13" s="1"/>
  <c r="EA53" i="13"/>
  <c r="EB53" i="13" s="1"/>
  <c r="EA61" i="13"/>
  <c r="EB61" i="13" s="1"/>
  <c r="EA62" i="13"/>
  <c r="EB62" i="13" s="1"/>
  <c r="EA52" i="13"/>
  <c r="EB52" i="13" s="1"/>
  <c r="DX38" i="13"/>
  <c r="EA60" i="13"/>
  <c r="EB60" i="13" s="1"/>
  <c r="EA55" i="13"/>
  <c r="EB55" i="13" s="1"/>
  <c r="EA40" i="13"/>
  <c r="EB40" i="13" s="1"/>
  <c r="EA49" i="13"/>
  <c r="EB49" i="13" s="1"/>
  <c r="DW63" i="13"/>
  <c r="DX59" i="13"/>
  <c r="DW30" i="13"/>
  <c r="DX28" i="13"/>
  <c r="EA33" i="13"/>
  <c r="EB33" i="13" s="1"/>
  <c r="EA48" i="13"/>
  <c r="EB48" i="13" s="1"/>
  <c r="ED5" i="13"/>
  <c r="ED8" i="13" s="1"/>
  <c r="ED6" i="13"/>
  <c r="EE9" i="13"/>
  <c r="EC3" i="13"/>
  <c r="EC29" i="13" s="1"/>
  <c r="EC14" i="13"/>
  <c r="EC13" i="13"/>
  <c r="EC15" i="13"/>
  <c r="EC12" i="13"/>
  <c r="EC11" i="13"/>
  <c r="EC25" i="13"/>
  <c r="PY25" i="13" l="1"/>
  <c r="PY15" i="13"/>
  <c r="PY14" i="13"/>
  <c r="PY13" i="13"/>
  <c r="PY12" i="13"/>
  <c r="PY11" i="13"/>
  <c r="PY3" i="13"/>
  <c r="PZ7" i="13"/>
  <c r="QA9" i="13"/>
  <c r="PZ5" i="13"/>
  <c r="PZ8" i="13" s="1"/>
  <c r="PZ6" i="13"/>
  <c r="EC50" i="13"/>
  <c r="DW31" i="13"/>
  <c r="DW34" i="13" s="1"/>
  <c r="DW35" i="13" s="1"/>
  <c r="EC40" i="13"/>
  <c r="EC53" i="13"/>
  <c r="EC54" i="13"/>
  <c r="EC48" i="13"/>
  <c r="DY59" i="13"/>
  <c r="DX63" i="13"/>
  <c r="EC55" i="13"/>
  <c r="EC52" i="13"/>
  <c r="DU47" i="13"/>
  <c r="DU56" i="13" s="1"/>
  <c r="DU65" i="13" s="1"/>
  <c r="DU67" i="13" s="1"/>
  <c r="EC32" i="13"/>
  <c r="EC33" i="13"/>
  <c r="EC60" i="13"/>
  <c r="EC62" i="13"/>
  <c r="DW39" i="13"/>
  <c r="DV41" i="13"/>
  <c r="DV43" i="13" s="1"/>
  <c r="DV47" i="13" s="1"/>
  <c r="DV56" i="13" s="1"/>
  <c r="DV65" i="13" s="1"/>
  <c r="DV67" i="13" s="1"/>
  <c r="DX30" i="13"/>
  <c r="DY28" i="13"/>
  <c r="EC49" i="13"/>
  <c r="DY38" i="13"/>
  <c r="EC61" i="13"/>
  <c r="EC51" i="13"/>
  <c r="ED3" i="13"/>
  <c r="ED29" i="13" s="1"/>
  <c r="ED13" i="13"/>
  <c r="ED14" i="13"/>
  <c r="ED15" i="13"/>
  <c r="ED12" i="13"/>
  <c r="ED11" i="13"/>
  <c r="ED25" i="13"/>
  <c r="EE5" i="13"/>
  <c r="EE8" i="13" s="1"/>
  <c r="EE6" i="13"/>
  <c r="EF9" i="13"/>
  <c r="PZ25" i="13" l="1"/>
  <c r="PZ14" i="13"/>
  <c r="PZ12" i="13"/>
  <c r="PZ15" i="13"/>
  <c r="PZ13" i="13"/>
  <c r="PZ11" i="13"/>
  <c r="PZ3" i="13"/>
  <c r="QA7" i="13"/>
  <c r="QB9" i="13"/>
  <c r="QA6" i="13"/>
  <c r="QA5" i="13"/>
  <c r="QA8" i="13" s="1"/>
  <c r="ED50" i="13"/>
  <c r="ED33" i="13"/>
  <c r="ED52" i="13"/>
  <c r="ED48" i="13"/>
  <c r="ED51" i="13"/>
  <c r="ED49" i="13"/>
  <c r="DX39" i="13"/>
  <c r="DW41" i="13"/>
  <c r="DW43" i="13" s="1"/>
  <c r="DW47" i="13" s="1"/>
  <c r="DW56" i="13" s="1"/>
  <c r="DW65" i="13" s="1"/>
  <c r="DW67" i="13" s="1"/>
  <c r="ED32" i="13"/>
  <c r="ED55" i="13"/>
  <c r="ED54" i="13"/>
  <c r="ED61" i="13"/>
  <c r="DY30" i="13"/>
  <c r="DZ28" i="13"/>
  <c r="ED62" i="13"/>
  <c r="ED53" i="13"/>
  <c r="DZ38" i="13"/>
  <c r="DX31" i="13"/>
  <c r="DX34" i="13" s="1"/>
  <c r="DX35" i="13" s="1"/>
  <c r="ED60" i="13"/>
  <c r="DY63" i="13"/>
  <c r="DZ59" i="13"/>
  <c r="ED40" i="13"/>
  <c r="EE3" i="13"/>
  <c r="EE29" i="13" s="1"/>
  <c r="EE15" i="13"/>
  <c r="EE50" i="13" s="1"/>
  <c r="EE13" i="13"/>
  <c r="EE14" i="13"/>
  <c r="EE12" i="13"/>
  <c r="EE11" i="13"/>
  <c r="EE25" i="13"/>
  <c r="EG9" i="13"/>
  <c r="EF5" i="13"/>
  <c r="EF8" i="13" s="1"/>
  <c r="EF6" i="13"/>
  <c r="QB7" i="13" l="1"/>
  <c r="QA15" i="13"/>
  <c r="QA13" i="13"/>
  <c r="QA11" i="13"/>
  <c r="QA3" i="13"/>
  <c r="QA14" i="13"/>
  <c r="QA12" i="13"/>
  <c r="QA25" i="13"/>
  <c r="QC9" i="13"/>
  <c r="QB6" i="13"/>
  <c r="QB5" i="13"/>
  <c r="QB8" i="13" s="1"/>
  <c r="DZ63" i="13"/>
  <c r="EA59" i="13"/>
  <c r="EE62" i="13"/>
  <c r="EE54" i="13"/>
  <c r="DY39" i="13"/>
  <c r="DX41" i="13"/>
  <c r="DX43" i="13" s="1"/>
  <c r="DX47" i="13" s="1"/>
  <c r="DX56" i="13" s="1"/>
  <c r="DX65" i="13" s="1"/>
  <c r="DX67" i="13" s="1"/>
  <c r="EE52" i="13"/>
  <c r="DZ30" i="13"/>
  <c r="DZ31" i="13" s="1"/>
  <c r="DZ34" i="13" s="1"/>
  <c r="DZ35" i="13" s="1"/>
  <c r="EA28" i="13"/>
  <c r="EE55" i="13"/>
  <c r="EE49" i="13"/>
  <c r="EE33" i="13"/>
  <c r="EE60" i="13"/>
  <c r="EA38" i="13"/>
  <c r="DY31" i="13"/>
  <c r="DY34" i="13" s="1"/>
  <c r="DY35" i="13" s="1"/>
  <c r="EE32" i="13"/>
  <c r="EE51" i="13"/>
  <c r="EE40" i="13"/>
  <c r="EE53" i="13"/>
  <c r="EE61" i="13"/>
  <c r="EE48" i="13"/>
  <c r="EG5" i="13"/>
  <c r="EG8" i="13" s="1"/>
  <c r="EH9" i="13"/>
  <c r="EG6" i="13"/>
  <c r="EF3" i="13"/>
  <c r="EF29" i="13" s="1"/>
  <c r="EF15" i="13"/>
  <c r="EF50" i="13" s="1"/>
  <c r="EF14" i="13"/>
  <c r="EF12" i="13"/>
  <c r="EF11" i="13"/>
  <c r="EF13" i="13"/>
  <c r="EF25" i="13"/>
  <c r="QC6" i="13" l="1"/>
  <c r="QC5" i="13"/>
  <c r="QC8" i="13" s="1"/>
  <c r="QD9" i="13"/>
  <c r="QB25" i="13"/>
  <c r="QB15" i="13"/>
  <c r="QB14" i="13"/>
  <c r="QB13" i="13"/>
  <c r="QB12" i="13"/>
  <c r="QB11" i="13"/>
  <c r="QB3" i="13"/>
  <c r="QC7" i="13"/>
  <c r="EF61" i="13"/>
  <c r="EF32" i="13"/>
  <c r="EB38" i="13"/>
  <c r="EF55" i="13"/>
  <c r="EB59" i="13"/>
  <c r="EA63" i="13"/>
  <c r="EF53" i="13"/>
  <c r="EF60" i="13"/>
  <c r="EA30" i="13"/>
  <c r="EA31" i="13" s="1"/>
  <c r="EA34" i="13" s="1"/>
  <c r="EA35" i="13" s="1"/>
  <c r="EB28" i="13"/>
  <c r="DZ39" i="13"/>
  <c r="DY41" i="13"/>
  <c r="DY43" i="13" s="1"/>
  <c r="DY47" i="13" s="1"/>
  <c r="DY56" i="13" s="1"/>
  <c r="DY65" i="13" s="1"/>
  <c r="DY67" i="13" s="1"/>
  <c r="EF40" i="13"/>
  <c r="EF33" i="13"/>
  <c r="EF54" i="13"/>
  <c r="EF48" i="13"/>
  <c r="EF51" i="13"/>
  <c r="EF49" i="13"/>
  <c r="EF52" i="13"/>
  <c r="EF62" i="13"/>
  <c r="EH5" i="13"/>
  <c r="EH8" i="13" s="1"/>
  <c r="EI9" i="13"/>
  <c r="EH6" i="13"/>
  <c r="EG3" i="13"/>
  <c r="EG29" i="13" s="1"/>
  <c r="EG14" i="13"/>
  <c r="EG13" i="13"/>
  <c r="EG15" i="13"/>
  <c r="EG12" i="13"/>
  <c r="EG11" i="13"/>
  <c r="EG25" i="13"/>
  <c r="QD7" i="13" l="1"/>
  <c r="QE9" i="13"/>
  <c r="QD5" i="13"/>
  <c r="QD8" i="13" s="1"/>
  <c r="QD6" i="13"/>
  <c r="QC25" i="13"/>
  <c r="QC15" i="13"/>
  <c r="QC14" i="13"/>
  <c r="QC13" i="13"/>
  <c r="QC12" i="13"/>
  <c r="QC11" i="13"/>
  <c r="QC3" i="13"/>
  <c r="EG50" i="13"/>
  <c r="EG51" i="13"/>
  <c r="EG40" i="13"/>
  <c r="EC59" i="13"/>
  <c r="EB63" i="13"/>
  <c r="EG32" i="13"/>
  <c r="EG62" i="13"/>
  <c r="EG48" i="13"/>
  <c r="EG60" i="13"/>
  <c r="EG55" i="13"/>
  <c r="EG61" i="13"/>
  <c r="EG52" i="13"/>
  <c r="EG54" i="13"/>
  <c r="EA39" i="13"/>
  <c r="DZ41" i="13"/>
  <c r="DZ43" i="13" s="1"/>
  <c r="DZ47" i="13" s="1"/>
  <c r="DZ56" i="13" s="1"/>
  <c r="DZ65" i="13" s="1"/>
  <c r="DZ67" i="13" s="1"/>
  <c r="EG53" i="13"/>
  <c r="EC38" i="13"/>
  <c r="EG49" i="13"/>
  <c r="EG33" i="13"/>
  <c r="EB30" i="13"/>
  <c r="EC28" i="13"/>
  <c r="EI5" i="13"/>
  <c r="EI8" i="13" s="1"/>
  <c r="EI6" i="13"/>
  <c r="EJ9" i="13"/>
  <c r="EH3" i="13"/>
  <c r="EH29" i="13" s="1"/>
  <c r="EH13" i="13"/>
  <c r="EH14" i="13"/>
  <c r="EH15" i="13"/>
  <c r="EH50" i="13" s="1"/>
  <c r="EH12" i="13"/>
  <c r="EH11" i="13"/>
  <c r="EH25" i="13"/>
  <c r="QF9" i="13" l="1"/>
  <c r="QE5" i="13"/>
  <c r="QE8" i="13" s="1"/>
  <c r="QE6" i="13"/>
  <c r="QD13" i="13"/>
  <c r="QD3" i="13"/>
  <c r="QD25" i="13"/>
  <c r="QD14" i="13"/>
  <c r="QD12" i="13"/>
  <c r="QD15" i="13"/>
  <c r="QD11" i="13"/>
  <c r="QE7" i="13"/>
  <c r="EH49" i="13"/>
  <c r="EH61" i="13"/>
  <c r="EH62" i="13"/>
  <c r="EH40" i="13"/>
  <c r="ED28" i="13"/>
  <c r="EC30" i="13"/>
  <c r="EC31" i="13" s="1"/>
  <c r="EC34" i="13" s="1"/>
  <c r="EC35" i="13" s="1"/>
  <c r="ED38" i="13"/>
  <c r="EB39" i="13"/>
  <c r="EA41" i="13"/>
  <c r="EA43" i="13" s="1"/>
  <c r="EH55" i="13"/>
  <c r="EH32" i="13"/>
  <c r="EH51" i="13"/>
  <c r="EB31" i="13"/>
  <c r="EB34" i="13" s="1"/>
  <c r="EB35" i="13" s="1"/>
  <c r="EH54" i="13"/>
  <c r="EH60" i="13"/>
  <c r="EH33" i="13"/>
  <c r="EH53" i="13"/>
  <c r="EH52" i="13"/>
  <c r="EH48" i="13"/>
  <c r="ED59" i="13"/>
  <c r="EC63" i="13"/>
  <c r="EJ5" i="13"/>
  <c r="EJ8" i="13" s="1"/>
  <c r="EJ6" i="13"/>
  <c r="EK9" i="13"/>
  <c r="EI15" i="13"/>
  <c r="EI3" i="13"/>
  <c r="EI29" i="13" s="1"/>
  <c r="EI12" i="13"/>
  <c r="EI14" i="13"/>
  <c r="EI11" i="13"/>
  <c r="EI13" i="13"/>
  <c r="EI25" i="13"/>
  <c r="QE25" i="13" l="1"/>
  <c r="QE14" i="13"/>
  <c r="QE12" i="13"/>
  <c r="QE13" i="13"/>
  <c r="QE3" i="13"/>
  <c r="QE15" i="13"/>
  <c r="QE11" i="13"/>
  <c r="QF7" i="13"/>
  <c r="QG9" i="13"/>
  <c r="QF6" i="13"/>
  <c r="QF5" i="13"/>
  <c r="QF8" i="13" s="1"/>
  <c r="EI50" i="13"/>
  <c r="ED63" i="13"/>
  <c r="EE59" i="13"/>
  <c r="EI33" i="13"/>
  <c r="EA47" i="13"/>
  <c r="EA56" i="13" s="1"/>
  <c r="EA65" i="13" s="1"/>
  <c r="EA67" i="13" s="1"/>
  <c r="EI61" i="13"/>
  <c r="EI48" i="13"/>
  <c r="EI60" i="13"/>
  <c r="EI51" i="13"/>
  <c r="EC39" i="13"/>
  <c r="EB41" i="13"/>
  <c r="EB43" i="13" s="1"/>
  <c r="EB47" i="13" s="1"/>
  <c r="EB56" i="13" s="1"/>
  <c r="EB65" i="13" s="1"/>
  <c r="EB67" i="13" s="1"/>
  <c r="ED30" i="13"/>
  <c r="ED31" i="13" s="1"/>
  <c r="ED34" i="13" s="1"/>
  <c r="ED35" i="13" s="1"/>
  <c r="EE28" i="13"/>
  <c r="EI49" i="13"/>
  <c r="EI52" i="13"/>
  <c r="EI54" i="13"/>
  <c r="EI32" i="13"/>
  <c r="EI40" i="13"/>
  <c r="EI53" i="13"/>
  <c r="EI55" i="13"/>
  <c r="EE38" i="13"/>
  <c r="EI62" i="13"/>
  <c r="EL9" i="13"/>
  <c r="EK5" i="13"/>
  <c r="EK8" i="13" s="1"/>
  <c r="EK6" i="13"/>
  <c r="EJ3" i="13"/>
  <c r="EJ29" i="13" s="1"/>
  <c r="EJ15" i="13"/>
  <c r="EJ14" i="13"/>
  <c r="EJ12" i="13"/>
  <c r="EJ13" i="13"/>
  <c r="EJ11" i="13"/>
  <c r="EJ25" i="13"/>
  <c r="QG7" i="13" l="1"/>
  <c r="QF25" i="13"/>
  <c r="QF15" i="13"/>
  <c r="QF14" i="13"/>
  <c r="QF13" i="13"/>
  <c r="QF12" i="13"/>
  <c r="QF11" i="13"/>
  <c r="QF3" i="13"/>
  <c r="QG6" i="13"/>
  <c r="QG5" i="13"/>
  <c r="QG8" i="13" s="1"/>
  <c r="QH9" i="13"/>
  <c r="N25" i="5" a="1"/>
  <c r="N25" i="5" s="1"/>
  <c r="R62" i="5" a="1"/>
  <c r="R62" i="5" s="1"/>
  <c r="J29" i="5" a="1"/>
  <c r="J29" i="5" s="1"/>
  <c r="EJ50" i="13"/>
  <c r="Z21" i="5" a="1"/>
  <c r="Z21" i="5" s="1"/>
  <c r="AA21" i="5" s="1"/>
  <c r="EJ40" i="13"/>
  <c r="EJ49" i="13"/>
  <c r="ED39" i="13"/>
  <c r="EC41" i="13"/>
  <c r="EC43" i="13" s="1"/>
  <c r="EJ61" i="13"/>
  <c r="EF59" i="13"/>
  <c r="EE63" i="13"/>
  <c r="EF38" i="13"/>
  <c r="EJ32" i="13"/>
  <c r="EF28" i="13"/>
  <c r="EE30" i="13"/>
  <c r="EJ51" i="13"/>
  <c r="EJ55" i="13"/>
  <c r="EJ54" i="13"/>
  <c r="EJ60" i="13"/>
  <c r="EJ62" i="13"/>
  <c r="EJ53" i="13"/>
  <c r="EJ52" i="13"/>
  <c r="EJ48" i="13"/>
  <c r="EJ33" i="13"/>
  <c r="J24" i="5" a="1"/>
  <c r="J24" i="5" s="1"/>
  <c r="I24" i="5" s="1"/>
  <c r="J12" i="5" a="1"/>
  <c r="J12" i="5" s="1"/>
  <c r="I12" i="5" s="1"/>
  <c r="J23" i="5" a="1"/>
  <c r="J23" i="5" s="1"/>
  <c r="I23" i="5" s="1"/>
  <c r="Z10" i="5" a="1"/>
  <c r="Z10" i="5" s="1"/>
  <c r="AA10" i="5" s="1"/>
  <c r="N29" i="5" a="1"/>
  <c r="N29" i="5" s="1"/>
  <c r="O29" i="5" s="1"/>
  <c r="EL5" i="13"/>
  <c r="EL8" i="13" s="1"/>
  <c r="EL6" i="13"/>
  <c r="EM9" i="13"/>
  <c r="EK3" i="13"/>
  <c r="EK29" i="13" s="1"/>
  <c r="EK14" i="13"/>
  <c r="EK13" i="13"/>
  <c r="EK15" i="13"/>
  <c r="EK12" i="13"/>
  <c r="EK11" i="13"/>
  <c r="EK25" i="13"/>
  <c r="K29" i="5"/>
  <c r="I29" i="5"/>
  <c r="M25" i="5"/>
  <c r="O25" i="5"/>
  <c r="S62" i="5"/>
  <c r="S75" i="5" s="1"/>
  <c r="R75" i="5"/>
  <c r="Q62" i="5"/>
  <c r="Q75" i="5" s="1"/>
  <c r="Y21" i="5"/>
  <c r="N27" i="5" a="1"/>
  <c r="N27" i="5" s="1"/>
  <c r="Z9" i="5" a="1"/>
  <c r="Z9" i="5" s="1"/>
  <c r="R25" i="5" a="1"/>
  <c r="R25" i="5" s="1"/>
  <c r="Z8" i="5" a="1"/>
  <c r="Z8" i="5" s="1"/>
  <c r="J7" i="5" a="1"/>
  <c r="J7" i="5" s="1"/>
  <c r="R28" i="5" a="1"/>
  <c r="R28" i="5" s="1"/>
  <c r="V26" i="5" a="1"/>
  <c r="V26" i="5" s="1"/>
  <c r="Z27" i="5" a="1"/>
  <c r="Z27" i="5" s="1"/>
  <c r="R22" i="5" a="1"/>
  <c r="R22" i="5" s="1"/>
  <c r="F11" i="5" a="1"/>
  <c r="F11" i="5" s="1"/>
  <c r="N22" i="5" a="1"/>
  <c r="N22" i="5" s="1"/>
  <c r="R11" i="5" a="1"/>
  <c r="R11" i="5" s="1"/>
  <c r="J9" i="5" a="1"/>
  <c r="J9" i="5" s="1"/>
  <c r="N21" i="5" a="1"/>
  <c r="N21" i="5" s="1"/>
  <c r="N13" i="5" a="1"/>
  <c r="N13" i="5" s="1"/>
  <c r="J10" i="5" a="1"/>
  <c r="J10" i="5" s="1"/>
  <c r="Z26" i="5" a="1"/>
  <c r="Z26" i="5" s="1"/>
  <c r="Z23" i="5" a="1"/>
  <c r="Z23" i="5" s="1"/>
  <c r="Z13" i="5" a="1"/>
  <c r="Z13" i="5" s="1"/>
  <c r="Z12" i="5" a="1"/>
  <c r="Z12" i="5" s="1"/>
  <c r="Z29" i="5" a="1"/>
  <c r="Z29" i="5" s="1"/>
  <c r="R23" i="5" a="1"/>
  <c r="R23" i="5" s="1"/>
  <c r="V8" i="5" a="1"/>
  <c r="V8" i="5" s="1"/>
  <c r="F26" i="5" a="1"/>
  <c r="F26" i="5" s="1"/>
  <c r="F28" i="5" a="1"/>
  <c r="F28" i="5" s="1"/>
  <c r="N26" i="5" a="1"/>
  <c r="N26" i="5" s="1"/>
  <c r="F62" i="5" a="1"/>
  <c r="F62" i="5" s="1"/>
  <c r="V62" i="5" a="1"/>
  <c r="V62" i="5" s="1"/>
  <c r="J21" i="5" a="1"/>
  <c r="J21" i="5" s="1"/>
  <c r="R29" i="5" a="1"/>
  <c r="R29" i="5" s="1"/>
  <c r="J8" i="5" a="1"/>
  <c r="J8" i="5" s="1"/>
  <c r="J13" i="5" a="1"/>
  <c r="J13" i="5" s="1"/>
  <c r="R10" i="5" a="1"/>
  <c r="R10" i="5" s="1"/>
  <c r="V23" i="5" a="1"/>
  <c r="V23" i="5" s="1"/>
  <c r="R9" i="5" a="1"/>
  <c r="R9" i="5" s="1"/>
  <c r="F22" i="5" a="1"/>
  <c r="F22" i="5" s="1"/>
  <c r="J22" i="5" a="1"/>
  <c r="J22" i="5" s="1"/>
  <c r="V29" i="5" a="1"/>
  <c r="V29" i="5" s="1"/>
  <c r="Z7" i="5" a="1"/>
  <c r="Z7" i="5" s="1"/>
  <c r="V21" i="5" a="1"/>
  <c r="V21" i="5" s="1"/>
  <c r="V7" i="5" a="1"/>
  <c r="V7" i="5" s="1"/>
  <c r="N11" i="5" a="1"/>
  <c r="N11" i="5" s="1"/>
  <c r="F21" i="5" a="1"/>
  <c r="F21" i="5" s="1"/>
  <c r="Z28" i="5" a="1"/>
  <c r="Z28" i="5" s="1"/>
  <c r="N9" i="5" a="1"/>
  <c r="N9" i="5" s="1"/>
  <c r="R21" i="5" a="1"/>
  <c r="R21" i="5" s="1"/>
  <c r="N62" i="5" a="1"/>
  <c r="N62" i="5" s="1"/>
  <c r="Z22" i="5" a="1"/>
  <c r="Z22" i="5" s="1"/>
  <c r="F10" i="5" a="1"/>
  <c r="F10" i="5" s="1"/>
  <c r="V27" i="5" a="1"/>
  <c r="V27" i="5" s="1"/>
  <c r="J11" i="5" a="1"/>
  <c r="J11" i="5" s="1"/>
  <c r="J62" i="5" a="1"/>
  <c r="J62" i="5" s="1"/>
  <c r="N7" i="5" a="1"/>
  <c r="N7" i="5" s="1"/>
  <c r="F7" i="5" a="1"/>
  <c r="F7" i="5" s="1"/>
  <c r="N23" i="5" a="1"/>
  <c r="N23" i="5" s="1"/>
  <c r="V22" i="5" a="1"/>
  <c r="V22" i="5" s="1"/>
  <c r="Z11" i="5" a="1"/>
  <c r="Z11" i="5" s="1"/>
  <c r="V10" i="5" a="1"/>
  <c r="V10" i="5" s="1"/>
  <c r="F27" i="5" a="1"/>
  <c r="F27" i="5" s="1"/>
  <c r="N8" i="5" a="1"/>
  <c r="N8" i="5" s="1"/>
  <c r="F13" i="5" a="1"/>
  <c r="F13" i="5" s="1"/>
  <c r="R13" i="5" a="1"/>
  <c r="R13" i="5" s="1"/>
  <c r="Z25" i="5" a="1"/>
  <c r="Z25" i="5" s="1"/>
  <c r="J28" i="5" a="1"/>
  <c r="J28" i="5" s="1"/>
  <c r="J26" i="5" a="1"/>
  <c r="J26" i="5" s="1"/>
  <c r="Z62" i="5" a="1"/>
  <c r="Z62" i="5" s="1"/>
  <c r="F29" i="5" a="1"/>
  <c r="F29" i="5" s="1"/>
  <c r="R8" i="5" a="1"/>
  <c r="R8" i="5" s="1"/>
  <c r="N28" i="5" a="1"/>
  <c r="N28" i="5" s="1"/>
  <c r="F23" i="5" a="1"/>
  <c r="F23" i="5" s="1"/>
  <c r="V25" i="5" a="1"/>
  <c r="V25" i="5" s="1"/>
  <c r="J27" i="5" a="1"/>
  <c r="J27" i="5" s="1"/>
  <c r="N12" i="5" a="1"/>
  <c r="N12" i="5" s="1"/>
  <c r="V9" i="5" a="1"/>
  <c r="V9" i="5" s="1"/>
  <c r="F24" i="5" a="1"/>
  <c r="F24" i="5" s="1"/>
  <c r="N10" i="5" a="1"/>
  <c r="N10" i="5" s="1"/>
  <c r="F12" i="5" a="1"/>
  <c r="F12" i="5" s="1"/>
  <c r="F8" i="5" a="1"/>
  <c r="F8" i="5" s="1"/>
  <c r="J25" i="5" a="1"/>
  <c r="J25" i="5" s="1"/>
  <c r="V24" i="5" a="1"/>
  <c r="V24" i="5" s="1"/>
  <c r="V12" i="5" a="1"/>
  <c r="V12" i="5" s="1"/>
  <c r="Z24" i="5" a="1"/>
  <c r="Z24" i="5" s="1"/>
  <c r="F25" i="5" a="1"/>
  <c r="F25" i="5" s="1"/>
  <c r="V28" i="5" a="1"/>
  <c r="V28" i="5" s="1"/>
  <c r="N24" i="5" a="1"/>
  <c r="N24" i="5" s="1"/>
  <c r="R7" i="5" a="1"/>
  <c r="R7" i="5" s="1"/>
  <c r="F9" i="5" a="1"/>
  <c r="F9" i="5" s="1"/>
  <c r="R27" i="5" a="1"/>
  <c r="R27" i="5" s="1"/>
  <c r="R12" i="5" a="1"/>
  <c r="R12" i="5" s="1"/>
  <c r="R24" i="5" a="1"/>
  <c r="R24" i="5" s="1"/>
  <c r="V11" i="5" a="1"/>
  <c r="V11" i="5" s="1"/>
  <c r="V13" i="5" a="1"/>
  <c r="V13" i="5" s="1"/>
  <c r="R26" i="5" a="1"/>
  <c r="R26" i="5" s="1"/>
  <c r="QG25" i="13" l="1"/>
  <c r="QG15" i="13"/>
  <c r="QG14" i="13"/>
  <c r="QG13" i="13"/>
  <c r="QG12" i="13"/>
  <c r="QG11" i="13"/>
  <c r="QG3" i="13"/>
  <c r="QH6" i="13"/>
  <c r="QI9" i="13"/>
  <c r="QH5" i="13"/>
  <c r="QH8" i="13" s="1"/>
  <c r="QH7" i="13"/>
  <c r="EK50" i="13"/>
  <c r="EK53" i="13"/>
  <c r="EK55" i="13"/>
  <c r="EK32" i="13"/>
  <c r="EF63" i="13"/>
  <c r="EG59" i="13"/>
  <c r="EK49" i="13"/>
  <c r="EK33" i="13"/>
  <c r="EK62" i="13"/>
  <c r="EK51" i="13"/>
  <c r="EG38" i="13"/>
  <c r="EK61" i="13"/>
  <c r="EK40" i="13"/>
  <c r="EK48" i="13"/>
  <c r="EK60" i="13"/>
  <c r="EE31" i="13"/>
  <c r="EE34" i="13" s="1"/>
  <c r="EE35" i="13" s="1"/>
  <c r="EC47" i="13"/>
  <c r="EC56" i="13" s="1"/>
  <c r="EC65" i="13" s="1"/>
  <c r="EC67" i="13" s="1"/>
  <c r="EK52" i="13"/>
  <c r="EK54" i="13"/>
  <c r="EF30" i="13"/>
  <c r="EF31" i="13" s="1"/>
  <c r="EF34" i="13" s="1"/>
  <c r="EF35" i="13" s="1"/>
  <c r="EG28" i="13"/>
  <c r="EE39" i="13"/>
  <c r="ED41" i="13"/>
  <c r="ED43" i="13" s="1"/>
  <c r="K24" i="5"/>
  <c r="K12" i="5"/>
  <c r="M29" i="5"/>
  <c r="K23" i="5"/>
  <c r="Y10" i="5"/>
  <c r="EN9" i="13"/>
  <c r="EM5" i="13"/>
  <c r="EM8" i="13" s="1"/>
  <c r="EM6" i="13"/>
  <c r="EL3" i="13"/>
  <c r="EL29" i="13" s="1"/>
  <c r="EL13" i="13"/>
  <c r="EL15" i="13"/>
  <c r="EL14" i="13"/>
  <c r="EL12" i="13"/>
  <c r="EL11" i="13"/>
  <c r="EL25" i="13"/>
  <c r="U13" i="5"/>
  <c r="W13" i="5"/>
  <c r="S27" i="5"/>
  <c r="Q27" i="5"/>
  <c r="W28" i="5"/>
  <c r="U28" i="5"/>
  <c r="W24" i="5"/>
  <c r="U24" i="5"/>
  <c r="M10" i="5"/>
  <c r="O10" i="5"/>
  <c r="K27" i="5"/>
  <c r="I27" i="5"/>
  <c r="Q8" i="5"/>
  <c r="S8" i="5"/>
  <c r="I28" i="5"/>
  <c r="K28" i="5"/>
  <c r="O8" i="5"/>
  <c r="M8" i="5"/>
  <c r="W22" i="5"/>
  <c r="U22" i="5"/>
  <c r="K62" i="5"/>
  <c r="K75" i="5" s="1"/>
  <c r="J75" i="5"/>
  <c r="I62" i="5"/>
  <c r="I75" i="5" s="1"/>
  <c r="Y22" i="5"/>
  <c r="AA22" i="5"/>
  <c r="Y28" i="5"/>
  <c r="AA28" i="5"/>
  <c r="V59" i="5"/>
  <c r="W21" i="5"/>
  <c r="U21" i="5"/>
  <c r="G22" i="5"/>
  <c r="E22" i="5"/>
  <c r="I13" i="5"/>
  <c r="K13" i="5"/>
  <c r="U62" i="5"/>
  <c r="U75" i="5" s="1"/>
  <c r="W62" i="5"/>
  <c r="W75" i="5" s="1"/>
  <c r="V75" i="5"/>
  <c r="E26" i="5"/>
  <c r="G26" i="5"/>
  <c r="Y12" i="5"/>
  <c r="AA12" i="5"/>
  <c r="K10" i="5"/>
  <c r="I10" i="5"/>
  <c r="S11" i="5"/>
  <c r="Q11" i="5"/>
  <c r="Y27" i="5"/>
  <c r="AA27" i="5"/>
  <c r="AA8" i="5"/>
  <c r="Y8" i="5"/>
  <c r="Z59" i="5"/>
  <c r="U11" i="5"/>
  <c r="W11" i="5"/>
  <c r="E9" i="5"/>
  <c r="G9" i="5"/>
  <c r="E25" i="5"/>
  <c r="G25" i="5"/>
  <c r="I25" i="5"/>
  <c r="K25" i="5"/>
  <c r="E24" i="5"/>
  <c r="G24" i="5"/>
  <c r="W25" i="5"/>
  <c r="U25" i="5"/>
  <c r="E29" i="5"/>
  <c r="G29" i="5"/>
  <c r="AA25" i="5"/>
  <c r="Y25" i="5"/>
  <c r="E27" i="5"/>
  <c r="G27" i="5"/>
  <c r="M23" i="5"/>
  <c r="O23" i="5"/>
  <c r="I11" i="5"/>
  <c r="K11" i="5"/>
  <c r="O62" i="5"/>
  <c r="O75" i="5" s="1"/>
  <c r="M62" i="5"/>
  <c r="M75" i="5" s="1"/>
  <c r="N75" i="5"/>
  <c r="E21" i="5"/>
  <c r="G21" i="5"/>
  <c r="F59" i="5"/>
  <c r="AA7" i="5"/>
  <c r="Y7" i="5"/>
  <c r="Z18" i="5"/>
  <c r="Q9" i="5"/>
  <c r="S9" i="5"/>
  <c r="K8" i="5"/>
  <c r="I8" i="5"/>
  <c r="E62" i="5"/>
  <c r="E75" i="5" s="1"/>
  <c r="F75" i="5"/>
  <c r="G62" i="5"/>
  <c r="G75" i="5" s="1"/>
  <c r="U8" i="5"/>
  <c r="W8" i="5"/>
  <c r="Y13" i="5"/>
  <c r="AA13" i="5"/>
  <c r="O13" i="5"/>
  <c r="M13" i="5"/>
  <c r="O22" i="5"/>
  <c r="M22" i="5"/>
  <c r="U26" i="5"/>
  <c r="W26" i="5"/>
  <c r="Q25" i="5"/>
  <c r="S25" i="5"/>
  <c r="S26" i="5"/>
  <c r="Q26" i="5"/>
  <c r="S24" i="5"/>
  <c r="Q24" i="5"/>
  <c r="Q7" i="5"/>
  <c r="S7" i="5"/>
  <c r="R18" i="5"/>
  <c r="AA24" i="5"/>
  <c r="Y24" i="5"/>
  <c r="E8" i="5"/>
  <c r="G8" i="5"/>
  <c r="W9" i="5"/>
  <c r="U9" i="5"/>
  <c r="E23" i="5"/>
  <c r="G23" i="5"/>
  <c r="Z75" i="5"/>
  <c r="Y62" i="5"/>
  <c r="Y75" i="5" s="1"/>
  <c r="AA62" i="5"/>
  <c r="AA75" i="5" s="1"/>
  <c r="Q13" i="5"/>
  <c r="S13" i="5"/>
  <c r="W10" i="5"/>
  <c r="U10" i="5"/>
  <c r="G7" i="5"/>
  <c r="F18" i="5"/>
  <c r="E7" i="5"/>
  <c r="U27" i="5"/>
  <c r="W27" i="5"/>
  <c r="S21" i="5"/>
  <c r="R59" i="5"/>
  <c r="Q21" i="5"/>
  <c r="M11" i="5"/>
  <c r="O11" i="5"/>
  <c r="W29" i="5"/>
  <c r="U29" i="5"/>
  <c r="U23" i="5"/>
  <c r="W23" i="5"/>
  <c r="Q29" i="5"/>
  <c r="S29" i="5"/>
  <c r="O26" i="5"/>
  <c r="M26" i="5"/>
  <c r="S23" i="5"/>
  <c r="Q23" i="5"/>
  <c r="AA23" i="5"/>
  <c r="Y23" i="5"/>
  <c r="M21" i="5"/>
  <c r="O21" i="5"/>
  <c r="N59" i="5"/>
  <c r="G11" i="5"/>
  <c r="E11" i="5"/>
  <c r="S28" i="5"/>
  <c r="Q28" i="5"/>
  <c r="AA9" i="5"/>
  <c r="Y9" i="5"/>
  <c r="Q12" i="5"/>
  <c r="S12" i="5"/>
  <c r="O24" i="5"/>
  <c r="M24" i="5"/>
  <c r="U12" i="5"/>
  <c r="W12" i="5"/>
  <c r="E12" i="5"/>
  <c r="G12" i="5"/>
  <c r="M12" i="5"/>
  <c r="O12" i="5"/>
  <c r="M28" i="5"/>
  <c r="O28" i="5"/>
  <c r="K26" i="5"/>
  <c r="I26" i="5"/>
  <c r="E13" i="5"/>
  <c r="G13" i="5"/>
  <c r="Y11" i="5"/>
  <c r="AA11" i="5"/>
  <c r="N18" i="5"/>
  <c r="O7" i="5"/>
  <c r="M7" i="5"/>
  <c r="E10" i="5"/>
  <c r="G10" i="5"/>
  <c r="O9" i="5"/>
  <c r="M9" i="5"/>
  <c r="U7" i="5"/>
  <c r="V18" i="5"/>
  <c r="W7" i="5"/>
  <c r="I22" i="5"/>
  <c r="K22" i="5"/>
  <c r="Q10" i="5"/>
  <c r="S10" i="5"/>
  <c r="J59" i="5"/>
  <c r="K21" i="5"/>
  <c r="I21" i="5"/>
  <c r="G28" i="5"/>
  <c r="E28" i="5"/>
  <c r="Y29" i="5"/>
  <c r="AA29" i="5"/>
  <c r="AA26" i="5"/>
  <c r="Y26" i="5"/>
  <c r="K9" i="5"/>
  <c r="I9" i="5"/>
  <c r="Q22" i="5"/>
  <c r="S22" i="5"/>
  <c r="K7" i="5"/>
  <c r="J18" i="5"/>
  <c r="I7" i="5"/>
  <c r="O27" i="5"/>
  <c r="M27" i="5"/>
  <c r="QH15" i="13" l="1"/>
  <c r="QH13" i="13"/>
  <c r="QH11" i="13"/>
  <c r="QH3" i="13"/>
  <c r="QH25" i="13"/>
  <c r="QH14" i="13"/>
  <c r="QH12" i="13"/>
  <c r="QI7" i="13"/>
  <c r="QJ9" i="13"/>
  <c r="QI6" i="13"/>
  <c r="QI5" i="13"/>
  <c r="QI8" i="13" s="1"/>
  <c r="EL50" i="13"/>
  <c r="EL48" i="13"/>
  <c r="EL49" i="13"/>
  <c r="EL55" i="13"/>
  <c r="ED47" i="13"/>
  <c r="ED56" i="13" s="1"/>
  <c r="ED65" i="13" s="1"/>
  <c r="ED67" i="13" s="1"/>
  <c r="EL54" i="13"/>
  <c r="EL40" i="13"/>
  <c r="EL51" i="13"/>
  <c r="EG63" i="13"/>
  <c r="EH59" i="13"/>
  <c r="EL53" i="13"/>
  <c r="EF39" i="13"/>
  <c r="EE41" i="13"/>
  <c r="EE43" i="13" s="1"/>
  <c r="EL52" i="13"/>
  <c r="EL61" i="13"/>
  <c r="EL62" i="13"/>
  <c r="EH28" i="13"/>
  <c r="EG30" i="13"/>
  <c r="EG31" i="13" s="1"/>
  <c r="EG34" i="13" s="1"/>
  <c r="EG35" i="13" s="1"/>
  <c r="EL60" i="13"/>
  <c r="EH38" i="13"/>
  <c r="EL33" i="13"/>
  <c r="EL32" i="13"/>
  <c r="EN5" i="13"/>
  <c r="EN8" i="13" s="1"/>
  <c r="EN6" i="13"/>
  <c r="EO9" i="13"/>
  <c r="V77" i="5"/>
  <c r="V79" i="5" s="1"/>
  <c r="Y59" i="5"/>
  <c r="R77" i="5"/>
  <c r="R94" i="5" s="1"/>
  <c r="EM15" i="13"/>
  <c r="EM3" i="13"/>
  <c r="EM29" i="13" s="1"/>
  <c r="EM13" i="13"/>
  <c r="EM14" i="13"/>
  <c r="EM12" i="13"/>
  <c r="EM11" i="13"/>
  <c r="EM25" i="13"/>
  <c r="AA18" i="5"/>
  <c r="K18" i="5"/>
  <c r="I18" i="5"/>
  <c r="AA59" i="5"/>
  <c r="W18" i="5"/>
  <c r="M18" i="5"/>
  <c r="G18" i="5"/>
  <c r="Y18" i="5"/>
  <c r="E59" i="5"/>
  <c r="O59" i="5"/>
  <c r="Q59" i="5"/>
  <c r="S18" i="5"/>
  <c r="J77" i="5"/>
  <c r="I59" i="5"/>
  <c r="V80" i="5"/>
  <c r="N77" i="5"/>
  <c r="M59" i="5"/>
  <c r="E18" i="5"/>
  <c r="Q18" i="5"/>
  <c r="U59" i="5"/>
  <c r="O18" i="5"/>
  <c r="K59" i="5"/>
  <c r="U18" i="5"/>
  <c r="S59" i="5"/>
  <c r="F77" i="5"/>
  <c r="Z77" i="5"/>
  <c r="G59" i="5"/>
  <c r="W59" i="5"/>
  <c r="QI15" i="13" l="1"/>
  <c r="QI13" i="13"/>
  <c r="QI11" i="13"/>
  <c r="QI3" i="13"/>
  <c r="QI25" i="13"/>
  <c r="QI14" i="13"/>
  <c r="QI12" i="13"/>
  <c r="QJ7" i="13"/>
  <c r="QK9" i="13"/>
  <c r="QJ6" i="13"/>
  <c r="QJ5" i="13"/>
  <c r="QJ8" i="13" s="1"/>
  <c r="EM50" i="13"/>
  <c r="EM33" i="13"/>
  <c r="EM52" i="13"/>
  <c r="EH63" i="13"/>
  <c r="EI59" i="13"/>
  <c r="EM54" i="13"/>
  <c r="EM49" i="13"/>
  <c r="EI38" i="13"/>
  <c r="EH30" i="13"/>
  <c r="EI28" i="13"/>
  <c r="EE47" i="13"/>
  <c r="EE56" i="13" s="1"/>
  <c r="EE65" i="13" s="1"/>
  <c r="EE67" i="13" s="1"/>
  <c r="EM48" i="13"/>
  <c r="EM62" i="13"/>
  <c r="EG39" i="13"/>
  <c r="EF41" i="13"/>
  <c r="EF43" i="13" s="1"/>
  <c r="EF47" i="13" s="1"/>
  <c r="EF56" i="13" s="1"/>
  <c r="EF65" i="13" s="1"/>
  <c r="EF67" i="13" s="1"/>
  <c r="EM51" i="13"/>
  <c r="EM32" i="13"/>
  <c r="EM60" i="13"/>
  <c r="EM61" i="13"/>
  <c r="EM53" i="13"/>
  <c r="EM40" i="13"/>
  <c r="EM55" i="13"/>
  <c r="F90" i="5"/>
  <c r="G90" i="5" s="1"/>
  <c r="J9" i="2" s="1"/>
  <c r="V94" i="5"/>
  <c r="V100" i="5" s="1"/>
  <c r="U77" i="5"/>
  <c r="I77" i="5"/>
  <c r="K36" i="2"/>
  <c r="R79" i="5"/>
  <c r="K77" i="5"/>
  <c r="R80" i="5"/>
  <c r="K35" i="2"/>
  <c r="E77" i="5"/>
  <c r="EN3" i="13"/>
  <c r="EN29" i="13" s="1"/>
  <c r="EN15" i="13"/>
  <c r="EN14" i="13"/>
  <c r="EN12" i="13"/>
  <c r="EN11" i="13"/>
  <c r="EN13" i="13"/>
  <c r="EN25" i="13"/>
  <c r="W77" i="5"/>
  <c r="Y77" i="5"/>
  <c r="AA77" i="5"/>
  <c r="O77" i="5"/>
  <c r="EO5" i="13"/>
  <c r="EO8" i="13" s="1"/>
  <c r="EP9" i="13"/>
  <c r="EO6" i="13"/>
  <c r="J80" i="5"/>
  <c r="J94" i="5"/>
  <c r="J79" i="5"/>
  <c r="K33" i="2"/>
  <c r="G77" i="5"/>
  <c r="F80" i="5"/>
  <c r="F79" i="5"/>
  <c r="K32" i="2"/>
  <c r="F94" i="5"/>
  <c r="N80" i="5"/>
  <c r="N94" i="5"/>
  <c r="K34" i="2"/>
  <c r="N79" i="5"/>
  <c r="R100" i="5"/>
  <c r="R97" i="5"/>
  <c r="M77" i="5"/>
  <c r="K37" i="2"/>
  <c r="V95" i="5"/>
  <c r="V96" i="5" s="1"/>
  <c r="Z94" i="5"/>
  <c r="Z79" i="5"/>
  <c r="Q77" i="5"/>
  <c r="S77" i="5"/>
  <c r="QJ25" i="13" l="1"/>
  <c r="QJ15" i="13"/>
  <c r="QJ14" i="13"/>
  <c r="QJ13" i="13"/>
  <c r="QJ12" i="13"/>
  <c r="QJ11" i="13"/>
  <c r="QJ3" i="13"/>
  <c r="QK7" i="13"/>
  <c r="QK6" i="13"/>
  <c r="QK5" i="13"/>
  <c r="QK8" i="13" s="1"/>
  <c r="QL9" i="13"/>
  <c r="EN50" i="13"/>
  <c r="EN40" i="13"/>
  <c r="EN32" i="13"/>
  <c r="EN62" i="13"/>
  <c r="EI30" i="13"/>
  <c r="EI31" i="13" s="1"/>
  <c r="EI34" i="13" s="1"/>
  <c r="EI35" i="13" s="1"/>
  <c r="EJ28" i="13"/>
  <c r="EN49" i="13"/>
  <c r="EN52" i="13"/>
  <c r="EN53" i="13"/>
  <c r="EN51" i="13"/>
  <c r="EN48" i="13"/>
  <c r="EH31" i="13"/>
  <c r="EH34" i="13" s="1"/>
  <c r="EH35" i="13" s="1"/>
  <c r="EN54" i="13"/>
  <c r="EN33" i="13"/>
  <c r="EN61" i="13"/>
  <c r="EJ59" i="13"/>
  <c r="EI63" i="13"/>
  <c r="EN55" i="13"/>
  <c r="EN60" i="13"/>
  <c r="EH39" i="13"/>
  <c r="EG41" i="13"/>
  <c r="EG43" i="13" s="1"/>
  <c r="EG47" i="13" s="1"/>
  <c r="EG56" i="13" s="1"/>
  <c r="EG65" i="13" s="1"/>
  <c r="EG67" i="13" s="1"/>
  <c r="EJ38" i="13"/>
  <c r="L36" i="2"/>
  <c r="L37" i="2"/>
  <c r="EP6" i="13"/>
  <c r="EQ9" i="13"/>
  <c r="EP5" i="13"/>
  <c r="EP8" i="13" s="1"/>
  <c r="EO3" i="13"/>
  <c r="EO29" i="13" s="1"/>
  <c r="EO14" i="13"/>
  <c r="EO13" i="13"/>
  <c r="EO12" i="13"/>
  <c r="EO15" i="13"/>
  <c r="EO11" i="13"/>
  <c r="EO25" i="13"/>
  <c r="L33" i="2"/>
  <c r="V97" i="5"/>
  <c r="L34" i="2"/>
  <c r="Z97" i="5"/>
  <c r="Z100" i="5"/>
  <c r="N97" i="5"/>
  <c r="N100" i="5"/>
  <c r="F97" i="5"/>
  <c r="F100" i="5"/>
  <c r="J97" i="5"/>
  <c r="J100" i="5"/>
  <c r="L35" i="2"/>
  <c r="QL7" i="13" l="1"/>
  <c r="QM9" i="13"/>
  <c r="QL6" i="13"/>
  <c r="QL5" i="13"/>
  <c r="QL8" i="13" s="1"/>
  <c r="QK25" i="13"/>
  <c r="QK15" i="13"/>
  <c r="QK14" i="13"/>
  <c r="QK13" i="13"/>
  <c r="QK12" i="13"/>
  <c r="QK11" i="13"/>
  <c r="QK3" i="13"/>
  <c r="EO50" i="13"/>
  <c r="EO55" i="13"/>
  <c r="EO33" i="13"/>
  <c r="EO48" i="13"/>
  <c r="EO49" i="13"/>
  <c r="EO32" i="13"/>
  <c r="EO54" i="13"/>
  <c r="EO51" i="13"/>
  <c r="EK28" i="13"/>
  <c r="EJ30" i="13"/>
  <c r="EO40" i="13"/>
  <c r="EI39" i="13"/>
  <c r="EH41" i="13"/>
  <c r="EH43" i="13" s="1"/>
  <c r="EH47" i="13" s="1"/>
  <c r="EH56" i="13" s="1"/>
  <c r="EH65" i="13" s="1"/>
  <c r="EH67" i="13" s="1"/>
  <c r="EK59" i="13"/>
  <c r="EJ63" i="13"/>
  <c r="EO53" i="13"/>
  <c r="EK38" i="13"/>
  <c r="EO60" i="13"/>
  <c r="EO61" i="13"/>
  <c r="EO52" i="13"/>
  <c r="EO62" i="13"/>
  <c r="ER9" i="13"/>
  <c r="EQ5" i="13"/>
  <c r="EQ8" i="13" s="1"/>
  <c r="EQ6" i="13"/>
  <c r="C100" i="5"/>
  <c r="EP3" i="13"/>
  <c r="EP29" i="13" s="1"/>
  <c r="EP13" i="13"/>
  <c r="EP14" i="13"/>
  <c r="EP15" i="13"/>
  <c r="EP12" i="13"/>
  <c r="EP11" i="13"/>
  <c r="EP25" i="13"/>
  <c r="C101" i="5"/>
  <c r="G8" i="2" s="1"/>
  <c r="C102" i="5"/>
  <c r="G9" i="2" s="1"/>
  <c r="QN9" i="13" l="1"/>
  <c r="QM5" i="13"/>
  <c r="QM8" i="13" s="1"/>
  <c r="QM6" i="13"/>
  <c r="QL15" i="13"/>
  <c r="QL11" i="13"/>
  <c r="QL25" i="13"/>
  <c r="QL14" i="13"/>
  <c r="QL12" i="13"/>
  <c r="QL13" i="13"/>
  <c r="QL3" i="13"/>
  <c r="QM7" i="13"/>
  <c r="EP50" i="13"/>
  <c r="EP60" i="13"/>
  <c r="EP40" i="13"/>
  <c r="EP54" i="13"/>
  <c r="EP33" i="13"/>
  <c r="EP62" i="13"/>
  <c r="EL38" i="13"/>
  <c r="EL59" i="13"/>
  <c r="EK63" i="13"/>
  <c r="EJ31" i="13"/>
  <c r="EJ34" i="13" s="1"/>
  <c r="EJ35" i="13" s="1"/>
  <c r="EP32" i="13"/>
  <c r="EP55" i="13"/>
  <c r="EP52" i="13"/>
  <c r="EK30" i="13"/>
  <c r="EK31" i="13" s="1"/>
  <c r="EK34" i="13" s="1"/>
  <c r="EK35" i="13" s="1"/>
  <c r="EL28" i="13"/>
  <c r="EP49" i="13"/>
  <c r="EP61" i="13"/>
  <c r="EP53" i="13"/>
  <c r="EJ39" i="13"/>
  <c r="EI41" i="13"/>
  <c r="EI43" i="13" s="1"/>
  <c r="EP51" i="13"/>
  <c r="EP48" i="13"/>
  <c r="ER6" i="13"/>
  <c r="ES9" i="13"/>
  <c r="ER5" i="13"/>
  <c r="ER8" i="13" s="1"/>
  <c r="EQ3" i="13"/>
  <c r="EQ29" i="13" s="1"/>
  <c r="EQ15" i="13"/>
  <c r="EQ12" i="13"/>
  <c r="EQ13" i="13"/>
  <c r="EQ14" i="13"/>
  <c r="EQ11" i="13"/>
  <c r="EQ25" i="13"/>
  <c r="QN7" i="13" l="1"/>
  <c r="QM25" i="13"/>
  <c r="QM14" i="13"/>
  <c r="QM12" i="13"/>
  <c r="QM15" i="13"/>
  <c r="QM11" i="13"/>
  <c r="QM3" i="13"/>
  <c r="QM13" i="13"/>
  <c r="QO9" i="13"/>
  <c r="QN6" i="13"/>
  <c r="QN5" i="13"/>
  <c r="QN8" i="13" s="1"/>
  <c r="EQ50" i="13"/>
  <c r="EQ51" i="13"/>
  <c r="EQ61" i="13"/>
  <c r="EQ52" i="13"/>
  <c r="EM38" i="13"/>
  <c r="EQ40" i="13"/>
  <c r="EI47" i="13"/>
  <c r="EI56" i="13" s="1"/>
  <c r="EI65" i="13" s="1"/>
  <c r="EI67" i="13" s="1"/>
  <c r="EQ49" i="13"/>
  <c r="EQ55" i="13"/>
  <c r="EQ62" i="13"/>
  <c r="EQ60" i="13"/>
  <c r="EK39" i="13"/>
  <c r="EJ41" i="13"/>
  <c r="EJ43" i="13" s="1"/>
  <c r="EJ47" i="13" s="1"/>
  <c r="EJ56" i="13" s="1"/>
  <c r="EJ65" i="13" s="1"/>
  <c r="EJ67" i="13" s="1"/>
  <c r="EM28" i="13"/>
  <c r="EL30" i="13"/>
  <c r="EQ32" i="13"/>
  <c r="EM59" i="13"/>
  <c r="EL63" i="13"/>
  <c r="EQ33" i="13"/>
  <c r="EQ48" i="13"/>
  <c r="EQ53" i="13"/>
  <c r="EQ54" i="13"/>
  <c r="ES5" i="13"/>
  <c r="ES8" i="13" s="1"/>
  <c r="ET9" i="13"/>
  <c r="ES6" i="13"/>
  <c r="ER3" i="13"/>
  <c r="ER29" i="13" s="1"/>
  <c r="ER15" i="13"/>
  <c r="ER14" i="13"/>
  <c r="ER12" i="13"/>
  <c r="ER13" i="13"/>
  <c r="ER11" i="13"/>
  <c r="ER25" i="13"/>
  <c r="QN25" i="13" l="1"/>
  <c r="QN15" i="13"/>
  <c r="QN14" i="13"/>
  <c r="QN13" i="13"/>
  <c r="QN12" i="13"/>
  <c r="QN11" i="13"/>
  <c r="QN3" i="13"/>
  <c r="QO6" i="13"/>
  <c r="QO5" i="13"/>
  <c r="QO8" i="13" s="1"/>
  <c r="QP9" i="13"/>
  <c r="QO7" i="13"/>
  <c r="ER50" i="13"/>
  <c r="ER53" i="13"/>
  <c r="EM63" i="13"/>
  <c r="EN59" i="13"/>
  <c r="ER55" i="13"/>
  <c r="ER40" i="13"/>
  <c r="ER61" i="13"/>
  <c r="ER48" i="13"/>
  <c r="ER32" i="13"/>
  <c r="EL39" i="13"/>
  <c r="EK41" i="13"/>
  <c r="EK43" i="13" s="1"/>
  <c r="EK47" i="13" s="1"/>
  <c r="EK56" i="13" s="1"/>
  <c r="EK65" i="13" s="1"/>
  <c r="EK67" i="13" s="1"/>
  <c r="ER49" i="13"/>
  <c r="ER51" i="13"/>
  <c r="ER33" i="13"/>
  <c r="EL31" i="13"/>
  <c r="EL34" i="13" s="1"/>
  <c r="EL35" i="13" s="1"/>
  <c r="ER60" i="13"/>
  <c r="EN38" i="13"/>
  <c r="ER54" i="13"/>
  <c r="EM30" i="13"/>
  <c r="EN28" i="13"/>
  <c r="ER62" i="13"/>
  <c r="ER52" i="13"/>
  <c r="ET5" i="13"/>
  <c r="ET8" i="13" s="1"/>
  <c r="EU9" i="13"/>
  <c r="ET6" i="13"/>
  <c r="ES3" i="13"/>
  <c r="ES29" i="13" s="1"/>
  <c r="ES14" i="13"/>
  <c r="ES13" i="13"/>
  <c r="ES15" i="13"/>
  <c r="ES11" i="13"/>
  <c r="ES12" i="13"/>
  <c r="ES25" i="13"/>
  <c r="QQ9" i="13" l="1"/>
  <c r="QP5" i="13"/>
  <c r="QP8" i="13" s="1"/>
  <c r="QP6" i="13"/>
  <c r="QP7" i="13"/>
  <c r="QO25" i="13"/>
  <c r="QO15" i="13"/>
  <c r="QO14" i="13"/>
  <c r="QO13" i="13"/>
  <c r="QO12" i="13"/>
  <c r="QO11" i="13"/>
  <c r="QO3" i="13"/>
  <c r="ES50" i="13"/>
  <c r="EO28" i="13"/>
  <c r="EN30" i="13"/>
  <c r="EO38" i="13"/>
  <c r="ES61" i="13"/>
  <c r="EM31" i="13"/>
  <c r="EM34" i="13" s="1"/>
  <c r="EM35" i="13" s="1"/>
  <c r="ES33" i="13"/>
  <c r="EM39" i="13"/>
  <c r="EL41" i="13"/>
  <c r="EL43" i="13" s="1"/>
  <c r="ES40" i="13"/>
  <c r="ES53" i="13"/>
  <c r="ES52" i="13"/>
  <c r="ES60" i="13"/>
  <c r="ES51" i="13"/>
  <c r="ES32" i="13"/>
  <c r="ES55" i="13"/>
  <c r="ES62" i="13"/>
  <c r="ES54" i="13"/>
  <c r="ES49" i="13"/>
  <c r="ES48" i="13"/>
  <c r="EO59" i="13"/>
  <c r="EN63" i="13"/>
  <c r="ET3" i="13"/>
  <c r="ET29" i="13" s="1"/>
  <c r="ET13" i="13"/>
  <c r="ET14" i="13"/>
  <c r="ET15" i="13"/>
  <c r="ET12" i="13"/>
  <c r="ET11" i="13"/>
  <c r="ET25" i="13"/>
  <c r="EU6" i="13"/>
  <c r="EV9" i="13"/>
  <c r="EU5" i="13"/>
  <c r="EU8" i="13" s="1"/>
  <c r="QP25" i="13" l="1"/>
  <c r="QP14" i="13"/>
  <c r="QP12" i="13"/>
  <c r="QP15" i="13"/>
  <c r="QP13" i="13"/>
  <c r="QP11" i="13"/>
  <c r="QP3" i="13"/>
  <c r="QQ7" i="13"/>
  <c r="QR9" i="13"/>
  <c r="QQ6" i="13"/>
  <c r="QQ5" i="13"/>
  <c r="QQ8" i="13" s="1"/>
  <c r="ET50" i="13"/>
  <c r="EO63" i="13"/>
  <c r="EP59" i="13"/>
  <c r="ET62" i="13"/>
  <c r="ET60" i="13"/>
  <c r="EL47" i="13"/>
  <c r="EL56" i="13" s="1"/>
  <c r="EL65" i="13" s="1"/>
  <c r="EL67" i="13" s="1"/>
  <c r="EN31" i="13"/>
  <c r="EN34" i="13"/>
  <c r="EN35" i="13" s="1"/>
  <c r="ET48" i="13"/>
  <c r="ET55" i="13"/>
  <c r="ET52" i="13"/>
  <c r="EN39" i="13"/>
  <c r="EM41" i="13"/>
  <c r="EM43" i="13" s="1"/>
  <c r="EM47" i="13" s="1"/>
  <c r="EM56" i="13" s="1"/>
  <c r="EM65" i="13" s="1"/>
  <c r="EM67" i="13" s="1"/>
  <c r="ET61" i="13"/>
  <c r="EO30" i="13"/>
  <c r="EO31" i="13" s="1"/>
  <c r="EO34" i="13" s="1"/>
  <c r="EO35" i="13" s="1"/>
  <c r="EP28" i="13"/>
  <c r="ET49" i="13"/>
  <c r="ET32" i="13"/>
  <c r="ET53" i="13"/>
  <c r="ET33" i="13"/>
  <c r="EP38" i="13"/>
  <c r="ET54" i="13"/>
  <c r="ET51" i="13"/>
  <c r="ET40" i="13"/>
  <c r="EU15" i="13"/>
  <c r="EU3" i="13"/>
  <c r="EU29" i="13" s="1"/>
  <c r="EU13" i="13"/>
  <c r="EU14" i="13"/>
  <c r="EU12" i="13"/>
  <c r="EU11" i="13"/>
  <c r="EU25" i="13"/>
  <c r="EV6" i="13"/>
  <c r="EV5" i="13"/>
  <c r="EV8" i="13" s="1"/>
  <c r="EW9" i="13"/>
  <c r="QR7" i="13" l="1"/>
  <c r="QQ15" i="13"/>
  <c r="QQ13" i="13"/>
  <c r="QQ11" i="13"/>
  <c r="QQ3" i="13"/>
  <c r="QQ14" i="13"/>
  <c r="QQ12" i="13"/>
  <c r="QQ25" i="13"/>
  <c r="QS9" i="13"/>
  <c r="QR6" i="13"/>
  <c r="QR5" i="13"/>
  <c r="QR8" i="13" s="1"/>
  <c r="EU50" i="13"/>
  <c r="EU51" i="13"/>
  <c r="EU32" i="13"/>
  <c r="EU61" i="13"/>
  <c r="EU55" i="13"/>
  <c r="EP63" i="13"/>
  <c r="EQ59" i="13"/>
  <c r="EU40" i="13"/>
  <c r="EQ38" i="13"/>
  <c r="EU49" i="13"/>
  <c r="EU48" i="13"/>
  <c r="EU33" i="13"/>
  <c r="EP30" i="13"/>
  <c r="EP31" i="13" s="1"/>
  <c r="EP34" i="13" s="1"/>
  <c r="EP35" i="13" s="1"/>
  <c r="EQ28" i="13"/>
  <c r="EO39" i="13"/>
  <c r="EN41" i="13"/>
  <c r="EN43" i="13" s="1"/>
  <c r="EN47" i="13" s="1"/>
  <c r="EN56" i="13" s="1"/>
  <c r="EN65" i="13" s="1"/>
  <c r="EN67" i="13" s="1"/>
  <c r="EU60" i="13"/>
  <c r="EU54" i="13"/>
  <c r="EU53" i="13"/>
  <c r="EU52" i="13"/>
  <c r="EU62" i="13"/>
  <c r="EW5" i="13"/>
  <c r="EW8" i="13" s="1"/>
  <c r="EW6" i="13"/>
  <c r="EX9" i="13"/>
  <c r="EV3" i="13"/>
  <c r="EV29" i="13" s="1"/>
  <c r="EV15" i="13"/>
  <c r="EV14" i="13"/>
  <c r="EV12" i="13"/>
  <c r="EV11" i="13"/>
  <c r="EV13" i="13"/>
  <c r="EV25" i="13"/>
  <c r="QR25" i="13" l="1"/>
  <c r="QR15" i="13"/>
  <c r="QR14" i="13"/>
  <c r="QR13" i="13"/>
  <c r="QR12" i="13"/>
  <c r="QR11" i="13"/>
  <c r="QR3" i="13"/>
  <c r="QS6" i="13"/>
  <c r="QS5" i="13"/>
  <c r="QS8" i="13" s="1"/>
  <c r="QT9" i="13"/>
  <c r="QS7" i="13"/>
  <c r="EV50" i="13"/>
  <c r="EV54" i="13"/>
  <c r="EQ30" i="13"/>
  <c r="EQ31" i="13" s="1"/>
  <c r="EQ34" i="13" s="1"/>
  <c r="EQ35" i="13" s="1"/>
  <c r="ER28" i="13"/>
  <c r="EV48" i="13"/>
  <c r="EV40" i="13"/>
  <c r="EV61" i="13"/>
  <c r="EV62" i="13"/>
  <c r="EV60" i="13"/>
  <c r="EV49" i="13"/>
  <c r="EQ63" i="13"/>
  <c r="ER59" i="13"/>
  <c r="EV32" i="13"/>
  <c r="EV52" i="13"/>
  <c r="EV33" i="13"/>
  <c r="EV53" i="13"/>
  <c r="EP39" i="13"/>
  <c r="EO41" i="13"/>
  <c r="EO43" i="13" s="1"/>
  <c r="EO47" i="13" s="1"/>
  <c r="EO56" i="13" s="1"/>
  <c r="EO65" i="13" s="1"/>
  <c r="EO67" i="13" s="1"/>
  <c r="EV51" i="13"/>
  <c r="ER38" i="13"/>
  <c r="EV55" i="13"/>
  <c r="EX6" i="13"/>
  <c r="EY9" i="13"/>
  <c r="EX5" i="13"/>
  <c r="EX8" i="13" s="1"/>
  <c r="EW3" i="13"/>
  <c r="EW29" i="13" s="1"/>
  <c r="EW15" i="13"/>
  <c r="EW50" i="13" s="1"/>
  <c r="EW14" i="13"/>
  <c r="EW13" i="13"/>
  <c r="EW12" i="13"/>
  <c r="EW11" i="13"/>
  <c r="EW25" i="13"/>
  <c r="QT5" i="13" l="1"/>
  <c r="QT8" i="13" s="1"/>
  <c r="QT6" i="13"/>
  <c r="QT7" i="13"/>
  <c r="QS25" i="13"/>
  <c r="QS15" i="13"/>
  <c r="QS14" i="13"/>
  <c r="QS13" i="13"/>
  <c r="QS12" i="13"/>
  <c r="QS11" i="13"/>
  <c r="QS3" i="13"/>
  <c r="EW51" i="13"/>
  <c r="EW33" i="13"/>
  <c r="EW61" i="13"/>
  <c r="EW55" i="13"/>
  <c r="EW52" i="13"/>
  <c r="EW49" i="13"/>
  <c r="EW40" i="13"/>
  <c r="EW54" i="13"/>
  <c r="ES38" i="13"/>
  <c r="EQ39" i="13"/>
  <c r="EP41" i="13"/>
  <c r="EP43" i="13" s="1"/>
  <c r="EW32" i="13"/>
  <c r="EW60" i="13"/>
  <c r="EW48" i="13"/>
  <c r="EW53" i="13"/>
  <c r="ER63" i="13"/>
  <c r="ES59" i="13"/>
  <c r="EW62" i="13"/>
  <c r="ER30" i="13"/>
  <c r="ES28" i="13"/>
  <c r="EX3" i="13"/>
  <c r="EX29" i="13" s="1"/>
  <c r="EX15" i="13"/>
  <c r="EX13" i="13"/>
  <c r="EX14" i="13"/>
  <c r="EX12" i="13"/>
  <c r="EX11" i="13"/>
  <c r="EX25" i="13"/>
  <c r="EZ9" i="13"/>
  <c r="EY5" i="13"/>
  <c r="EY8" i="13" s="1"/>
  <c r="EY6" i="13"/>
  <c r="QT15" i="13" l="1"/>
  <c r="QT13" i="13"/>
  <c r="QT11" i="13"/>
  <c r="QT3" i="13"/>
  <c r="QT25" i="13"/>
  <c r="QT14" i="13"/>
  <c r="QT12" i="13"/>
  <c r="EX32" i="13"/>
  <c r="EX50" i="13"/>
  <c r="EX49" i="13"/>
  <c r="EX33" i="13"/>
  <c r="EX60" i="13"/>
  <c r="EX51" i="13"/>
  <c r="ET38" i="13"/>
  <c r="ER31" i="13"/>
  <c r="ER34" i="13" s="1"/>
  <c r="ER35" i="13" s="1"/>
  <c r="EX53" i="13"/>
  <c r="EP47" i="13"/>
  <c r="EP56" i="13" s="1"/>
  <c r="EP65" i="13" s="1"/>
  <c r="EP67" i="13" s="1"/>
  <c r="EX54" i="13"/>
  <c r="EX55" i="13"/>
  <c r="ES63" i="13"/>
  <c r="ET59" i="13"/>
  <c r="ET28" i="13"/>
  <c r="ES30" i="13"/>
  <c r="ES31" i="13" s="1"/>
  <c r="ES34" i="13" s="1"/>
  <c r="ES35" i="13" s="1"/>
  <c r="EX52" i="13"/>
  <c r="EX62" i="13"/>
  <c r="EX48" i="13"/>
  <c r="ER39" i="13"/>
  <c r="EQ41" i="13"/>
  <c r="EQ43" i="13" s="1"/>
  <c r="EX40" i="13"/>
  <c r="EX61" i="13"/>
  <c r="EY15" i="13"/>
  <c r="EY12" i="13"/>
  <c r="EY3" i="13"/>
  <c r="EY29" i="13" s="1"/>
  <c r="EY11" i="13"/>
  <c r="EY13" i="13"/>
  <c r="EY14" i="13"/>
  <c r="EY25" i="13"/>
  <c r="EZ5" i="13"/>
  <c r="EZ8" i="13" s="1"/>
  <c r="EZ6" i="13"/>
  <c r="FA9" i="13"/>
  <c r="EY50" i="13" l="1"/>
  <c r="ES39" i="13"/>
  <c r="ER41" i="13"/>
  <c r="ER43" i="13" s="1"/>
  <c r="EY32" i="13"/>
  <c r="EY60" i="13"/>
  <c r="EY61" i="13"/>
  <c r="EY48" i="13"/>
  <c r="ET30" i="13"/>
  <c r="ET31" i="13" s="1"/>
  <c r="ET34" i="13" s="1"/>
  <c r="ET35" i="13" s="1"/>
  <c r="EU28" i="13"/>
  <c r="EY55" i="13"/>
  <c r="EY53" i="13"/>
  <c r="EY33" i="13"/>
  <c r="EY51" i="13"/>
  <c r="EY40" i="13"/>
  <c r="EY62" i="13"/>
  <c r="EY49" i="13"/>
  <c r="EY54" i="13"/>
  <c r="EQ47" i="13"/>
  <c r="EQ56" i="13" s="1"/>
  <c r="EQ65" i="13" s="1"/>
  <c r="EQ67" i="13" s="1"/>
  <c r="EY52" i="13"/>
  <c r="ET63" i="13"/>
  <c r="EU59" i="13"/>
  <c r="EU38" i="13"/>
  <c r="EZ3" i="13"/>
  <c r="EZ29" i="13" s="1"/>
  <c r="EZ15" i="13"/>
  <c r="EZ14" i="13"/>
  <c r="EZ12" i="13"/>
  <c r="EZ13" i="13"/>
  <c r="EZ11" i="13"/>
  <c r="EZ25" i="13"/>
  <c r="FA6" i="13"/>
  <c r="FB9" i="13"/>
  <c r="FA5" i="13"/>
  <c r="FA8" i="13" s="1"/>
  <c r="EZ50" i="13" l="1"/>
  <c r="EV38" i="13"/>
  <c r="EZ62" i="13"/>
  <c r="EZ53" i="13"/>
  <c r="EZ48" i="13"/>
  <c r="ER47" i="13"/>
  <c r="ER56" i="13" s="1"/>
  <c r="ER65" i="13" s="1"/>
  <c r="ER67" i="13" s="1"/>
  <c r="EU63" i="13"/>
  <c r="EV59" i="13"/>
  <c r="EZ40" i="13"/>
  <c r="EZ55" i="13"/>
  <c r="EZ61" i="13"/>
  <c r="ET39" i="13"/>
  <c r="ES41" i="13"/>
  <c r="ES43" i="13" s="1"/>
  <c r="EZ54" i="13"/>
  <c r="EZ51" i="13"/>
  <c r="EU30" i="13"/>
  <c r="EV28" i="13"/>
  <c r="EZ60" i="13"/>
  <c r="EZ52" i="13"/>
  <c r="EZ49" i="13"/>
  <c r="EZ33" i="13"/>
  <c r="EZ32" i="13"/>
  <c r="FA3" i="13"/>
  <c r="FA29" i="13" s="1"/>
  <c r="FA15" i="13"/>
  <c r="FA50" i="13" s="1"/>
  <c r="FA14" i="13"/>
  <c r="FA13" i="13"/>
  <c r="FA12" i="13"/>
  <c r="FA11" i="13"/>
  <c r="FA25" i="13"/>
  <c r="FB6" i="13"/>
  <c r="FB5" i="13"/>
  <c r="FB8" i="13" s="1"/>
  <c r="FC9" i="13"/>
  <c r="FA33" i="13" l="1"/>
  <c r="EW28" i="13"/>
  <c r="EV30" i="13"/>
  <c r="EV31" i="13" s="1"/>
  <c r="EV34" i="13" s="1"/>
  <c r="EV35" i="13" s="1"/>
  <c r="ES47" i="13"/>
  <c r="ES56" i="13" s="1"/>
  <c r="ES65" i="13" s="1"/>
  <c r="ES67" i="13" s="1"/>
  <c r="FA40" i="13"/>
  <c r="EW38" i="13"/>
  <c r="FA49" i="13"/>
  <c r="EU31" i="13"/>
  <c r="EU34" i="13" s="1"/>
  <c r="EU35" i="13" s="1"/>
  <c r="EU39" i="13"/>
  <c r="ET41" i="13"/>
  <c r="ET43" i="13" s="1"/>
  <c r="EV63" i="13"/>
  <c r="EW59" i="13"/>
  <c r="FA48" i="13"/>
  <c r="FA52" i="13"/>
  <c r="FA51" i="13"/>
  <c r="FA61" i="13"/>
  <c r="FA53" i="13"/>
  <c r="FA32" i="13"/>
  <c r="FA60" i="13"/>
  <c r="FA54" i="13"/>
  <c r="FA55" i="13"/>
  <c r="FA62" i="13"/>
  <c r="FC5" i="13"/>
  <c r="FC8" i="13" s="1"/>
  <c r="FC6" i="13"/>
  <c r="FD9" i="13"/>
  <c r="FB3" i="13"/>
  <c r="FB29" i="13" s="1"/>
  <c r="FB15" i="13"/>
  <c r="FB50" i="13" s="1"/>
  <c r="FB13" i="13"/>
  <c r="FB14" i="13"/>
  <c r="FB12" i="13"/>
  <c r="FB11" i="13"/>
  <c r="FB25" i="13"/>
  <c r="FB62" i="13" l="1"/>
  <c r="FB32" i="13"/>
  <c r="FB51" i="13"/>
  <c r="FB40" i="13"/>
  <c r="EX28" i="13"/>
  <c r="EW30" i="13"/>
  <c r="EW31" i="13" s="1"/>
  <c r="EW34" i="13" s="1"/>
  <c r="EW35" i="13" s="1"/>
  <c r="FB55" i="13"/>
  <c r="FB53" i="13"/>
  <c r="FB52" i="13"/>
  <c r="ET47" i="13"/>
  <c r="ET56" i="13" s="1"/>
  <c r="ET65" i="13" s="1"/>
  <c r="ET67" i="13" s="1"/>
  <c r="FB49" i="13"/>
  <c r="FB33" i="13"/>
  <c r="FB54" i="13"/>
  <c r="FB48" i="13"/>
  <c r="EV39" i="13"/>
  <c r="EU41" i="13"/>
  <c r="EU43" i="13" s="1"/>
  <c r="EX38" i="13"/>
  <c r="FB60" i="13"/>
  <c r="FB61" i="13"/>
  <c r="EW63" i="13"/>
  <c r="EX59" i="13"/>
  <c r="FC15" i="13"/>
  <c r="FC50" i="13" s="1"/>
  <c r="FC13" i="13"/>
  <c r="FC14" i="13"/>
  <c r="FC12" i="13"/>
  <c r="FC3" i="13"/>
  <c r="FC29" i="13" s="1"/>
  <c r="FC11" i="13"/>
  <c r="FC25" i="13"/>
  <c r="FE9" i="13"/>
  <c r="FD5" i="13"/>
  <c r="FD8" i="13" s="1"/>
  <c r="FD6" i="13"/>
  <c r="FC54" i="13" l="1"/>
  <c r="FC32" i="13"/>
  <c r="FC61" i="13"/>
  <c r="EU47" i="13"/>
  <c r="EU56" i="13" s="1"/>
  <c r="EU65" i="13" s="1"/>
  <c r="EU67" i="13" s="1"/>
  <c r="FC33" i="13"/>
  <c r="FC52" i="13"/>
  <c r="EX30" i="13"/>
  <c r="EX31" i="13" s="1"/>
  <c r="EX34" i="13" s="1"/>
  <c r="EX35" i="13" s="1"/>
  <c r="EY28" i="13"/>
  <c r="FC62" i="13"/>
  <c r="FC60" i="13"/>
  <c r="EW39" i="13"/>
  <c r="EV41" i="13"/>
  <c r="EV43" i="13" s="1"/>
  <c r="EV47" i="13" s="1"/>
  <c r="EV56" i="13" s="1"/>
  <c r="EV65" i="13" s="1"/>
  <c r="EV67" i="13" s="1"/>
  <c r="FC49" i="13"/>
  <c r="FC53" i="13"/>
  <c r="FC40" i="13"/>
  <c r="EX63" i="13"/>
  <c r="EY59" i="13"/>
  <c r="EY38" i="13"/>
  <c r="FC48" i="13"/>
  <c r="FC55" i="13"/>
  <c r="FC51" i="13"/>
  <c r="FD3" i="13"/>
  <c r="FD29" i="13" s="1"/>
  <c r="FD14" i="13"/>
  <c r="FD12" i="13"/>
  <c r="FD15" i="13"/>
  <c r="FD50" i="13" s="1"/>
  <c r="FD11" i="13"/>
  <c r="FD13" i="13"/>
  <c r="FD25" i="13"/>
  <c r="FE5" i="13"/>
  <c r="FE8" i="13" s="1"/>
  <c r="FF9" i="13"/>
  <c r="FE6" i="13"/>
  <c r="FD55" i="13" l="1"/>
  <c r="EZ59" i="13"/>
  <c r="EY63" i="13"/>
  <c r="FD49" i="13"/>
  <c r="FD62" i="13"/>
  <c r="FD33" i="13"/>
  <c r="FD32" i="13"/>
  <c r="FD48" i="13"/>
  <c r="EZ28" i="13"/>
  <c r="EY30" i="13"/>
  <c r="EY31" i="13" s="1"/>
  <c r="EY34" i="13" s="1"/>
  <c r="EY35" i="13" s="1"/>
  <c r="FD54" i="13"/>
  <c r="EZ38" i="13"/>
  <c r="FD40" i="13"/>
  <c r="EX39" i="13"/>
  <c r="EW41" i="13"/>
  <c r="EW43" i="13" s="1"/>
  <c r="EW47" i="13" s="1"/>
  <c r="EW56" i="13" s="1"/>
  <c r="EW65" i="13" s="1"/>
  <c r="EW67" i="13" s="1"/>
  <c r="FD51" i="13"/>
  <c r="FD53" i="13"/>
  <c r="FD60" i="13"/>
  <c r="FD52" i="13"/>
  <c r="FD61" i="13"/>
  <c r="FE3" i="13"/>
  <c r="FE29" i="13" s="1"/>
  <c r="FE15" i="13"/>
  <c r="FE50" i="13" s="1"/>
  <c r="FE14" i="13"/>
  <c r="FE13" i="13"/>
  <c r="FE12" i="13"/>
  <c r="FE11" i="13"/>
  <c r="FE25" i="13"/>
  <c r="FF6" i="13"/>
  <c r="FF5" i="13"/>
  <c r="FF8" i="13" s="1"/>
  <c r="FG9" i="13"/>
  <c r="FE53" i="13" l="1"/>
  <c r="FE40" i="13"/>
  <c r="FE33" i="13"/>
  <c r="EZ63" i="13"/>
  <c r="FA59" i="13"/>
  <c r="FE61" i="13"/>
  <c r="FE51" i="13"/>
  <c r="FA38" i="13"/>
  <c r="EZ30" i="13"/>
  <c r="FA28" i="13"/>
  <c r="FE62" i="13"/>
  <c r="FE55" i="13"/>
  <c r="FE52" i="13"/>
  <c r="FE48" i="13"/>
  <c r="FE49" i="13"/>
  <c r="FE60" i="13"/>
  <c r="EY39" i="13"/>
  <c r="EX41" i="13"/>
  <c r="EX43" i="13" s="1"/>
  <c r="FE54" i="13"/>
  <c r="FE32" i="13"/>
  <c r="FG6" i="13"/>
  <c r="FH9" i="13"/>
  <c r="FG5" i="13"/>
  <c r="FG8" i="13" s="1"/>
  <c r="FF3" i="13"/>
  <c r="FF29" i="13" s="1"/>
  <c r="FF15" i="13"/>
  <c r="FF13" i="13"/>
  <c r="FF14" i="13"/>
  <c r="FF12" i="13"/>
  <c r="FF11" i="13"/>
  <c r="FF25" i="13"/>
  <c r="FF50" i="13" l="1"/>
  <c r="EZ39" i="13"/>
  <c r="EY41" i="13"/>
  <c r="EY43" i="13" s="1"/>
  <c r="EY47" i="13" s="1"/>
  <c r="EY56" i="13" s="1"/>
  <c r="EY65" i="13" s="1"/>
  <c r="EY67" i="13" s="1"/>
  <c r="FF52" i="13"/>
  <c r="EZ31" i="13"/>
  <c r="EZ34" i="13" s="1"/>
  <c r="EZ35" i="13" s="1"/>
  <c r="FF61" i="13"/>
  <c r="FF40" i="13"/>
  <c r="FF32" i="13"/>
  <c r="FF60" i="13"/>
  <c r="FF55" i="13"/>
  <c r="FB38" i="13"/>
  <c r="FA63" i="13"/>
  <c r="FB59" i="13"/>
  <c r="FF53" i="13"/>
  <c r="FF54" i="13"/>
  <c r="FF49" i="13"/>
  <c r="FF62" i="13"/>
  <c r="EX47" i="13"/>
  <c r="EX56" i="13" s="1"/>
  <c r="EX65" i="13" s="1"/>
  <c r="EX67" i="13" s="1"/>
  <c r="FF48" i="13"/>
  <c r="FB28" i="13"/>
  <c r="FA30" i="13"/>
  <c r="FA31" i="13" s="1"/>
  <c r="FA34" i="13" s="1"/>
  <c r="FA35" i="13" s="1"/>
  <c r="FF51" i="13"/>
  <c r="FF33" i="13"/>
  <c r="FH5" i="13"/>
  <c r="FH8" i="13" s="1"/>
  <c r="FH6" i="13"/>
  <c r="FI9" i="13"/>
  <c r="FG15" i="13"/>
  <c r="FG3" i="13"/>
  <c r="FG29" i="13" s="1"/>
  <c r="FG12" i="13"/>
  <c r="FG13" i="13"/>
  <c r="FG14" i="13"/>
  <c r="FG11" i="13"/>
  <c r="FG25" i="13"/>
  <c r="FG50" i="13" l="1"/>
  <c r="FG33" i="13"/>
  <c r="FG48" i="13"/>
  <c r="FG62" i="13"/>
  <c r="FB63" i="13"/>
  <c r="FC59" i="13"/>
  <c r="FG55" i="13"/>
  <c r="FG61" i="13"/>
  <c r="FG51" i="13"/>
  <c r="FG49" i="13"/>
  <c r="FG60" i="13"/>
  <c r="FA39" i="13"/>
  <c r="EZ41" i="13"/>
  <c r="EZ43" i="13" s="1"/>
  <c r="FG54" i="13"/>
  <c r="FG32" i="13"/>
  <c r="FC28" i="13"/>
  <c r="FB30" i="13"/>
  <c r="FB31" i="13" s="1"/>
  <c r="FB34" i="13" s="1"/>
  <c r="FB35" i="13" s="1"/>
  <c r="FG53" i="13"/>
  <c r="FC38" i="13"/>
  <c r="FG40" i="13"/>
  <c r="FG52" i="13"/>
  <c r="FI5" i="13"/>
  <c r="FI8" i="13" s="1"/>
  <c r="FJ9" i="13"/>
  <c r="FI6" i="13"/>
  <c r="FH3" i="13"/>
  <c r="FH29" i="13" s="1"/>
  <c r="FH14" i="13"/>
  <c r="FH12" i="13"/>
  <c r="FH15" i="13"/>
  <c r="FH50" i="13" s="1"/>
  <c r="FH13" i="13"/>
  <c r="FH11" i="13"/>
  <c r="FH25" i="13"/>
  <c r="FH32" i="13" l="1"/>
  <c r="FH60" i="13"/>
  <c r="FH55" i="13"/>
  <c r="FH48" i="13"/>
  <c r="FH52" i="13"/>
  <c r="FH53" i="13"/>
  <c r="FH54" i="13"/>
  <c r="FH49" i="13"/>
  <c r="FC63" i="13"/>
  <c r="FD59" i="13"/>
  <c r="FH33" i="13"/>
  <c r="FH40" i="13"/>
  <c r="EZ47" i="13"/>
  <c r="EZ56" i="13" s="1"/>
  <c r="EZ65" i="13" s="1"/>
  <c r="EZ67" i="13" s="1"/>
  <c r="FH51" i="13"/>
  <c r="FD38" i="13"/>
  <c r="FC30" i="13"/>
  <c r="FD28" i="13"/>
  <c r="FB39" i="13"/>
  <c r="FA41" i="13"/>
  <c r="FA43" i="13" s="1"/>
  <c r="FH61" i="13"/>
  <c r="FH62" i="13"/>
  <c r="FI3" i="13"/>
  <c r="FI29" i="13" s="1"/>
  <c r="FI15" i="13"/>
  <c r="FI14" i="13"/>
  <c r="FI13" i="13"/>
  <c r="FI11" i="13"/>
  <c r="FI12" i="13"/>
  <c r="FI25" i="13"/>
  <c r="FK9" i="13"/>
  <c r="FJ5" i="13"/>
  <c r="FJ8" i="13" s="1"/>
  <c r="FJ6" i="13"/>
  <c r="FI50" i="13" l="1"/>
  <c r="FI61" i="13"/>
  <c r="FC31" i="13"/>
  <c r="FC34" i="13" s="1"/>
  <c r="FC35" i="13" s="1"/>
  <c r="FD63" i="13"/>
  <c r="FE59" i="13"/>
  <c r="FI53" i="13"/>
  <c r="FI60" i="13"/>
  <c r="FA47" i="13"/>
  <c r="FA56" i="13" s="1"/>
  <c r="FA65" i="13" s="1"/>
  <c r="FA67" i="13" s="1"/>
  <c r="FE38" i="13"/>
  <c r="FI52" i="13"/>
  <c r="FI32" i="13"/>
  <c r="FC39" i="13"/>
  <c r="FB41" i="13"/>
  <c r="FB43" i="13" s="1"/>
  <c r="FB47" i="13" s="1"/>
  <c r="FB56" i="13" s="1"/>
  <c r="FB65" i="13" s="1"/>
  <c r="FB67" i="13" s="1"/>
  <c r="FI40" i="13"/>
  <c r="FI49" i="13"/>
  <c r="FI48" i="13"/>
  <c r="FI62" i="13"/>
  <c r="FD30" i="13"/>
  <c r="FE28" i="13"/>
  <c r="FI51" i="13"/>
  <c r="FI33" i="13"/>
  <c r="FI54" i="13"/>
  <c r="FI55" i="13"/>
  <c r="FK5" i="13"/>
  <c r="FK8" i="13" s="1"/>
  <c r="FK6" i="13"/>
  <c r="FL9" i="13"/>
  <c r="FJ3" i="13"/>
  <c r="FJ29" i="13" s="1"/>
  <c r="FJ15" i="13"/>
  <c r="FJ50" i="13" s="1"/>
  <c r="FJ13" i="13"/>
  <c r="FJ14" i="13"/>
  <c r="FJ12" i="13"/>
  <c r="FJ11" i="13"/>
  <c r="FJ25" i="13"/>
  <c r="FJ51" i="13" l="1"/>
  <c r="FJ48" i="13"/>
  <c r="FD39" i="13"/>
  <c r="FC41" i="13"/>
  <c r="FC43" i="13" s="1"/>
  <c r="FC47" i="13" s="1"/>
  <c r="FC56" i="13" s="1"/>
  <c r="FC65" i="13" s="1"/>
  <c r="FC67" i="13" s="1"/>
  <c r="FF38" i="13"/>
  <c r="FJ53" i="13"/>
  <c r="FJ55" i="13"/>
  <c r="FF28" i="13"/>
  <c r="FE30" i="13"/>
  <c r="FE31" i="13" s="1"/>
  <c r="FE34" i="13" s="1"/>
  <c r="FE35" i="13" s="1"/>
  <c r="FJ49" i="13"/>
  <c r="FJ32" i="13"/>
  <c r="FE63" i="13"/>
  <c r="FF59" i="13"/>
  <c r="FJ61" i="13"/>
  <c r="FJ54" i="13"/>
  <c r="FD31" i="13"/>
  <c r="FD34" i="13" s="1"/>
  <c r="FD35" i="13" s="1"/>
  <c r="FJ40" i="13"/>
  <c r="FJ52" i="13"/>
  <c r="FJ33" i="13"/>
  <c r="FJ62" i="13"/>
  <c r="FJ60" i="13"/>
  <c r="FK15" i="13"/>
  <c r="FK50" i="13" s="1"/>
  <c r="FK3" i="13"/>
  <c r="FK29" i="13" s="1"/>
  <c r="FK13" i="13"/>
  <c r="FK14" i="13"/>
  <c r="FK12" i="13"/>
  <c r="FK11" i="13"/>
  <c r="FK25" i="13"/>
  <c r="FL6" i="13"/>
  <c r="FM9" i="13"/>
  <c r="FL5" i="13"/>
  <c r="FL8" i="13" s="1"/>
  <c r="FK33" i="13" l="1"/>
  <c r="FF63" i="13"/>
  <c r="FG59" i="13"/>
  <c r="FG38" i="13"/>
  <c r="FK48" i="13"/>
  <c r="FF30" i="13"/>
  <c r="FG28" i="13"/>
  <c r="FK51" i="13"/>
  <c r="FK60" i="13"/>
  <c r="FK52" i="13"/>
  <c r="FK54" i="13"/>
  <c r="FK32" i="13"/>
  <c r="FK55" i="13"/>
  <c r="FK62" i="13"/>
  <c r="FK40" i="13"/>
  <c r="FK61" i="13"/>
  <c r="FK49" i="13"/>
  <c r="FK53" i="13"/>
  <c r="FE39" i="13"/>
  <c r="FD41" i="13"/>
  <c r="FD43" i="13" s="1"/>
  <c r="FN9" i="13"/>
  <c r="FM5" i="13"/>
  <c r="FM8" i="13" s="1"/>
  <c r="FM6" i="13"/>
  <c r="FL3" i="13"/>
  <c r="FL29" i="13" s="1"/>
  <c r="FL15" i="13"/>
  <c r="FL14" i="13"/>
  <c r="FL12" i="13"/>
  <c r="FL11" i="13"/>
  <c r="FL13" i="13"/>
  <c r="FL25" i="13"/>
  <c r="FL50" i="13" l="1"/>
  <c r="FL49" i="13"/>
  <c r="FL55" i="13"/>
  <c r="FL60" i="13"/>
  <c r="FL48" i="13"/>
  <c r="FD47" i="13"/>
  <c r="FD56" i="13" s="1"/>
  <c r="FD65" i="13" s="1"/>
  <c r="FD67" i="13" s="1"/>
  <c r="FL61" i="13"/>
  <c r="FL32" i="13"/>
  <c r="FL51" i="13"/>
  <c r="FL33" i="13"/>
  <c r="FF39" i="13"/>
  <c r="FE41" i="13"/>
  <c r="FE43" i="13" s="1"/>
  <c r="FE47" i="13" s="1"/>
  <c r="FE56" i="13" s="1"/>
  <c r="FE65" i="13" s="1"/>
  <c r="FE67" i="13" s="1"/>
  <c r="FL40" i="13"/>
  <c r="FL54" i="13"/>
  <c r="FG30" i="13"/>
  <c r="FH28" i="13"/>
  <c r="FH38" i="13"/>
  <c r="FL53" i="13"/>
  <c r="FL62" i="13"/>
  <c r="FL52" i="13"/>
  <c r="FF31" i="13"/>
  <c r="FF34" i="13" s="1"/>
  <c r="FF35" i="13" s="1"/>
  <c r="FG63" i="13"/>
  <c r="FH59" i="13"/>
  <c r="FM3" i="13"/>
  <c r="FM29" i="13" s="1"/>
  <c r="FM15" i="13"/>
  <c r="FM14" i="13"/>
  <c r="FM13" i="13"/>
  <c r="FM11" i="13"/>
  <c r="FM12" i="13"/>
  <c r="FM25" i="13"/>
  <c r="FO9" i="13"/>
  <c r="FN6" i="13"/>
  <c r="FN5" i="13"/>
  <c r="FN8" i="13" s="1"/>
  <c r="FM50" i="13" l="1"/>
  <c r="FI38" i="13"/>
  <c r="FM54" i="13"/>
  <c r="FM33" i="13"/>
  <c r="FM55" i="13"/>
  <c r="FI59" i="13"/>
  <c r="FH63" i="13"/>
  <c r="FM52" i="13"/>
  <c r="FM40" i="13"/>
  <c r="FM51" i="13"/>
  <c r="FM49" i="13"/>
  <c r="FM62" i="13"/>
  <c r="FI28" i="13"/>
  <c r="FH30" i="13"/>
  <c r="FM32" i="13"/>
  <c r="FM48" i="13"/>
  <c r="FM53" i="13"/>
  <c r="FG31" i="13"/>
  <c r="FG34" i="13" s="1"/>
  <c r="FG35" i="13" s="1"/>
  <c r="FG39" i="13"/>
  <c r="FF41" i="13"/>
  <c r="FF43" i="13" s="1"/>
  <c r="FM61" i="13"/>
  <c r="FM60" i="13"/>
  <c r="FO5" i="13"/>
  <c r="FO8" i="13" s="1"/>
  <c r="FO6" i="13"/>
  <c r="FP9" i="13"/>
  <c r="FN3" i="13"/>
  <c r="FN29" i="13" s="1"/>
  <c r="FN15" i="13"/>
  <c r="FN13" i="13"/>
  <c r="FN14" i="13"/>
  <c r="FN12" i="13"/>
  <c r="FN11" i="13"/>
  <c r="FN25" i="13"/>
  <c r="FN50" i="13" l="1"/>
  <c r="FN61" i="13"/>
  <c r="FH31" i="13"/>
  <c r="FH34" i="13" s="1"/>
  <c r="FH35" i="13" s="1"/>
  <c r="FN51" i="13"/>
  <c r="FI63" i="13"/>
  <c r="FJ59" i="13"/>
  <c r="FF47" i="13"/>
  <c r="FF56" i="13" s="1"/>
  <c r="FF65" i="13" s="1"/>
  <c r="FF67" i="13" s="1"/>
  <c r="FN53" i="13"/>
  <c r="FI30" i="13"/>
  <c r="FI31" i="13" s="1"/>
  <c r="FI34" i="13" s="1"/>
  <c r="FI35" i="13" s="1"/>
  <c r="FJ28" i="13"/>
  <c r="FN40" i="13"/>
  <c r="FN55" i="13"/>
  <c r="FJ38" i="13"/>
  <c r="FH39" i="13"/>
  <c r="FG41" i="13"/>
  <c r="FG43" i="13" s="1"/>
  <c r="FN48" i="13"/>
  <c r="FN62" i="13"/>
  <c r="FN52" i="13"/>
  <c r="FN33" i="13"/>
  <c r="FN60" i="13"/>
  <c r="FN32" i="13"/>
  <c r="FN49" i="13"/>
  <c r="FN54" i="13"/>
  <c r="FQ9" i="13"/>
  <c r="FP5" i="13"/>
  <c r="FP8" i="13" s="1"/>
  <c r="FP6" i="13"/>
  <c r="FO15" i="13"/>
  <c r="FO3" i="13"/>
  <c r="FO29" i="13" s="1"/>
  <c r="FO12" i="13"/>
  <c r="FO13" i="13"/>
  <c r="FO11" i="13"/>
  <c r="FO14" i="13"/>
  <c r="FO25" i="13"/>
  <c r="FO50" i="13" l="1"/>
  <c r="FO54" i="13"/>
  <c r="FO60" i="13"/>
  <c r="FO48" i="13"/>
  <c r="FK38" i="13"/>
  <c r="FK59" i="13"/>
  <c r="FJ63" i="13"/>
  <c r="FO33" i="13"/>
  <c r="FG47" i="13"/>
  <c r="FG56" i="13" s="1"/>
  <c r="FG65" i="13" s="1"/>
  <c r="FG67" i="13" s="1"/>
  <c r="FO55" i="13"/>
  <c r="FO53" i="13"/>
  <c r="FO61" i="13"/>
  <c r="FO49" i="13"/>
  <c r="FO52" i="13"/>
  <c r="FI39" i="13"/>
  <c r="FH41" i="13"/>
  <c r="FH43" i="13" s="1"/>
  <c r="FO40" i="13"/>
  <c r="FO51" i="13"/>
  <c r="FO32" i="13"/>
  <c r="FO62" i="13"/>
  <c r="FJ30" i="13"/>
  <c r="FJ31" i="13" s="1"/>
  <c r="FJ34" i="13" s="1"/>
  <c r="FJ35" i="13" s="1"/>
  <c r="FK28" i="13"/>
  <c r="FP3" i="13"/>
  <c r="FP29" i="13" s="1"/>
  <c r="FP15" i="13"/>
  <c r="FP14" i="13"/>
  <c r="FP12" i="13"/>
  <c r="FP13" i="13"/>
  <c r="FP11" i="13"/>
  <c r="FP25" i="13"/>
  <c r="FQ6" i="13"/>
  <c r="FQ5" i="13"/>
  <c r="FQ8" i="13" s="1"/>
  <c r="FR9" i="13"/>
  <c r="FP50" i="13" l="1"/>
  <c r="FP40" i="13"/>
  <c r="FP49" i="13"/>
  <c r="FK63" i="13"/>
  <c r="FL59" i="13"/>
  <c r="FP60" i="13"/>
  <c r="FP62" i="13"/>
  <c r="FH47" i="13"/>
  <c r="FH56" i="13" s="1"/>
  <c r="FH65" i="13" s="1"/>
  <c r="FH67" i="13" s="1"/>
  <c r="FP61" i="13"/>
  <c r="FL38" i="13"/>
  <c r="FP54" i="13"/>
  <c r="FP32" i="13"/>
  <c r="FJ39" i="13"/>
  <c r="FI41" i="13"/>
  <c r="FI43" i="13" s="1"/>
  <c r="FI47" i="13" s="1"/>
  <c r="FI56" i="13" s="1"/>
  <c r="FI65" i="13" s="1"/>
  <c r="FI67" i="13" s="1"/>
  <c r="FP53" i="13"/>
  <c r="FP33" i="13"/>
  <c r="FK30" i="13"/>
  <c r="FK31" i="13" s="1"/>
  <c r="FK34" i="13" s="1"/>
  <c r="FK35" i="13" s="1"/>
  <c r="FL28" i="13"/>
  <c r="FP51" i="13"/>
  <c r="FP52" i="13"/>
  <c r="FP55" i="13"/>
  <c r="FP48" i="13"/>
  <c r="FS9" i="13"/>
  <c r="FR5" i="13"/>
  <c r="FR8" i="13" s="1"/>
  <c r="FR6" i="13"/>
  <c r="FQ3" i="13"/>
  <c r="FQ29" i="13" s="1"/>
  <c r="FQ15" i="13"/>
  <c r="FQ14" i="13"/>
  <c r="FQ13" i="13"/>
  <c r="FQ11" i="13"/>
  <c r="FQ12" i="13"/>
  <c r="FQ25" i="13"/>
  <c r="FQ50" i="13" l="1"/>
  <c r="FQ55" i="13"/>
  <c r="FK39" i="13"/>
  <c r="FJ41" i="13"/>
  <c r="FJ43" i="13" s="1"/>
  <c r="FJ47" i="13" s="1"/>
  <c r="FJ56" i="13" s="1"/>
  <c r="FJ65" i="13" s="1"/>
  <c r="FJ67" i="13" s="1"/>
  <c r="FQ62" i="13"/>
  <c r="FQ49" i="13"/>
  <c r="FQ52" i="13"/>
  <c r="FQ33" i="13"/>
  <c r="FQ32" i="13"/>
  <c r="FQ61" i="13"/>
  <c r="FQ60" i="13"/>
  <c r="FQ40" i="13"/>
  <c r="FQ51" i="13"/>
  <c r="FQ53" i="13"/>
  <c r="FQ54" i="13"/>
  <c r="FL63" i="13"/>
  <c r="FM59" i="13"/>
  <c r="FQ48" i="13"/>
  <c r="FL30" i="13"/>
  <c r="FM28" i="13"/>
  <c r="FM38" i="13"/>
  <c r="FR3" i="13"/>
  <c r="FR29" i="13" s="1"/>
  <c r="FR15" i="13"/>
  <c r="FR13" i="13"/>
  <c r="FR11" i="13"/>
  <c r="FR14" i="13"/>
  <c r="FR12" i="13"/>
  <c r="FR25" i="13"/>
  <c r="FT9" i="13"/>
  <c r="FS5" i="13"/>
  <c r="FS8" i="13" s="1"/>
  <c r="FS6" i="13"/>
  <c r="FR50" i="13" l="1"/>
  <c r="FL31" i="13"/>
  <c r="FL34" i="13" s="1"/>
  <c r="FL35" i="13" s="1"/>
  <c r="FR54" i="13"/>
  <c r="FR60" i="13"/>
  <c r="FR52" i="13"/>
  <c r="FL39" i="13"/>
  <c r="FK41" i="13"/>
  <c r="FK43" i="13" s="1"/>
  <c r="FK47" i="13" s="1"/>
  <c r="FK56" i="13" s="1"/>
  <c r="FK65" i="13" s="1"/>
  <c r="FK67" i="13" s="1"/>
  <c r="FN38" i="13"/>
  <c r="FR48" i="13"/>
  <c r="FR53" i="13"/>
  <c r="FR61" i="13"/>
  <c r="FR49" i="13"/>
  <c r="FR55" i="13"/>
  <c r="FM63" i="13"/>
  <c r="FN59" i="13"/>
  <c r="FR51" i="13"/>
  <c r="FR32" i="13"/>
  <c r="FR62" i="13"/>
  <c r="FN28" i="13"/>
  <c r="FM30" i="13"/>
  <c r="FR40" i="13"/>
  <c r="FR33" i="13"/>
  <c r="FS15" i="13"/>
  <c r="FS3" i="13"/>
  <c r="FS29" i="13" s="1"/>
  <c r="FS13" i="13"/>
  <c r="FS14" i="13"/>
  <c r="FS12" i="13"/>
  <c r="FS11" i="13"/>
  <c r="FS25" i="13"/>
  <c r="FT5" i="13"/>
  <c r="FT8" i="13" s="1"/>
  <c r="FU9" i="13"/>
  <c r="FT6" i="13"/>
  <c r="FS50" i="13" l="1"/>
  <c r="FS33" i="13"/>
  <c r="FS40" i="13"/>
  <c r="FS32" i="13"/>
  <c r="FS55" i="13"/>
  <c r="FS48" i="13"/>
  <c r="FM39" i="13"/>
  <c r="FL41" i="13"/>
  <c r="FL43" i="13" s="1"/>
  <c r="FL47" i="13" s="1"/>
  <c r="FL56" i="13" s="1"/>
  <c r="FL65" i="13" s="1"/>
  <c r="FL67" i="13" s="1"/>
  <c r="FM31" i="13"/>
  <c r="FM34" i="13" s="1"/>
  <c r="FM35" i="13" s="1"/>
  <c r="FS51" i="13"/>
  <c r="FS49" i="13"/>
  <c r="FS52" i="13"/>
  <c r="FO28" i="13"/>
  <c r="FN30" i="13"/>
  <c r="FN31" i="13" s="1"/>
  <c r="FN34" i="13" s="1"/>
  <c r="FN35" i="13" s="1"/>
  <c r="FN63" i="13"/>
  <c r="FO59" i="13"/>
  <c r="FS61" i="13"/>
  <c r="FO38" i="13"/>
  <c r="FS60" i="13"/>
  <c r="FS62" i="13"/>
  <c r="FS53" i="13"/>
  <c r="FS54" i="13"/>
  <c r="FT3" i="13"/>
  <c r="FT29" i="13" s="1"/>
  <c r="FT14" i="13"/>
  <c r="FT15" i="13"/>
  <c r="FT12" i="13"/>
  <c r="FT11" i="13"/>
  <c r="FT13" i="13"/>
  <c r="FT25" i="13"/>
  <c r="FV9" i="13"/>
  <c r="FU6" i="13"/>
  <c r="FU5" i="13"/>
  <c r="FU8" i="13" s="1"/>
  <c r="FT50" i="13" l="1"/>
  <c r="FT53" i="13"/>
  <c r="FP38" i="13"/>
  <c r="FT49" i="13"/>
  <c r="FT32" i="13"/>
  <c r="FT62" i="13"/>
  <c r="FT51" i="13"/>
  <c r="FN39" i="13"/>
  <c r="FM41" i="13"/>
  <c r="FM43" i="13" s="1"/>
  <c r="FM47" i="13" s="1"/>
  <c r="FM56" i="13" s="1"/>
  <c r="FM65" i="13" s="1"/>
  <c r="FM67" i="13" s="1"/>
  <c r="FT40" i="13"/>
  <c r="FT33" i="13"/>
  <c r="FT61" i="13"/>
  <c r="FO30" i="13"/>
  <c r="FO31" i="13" s="1"/>
  <c r="FO34" i="13" s="1"/>
  <c r="FO35" i="13" s="1"/>
  <c r="FP28" i="13"/>
  <c r="FT48" i="13"/>
  <c r="FT54" i="13"/>
  <c r="FT60" i="13"/>
  <c r="FO63" i="13"/>
  <c r="FP59" i="13"/>
  <c r="FT52" i="13"/>
  <c r="FT55" i="13"/>
  <c r="FV5" i="13"/>
  <c r="FV8" i="13" s="1"/>
  <c r="FV6" i="13"/>
  <c r="FW9" i="13"/>
  <c r="FU3" i="13"/>
  <c r="FU29" i="13" s="1"/>
  <c r="FU15" i="13"/>
  <c r="FU14" i="13"/>
  <c r="FU13" i="13"/>
  <c r="FU11" i="13"/>
  <c r="FU12" i="13"/>
  <c r="FU25" i="13"/>
  <c r="FU50" i="13" l="1"/>
  <c r="FP30" i="13"/>
  <c r="FP31" i="13" s="1"/>
  <c r="FP34" i="13" s="1"/>
  <c r="FP35" i="13" s="1"/>
  <c r="FQ28" i="13"/>
  <c r="FU40" i="13"/>
  <c r="FU62" i="13"/>
  <c r="FQ38" i="13"/>
  <c r="FU55" i="13"/>
  <c r="FU60" i="13"/>
  <c r="FU32" i="13"/>
  <c r="FU53" i="13"/>
  <c r="FU52" i="13"/>
  <c r="FU54" i="13"/>
  <c r="FU61" i="13"/>
  <c r="FO39" i="13"/>
  <c r="FN41" i="13"/>
  <c r="FN43" i="13" s="1"/>
  <c r="FU49" i="13"/>
  <c r="FP63" i="13"/>
  <c r="FQ59" i="13"/>
  <c r="FU48" i="13"/>
  <c r="FU33" i="13"/>
  <c r="FU51" i="13"/>
  <c r="FW5" i="13"/>
  <c r="FW8" i="13" s="1"/>
  <c r="FX9" i="13"/>
  <c r="FW6" i="13"/>
  <c r="FV3" i="13"/>
  <c r="FV29" i="13" s="1"/>
  <c r="FV15" i="13"/>
  <c r="FV13" i="13"/>
  <c r="FV14" i="13"/>
  <c r="FV12" i="13"/>
  <c r="FV11" i="13"/>
  <c r="FV25" i="13"/>
  <c r="FV50" i="13" l="1"/>
  <c r="FQ63" i="13"/>
  <c r="FR59" i="13"/>
  <c r="FP39" i="13"/>
  <c r="FO41" i="13"/>
  <c r="FO43" i="13" s="1"/>
  <c r="FO47" i="13" s="1"/>
  <c r="FO56" i="13" s="1"/>
  <c r="FO65" i="13" s="1"/>
  <c r="FO67" i="13" s="1"/>
  <c r="FV53" i="13"/>
  <c r="FR38" i="13"/>
  <c r="FQ30" i="13"/>
  <c r="FR28" i="13"/>
  <c r="FV51" i="13"/>
  <c r="FV61" i="13"/>
  <c r="FV32" i="13"/>
  <c r="FV33" i="13"/>
  <c r="FV49" i="13"/>
  <c r="FV54" i="13"/>
  <c r="FV60" i="13"/>
  <c r="FV62" i="13"/>
  <c r="FV48" i="13"/>
  <c r="FN47" i="13"/>
  <c r="FN56" i="13" s="1"/>
  <c r="FN65" i="13" s="1"/>
  <c r="FN67" i="13" s="1"/>
  <c r="FV52" i="13"/>
  <c r="FV55" i="13"/>
  <c r="FV40" i="13"/>
  <c r="FW15" i="13"/>
  <c r="FW3" i="13"/>
  <c r="FW29" i="13" s="1"/>
  <c r="FW12" i="13"/>
  <c r="FW13" i="13"/>
  <c r="FW14" i="13"/>
  <c r="FW11" i="13"/>
  <c r="FW25" i="13"/>
  <c r="FX6" i="13"/>
  <c r="FY9" i="13"/>
  <c r="FX5" i="13"/>
  <c r="FX8" i="13" s="1"/>
  <c r="FW50" i="13" l="1"/>
  <c r="FW55" i="13"/>
  <c r="FW48" i="13"/>
  <c r="FW49" i="13"/>
  <c r="FW51" i="13"/>
  <c r="FS38" i="13"/>
  <c r="FS59" i="13"/>
  <c r="FR63" i="13"/>
  <c r="FW52" i="13"/>
  <c r="FW62" i="13"/>
  <c r="FW33" i="13"/>
  <c r="FR30" i="13"/>
  <c r="FS28" i="13"/>
  <c r="FW53" i="13"/>
  <c r="FW60" i="13"/>
  <c r="FW32" i="13"/>
  <c r="FQ31" i="13"/>
  <c r="FQ34" i="13" s="1"/>
  <c r="FQ35" i="13" s="1"/>
  <c r="FW40" i="13"/>
  <c r="FW54" i="13"/>
  <c r="FW61" i="13"/>
  <c r="FQ39" i="13"/>
  <c r="FP41" i="13"/>
  <c r="FP43" i="13" s="1"/>
  <c r="FP47" i="13" s="1"/>
  <c r="FP56" i="13" s="1"/>
  <c r="FP65" i="13" s="1"/>
  <c r="FP67" i="13" s="1"/>
  <c r="FY5" i="13"/>
  <c r="FY8" i="13" s="1"/>
  <c r="FY6" i="13"/>
  <c r="FZ9" i="13"/>
  <c r="FX3" i="13"/>
  <c r="FX29" i="13" s="1"/>
  <c r="FX14" i="13"/>
  <c r="FX12" i="13"/>
  <c r="FX13" i="13"/>
  <c r="FX11" i="13"/>
  <c r="FX15" i="13"/>
  <c r="FX25" i="13"/>
  <c r="FX50" i="13" l="1"/>
  <c r="FR39" i="13"/>
  <c r="FQ41" i="13"/>
  <c r="FQ43" i="13" s="1"/>
  <c r="FQ47" i="13" s="1"/>
  <c r="FQ56" i="13" s="1"/>
  <c r="FQ65" i="13" s="1"/>
  <c r="FQ67" i="13" s="1"/>
  <c r="FX53" i="13"/>
  <c r="FX62" i="13"/>
  <c r="FX48" i="13"/>
  <c r="FX61" i="13"/>
  <c r="FS30" i="13"/>
  <c r="FS31" i="13" s="1"/>
  <c r="FS34" i="13" s="1"/>
  <c r="FS35" i="13" s="1"/>
  <c r="FT28" i="13"/>
  <c r="FX52" i="13"/>
  <c r="FT38" i="13"/>
  <c r="FX55" i="13"/>
  <c r="FX54" i="13"/>
  <c r="FX32" i="13"/>
  <c r="FR31" i="13"/>
  <c r="FR34" i="13" s="1"/>
  <c r="FR35" i="13" s="1"/>
  <c r="FX51" i="13"/>
  <c r="FX40" i="13"/>
  <c r="FX60" i="13"/>
  <c r="FX33" i="13"/>
  <c r="FS63" i="13"/>
  <c r="FT59" i="13"/>
  <c r="FX49" i="13"/>
  <c r="FY3" i="13"/>
  <c r="FY29" i="13" s="1"/>
  <c r="FY15" i="13"/>
  <c r="FY14" i="13"/>
  <c r="FY13" i="13"/>
  <c r="FY11" i="13"/>
  <c r="FY12" i="13"/>
  <c r="FY25" i="13"/>
  <c r="GA9" i="13"/>
  <c r="FZ5" i="13"/>
  <c r="FZ8" i="13" s="1"/>
  <c r="FZ6" i="13"/>
  <c r="FY50" i="13" l="1"/>
  <c r="FT63" i="13"/>
  <c r="FU59" i="13"/>
  <c r="FY40" i="13"/>
  <c r="FY32" i="13"/>
  <c r="FY61" i="13"/>
  <c r="FY51" i="13"/>
  <c r="FY54" i="13"/>
  <c r="FY52" i="13"/>
  <c r="FY48" i="13"/>
  <c r="FS39" i="13"/>
  <c r="FR41" i="13"/>
  <c r="FR43" i="13" s="1"/>
  <c r="FR47" i="13" s="1"/>
  <c r="FR56" i="13" s="1"/>
  <c r="FR65" i="13" s="1"/>
  <c r="FR67" i="13" s="1"/>
  <c r="FY33" i="13"/>
  <c r="FY55" i="13"/>
  <c r="FT30" i="13"/>
  <c r="FT31" i="13" s="1"/>
  <c r="FT34" i="13" s="1"/>
  <c r="FT35" i="13" s="1"/>
  <c r="FU28" i="13"/>
  <c r="FY62" i="13"/>
  <c r="FY49" i="13"/>
  <c r="FY60" i="13"/>
  <c r="FU38" i="13"/>
  <c r="FY53" i="13"/>
  <c r="FZ3" i="13"/>
  <c r="FZ29" i="13" s="1"/>
  <c r="FZ15" i="13"/>
  <c r="FZ50" i="13" s="1"/>
  <c r="FZ13" i="13"/>
  <c r="FZ14" i="13"/>
  <c r="FZ11" i="13"/>
  <c r="FZ12" i="13"/>
  <c r="FZ25" i="13"/>
  <c r="GA5" i="13"/>
  <c r="GA8" i="13" s="1"/>
  <c r="GA6" i="13"/>
  <c r="GB9" i="13"/>
  <c r="FZ60" i="13" l="1"/>
  <c r="FT39" i="13"/>
  <c r="FS41" i="13"/>
  <c r="FS43" i="13" s="1"/>
  <c r="FZ51" i="13"/>
  <c r="FV59" i="13"/>
  <c r="FU63" i="13"/>
  <c r="FZ53" i="13"/>
  <c r="FZ49" i="13"/>
  <c r="FZ55" i="13"/>
  <c r="FZ48" i="13"/>
  <c r="FZ61" i="13"/>
  <c r="FZ62" i="13"/>
  <c r="FZ33" i="13"/>
  <c r="FZ52" i="13"/>
  <c r="FZ32" i="13"/>
  <c r="FV38" i="13"/>
  <c r="FU30" i="13"/>
  <c r="FU31" i="13" s="1"/>
  <c r="FU34" i="13" s="1"/>
  <c r="FU35" i="13" s="1"/>
  <c r="FV28" i="13"/>
  <c r="FZ54" i="13"/>
  <c r="FZ40" i="13"/>
  <c r="GB6" i="13"/>
  <c r="GC9" i="13"/>
  <c r="GB5" i="13"/>
  <c r="GB8" i="13" s="1"/>
  <c r="GA15" i="13"/>
  <c r="GA3" i="13"/>
  <c r="GA29" i="13" s="1"/>
  <c r="GA13" i="13"/>
  <c r="GA14" i="13"/>
  <c r="GA12" i="13"/>
  <c r="GA11" i="13"/>
  <c r="GA25" i="13"/>
  <c r="GA50" i="13" l="1"/>
  <c r="GA52" i="13"/>
  <c r="GA48" i="13"/>
  <c r="FU39" i="13"/>
  <c r="FT41" i="13"/>
  <c r="FT43" i="13" s="1"/>
  <c r="FT47" i="13" s="1"/>
  <c r="FT56" i="13" s="1"/>
  <c r="FT65" i="13" s="1"/>
  <c r="FT67" i="13" s="1"/>
  <c r="GA40" i="13"/>
  <c r="GA33" i="13"/>
  <c r="GA55" i="13"/>
  <c r="FV63" i="13"/>
  <c r="FW59" i="13"/>
  <c r="GA60" i="13"/>
  <c r="GA54" i="13"/>
  <c r="FW38" i="13"/>
  <c r="GA62" i="13"/>
  <c r="GA49" i="13"/>
  <c r="GA51" i="13"/>
  <c r="FV30" i="13"/>
  <c r="FW28" i="13"/>
  <c r="GA32" i="13"/>
  <c r="GA61" i="13"/>
  <c r="GA53" i="13"/>
  <c r="FS47" i="13"/>
  <c r="FS56" i="13" s="1"/>
  <c r="FS65" i="13" s="1"/>
  <c r="FS67" i="13" s="1"/>
  <c r="GB3" i="13"/>
  <c r="GB29" i="13" s="1"/>
  <c r="GB15" i="13"/>
  <c r="GB14" i="13"/>
  <c r="GB12" i="13"/>
  <c r="GB11" i="13"/>
  <c r="GB13" i="13"/>
  <c r="GB25" i="13"/>
  <c r="GD9" i="13"/>
  <c r="GC5" i="13"/>
  <c r="GC8" i="13" s="1"/>
  <c r="GC6" i="13"/>
  <c r="GB50" i="13" l="1"/>
  <c r="FW30" i="13"/>
  <c r="FW31" i="13" s="1"/>
  <c r="FW34" i="13" s="1"/>
  <c r="FW35" i="13" s="1"/>
  <c r="FX28" i="13"/>
  <c r="GB62" i="13"/>
  <c r="GB60" i="13"/>
  <c r="GB33" i="13"/>
  <c r="GB48" i="13"/>
  <c r="GB53" i="13"/>
  <c r="FV31" i="13"/>
  <c r="FV34" i="13" s="1"/>
  <c r="FV35" i="13" s="1"/>
  <c r="FW63" i="13"/>
  <c r="FX59" i="13"/>
  <c r="GB40" i="13"/>
  <c r="GB52" i="13"/>
  <c r="GB61" i="13"/>
  <c r="GB51" i="13"/>
  <c r="FX38" i="13"/>
  <c r="GB32" i="13"/>
  <c r="GB49" i="13"/>
  <c r="GB54" i="13"/>
  <c r="GB55" i="13"/>
  <c r="FV39" i="13"/>
  <c r="FU41" i="13"/>
  <c r="FU43" i="13" s="1"/>
  <c r="FU47" i="13" s="1"/>
  <c r="FU56" i="13" s="1"/>
  <c r="FU65" i="13" s="1"/>
  <c r="FU67" i="13" s="1"/>
  <c r="GE9" i="13"/>
  <c r="GD6" i="13"/>
  <c r="GD5" i="13"/>
  <c r="GD8" i="13" s="1"/>
  <c r="GC3" i="13"/>
  <c r="GC29" i="13" s="1"/>
  <c r="GC15" i="13"/>
  <c r="GC14" i="13"/>
  <c r="GC13" i="13"/>
  <c r="GC11" i="13"/>
  <c r="GC12" i="13"/>
  <c r="GC25" i="13"/>
  <c r="GC50" i="13" l="1"/>
  <c r="FW39" i="13"/>
  <c r="FV41" i="13"/>
  <c r="FV43" i="13" s="1"/>
  <c r="FV47" i="13" s="1"/>
  <c r="FV56" i="13" s="1"/>
  <c r="FV65" i="13" s="1"/>
  <c r="FV67" i="13" s="1"/>
  <c r="GC32" i="13"/>
  <c r="GC61" i="13"/>
  <c r="GC48" i="13"/>
  <c r="FX30" i="13"/>
  <c r="FY28" i="13"/>
  <c r="GC55" i="13"/>
  <c r="FY38" i="13"/>
  <c r="GC52" i="13"/>
  <c r="GC33" i="13"/>
  <c r="GC54" i="13"/>
  <c r="GC40" i="13"/>
  <c r="GC60" i="13"/>
  <c r="GC49" i="13"/>
  <c r="GC51" i="13"/>
  <c r="FX63" i="13"/>
  <c r="FY59" i="13"/>
  <c r="GC53" i="13"/>
  <c r="GC62" i="13"/>
  <c r="GE5" i="13"/>
  <c r="GE8" i="13" s="1"/>
  <c r="GE6" i="13"/>
  <c r="GF9" i="13"/>
  <c r="GD3" i="13"/>
  <c r="GD29" i="13" s="1"/>
  <c r="GD15" i="13"/>
  <c r="GD13" i="13"/>
  <c r="GD14" i="13"/>
  <c r="GD12" i="13"/>
  <c r="GD11" i="13"/>
  <c r="GD25" i="13"/>
  <c r="GD50" i="13" l="1"/>
  <c r="GD40" i="13"/>
  <c r="FZ38" i="13"/>
  <c r="FX31" i="13"/>
  <c r="FX34" i="13" s="1"/>
  <c r="FX35" i="13" s="1"/>
  <c r="GD62" i="13"/>
  <c r="GD51" i="13"/>
  <c r="GD54" i="13"/>
  <c r="GD48" i="13"/>
  <c r="FX39" i="13"/>
  <c r="FW41" i="13"/>
  <c r="FW43" i="13" s="1"/>
  <c r="GD53" i="13"/>
  <c r="GD49" i="13"/>
  <c r="GD33" i="13"/>
  <c r="GD55" i="13"/>
  <c r="GD61" i="13"/>
  <c r="FY63" i="13"/>
  <c r="FZ59" i="13"/>
  <c r="GD60" i="13"/>
  <c r="GD52" i="13"/>
  <c r="FY30" i="13"/>
  <c r="FY31" i="13" s="1"/>
  <c r="FY34" i="13" s="1"/>
  <c r="FY35" i="13" s="1"/>
  <c r="FZ28" i="13"/>
  <c r="GD32" i="13"/>
  <c r="GG9" i="13"/>
  <c r="GF5" i="13"/>
  <c r="GF8" i="13" s="1"/>
  <c r="GF6" i="13"/>
  <c r="GE15" i="13"/>
  <c r="GE12" i="13"/>
  <c r="GE3" i="13"/>
  <c r="GE29" i="13" s="1"/>
  <c r="GE14" i="13"/>
  <c r="GE13" i="13"/>
  <c r="GE11" i="13"/>
  <c r="GE25" i="13"/>
  <c r="GE50" i="13" l="1"/>
  <c r="GE33" i="13"/>
  <c r="GE62" i="13"/>
  <c r="FY39" i="13"/>
  <c r="FX41" i="13"/>
  <c r="FX43" i="13" s="1"/>
  <c r="FX47" i="13" s="1"/>
  <c r="FX56" i="13" s="1"/>
  <c r="FX65" i="13" s="1"/>
  <c r="FX67" i="13" s="1"/>
  <c r="GE49" i="13"/>
  <c r="GE48" i="13"/>
  <c r="GE40" i="13"/>
  <c r="FZ30" i="13"/>
  <c r="GA28" i="13"/>
  <c r="GE52" i="13"/>
  <c r="GE61" i="13"/>
  <c r="GE53" i="13"/>
  <c r="GE54" i="13"/>
  <c r="GA59" i="13"/>
  <c r="FZ63" i="13"/>
  <c r="GA38" i="13"/>
  <c r="GE32" i="13"/>
  <c r="GE60" i="13"/>
  <c r="GE55" i="13"/>
  <c r="FW47" i="13"/>
  <c r="FW56" i="13" s="1"/>
  <c r="FW65" i="13" s="1"/>
  <c r="FW67" i="13" s="1"/>
  <c r="GE51" i="13"/>
  <c r="GF3" i="13"/>
  <c r="GF29" i="13" s="1"/>
  <c r="GF15" i="13"/>
  <c r="GF14" i="13"/>
  <c r="GF12" i="13"/>
  <c r="GF13" i="13"/>
  <c r="GF11" i="13"/>
  <c r="GF25" i="13"/>
  <c r="GG5" i="13"/>
  <c r="GG8" i="13" s="1"/>
  <c r="GG6" i="13"/>
  <c r="GH9" i="13"/>
  <c r="GF52" i="13" l="1"/>
  <c r="GF40" i="13"/>
  <c r="GF32" i="13"/>
  <c r="GF50" i="13"/>
  <c r="FZ39" i="13"/>
  <c r="FY41" i="13"/>
  <c r="FY43" i="13" s="1"/>
  <c r="FY47" i="13" s="1"/>
  <c r="FY56" i="13" s="1"/>
  <c r="FY65" i="13" s="1"/>
  <c r="FY67" i="13" s="1"/>
  <c r="GF54" i="13"/>
  <c r="GF62" i="13"/>
  <c r="GF48" i="13"/>
  <c r="GF33" i="13"/>
  <c r="GA63" i="13"/>
  <c r="GB59" i="13"/>
  <c r="GF55" i="13"/>
  <c r="GB38" i="13"/>
  <c r="GF53" i="13"/>
  <c r="GA30" i="13"/>
  <c r="GB28" i="13"/>
  <c r="GF49" i="13"/>
  <c r="GF51" i="13"/>
  <c r="GF60" i="13"/>
  <c r="GF61" i="13"/>
  <c r="FZ31" i="13"/>
  <c r="FZ34" i="13" s="1"/>
  <c r="FZ35" i="13" s="1"/>
  <c r="GI9" i="13"/>
  <c r="GH5" i="13"/>
  <c r="GH8" i="13" s="1"/>
  <c r="GH6" i="13"/>
  <c r="GG3" i="13"/>
  <c r="GG29" i="13" s="1"/>
  <c r="GG15" i="13"/>
  <c r="GG14" i="13"/>
  <c r="GG13" i="13"/>
  <c r="GG11" i="13"/>
  <c r="GG12" i="13"/>
  <c r="GG25" i="13"/>
  <c r="GG40" i="13" l="1"/>
  <c r="GG50" i="13"/>
  <c r="GG53" i="13"/>
  <c r="GB63" i="13"/>
  <c r="GC59" i="13"/>
  <c r="GG62" i="13"/>
  <c r="GG52" i="13"/>
  <c r="GG61" i="13"/>
  <c r="GG49" i="13"/>
  <c r="GG54" i="13"/>
  <c r="GG32" i="13"/>
  <c r="GG60" i="13"/>
  <c r="GC28" i="13"/>
  <c r="GB30" i="13"/>
  <c r="GC38" i="13"/>
  <c r="GG33" i="13"/>
  <c r="GG51" i="13"/>
  <c r="GA31" i="13"/>
  <c r="GA34" i="13" s="1"/>
  <c r="GA35" i="13" s="1"/>
  <c r="GG55" i="13"/>
  <c r="GG48" i="13"/>
  <c r="GA39" i="13"/>
  <c r="FZ41" i="13"/>
  <c r="FZ43" i="13" s="1"/>
  <c r="FZ47" i="13" s="1"/>
  <c r="FZ56" i="13" s="1"/>
  <c r="FZ65" i="13" s="1"/>
  <c r="FZ67" i="13" s="1"/>
  <c r="GH3" i="13"/>
  <c r="GH15" i="13"/>
  <c r="GH50" i="13" s="1"/>
  <c r="GH13" i="13"/>
  <c r="GH11" i="13"/>
  <c r="GH14" i="13"/>
  <c r="GH12" i="13"/>
  <c r="GH25" i="13"/>
  <c r="GI5" i="13"/>
  <c r="GI8" i="13" s="1"/>
  <c r="GJ9" i="13"/>
  <c r="GI6" i="13"/>
  <c r="GH40" i="13" l="1"/>
  <c r="GH33" i="13"/>
  <c r="GD38" i="13"/>
  <c r="GH61" i="13"/>
  <c r="GH29" i="13"/>
  <c r="GB39" i="13"/>
  <c r="GA41" i="13"/>
  <c r="GA43" i="13" s="1"/>
  <c r="GA47" i="13" s="1"/>
  <c r="GA56" i="13" s="1"/>
  <c r="GA65" i="13" s="1"/>
  <c r="GA67" i="13" s="1"/>
  <c r="GH32" i="13"/>
  <c r="GH52" i="13"/>
  <c r="GH53" i="13"/>
  <c r="GH55" i="13"/>
  <c r="GC30" i="13"/>
  <c r="GC31" i="13" s="1"/>
  <c r="GC34" i="13" s="1"/>
  <c r="GC35" i="13" s="1"/>
  <c r="GD28" i="13"/>
  <c r="GH49" i="13"/>
  <c r="GC63" i="13"/>
  <c r="GD59" i="13"/>
  <c r="GH60" i="13"/>
  <c r="GH48" i="13"/>
  <c r="GH51" i="13"/>
  <c r="GB34" i="13"/>
  <c r="GB35" i="13" s="1"/>
  <c r="GB31" i="13"/>
  <c r="GH54" i="13"/>
  <c r="GH62" i="13"/>
  <c r="GI15" i="13"/>
  <c r="GI50" i="13" s="1"/>
  <c r="GI13" i="13"/>
  <c r="GI14" i="13"/>
  <c r="GI12" i="13"/>
  <c r="GI11" i="13"/>
  <c r="GI3" i="13"/>
  <c r="GI25" i="13"/>
  <c r="GK9" i="13"/>
  <c r="GJ5" i="13"/>
  <c r="GJ8" i="13" s="1"/>
  <c r="GJ6" i="13"/>
  <c r="GI32" i="13" l="1"/>
  <c r="GI61" i="13"/>
  <c r="GI40" i="13"/>
  <c r="GI62" i="13"/>
  <c r="GD63" i="13"/>
  <c r="GE59" i="13"/>
  <c r="GE38" i="13"/>
  <c r="GI54" i="13"/>
  <c r="GI48" i="13"/>
  <c r="GI49" i="13"/>
  <c r="GI53" i="13"/>
  <c r="GC39" i="13"/>
  <c r="GB41" i="13"/>
  <c r="GB43" i="13" s="1"/>
  <c r="GI51" i="13"/>
  <c r="GI55" i="13"/>
  <c r="GI60" i="13"/>
  <c r="GD30" i="13"/>
  <c r="GD31" i="13" s="1"/>
  <c r="GD34" i="13" s="1"/>
  <c r="GD35" i="13" s="1"/>
  <c r="GE28" i="13"/>
  <c r="GI52" i="13"/>
  <c r="GI29" i="13"/>
  <c r="GI33" i="13"/>
  <c r="GJ3" i="13"/>
  <c r="GJ14" i="13"/>
  <c r="GJ12" i="13"/>
  <c r="GJ11" i="13"/>
  <c r="GJ13" i="13"/>
  <c r="GJ40" i="13" s="1"/>
  <c r="GJ15" i="13"/>
  <c r="GJ25" i="13"/>
  <c r="GL9" i="13"/>
  <c r="GK5" i="13"/>
  <c r="GK8" i="13" s="1"/>
  <c r="GK6" i="13"/>
  <c r="GJ50" i="13" l="1"/>
  <c r="GJ62" i="13"/>
  <c r="GJ53" i="13"/>
  <c r="GJ61" i="13"/>
  <c r="GJ29" i="13"/>
  <c r="GJ60" i="13"/>
  <c r="GJ32" i="13"/>
  <c r="GJ55" i="13"/>
  <c r="GF38" i="13"/>
  <c r="GF28" i="13"/>
  <c r="GE30" i="13"/>
  <c r="GJ51" i="13"/>
  <c r="GB47" i="13"/>
  <c r="GB56" i="13" s="1"/>
  <c r="GB65" i="13" s="1"/>
  <c r="GB67" i="13" s="1"/>
  <c r="GJ48" i="13"/>
  <c r="GJ52" i="13"/>
  <c r="GJ49" i="13"/>
  <c r="GJ33" i="13"/>
  <c r="GD39" i="13"/>
  <c r="GC41" i="13"/>
  <c r="GC43" i="13" s="1"/>
  <c r="GJ54" i="13"/>
  <c r="GF59" i="13"/>
  <c r="GE63" i="13"/>
  <c r="GM9" i="13"/>
  <c r="GL6" i="13"/>
  <c r="GL5" i="13"/>
  <c r="GL8" i="13" s="1"/>
  <c r="GK3" i="13"/>
  <c r="GK32" i="13" s="1"/>
  <c r="GK15" i="13"/>
  <c r="GK14" i="13"/>
  <c r="GK13" i="13"/>
  <c r="GK11" i="13"/>
  <c r="GK12" i="13"/>
  <c r="GK25" i="13"/>
  <c r="GK53" i="13" l="1"/>
  <c r="GK40" i="13"/>
  <c r="GC47" i="13"/>
  <c r="GC56" i="13" s="1"/>
  <c r="GC65" i="13" s="1"/>
  <c r="GC67" i="13" s="1"/>
  <c r="GK52" i="13"/>
  <c r="GF30" i="13"/>
  <c r="GF31" i="13" s="1"/>
  <c r="GF34" i="13" s="1"/>
  <c r="GF35" i="13" s="1"/>
  <c r="GG28" i="13"/>
  <c r="GK50" i="13"/>
  <c r="GE39" i="13"/>
  <c r="GD41" i="13"/>
  <c r="GD43" i="13" s="1"/>
  <c r="GK61" i="13"/>
  <c r="GG38" i="13"/>
  <c r="GK62" i="13"/>
  <c r="GF63" i="13"/>
  <c r="GG59" i="13"/>
  <c r="GK33" i="13"/>
  <c r="GK60" i="13"/>
  <c r="GK51" i="13"/>
  <c r="GK29" i="13"/>
  <c r="GK55" i="13"/>
  <c r="GK54" i="13"/>
  <c r="GK49" i="13"/>
  <c r="GK48" i="13"/>
  <c r="GE31" i="13"/>
  <c r="GE34" i="13" s="1"/>
  <c r="GE35" i="13" s="1"/>
  <c r="GM6" i="13"/>
  <c r="GN9" i="13"/>
  <c r="GM5" i="13"/>
  <c r="GM8" i="13" s="1"/>
  <c r="GL3" i="13"/>
  <c r="GL32" i="13" s="1"/>
  <c r="GL15" i="13"/>
  <c r="GL13" i="13"/>
  <c r="GL14" i="13"/>
  <c r="GL12" i="13"/>
  <c r="GL11" i="13"/>
  <c r="GL25" i="13"/>
  <c r="GL53" i="13" l="1"/>
  <c r="GL33" i="13"/>
  <c r="GL29" i="13"/>
  <c r="GL55" i="13"/>
  <c r="GL40" i="13"/>
  <c r="GL50" i="13"/>
  <c r="GL52" i="13"/>
  <c r="GF39" i="13"/>
  <c r="GE41" i="13"/>
  <c r="GE43" i="13" s="1"/>
  <c r="GE47" i="13" s="1"/>
  <c r="GE56" i="13" s="1"/>
  <c r="GE65" i="13" s="1"/>
  <c r="GE67" i="13" s="1"/>
  <c r="GL48" i="13"/>
  <c r="GL49" i="13"/>
  <c r="GL51" i="13"/>
  <c r="GL61" i="13"/>
  <c r="GH28" i="13"/>
  <c r="GG30" i="13"/>
  <c r="GH38" i="13"/>
  <c r="GH59" i="13"/>
  <c r="GG63" i="13"/>
  <c r="GL54" i="13"/>
  <c r="GL60" i="13"/>
  <c r="GL62" i="13"/>
  <c r="GD47" i="13"/>
  <c r="GD56" i="13" s="1"/>
  <c r="GD65" i="13" s="1"/>
  <c r="GD67" i="13" s="1"/>
  <c r="GO9" i="13"/>
  <c r="GN6" i="13"/>
  <c r="GN5" i="13"/>
  <c r="GN8" i="13" s="1"/>
  <c r="GM15" i="13"/>
  <c r="GM3" i="13"/>
  <c r="GM33" i="13" s="1"/>
  <c r="GM12" i="13"/>
  <c r="GM13" i="13"/>
  <c r="GM14" i="13"/>
  <c r="GM11" i="13"/>
  <c r="GM25" i="13"/>
  <c r="GM53" i="13" l="1"/>
  <c r="GM29" i="13"/>
  <c r="GG31" i="13"/>
  <c r="GG34" i="13" s="1"/>
  <c r="GG35" i="13" s="1"/>
  <c r="GM54" i="13"/>
  <c r="GI38" i="13"/>
  <c r="GH30" i="13"/>
  <c r="GH31" i="13" s="1"/>
  <c r="GH34" i="13" s="1"/>
  <c r="GH35" i="13" s="1"/>
  <c r="GI28" i="13"/>
  <c r="GM50" i="13"/>
  <c r="GM32" i="13"/>
  <c r="GM61" i="13"/>
  <c r="GM48" i="13"/>
  <c r="GG39" i="13"/>
  <c r="GF41" i="13"/>
  <c r="GF43" i="13" s="1"/>
  <c r="GF47" i="13" s="1"/>
  <c r="GF56" i="13" s="1"/>
  <c r="GF65" i="13" s="1"/>
  <c r="GF67" i="13" s="1"/>
  <c r="GM60" i="13"/>
  <c r="GM49" i="13"/>
  <c r="GM52" i="13"/>
  <c r="GM40" i="13"/>
  <c r="GM62" i="13"/>
  <c r="GH63" i="13"/>
  <c r="GI59" i="13"/>
  <c r="GM55" i="13"/>
  <c r="GM51" i="13"/>
  <c r="GN3" i="13"/>
  <c r="GN33" i="13" s="1"/>
  <c r="GN14" i="13"/>
  <c r="GN12" i="13"/>
  <c r="GN15" i="13"/>
  <c r="GN13" i="13"/>
  <c r="GN11" i="13"/>
  <c r="GN25" i="13"/>
  <c r="GP9" i="13"/>
  <c r="GO5" i="13"/>
  <c r="GO8" i="13" s="1"/>
  <c r="GO6" i="13"/>
  <c r="GN48" i="13" l="1"/>
  <c r="GN54" i="13"/>
  <c r="GN62" i="13"/>
  <c r="GN60" i="13"/>
  <c r="GN61" i="13"/>
  <c r="GN55" i="13"/>
  <c r="GN40" i="13"/>
  <c r="GN32" i="13"/>
  <c r="GN49" i="13"/>
  <c r="GJ28" i="13"/>
  <c r="GI30" i="13"/>
  <c r="GN53" i="13"/>
  <c r="GN51" i="13"/>
  <c r="GI63" i="13"/>
  <c r="GJ59" i="13"/>
  <c r="GN52" i="13"/>
  <c r="GH39" i="13"/>
  <c r="GG41" i="13"/>
  <c r="GG43" i="13" s="1"/>
  <c r="GG47" i="13" s="1"/>
  <c r="GG56" i="13" s="1"/>
  <c r="GG65" i="13" s="1"/>
  <c r="GG67" i="13" s="1"/>
  <c r="GN50" i="13"/>
  <c r="GJ38" i="13"/>
  <c r="GN29" i="13"/>
  <c r="GQ9" i="13"/>
  <c r="GP5" i="13"/>
  <c r="GP8" i="13" s="1"/>
  <c r="GP6" i="13"/>
  <c r="GO3" i="13"/>
  <c r="GO33" i="13" s="1"/>
  <c r="GO15" i="13"/>
  <c r="GO14" i="13"/>
  <c r="GO13" i="13"/>
  <c r="GO11" i="13"/>
  <c r="GO12" i="13"/>
  <c r="GO25" i="13"/>
  <c r="GO50" i="13" l="1"/>
  <c r="GK59" i="13"/>
  <c r="GJ63" i="13"/>
  <c r="GI31" i="13"/>
  <c r="GI34" i="13" s="1"/>
  <c r="GI35" i="13" s="1"/>
  <c r="GO40" i="13"/>
  <c r="GO62" i="13"/>
  <c r="GO29" i="13"/>
  <c r="GK28" i="13"/>
  <c r="GJ30" i="13"/>
  <c r="GO55" i="13"/>
  <c r="GO54" i="13"/>
  <c r="GI39" i="13"/>
  <c r="GH41" i="13"/>
  <c r="GH43" i="13" s="1"/>
  <c r="GH47" i="13" s="1"/>
  <c r="GH56" i="13" s="1"/>
  <c r="GH65" i="13" s="1"/>
  <c r="GH67" i="13" s="1"/>
  <c r="GO51" i="13"/>
  <c r="GO49" i="13"/>
  <c r="GO61" i="13"/>
  <c r="GO48" i="13"/>
  <c r="GK38" i="13"/>
  <c r="GO52" i="13"/>
  <c r="GO53" i="13"/>
  <c r="GO32" i="13"/>
  <c r="GO60" i="13"/>
  <c r="GQ5" i="13"/>
  <c r="GQ8" i="13" s="1"/>
  <c r="GQ6" i="13"/>
  <c r="GR9" i="13"/>
  <c r="GP3" i="13"/>
  <c r="GP33" i="13" s="1"/>
  <c r="GP15" i="13"/>
  <c r="GP13" i="13"/>
  <c r="GP14" i="13"/>
  <c r="GP11" i="13"/>
  <c r="GP12" i="13"/>
  <c r="GP25" i="13"/>
  <c r="GP32" i="13" l="1"/>
  <c r="GP51" i="13"/>
  <c r="GP55" i="13"/>
  <c r="GP62" i="13"/>
  <c r="GP53" i="13"/>
  <c r="GP48" i="13"/>
  <c r="GJ31" i="13"/>
  <c r="GJ34" i="13" s="1"/>
  <c r="GJ35" i="13" s="1"/>
  <c r="GP40" i="13"/>
  <c r="GK63" i="13"/>
  <c r="GL59" i="13"/>
  <c r="GP52" i="13"/>
  <c r="GP61" i="13"/>
  <c r="GJ39" i="13"/>
  <c r="GI41" i="13"/>
  <c r="GI43" i="13" s="1"/>
  <c r="GI47" i="13" s="1"/>
  <c r="GI56" i="13" s="1"/>
  <c r="GI65" i="13" s="1"/>
  <c r="GI67" i="13" s="1"/>
  <c r="GL28" i="13"/>
  <c r="GK30" i="13"/>
  <c r="GP50" i="13"/>
  <c r="GP60" i="13"/>
  <c r="GL38" i="13"/>
  <c r="GP49" i="13"/>
  <c r="GP54" i="13"/>
  <c r="GP29" i="13"/>
  <c r="GQ15" i="13"/>
  <c r="GQ3" i="13"/>
  <c r="GQ33" i="13" s="1"/>
  <c r="GQ13" i="13"/>
  <c r="GQ14" i="13"/>
  <c r="GQ12" i="13"/>
  <c r="GQ11" i="13"/>
  <c r="GQ25" i="13"/>
  <c r="GS9" i="13"/>
  <c r="GR5" i="13"/>
  <c r="GR8" i="13" s="1"/>
  <c r="GR6" i="13"/>
  <c r="GQ60" i="13" l="1"/>
  <c r="GQ54" i="13"/>
  <c r="GQ49" i="13"/>
  <c r="GQ50" i="13"/>
  <c r="GK39" i="13"/>
  <c r="GJ41" i="13"/>
  <c r="GJ43" i="13" s="1"/>
  <c r="GQ48" i="13"/>
  <c r="GQ55" i="13"/>
  <c r="GM38" i="13"/>
  <c r="GK31" i="13"/>
  <c r="GK34" i="13" s="1"/>
  <c r="GK35" i="13" s="1"/>
  <c r="GQ61" i="13"/>
  <c r="GQ40" i="13"/>
  <c r="GQ53" i="13"/>
  <c r="GQ51" i="13"/>
  <c r="GQ29" i="13"/>
  <c r="GL30" i="13"/>
  <c r="GL31" i="13" s="1"/>
  <c r="GL34" i="13" s="1"/>
  <c r="GL35" i="13" s="1"/>
  <c r="GM28" i="13"/>
  <c r="GQ52" i="13"/>
  <c r="GQ32" i="13"/>
  <c r="GL63" i="13"/>
  <c r="GM59" i="13"/>
  <c r="GQ62" i="13"/>
  <c r="GR3" i="13"/>
  <c r="GR33" i="13" s="1"/>
  <c r="GR15" i="13"/>
  <c r="GR54" i="13" s="1"/>
  <c r="GR14" i="13"/>
  <c r="GR12" i="13"/>
  <c r="GR11" i="13"/>
  <c r="GR13" i="13"/>
  <c r="GR25" i="13"/>
  <c r="GT9" i="13"/>
  <c r="GS6" i="13"/>
  <c r="GS5" i="13"/>
  <c r="GS8" i="13" s="1"/>
  <c r="GM63" i="13" l="1"/>
  <c r="GN59" i="13"/>
  <c r="GR32" i="13"/>
  <c r="GR29" i="13"/>
  <c r="GR61" i="13"/>
  <c r="GL39" i="13"/>
  <c r="GK41" i="13"/>
  <c r="GK43" i="13" s="1"/>
  <c r="GK47" i="13" s="1"/>
  <c r="GK56" i="13" s="1"/>
  <c r="GK65" i="13" s="1"/>
  <c r="GK67" i="13" s="1"/>
  <c r="GR52" i="13"/>
  <c r="GR51" i="13"/>
  <c r="GR55" i="13"/>
  <c r="GR50" i="13"/>
  <c r="GR60" i="13"/>
  <c r="GN28" i="13"/>
  <c r="GM30" i="13"/>
  <c r="GR53" i="13"/>
  <c r="GR48" i="13"/>
  <c r="GR49" i="13"/>
  <c r="GR62" i="13"/>
  <c r="GR40" i="13"/>
  <c r="GN38" i="13"/>
  <c r="GJ47" i="13"/>
  <c r="GJ56" i="13" s="1"/>
  <c r="GJ65" i="13" s="1"/>
  <c r="GJ67" i="13" s="1"/>
  <c r="GS3" i="13"/>
  <c r="GS33" i="13" s="1"/>
  <c r="GS15" i="13"/>
  <c r="GS14" i="13"/>
  <c r="GS13" i="13"/>
  <c r="GS11" i="13"/>
  <c r="GS12" i="13"/>
  <c r="GS25" i="13"/>
  <c r="GU9" i="13"/>
  <c r="GT5" i="13"/>
  <c r="GT8" i="13" s="1"/>
  <c r="GT6" i="13"/>
  <c r="GS54" i="13" l="1"/>
  <c r="GS62" i="13"/>
  <c r="GM31" i="13"/>
  <c r="GM34" i="13" s="1"/>
  <c r="GM35" i="13" s="1"/>
  <c r="GS55" i="13"/>
  <c r="GM39" i="13"/>
  <c r="GL41" i="13"/>
  <c r="GL43" i="13" s="1"/>
  <c r="GL47" i="13" s="1"/>
  <c r="GL56" i="13" s="1"/>
  <c r="GL65" i="13" s="1"/>
  <c r="GL67" i="13" s="1"/>
  <c r="GO59" i="13"/>
  <c r="GN63" i="13"/>
  <c r="GS49" i="13"/>
  <c r="GN30" i="13"/>
  <c r="GO28" i="13"/>
  <c r="GS51" i="13"/>
  <c r="GS61" i="13"/>
  <c r="GO38" i="13"/>
  <c r="GS48" i="13"/>
  <c r="GS60" i="13"/>
  <c r="GS52" i="13"/>
  <c r="GS29" i="13"/>
  <c r="GS40" i="13"/>
  <c r="GS53" i="13"/>
  <c r="GS50" i="13"/>
  <c r="GS32" i="13"/>
  <c r="GU5" i="13"/>
  <c r="GU8" i="13" s="1"/>
  <c r="GV9" i="13"/>
  <c r="GU6" i="13"/>
  <c r="GT3" i="13"/>
  <c r="GT33" i="13" s="1"/>
  <c r="GT15" i="13"/>
  <c r="GT54" i="13" s="1"/>
  <c r="GT13" i="13"/>
  <c r="GT14" i="13"/>
  <c r="GT12" i="13"/>
  <c r="GT11" i="13"/>
  <c r="GT25" i="13"/>
  <c r="GT29" i="13" l="1"/>
  <c r="GT50" i="13"/>
  <c r="GT52" i="13"/>
  <c r="GN31" i="13"/>
  <c r="GN34" i="13" s="1"/>
  <c r="GN35" i="13" s="1"/>
  <c r="GT53" i="13"/>
  <c r="GT60" i="13"/>
  <c r="GT61" i="13"/>
  <c r="GT49" i="13"/>
  <c r="GN39" i="13"/>
  <c r="GM41" i="13"/>
  <c r="GM43" i="13" s="1"/>
  <c r="GM47" i="13" s="1"/>
  <c r="GM56" i="13" s="1"/>
  <c r="GM65" i="13" s="1"/>
  <c r="GM67" i="13" s="1"/>
  <c r="GT62" i="13"/>
  <c r="GT40" i="13"/>
  <c r="GT48" i="13"/>
  <c r="GT51" i="13"/>
  <c r="GT55" i="13"/>
  <c r="GT32" i="13"/>
  <c r="GP38" i="13"/>
  <c r="GP28" i="13"/>
  <c r="GO30" i="13"/>
  <c r="GO31" i="13" s="1"/>
  <c r="GO34" i="13" s="1"/>
  <c r="GO35" i="13" s="1"/>
  <c r="GO63" i="13"/>
  <c r="GP59" i="13"/>
  <c r="GU15" i="13"/>
  <c r="GU3" i="13"/>
  <c r="GU33" i="13" s="1"/>
  <c r="GU12" i="13"/>
  <c r="GU13" i="13"/>
  <c r="GU11" i="13"/>
  <c r="GU14" i="13"/>
  <c r="GU25" i="13"/>
  <c r="GW9" i="13"/>
  <c r="GV5" i="13"/>
  <c r="GV8" i="13" s="1"/>
  <c r="GV6" i="13"/>
  <c r="GU54" i="13" l="1"/>
  <c r="GU60" i="13"/>
  <c r="GU62" i="13"/>
  <c r="GU61" i="13"/>
  <c r="GQ28" i="13"/>
  <c r="GP30" i="13"/>
  <c r="GP31" i="13" s="1"/>
  <c r="GP34" i="13" s="1"/>
  <c r="GP35" i="13" s="1"/>
  <c r="GU55" i="13"/>
  <c r="GP63" i="13"/>
  <c r="GQ59" i="13"/>
  <c r="GU51" i="13"/>
  <c r="GU52" i="13"/>
  <c r="GQ38" i="13"/>
  <c r="GU48" i="13"/>
  <c r="GO39" i="13"/>
  <c r="GN41" i="13"/>
  <c r="GN43" i="13" s="1"/>
  <c r="GN47" i="13" s="1"/>
  <c r="GN56" i="13" s="1"/>
  <c r="GN65" i="13" s="1"/>
  <c r="GN67" i="13" s="1"/>
  <c r="GU53" i="13"/>
  <c r="GU50" i="13"/>
  <c r="GU32" i="13"/>
  <c r="GU40" i="13"/>
  <c r="GU49" i="13"/>
  <c r="GU29" i="13"/>
  <c r="GV3" i="13"/>
  <c r="GV62" i="13" s="1"/>
  <c r="GV15" i="13"/>
  <c r="GV14" i="13"/>
  <c r="GV12" i="13"/>
  <c r="GV13" i="13"/>
  <c r="GV11" i="13"/>
  <c r="GV25" i="13"/>
  <c r="GW5" i="13"/>
  <c r="GW8" i="13" s="1"/>
  <c r="GX9" i="13"/>
  <c r="GW6" i="13"/>
  <c r="GV54" i="13" l="1"/>
  <c r="GV32" i="13"/>
  <c r="GP39" i="13"/>
  <c r="GO41" i="13"/>
  <c r="GO43" i="13" s="1"/>
  <c r="GO47" i="13" s="1"/>
  <c r="GO56" i="13" s="1"/>
  <c r="GO65" i="13" s="1"/>
  <c r="GO67" i="13" s="1"/>
  <c r="GV33" i="13"/>
  <c r="GQ63" i="13"/>
  <c r="GR59" i="13"/>
  <c r="GV55" i="13"/>
  <c r="GV29" i="13"/>
  <c r="GV50" i="13"/>
  <c r="GV48" i="13"/>
  <c r="GV52" i="13"/>
  <c r="GV49" i="13"/>
  <c r="GV53" i="13"/>
  <c r="GR38" i="13"/>
  <c r="GV60" i="13"/>
  <c r="GV61" i="13"/>
  <c r="GQ30" i="13"/>
  <c r="GQ31" i="13" s="1"/>
  <c r="GQ34" i="13" s="1"/>
  <c r="GQ35" i="13" s="1"/>
  <c r="GR28" i="13"/>
  <c r="GV40" i="13"/>
  <c r="GV51" i="13"/>
  <c r="GW3" i="13"/>
  <c r="GW62" i="13" s="1"/>
  <c r="GW15" i="13"/>
  <c r="GW14" i="13"/>
  <c r="GW13" i="13"/>
  <c r="GW11" i="13"/>
  <c r="GW12" i="13"/>
  <c r="GW25" i="13"/>
  <c r="GX5" i="13"/>
  <c r="GX8" i="13" s="1"/>
  <c r="GX6" i="13"/>
  <c r="GY9" i="13"/>
  <c r="GW54" i="13" l="1"/>
  <c r="GW48" i="13"/>
  <c r="GR63" i="13"/>
  <c r="GS59" i="13"/>
  <c r="GQ39" i="13"/>
  <c r="GP41" i="13"/>
  <c r="GP43" i="13" s="1"/>
  <c r="GW51" i="13"/>
  <c r="GW61" i="13"/>
  <c r="GW53" i="13"/>
  <c r="GW50" i="13"/>
  <c r="GW32" i="13"/>
  <c r="GW40" i="13"/>
  <c r="GW60" i="13"/>
  <c r="GW49" i="13"/>
  <c r="GW29" i="13"/>
  <c r="GW33" i="13"/>
  <c r="GR30" i="13"/>
  <c r="GS28" i="13"/>
  <c r="GS38" i="13"/>
  <c r="GW52" i="13"/>
  <c r="GW55" i="13"/>
  <c r="GX3" i="13"/>
  <c r="GX62" i="13" s="1"/>
  <c r="GX15" i="13"/>
  <c r="GX13" i="13"/>
  <c r="GX11" i="13"/>
  <c r="GX14" i="13"/>
  <c r="GX12" i="13"/>
  <c r="GX25" i="13"/>
  <c r="GY5" i="13"/>
  <c r="GY8" i="13" s="1"/>
  <c r="GY6" i="13"/>
  <c r="GZ9" i="13"/>
  <c r="GX54" i="13" l="1"/>
  <c r="GX29" i="13"/>
  <c r="GX32" i="13"/>
  <c r="GX51" i="13"/>
  <c r="GX55" i="13"/>
  <c r="GS30" i="13"/>
  <c r="GS31" i="13" s="1"/>
  <c r="GS34" i="13" s="1"/>
  <c r="GS35" i="13" s="1"/>
  <c r="GT28" i="13"/>
  <c r="GX49" i="13"/>
  <c r="GX50" i="13"/>
  <c r="GP47" i="13"/>
  <c r="GP56" i="13" s="1"/>
  <c r="GP65" i="13" s="1"/>
  <c r="GP67" i="13" s="1"/>
  <c r="GX48" i="13"/>
  <c r="GX52" i="13"/>
  <c r="GR31" i="13"/>
  <c r="GR34" i="13" s="1"/>
  <c r="GR35" i="13" s="1"/>
  <c r="GX60" i="13"/>
  <c r="GX53" i="13"/>
  <c r="GR39" i="13"/>
  <c r="GQ41" i="13"/>
  <c r="GQ43" i="13" s="1"/>
  <c r="GQ47" i="13" s="1"/>
  <c r="GQ56" i="13" s="1"/>
  <c r="GQ65" i="13" s="1"/>
  <c r="GQ67" i="13" s="1"/>
  <c r="GT38" i="13"/>
  <c r="GX33" i="13"/>
  <c r="GX40" i="13"/>
  <c r="GX61" i="13"/>
  <c r="GS63" i="13"/>
  <c r="GT59" i="13"/>
  <c r="GY15" i="13"/>
  <c r="GY3" i="13"/>
  <c r="GY62" i="13" s="1"/>
  <c r="GY13" i="13"/>
  <c r="GY14" i="13"/>
  <c r="GY12" i="13"/>
  <c r="GY11" i="13"/>
  <c r="GY25" i="13"/>
  <c r="GZ5" i="13"/>
  <c r="GZ8" i="13" s="1"/>
  <c r="HA9" i="13"/>
  <c r="GZ6" i="13"/>
  <c r="GY54" i="13" l="1"/>
  <c r="GY40" i="13"/>
  <c r="GT30" i="13"/>
  <c r="GU28" i="13"/>
  <c r="GY32" i="13"/>
  <c r="GU59" i="13"/>
  <c r="GT63" i="13"/>
  <c r="GY33" i="13"/>
  <c r="GS39" i="13"/>
  <c r="GR41" i="13"/>
  <c r="GR43" i="13" s="1"/>
  <c r="GY29" i="13"/>
  <c r="GY53" i="13"/>
  <c r="GY52" i="13"/>
  <c r="GY50" i="13"/>
  <c r="GY55" i="13"/>
  <c r="GY61" i="13"/>
  <c r="GU38" i="13"/>
  <c r="GY60" i="13"/>
  <c r="GY48" i="13"/>
  <c r="GY49" i="13"/>
  <c r="GY51" i="13"/>
  <c r="GZ3" i="13"/>
  <c r="GZ62" i="13" s="1"/>
  <c r="GZ14" i="13"/>
  <c r="GZ15" i="13"/>
  <c r="GZ12" i="13"/>
  <c r="GZ11" i="13"/>
  <c r="GZ13" i="13"/>
  <c r="GZ25" i="13"/>
  <c r="HB9" i="13"/>
  <c r="HA5" i="13"/>
  <c r="HA8" i="13" s="1"/>
  <c r="HA6" i="13"/>
  <c r="GZ54" i="13" l="1"/>
  <c r="GZ60" i="13"/>
  <c r="GZ55" i="13"/>
  <c r="GZ29" i="13"/>
  <c r="GT31" i="13"/>
  <c r="GT34" i="13" s="1"/>
  <c r="GT35" i="13" s="1"/>
  <c r="GZ51" i="13"/>
  <c r="GZ50" i="13"/>
  <c r="GR47" i="13"/>
  <c r="GR56" i="13" s="1"/>
  <c r="GR65" i="13" s="1"/>
  <c r="GR67" i="13" s="1"/>
  <c r="GU63" i="13"/>
  <c r="GV59" i="13"/>
  <c r="GZ40" i="13"/>
  <c r="GZ49" i="13"/>
  <c r="GV38" i="13"/>
  <c r="GZ52" i="13"/>
  <c r="GT39" i="13"/>
  <c r="GS41" i="13"/>
  <c r="GS43" i="13" s="1"/>
  <c r="GS47" i="13" s="1"/>
  <c r="GS56" i="13" s="1"/>
  <c r="GS65" i="13" s="1"/>
  <c r="GS67" i="13" s="1"/>
  <c r="GZ32" i="13"/>
  <c r="GZ48" i="13"/>
  <c r="GZ61" i="13"/>
  <c r="GZ53" i="13"/>
  <c r="GZ33" i="13"/>
  <c r="GU30" i="13"/>
  <c r="GV28" i="13"/>
  <c r="HA3" i="13"/>
  <c r="HA62" i="13" s="1"/>
  <c r="HA15" i="13"/>
  <c r="HA14" i="13"/>
  <c r="HA13" i="13"/>
  <c r="HA11" i="13"/>
  <c r="HA12" i="13"/>
  <c r="HA25" i="13"/>
  <c r="HC9" i="13"/>
  <c r="HB6" i="13"/>
  <c r="HB5" i="13"/>
  <c r="HB8" i="13" s="1"/>
  <c r="HA54" i="13" l="1"/>
  <c r="HA53" i="13"/>
  <c r="HA51" i="13"/>
  <c r="HA55" i="13"/>
  <c r="GV30" i="13"/>
  <c r="GV31" i="13" s="1"/>
  <c r="GV34" i="13" s="1"/>
  <c r="GV35" i="13" s="1"/>
  <c r="GW28" i="13"/>
  <c r="HA61" i="13"/>
  <c r="GU39" i="13"/>
  <c r="GT41" i="13"/>
  <c r="GT43" i="13" s="1"/>
  <c r="GT47" i="13" s="1"/>
  <c r="GT56" i="13" s="1"/>
  <c r="GT65" i="13" s="1"/>
  <c r="GT67" i="13" s="1"/>
  <c r="HA49" i="13"/>
  <c r="HA60" i="13"/>
  <c r="GU31" i="13"/>
  <c r="GU34" i="13" s="1"/>
  <c r="GU35" i="13" s="1"/>
  <c r="HA48" i="13"/>
  <c r="HA52" i="13"/>
  <c r="HA40" i="13"/>
  <c r="HA33" i="13"/>
  <c r="HA32" i="13"/>
  <c r="GW38" i="13"/>
  <c r="GW59" i="13"/>
  <c r="GV63" i="13"/>
  <c r="HA50" i="13"/>
  <c r="HA29" i="13"/>
  <c r="HB3" i="13"/>
  <c r="HB62" i="13" s="1"/>
  <c r="HB15" i="13"/>
  <c r="HB13" i="13"/>
  <c r="HB14" i="13"/>
  <c r="HB12" i="13"/>
  <c r="HB11" i="13"/>
  <c r="HB25" i="13"/>
  <c r="HD9" i="13"/>
  <c r="HC5" i="13"/>
  <c r="HC8" i="13" s="1"/>
  <c r="HC6" i="13"/>
  <c r="HB54" i="13" l="1"/>
  <c r="HB50" i="13"/>
  <c r="HB52" i="13"/>
  <c r="HB60" i="13"/>
  <c r="HB61" i="13"/>
  <c r="HB51" i="13"/>
  <c r="HB32" i="13"/>
  <c r="HB48" i="13"/>
  <c r="HB49" i="13"/>
  <c r="GW30" i="13"/>
  <c r="GX28" i="13"/>
  <c r="HB53" i="13"/>
  <c r="GX59" i="13"/>
  <c r="GW63" i="13"/>
  <c r="HB33" i="13"/>
  <c r="HB29" i="13"/>
  <c r="GX38" i="13"/>
  <c r="HB40" i="13"/>
  <c r="GV39" i="13"/>
  <c r="GU41" i="13"/>
  <c r="GU43" i="13" s="1"/>
  <c r="GU47" i="13" s="1"/>
  <c r="GU56" i="13" s="1"/>
  <c r="GU65" i="13" s="1"/>
  <c r="GU67" i="13" s="1"/>
  <c r="HB55" i="13"/>
  <c r="HC15" i="13"/>
  <c r="HC3" i="13"/>
  <c r="HC62" i="13" s="1"/>
  <c r="HC12" i="13"/>
  <c r="HC13" i="13"/>
  <c r="HC14" i="13"/>
  <c r="HC11" i="13"/>
  <c r="HC25" i="13"/>
  <c r="HE9" i="13"/>
  <c r="HD6" i="13"/>
  <c r="HD5" i="13"/>
  <c r="HD8" i="13" s="1"/>
  <c r="HC54" i="13" l="1"/>
  <c r="HC40" i="13"/>
  <c r="HC33" i="13"/>
  <c r="GX30" i="13"/>
  <c r="GY28" i="13"/>
  <c r="HC32" i="13"/>
  <c r="HC52" i="13"/>
  <c r="HC55" i="13"/>
  <c r="GY38" i="13"/>
  <c r="GW31" i="13"/>
  <c r="GW34" i="13" s="1"/>
  <c r="GW35" i="13" s="1"/>
  <c r="HC51" i="13"/>
  <c r="HC50" i="13"/>
  <c r="GX63" i="13"/>
  <c r="GY59" i="13"/>
  <c r="HC49" i="13"/>
  <c r="HC61" i="13"/>
  <c r="GW39" i="13"/>
  <c r="GV41" i="13"/>
  <c r="GV43" i="13" s="1"/>
  <c r="GV47" i="13" s="1"/>
  <c r="GV56" i="13" s="1"/>
  <c r="GV65" i="13" s="1"/>
  <c r="GV67" i="13" s="1"/>
  <c r="HC29" i="13"/>
  <c r="HC53" i="13"/>
  <c r="HC48" i="13"/>
  <c r="HC60" i="13"/>
  <c r="HD3" i="13"/>
  <c r="HD62" i="13" s="1"/>
  <c r="HD14" i="13"/>
  <c r="HD12" i="13"/>
  <c r="HD13" i="13"/>
  <c r="HD11" i="13"/>
  <c r="HD15" i="13"/>
  <c r="HD54" i="13" s="1"/>
  <c r="HD25" i="13"/>
  <c r="HE6" i="13"/>
  <c r="HE5" i="13"/>
  <c r="HE8" i="13" s="1"/>
  <c r="HF9" i="13"/>
  <c r="HD48" i="13" l="1"/>
  <c r="GX39" i="13"/>
  <c r="GW41" i="13"/>
  <c r="GW43" i="13" s="1"/>
  <c r="HD52" i="13"/>
  <c r="HD33" i="13"/>
  <c r="HD53" i="13"/>
  <c r="HD61" i="13"/>
  <c r="HD50" i="13"/>
  <c r="HD32" i="13"/>
  <c r="HD40" i="13"/>
  <c r="HD29" i="13"/>
  <c r="HD49" i="13"/>
  <c r="HD51" i="13"/>
  <c r="GZ38" i="13"/>
  <c r="GY30" i="13"/>
  <c r="GY31" i="13" s="1"/>
  <c r="GY34" i="13" s="1"/>
  <c r="GY35" i="13" s="1"/>
  <c r="GZ28" i="13"/>
  <c r="HD60" i="13"/>
  <c r="GY63" i="13"/>
  <c r="GZ59" i="13"/>
  <c r="HD55" i="13"/>
  <c r="GX31" i="13"/>
  <c r="GX34" i="13" s="1"/>
  <c r="GX35" i="13" s="1"/>
  <c r="HF5" i="13"/>
  <c r="HF8" i="13" s="1"/>
  <c r="HG9" i="13"/>
  <c r="HF6" i="13"/>
  <c r="HE3" i="13"/>
  <c r="HE62" i="13" s="1"/>
  <c r="HE15" i="13"/>
  <c r="HE54" i="13" s="1"/>
  <c r="HE14" i="13"/>
  <c r="HE13" i="13"/>
  <c r="HE11" i="13"/>
  <c r="HE12" i="13"/>
  <c r="HE25" i="13"/>
  <c r="HA38" i="13" l="1"/>
  <c r="HE29" i="13"/>
  <c r="GW47" i="13"/>
  <c r="GW56" i="13" s="1"/>
  <c r="GW65" i="13" s="1"/>
  <c r="GW67" i="13" s="1"/>
  <c r="HE60" i="13"/>
  <c r="HE40" i="13"/>
  <c r="HE53" i="13"/>
  <c r="GY39" i="13"/>
  <c r="GX41" i="13"/>
  <c r="GX43" i="13" s="1"/>
  <c r="GX47" i="13" s="1"/>
  <c r="GX56" i="13" s="1"/>
  <c r="GX65" i="13" s="1"/>
  <c r="GX67" i="13" s="1"/>
  <c r="HE55" i="13"/>
  <c r="GZ30" i="13"/>
  <c r="HA28" i="13"/>
  <c r="HE51" i="13"/>
  <c r="HE32" i="13"/>
  <c r="HE33" i="13"/>
  <c r="HE48" i="13"/>
  <c r="GZ63" i="13"/>
  <c r="HA59" i="13"/>
  <c r="HE49" i="13"/>
  <c r="HE50" i="13"/>
  <c r="HE52" i="13"/>
  <c r="HE61" i="13"/>
  <c r="HF3" i="13"/>
  <c r="HF62" i="13" s="1"/>
  <c r="HF15" i="13"/>
  <c r="HF54" i="13" s="1"/>
  <c r="HF13" i="13"/>
  <c r="HF14" i="13"/>
  <c r="HF11" i="13"/>
  <c r="HF12" i="13"/>
  <c r="HF25" i="13"/>
  <c r="HH9" i="13"/>
  <c r="HG6" i="13"/>
  <c r="HG5" i="13"/>
  <c r="HG8" i="13" s="1"/>
  <c r="HF52" i="13" l="1"/>
  <c r="HF51" i="13"/>
  <c r="HF60" i="13"/>
  <c r="HB38" i="13"/>
  <c r="HF50" i="13"/>
  <c r="HF48" i="13"/>
  <c r="HB28" i="13"/>
  <c r="HA30" i="13"/>
  <c r="HA31" i="13" s="1"/>
  <c r="HA34" i="13" s="1"/>
  <c r="HA35" i="13" s="1"/>
  <c r="GZ39" i="13"/>
  <c r="GY41" i="13"/>
  <c r="GY43" i="13" s="1"/>
  <c r="HF49" i="13"/>
  <c r="HF33" i="13"/>
  <c r="GZ31" i="13"/>
  <c r="GZ34" i="13" s="1"/>
  <c r="GZ35" i="13" s="1"/>
  <c r="HF53" i="13"/>
  <c r="HF61" i="13"/>
  <c r="HA63" i="13"/>
  <c r="HB59" i="13"/>
  <c r="HF32" i="13"/>
  <c r="HF55" i="13"/>
  <c r="HF40" i="13"/>
  <c r="HF29" i="13"/>
  <c r="HG15" i="13"/>
  <c r="HG54" i="13" s="1"/>
  <c r="HG3" i="13"/>
  <c r="HG62" i="13" s="1"/>
  <c r="HG13" i="13"/>
  <c r="HG14" i="13"/>
  <c r="HG12" i="13"/>
  <c r="HG11" i="13"/>
  <c r="HG25" i="13"/>
  <c r="HH5" i="13"/>
  <c r="HH8" i="13" s="1"/>
  <c r="HI9" i="13"/>
  <c r="HH6" i="13"/>
  <c r="HG40" i="13" l="1"/>
  <c r="HA39" i="13"/>
  <c r="GZ41" i="13"/>
  <c r="GZ43" i="13" s="1"/>
  <c r="GZ47" i="13" s="1"/>
  <c r="GZ56" i="13" s="1"/>
  <c r="GZ65" i="13" s="1"/>
  <c r="GZ67" i="13" s="1"/>
  <c r="HG50" i="13"/>
  <c r="HG51" i="13"/>
  <c r="HG55" i="13"/>
  <c r="HG61" i="13"/>
  <c r="HG33" i="13"/>
  <c r="HG52" i="13"/>
  <c r="HG32" i="13"/>
  <c r="HG53" i="13"/>
  <c r="HG49" i="13"/>
  <c r="HB30" i="13"/>
  <c r="HC28" i="13"/>
  <c r="HC38" i="13"/>
  <c r="HG29" i="13"/>
  <c r="HB63" i="13"/>
  <c r="HC59" i="13"/>
  <c r="GY47" i="13"/>
  <c r="GY56" i="13" s="1"/>
  <c r="GY65" i="13" s="1"/>
  <c r="GY67" i="13" s="1"/>
  <c r="HG48" i="13"/>
  <c r="HG60" i="13"/>
  <c r="HH3" i="13"/>
  <c r="HH62" i="13" s="1"/>
  <c r="HH15" i="13"/>
  <c r="HH54" i="13" s="1"/>
  <c r="HH14" i="13"/>
  <c r="HH12" i="13"/>
  <c r="HH11" i="13"/>
  <c r="HH13" i="13"/>
  <c r="HH25" i="13"/>
  <c r="HI6" i="13"/>
  <c r="HJ9" i="13"/>
  <c r="HI5" i="13"/>
  <c r="HI8" i="13" s="1"/>
  <c r="HH48" i="13" l="1"/>
  <c r="HC30" i="13"/>
  <c r="HC31" i="13" s="1"/>
  <c r="HC34" i="13" s="1"/>
  <c r="HC35" i="13" s="1"/>
  <c r="HD28" i="13"/>
  <c r="HH32" i="13"/>
  <c r="HH55" i="13"/>
  <c r="HB39" i="13"/>
  <c r="HA41" i="13"/>
  <c r="HA43" i="13" s="1"/>
  <c r="HA47" i="13" s="1"/>
  <c r="HA56" i="13" s="1"/>
  <c r="HA65" i="13" s="1"/>
  <c r="HA67" i="13" s="1"/>
  <c r="HH29" i="13"/>
  <c r="HB31" i="13"/>
  <c r="HB34" i="13" s="1"/>
  <c r="HB35" i="13" s="1"/>
  <c r="HH52" i="13"/>
  <c r="HH51" i="13"/>
  <c r="HH40" i="13"/>
  <c r="HD38" i="13"/>
  <c r="HH49" i="13"/>
  <c r="HH33" i="13"/>
  <c r="HH50" i="13"/>
  <c r="HH60" i="13"/>
  <c r="HC63" i="13"/>
  <c r="HD59" i="13"/>
  <c r="HH53" i="13"/>
  <c r="HH61" i="13"/>
  <c r="HI3" i="13"/>
  <c r="HI62" i="13" s="1"/>
  <c r="HI15" i="13"/>
  <c r="HI54" i="13" s="1"/>
  <c r="HI14" i="13"/>
  <c r="HI13" i="13"/>
  <c r="HI11" i="13"/>
  <c r="HI12" i="13"/>
  <c r="HI25" i="13"/>
  <c r="HJ6" i="13"/>
  <c r="HJ5" i="13"/>
  <c r="HJ8" i="13" s="1"/>
  <c r="HK9" i="13"/>
  <c r="HI53" i="13" l="1"/>
  <c r="HI50" i="13"/>
  <c r="HC39" i="13"/>
  <c r="HB41" i="13"/>
  <c r="HB43" i="13" s="1"/>
  <c r="HD63" i="13"/>
  <c r="HE59" i="13"/>
  <c r="HI33" i="13"/>
  <c r="HI40" i="13"/>
  <c r="HI55" i="13"/>
  <c r="HI48" i="13"/>
  <c r="HI49" i="13"/>
  <c r="HI51" i="13"/>
  <c r="HI29" i="13"/>
  <c r="HI32" i="13"/>
  <c r="HI61" i="13"/>
  <c r="HI60" i="13"/>
  <c r="HE38" i="13"/>
  <c r="HI52" i="13"/>
  <c r="HD30" i="13"/>
  <c r="HE28" i="13"/>
  <c r="HL9" i="13"/>
  <c r="HK5" i="13"/>
  <c r="HK8" i="13" s="1"/>
  <c r="HK6" i="13"/>
  <c r="HJ3" i="13"/>
  <c r="HJ62" i="13" s="1"/>
  <c r="HJ15" i="13"/>
  <c r="HJ13" i="13"/>
  <c r="HJ14" i="13"/>
  <c r="HJ12" i="13"/>
  <c r="HJ11" i="13"/>
  <c r="HJ25" i="13"/>
  <c r="HJ54" i="13" l="1"/>
  <c r="HF38" i="13"/>
  <c r="HJ32" i="13"/>
  <c r="HJ48" i="13"/>
  <c r="HE63" i="13"/>
  <c r="HF59" i="13"/>
  <c r="HJ50" i="13"/>
  <c r="HE30" i="13"/>
  <c r="HE31" i="13" s="1"/>
  <c r="HE34" i="13" s="1"/>
  <c r="HE35" i="13" s="1"/>
  <c r="HF28" i="13"/>
  <c r="HJ29" i="13"/>
  <c r="HJ55" i="13"/>
  <c r="HJ53" i="13"/>
  <c r="HD31" i="13"/>
  <c r="HD34" i="13" s="1"/>
  <c r="HD35" i="13" s="1"/>
  <c r="HJ60" i="13"/>
  <c r="HJ51" i="13"/>
  <c r="HJ40" i="13"/>
  <c r="HB47" i="13"/>
  <c r="HB56" i="13" s="1"/>
  <c r="HB65" i="13" s="1"/>
  <c r="HB67" i="13" s="1"/>
  <c r="HJ52" i="13"/>
  <c r="HJ61" i="13"/>
  <c r="HJ49" i="13"/>
  <c r="HJ33" i="13"/>
  <c r="HD39" i="13"/>
  <c r="HC41" i="13"/>
  <c r="HC43" i="13" s="1"/>
  <c r="HL5" i="13"/>
  <c r="HL8" i="13" s="1"/>
  <c r="HM9" i="13"/>
  <c r="HL6" i="13"/>
  <c r="HK15" i="13"/>
  <c r="HK12" i="13"/>
  <c r="HK3" i="13"/>
  <c r="HK62" i="13" s="1"/>
  <c r="HK13" i="13"/>
  <c r="HK11" i="13"/>
  <c r="HK14" i="13"/>
  <c r="HK25" i="13"/>
  <c r="HK54" i="13" l="1"/>
  <c r="HK49" i="13"/>
  <c r="HK29" i="13"/>
  <c r="HF63" i="13"/>
  <c r="HG59" i="13"/>
  <c r="HC47" i="13"/>
  <c r="HC56" i="13" s="1"/>
  <c r="HC65" i="13" s="1"/>
  <c r="HC67" i="13" s="1"/>
  <c r="HK61" i="13"/>
  <c r="HK40" i="13"/>
  <c r="HF30" i="13"/>
  <c r="HF31" i="13" s="1"/>
  <c r="HF34" i="13" s="1"/>
  <c r="HF35" i="13" s="1"/>
  <c r="HG28" i="13"/>
  <c r="HG38" i="13"/>
  <c r="HE39" i="13"/>
  <c r="HD41" i="13"/>
  <c r="HD43" i="13" s="1"/>
  <c r="HK52" i="13"/>
  <c r="HK51" i="13"/>
  <c r="HK53" i="13"/>
  <c r="HK48" i="13"/>
  <c r="HK33" i="13"/>
  <c r="HK60" i="13"/>
  <c r="HK55" i="13"/>
  <c r="HK50" i="13"/>
  <c r="HK32" i="13"/>
  <c r="HM5" i="13"/>
  <c r="HM8" i="13" s="1"/>
  <c r="HM6" i="13"/>
  <c r="HN9" i="13"/>
  <c r="HL3" i="13"/>
  <c r="HL62" i="13" s="1"/>
  <c r="HL15" i="13"/>
  <c r="HL14" i="13"/>
  <c r="HL12" i="13"/>
  <c r="HL13" i="13"/>
  <c r="HL11" i="13"/>
  <c r="HL25" i="13"/>
  <c r="HL54" i="13" l="1"/>
  <c r="HL50" i="13"/>
  <c r="HL48" i="13"/>
  <c r="HD47" i="13"/>
  <c r="HD56" i="13" s="1"/>
  <c r="HD65" i="13" s="1"/>
  <c r="HD67" i="13" s="1"/>
  <c r="HG30" i="13"/>
  <c r="HH28" i="13"/>
  <c r="HL29" i="13"/>
  <c r="HL55" i="13"/>
  <c r="HL53" i="13"/>
  <c r="HF39" i="13"/>
  <c r="HE41" i="13"/>
  <c r="HE43" i="13" s="1"/>
  <c r="HL49" i="13"/>
  <c r="HL60" i="13"/>
  <c r="HL51" i="13"/>
  <c r="HH38" i="13"/>
  <c r="HL40" i="13"/>
  <c r="HG63" i="13"/>
  <c r="HH59" i="13"/>
  <c r="HL32" i="13"/>
  <c r="HL33" i="13"/>
  <c r="HL52" i="13"/>
  <c r="HL61" i="13"/>
  <c r="HM3" i="13"/>
  <c r="HM62" i="13" s="1"/>
  <c r="HM15" i="13"/>
  <c r="HM54" i="13" s="1"/>
  <c r="HM14" i="13"/>
  <c r="HM13" i="13"/>
  <c r="HM11" i="13"/>
  <c r="HM12" i="13"/>
  <c r="HM25" i="13"/>
  <c r="HO9" i="13"/>
  <c r="HN5" i="13"/>
  <c r="HN8" i="13" s="1"/>
  <c r="HN6" i="13"/>
  <c r="HM52" i="13" l="1"/>
  <c r="HM51" i="13"/>
  <c r="HG39" i="13"/>
  <c r="HF41" i="13"/>
  <c r="HF43" i="13" s="1"/>
  <c r="HH30" i="13"/>
  <c r="HH31" i="13" s="1"/>
  <c r="HH34" i="13" s="1"/>
  <c r="HH35" i="13" s="1"/>
  <c r="HI28" i="13"/>
  <c r="HM48" i="13"/>
  <c r="HM33" i="13"/>
  <c r="HM40" i="13"/>
  <c r="HM60" i="13"/>
  <c r="HM53" i="13"/>
  <c r="HG31" i="13"/>
  <c r="HG34" i="13" s="1"/>
  <c r="HG35" i="13" s="1"/>
  <c r="HM50" i="13"/>
  <c r="HM32" i="13"/>
  <c r="HI38" i="13"/>
  <c r="HM49" i="13"/>
  <c r="HM55" i="13"/>
  <c r="HM61" i="13"/>
  <c r="HH63" i="13"/>
  <c r="HI59" i="13"/>
  <c r="HE47" i="13"/>
  <c r="HE56" i="13" s="1"/>
  <c r="HE65" i="13" s="1"/>
  <c r="HE67" i="13" s="1"/>
  <c r="HM29" i="13"/>
  <c r="HN3" i="13"/>
  <c r="HN62" i="13" s="1"/>
  <c r="HN15" i="13"/>
  <c r="HN54" i="13" s="1"/>
  <c r="HN13" i="13"/>
  <c r="HN11" i="13"/>
  <c r="HN14" i="13"/>
  <c r="HN12" i="13"/>
  <c r="HN25" i="13"/>
  <c r="HO6" i="13"/>
  <c r="HP9" i="13"/>
  <c r="HO5" i="13"/>
  <c r="HO8" i="13" s="1"/>
  <c r="HJ59" i="13" l="1"/>
  <c r="HI63" i="13"/>
  <c r="HN49" i="13"/>
  <c r="HN50" i="13"/>
  <c r="HN60" i="13"/>
  <c r="HI30" i="13"/>
  <c r="HJ28" i="13"/>
  <c r="HN51" i="13"/>
  <c r="HN29" i="13"/>
  <c r="HJ38" i="13"/>
  <c r="HN40" i="13"/>
  <c r="HN52" i="13"/>
  <c r="HN61" i="13"/>
  <c r="HN33" i="13"/>
  <c r="HF47" i="13"/>
  <c r="HF56" i="13" s="1"/>
  <c r="HF65" i="13" s="1"/>
  <c r="HF67" i="13" s="1"/>
  <c r="HN55" i="13"/>
  <c r="HN32" i="13"/>
  <c r="HN53" i="13"/>
  <c r="HN48" i="13"/>
  <c r="HH39" i="13"/>
  <c r="HG41" i="13"/>
  <c r="HG43" i="13" s="1"/>
  <c r="HG47" i="13" s="1"/>
  <c r="HG56" i="13" s="1"/>
  <c r="HG65" i="13" s="1"/>
  <c r="HG67" i="13" s="1"/>
  <c r="HO15" i="13"/>
  <c r="HO13" i="13"/>
  <c r="HO14" i="13"/>
  <c r="HO12" i="13"/>
  <c r="HO3" i="13"/>
  <c r="HO62" i="13" s="1"/>
  <c r="HO11" i="13"/>
  <c r="HO25" i="13"/>
  <c r="HP5" i="13"/>
  <c r="HP8" i="13" s="1"/>
  <c r="HQ9" i="13"/>
  <c r="HP6" i="13"/>
  <c r="HO54" i="13" l="1"/>
  <c r="HI39" i="13"/>
  <c r="HH41" i="13"/>
  <c r="HH43" i="13" s="1"/>
  <c r="HH47" i="13" s="1"/>
  <c r="HH56" i="13" s="1"/>
  <c r="HH65" i="13" s="1"/>
  <c r="HH67" i="13" s="1"/>
  <c r="HO55" i="13"/>
  <c r="HO61" i="13"/>
  <c r="HK38" i="13"/>
  <c r="HI31" i="13"/>
  <c r="HI34" i="13" s="1"/>
  <c r="HI35" i="13" s="1"/>
  <c r="HO48" i="13"/>
  <c r="HO52" i="13"/>
  <c r="HO29" i="13"/>
  <c r="HO60" i="13"/>
  <c r="HK59" i="13"/>
  <c r="HJ63" i="13"/>
  <c r="HO53" i="13"/>
  <c r="HO40" i="13"/>
  <c r="HO51" i="13"/>
  <c r="HO50" i="13"/>
  <c r="HO32" i="13"/>
  <c r="HO33" i="13"/>
  <c r="HJ30" i="13"/>
  <c r="HJ31" i="13" s="1"/>
  <c r="HJ34" i="13" s="1"/>
  <c r="HJ35" i="13" s="1"/>
  <c r="HK28" i="13"/>
  <c r="HO49" i="13"/>
  <c r="HP3" i="13"/>
  <c r="HP62" i="13" s="1"/>
  <c r="HP14" i="13"/>
  <c r="HP12" i="13"/>
  <c r="HP11" i="13"/>
  <c r="HP15" i="13"/>
  <c r="HP54" i="13" s="1"/>
  <c r="HP13" i="13"/>
  <c r="HP25" i="13"/>
  <c r="HR9" i="13"/>
  <c r="HQ5" i="13"/>
  <c r="HQ8" i="13" s="1"/>
  <c r="HQ6" i="13"/>
  <c r="HK30" i="13" l="1"/>
  <c r="HL28" i="13"/>
  <c r="HP50" i="13"/>
  <c r="HP52" i="13"/>
  <c r="HL38" i="13"/>
  <c r="HP51" i="13"/>
  <c r="HK63" i="13"/>
  <c r="HL59" i="13"/>
  <c r="HP48" i="13"/>
  <c r="HJ39" i="13"/>
  <c r="HI41" i="13"/>
  <c r="HI43" i="13" s="1"/>
  <c r="HI47" i="13" s="1"/>
  <c r="HI56" i="13" s="1"/>
  <c r="HI65" i="13" s="1"/>
  <c r="HI67" i="13" s="1"/>
  <c r="HP33" i="13"/>
  <c r="HP40" i="13"/>
  <c r="HP60" i="13"/>
  <c r="HP61" i="13"/>
  <c r="HP49" i="13"/>
  <c r="HP32" i="13"/>
  <c r="HP53" i="13"/>
  <c r="HP29" i="13"/>
  <c r="HP55" i="13"/>
  <c r="HQ3" i="13"/>
  <c r="HQ62" i="13" s="1"/>
  <c r="HQ15" i="13"/>
  <c r="HQ14" i="13"/>
  <c r="HQ13" i="13"/>
  <c r="HQ11" i="13"/>
  <c r="HQ12" i="13"/>
  <c r="HQ25" i="13"/>
  <c r="HR5" i="13"/>
  <c r="HR8" i="13" s="1"/>
  <c r="HR6" i="13"/>
  <c r="HS9" i="13"/>
  <c r="HQ29" i="13" l="1"/>
  <c r="HQ61" i="13"/>
  <c r="HQ54" i="13"/>
  <c r="HQ32" i="13"/>
  <c r="HQ40" i="13"/>
  <c r="HQ48" i="13"/>
  <c r="HM38" i="13"/>
  <c r="HL30" i="13"/>
  <c r="HM28" i="13"/>
  <c r="HQ55" i="13"/>
  <c r="HQ49" i="13"/>
  <c r="HQ33" i="13"/>
  <c r="HL63" i="13"/>
  <c r="HM59" i="13"/>
  <c r="HK31" i="13"/>
  <c r="HK34" i="13" s="1"/>
  <c r="HK35" i="13" s="1"/>
  <c r="HQ52" i="13"/>
  <c r="HQ53" i="13"/>
  <c r="HQ60" i="13"/>
  <c r="HK39" i="13"/>
  <c r="HJ41" i="13"/>
  <c r="HJ43" i="13" s="1"/>
  <c r="HJ47" i="13" s="1"/>
  <c r="HJ56" i="13" s="1"/>
  <c r="HJ65" i="13" s="1"/>
  <c r="HJ67" i="13" s="1"/>
  <c r="HQ51" i="13"/>
  <c r="HQ50" i="13"/>
  <c r="HS5" i="13"/>
  <c r="HS8" i="13" s="1"/>
  <c r="HS6" i="13"/>
  <c r="HT9" i="13"/>
  <c r="HR3" i="13"/>
  <c r="HR62" i="13" s="1"/>
  <c r="HR15" i="13"/>
  <c r="HR54" i="13" s="1"/>
  <c r="HR13" i="13"/>
  <c r="HR14" i="13"/>
  <c r="HR12" i="13"/>
  <c r="HR11" i="13"/>
  <c r="HR25" i="13"/>
  <c r="HR51" i="13" l="1"/>
  <c r="HR53" i="13"/>
  <c r="HR33" i="13"/>
  <c r="HL31" i="13"/>
  <c r="HL34" i="13" s="1"/>
  <c r="HL35" i="13" s="1"/>
  <c r="HR40" i="13"/>
  <c r="HR52" i="13"/>
  <c r="HR49" i="13"/>
  <c r="HR32" i="13"/>
  <c r="HL39" i="13"/>
  <c r="HK41" i="13"/>
  <c r="HK43" i="13" s="1"/>
  <c r="HK47" i="13" s="1"/>
  <c r="HK56" i="13" s="1"/>
  <c r="HK65" i="13" s="1"/>
  <c r="HK67" i="13" s="1"/>
  <c r="HR61" i="13"/>
  <c r="HM63" i="13"/>
  <c r="HN59" i="13"/>
  <c r="HR55" i="13"/>
  <c r="HN38" i="13"/>
  <c r="HR50" i="13"/>
  <c r="HR60" i="13"/>
  <c r="HR29" i="13"/>
  <c r="HM30" i="13"/>
  <c r="HN28" i="13"/>
  <c r="HR48" i="13"/>
  <c r="HU9" i="13"/>
  <c r="HT6" i="13"/>
  <c r="HT5" i="13"/>
  <c r="HT8" i="13" s="1"/>
  <c r="HS15" i="13"/>
  <c r="HS3" i="13"/>
  <c r="HS62" i="13" s="1"/>
  <c r="HS12" i="13"/>
  <c r="HS13" i="13"/>
  <c r="HS14" i="13"/>
  <c r="HS11" i="13"/>
  <c r="HS25" i="13"/>
  <c r="HS54" i="13" l="1"/>
  <c r="HM31" i="13"/>
  <c r="HM34" i="13" s="1"/>
  <c r="HM35" i="13" s="1"/>
  <c r="HS50" i="13"/>
  <c r="HN63" i="13"/>
  <c r="HO59" i="13"/>
  <c r="HM39" i="13"/>
  <c r="HL41" i="13"/>
  <c r="HL43" i="13" s="1"/>
  <c r="HS40" i="13"/>
  <c r="HS53" i="13"/>
  <c r="HS32" i="13"/>
  <c r="HS51" i="13"/>
  <c r="HS48" i="13"/>
  <c r="HS29" i="13"/>
  <c r="HO38" i="13"/>
  <c r="HS61" i="13"/>
  <c r="HS49" i="13"/>
  <c r="HN30" i="13"/>
  <c r="HN31" i="13" s="1"/>
  <c r="HN34" i="13" s="1"/>
  <c r="HN35" i="13" s="1"/>
  <c r="HO28" i="13"/>
  <c r="HS60" i="13"/>
  <c r="HS55" i="13"/>
  <c r="HS52" i="13"/>
  <c r="HS33" i="13"/>
  <c r="HT3" i="13"/>
  <c r="HT62" i="13" s="1"/>
  <c r="HT14" i="13"/>
  <c r="HT12" i="13"/>
  <c r="HT15" i="13"/>
  <c r="HT54" i="13" s="1"/>
  <c r="HT13" i="13"/>
  <c r="HT11" i="13"/>
  <c r="HT25" i="13"/>
  <c r="HU6" i="13"/>
  <c r="HU5" i="13"/>
  <c r="HU8" i="13" s="1"/>
  <c r="HV9" i="13"/>
  <c r="HT52" i="13" l="1"/>
  <c r="HT32" i="13"/>
  <c r="HN39" i="13"/>
  <c r="HM41" i="13"/>
  <c r="HM43" i="13" s="1"/>
  <c r="HM47" i="13" s="1"/>
  <c r="HM56" i="13" s="1"/>
  <c r="HM65" i="13" s="1"/>
  <c r="HM67" i="13" s="1"/>
  <c r="HT55" i="13"/>
  <c r="HT49" i="13"/>
  <c r="HT29" i="13"/>
  <c r="HT53" i="13"/>
  <c r="HO63" i="13"/>
  <c r="HP59" i="13"/>
  <c r="HT60" i="13"/>
  <c r="HT61" i="13"/>
  <c r="HT48" i="13"/>
  <c r="HT40" i="13"/>
  <c r="HT33" i="13"/>
  <c r="HO30" i="13"/>
  <c r="HO31" i="13" s="1"/>
  <c r="HO34" i="13" s="1"/>
  <c r="HO35" i="13" s="1"/>
  <c r="HP28" i="13"/>
  <c r="HP38" i="13"/>
  <c r="HT51" i="13"/>
  <c r="HL47" i="13"/>
  <c r="HL56" i="13" s="1"/>
  <c r="HL65" i="13" s="1"/>
  <c r="HL67" i="13" s="1"/>
  <c r="HT50" i="13"/>
  <c r="HV5" i="13"/>
  <c r="HV8" i="13" s="1"/>
  <c r="HV6" i="13"/>
  <c r="HW9" i="13"/>
  <c r="HU3" i="13"/>
  <c r="HU62" i="13" s="1"/>
  <c r="HU15" i="13"/>
  <c r="HU54" i="13" s="1"/>
  <c r="HU14" i="13"/>
  <c r="HU13" i="13"/>
  <c r="HU11" i="13"/>
  <c r="HU12" i="13"/>
  <c r="HU25" i="13"/>
  <c r="HQ38" i="13" l="1"/>
  <c r="HU40" i="13"/>
  <c r="HQ59" i="13"/>
  <c r="HP63" i="13"/>
  <c r="HU49" i="13"/>
  <c r="HU32" i="13"/>
  <c r="HP30" i="13"/>
  <c r="HP31" i="13" s="1"/>
  <c r="HP34" i="13" s="1"/>
  <c r="HP35" i="13" s="1"/>
  <c r="HQ28" i="13"/>
  <c r="HU48" i="13"/>
  <c r="HU55" i="13"/>
  <c r="HU52" i="13"/>
  <c r="HU51" i="13"/>
  <c r="HU61" i="13"/>
  <c r="HU53" i="13"/>
  <c r="HU50" i="13"/>
  <c r="HU33" i="13"/>
  <c r="HU60" i="13"/>
  <c r="HU29" i="13"/>
  <c r="HO39" i="13"/>
  <c r="HN41" i="13"/>
  <c r="HN43" i="13" s="1"/>
  <c r="HN47" i="13" s="1"/>
  <c r="HN56" i="13" s="1"/>
  <c r="HN65" i="13" s="1"/>
  <c r="HN67" i="13" s="1"/>
  <c r="HW6" i="13"/>
  <c r="HX9" i="13"/>
  <c r="HW5" i="13"/>
  <c r="HW8" i="13" s="1"/>
  <c r="HV3" i="13"/>
  <c r="HV62" i="13" s="1"/>
  <c r="HV15" i="13"/>
  <c r="HV13" i="13"/>
  <c r="HV14" i="13"/>
  <c r="HV11" i="13"/>
  <c r="HV12" i="13"/>
  <c r="HV25" i="13"/>
  <c r="HV54" i="13" l="1"/>
  <c r="HV60" i="13"/>
  <c r="HV61" i="13"/>
  <c r="HV48" i="13"/>
  <c r="HV49" i="13"/>
  <c r="HR38" i="13"/>
  <c r="HV33" i="13"/>
  <c r="HV51" i="13"/>
  <c r="HQ30" i="13"/>
  <c r="HR28" i="13"/>
  <c r="HP39" i="13"/>
  <c r="HO41" i="13"/>
  <c r="HO43" i="13" s="1"/>
  <c r="HO47" i="13" s="1"/>
  <c r="HO56" i="13" s="1"/>
  <c r="HO65" i="13" s="1"/>
  <c r="HO67" i="13" s="1"/>
  <c r="HV50" i="13"/>
  <c r="HV52" i="13"/>
  <c r="HQ63" i="13"/>
  <c r="HR59" i="13"/>
  <c r="HV29" i="13"/>
  <c r="HV53" i="13"/>
  <c r="HV55" i="13"/>
  <c r="HV32" i="13"/>
  <c r="HV40" i="13"/>
  <c r="HX6" i="13"/>
  <c r="HY9" i="13"/>
  <c r="HX5" i="13"/>
  <c r="HX8" i="13" s="1"/>
  <c r="HW15" i="13"/>
  <c r="HW3" i="13"/>
  <c r="HW62" i="13" s="1"/>
  <c r="HW13" i="13"/>
  <c r="HW14" i="13"/>
  <c r="HW12" i="13"/>
  <c r="HW11" i="13"/>
  <c r="HW25" i="13"/>
  <c r="HW32" i="13" l="1"/>
  <c r="HW54" i="13"/>
  <c r="HW53" i="13"/>
  <c r="HW52" i="13"/>
  <c r="HR30" i="13"/>
  <c r="HR31" i="13" s="1"/>
  <c r="HR34" i="13" s="1"/>
  <c r="HR35" i="13" s="1"/>
  <c r="HS28" i="13"/>
  <c r="HW61" i="13"/>
  <c r="HW40" i="13"/>
  <c r="HW29" i="13"/>
  <c r="HW50" i="13"/>
  <c r="HQ31" i="13"/>
  <c r="HQ34" i="13" s="1"/>
  <c r="HQ35" i="13" s="1"/>
  <c r="HS38" i="13"/>
  <c r="HW60" i="13"/>
  <c r="HR63" i="13"/>
  <c r="HS59" i="13"/>
  <c r="HW51" i="13"/>
  <c r="HW49" i="13"/>
  <c r="HW55" i="13"/>
  <c r="HQ39" i="13"/>
  <c r="HP41" i="13"/>
  <c r="HP43" i="13" s="1"/>
  <c r="HW33" i="13"/>
  <c r="HW48" i="13"/>
  <c r="HX3" i="13"/>
  <c r="HX62" i="13" s="1"/>
  <c r="HX15" i="13"/>
  <c r="HX14" i="13"/>
  <c r="HX12" i="13"/>
  <c r="HX11" i="13"/>
  <c r="HX13" i="13"/>
  <c r="HX25" i="13"/>
  <c r="HZ9" i="13"/>
  <c r="HY5" i="13"/>
  <c r="HY8" i="13" s="1"/>
  <c r="HY6" i="13"/>
  <c r="HX54" i="13" l="1"/>
  <c r="HX33" i="13"/>
  <c r="HX49" i="13"/>
  <c r="HX32" i="13"/>
  <c r="HX40" i="13"/>
  <c r="HX52" i="13"/>
  <c r="HP47" i="13"/>
  <c r="HP56" i="13" s="1"/>
  <c r="HP65" i="13" s="1"/>
  <c r="HP67" i="13" s="1"/>
  <c r="HX51" i="13"/>
  <c r="HX60" i="13"/>
  <c r="HX61" i="13"/>
  <c r="HX53" i="13"/>
  <c r="HR39" i="13"/>
  <c r="HQ41" i="13"/>
  <c r="HQ43" i="13" s="1"/>
  <c r="HQ47" i="13" s="1"/>
  <c r="HQ56" i="13" s="1"/>
  <c r="HQ65" i="13" s="1"/>
  <c r="HQ67" i="13" s="1"/>
  <c r="HS63" i="13"/>
  <c r="HT59" i="13"/>
  <c r="HX50" i="13"/>
  <c r="HT28" i="13"/>
  <c r="HS30" i="13"/>
  <c r="HS31" i="13" s="1"/>
  <c r="HS34" i="13" s="1"/>
  <c r="HS35" i="13" s="1"/>
  <c r="HX48" i="13"/>
  <c r="HX55" i="13"/>
  <c r="HT38" i="13"/>
  <c r="HX29" i="13"/>
  <c r="HY3" i="13"/>
  <c r="HY15" i="13"/>
  <c r="HY14" i="13"/>
  <c r="HY13" i="13"/>
  <c r="HY11" i="13"/>
  <c r="HY12" i="13"/>
  <c r="HY25" i="13"/>
  <c r="HZ6" i="13"/>
  <c r="IA9" i="13"/>
  <c r="HZ5" i="13"/>
  <c r="HZ8" i="13" s="1"/>
  <c r="HY54" i="13" l="1"/>
  <c r="HY55" i="13"/>
  <c r="HS39" i="13"/>
  <c r="HR41" i="13"/>
  <c r="HR43" i="13" s="1"/>
  <c r="HY40" i="13"/>
  <c r="HY48" i="13"/>
  <c r="HU59" i="13"/>
  <c r="HT63" i="13"/>
  <c r="HY53" i="13"/>
  <c r="HY32" i="13"/>
  <c r="HY62" i="13"/>
  <c r="HU38" i="13"/>
  <c r="HY61" i="13"/>
  <c r="HY49" i="13"/>
  <c r="HY50" i="13"/>
  <c r="HY51" i="13"/>
  <c r="HY29" i="13"/>
  <c r="HT30" i="13"/>
  <c r="HU28" i="13"/>
  <c r="HY60" i="13"/>
  <c r="HY52" i="13"/>
  <c r="HY33" i="13"/>
  <c r="IA5" i="13"/>
  <c r="IA8" i="13" s="1"/>
  <c r="IA6" i="13"/>
  <c r="IB9" i="13"/>
  <c r="HZ3" i="13"/>
  <c r="HZ15" i="13"/>
  <c r="HZ13" i="13"/>
  <c r="HZ14" i="13"/>
  <c r="HZ12" i="13"/>
  <c r="HZ11" i="13"/>
  <c r="HZ25" i="13"/>
  <c r="HZ54" i="13" l="1"/>
  <c r="HU30" i="13"/>
  <c r="HV28" i="13"/>
  <c r="HZ50" i="13"/>
  <c r="HV38" i="13"/>
  <c r="HR47" i="13"/>
  <c r="HR56" i="13" s="1"/>
  <c r="HR65" i="13" s="1"/>
  <c r="HR67" i="13" s="1"/>
  <c r="HZ33" i="13"/>
  <c r="HT31" i="13"/>
  <c r="HT34" i="13" s="1"/>
  <c r="HT35" i="13" s="1"/>
  <c r="HZ49" i="13"/>
  <c r="HZ62" i="13"/>
  <c r="HU63" i="13"/>
  <c r="HV59" i="13"/>
  <c r="HT39" i="13"/>
  <c r="HS41" i="13"/>
  <c r="HS43" i="13" s="1"/>
  <c r="HS47" i="13" s="1"/>
  <c r="HS56" i="13" s="1"/>
  <c r="HS65" i="13" s="1"/>
  <c r="HS67" i="13" s="1"/>
  <c r="HZ52" i="13"/>
  <c r="HZ29" i="13"/>
  <c r="HZ61" i="13"/>
  <c r="HZ32" i="13"/>
  <c r="HZ48" i="13"/>
  <c r="HZ55" i="13"/>
  <c r="HZ60" i="13"/>
  <c r="HZ51" i="13"/>
  <c r="HZ53" i="13"/>
  <c r="HZ40" i="13"/>
  <c r="IA15" i="13"/>
  <c r="IA3" i="13"/>
  <c r="IA12" i="13"/>
  <c r="IA14" i="13"/>
  <c r="IA13" i="13"/>
  <c r="IA11" i="13"/>
  <c r="IA25" i="13"/>
  <c r="IB5" i="13"/>
  <c r="IB8" i="13" s="1"/>
  <c r="IB6" i="13"/>
  <c r="IC9" i="13"/>
  <c r="IA54" i="13" l="1"/>
  <c r="IA60" i="13"/>
  <c r="IA61" i="13"/>
  <c r="HU39" i="13"/>
  <c r="HT41" i="13"/>
  <c r="HT43" i="13" s="1"/>
  <c r="HT47" i="13" s="1"/>
  <c r="HT56" i="13" s="1"/>
  <c r="HT65" i="13" s="1"/>
  <c r="HT67" i="13" s="1"/>
  <c r="IA49" i="13"/>
  <c r="IA50" i="13"/>
  <c r="IA40" i="13"/>
  <c r="IA55" i="13"/>
  <c r="IA29" i="13"/>
  <c r="HV63" i="13"/>
  <c r="HW59" i="13"/>
  <c r="HV30" i="13"/>
  <c r="HW28" i="13"/>
  <c r="IA53" i="13"/>
  <c r="IA48" i="13"/>
  <c r="IA52" i="13"/>
  <c r="HU31" i="13"/>
  <c r="HU34" i="13" s="1"/>
  <c r="HU35" i="13" s="1"/>
  <c r="IA51" i="13"/>
  <c r="IA32" i="13"/>
  <c r="IA62" i="13"/>
  <c r="IA33" i="13"/>
  <c r="HW38" i="13"/>
  <c r="IB3" i="13"/>
  <c r="IB15" i="13"/>
  <c r="IB14" i="13"/>
  <c r="IB12" i="13"/>
  <c r="IB13" i="13"/>
  <c r="IB11" i="13"/>
  <c r="IB25" i="13"/>
  <c r="ID9" i="13"/>
  <c r="IC5" i="13"/>
  <c r="IC8" i="13" s="1"/>
  <c r="IC6" i="13"/>
  <c r="IB54" i="13" l="1"/>
  <c r="IB33" i="13"/>
  <c r="IB48" i="13"/>
  <c r="HW63" i="13"/>
  <c r="HX59" i="13"/>
  <c r="IB40" i="13"/>
  <c r="HV39" i="13"/>
  <c r="HU41" i="13"/>
  <c r="HU43" i="13" s="1"/>
  <c r="IB62" i="13"/>
  <c r="IB53" i="13"/>
  <c r="IB50" i="13"/>
  <c r="IB61" i="13"/>
  <c r="IB32" i="13"/>
  <c r="HX28" i="13"/>
  <c r="HW30" i="13"/>
  <c r="IB29" i="13"/>
  <c r="IB49" i="13"/>
  <c r="IB60" i="13"/>
  <c r="HX38" i="13"/>
  <c r="IB51" i="13"/>
  <c r="IB52" i="13"/>
  <c r="HV31" i="13"/>
  <c r="HV34" i="13" s="1"/>
  <c r="HV35" i="13" s="1"/>
  <c r="IB55" i="13"/>
  <c r="IC3" i="13"/>
  <c r="IC15" i="13"/>
  <c r="IC14" i="13"/>
  <c r="IC13" i="13"/>
  <c r="IC11" i="13"/>
  <c r="IC12" i="13"/>
  <c r="IC25" i="13"/>
  <c r="ID5" i="13"/>
  <c r="ID8" i="13" s="1"/>
  <c r="ID6" i="13"/>
  <c r="IE9" i="13"/>
  <c r="IC54" i="13" l="1"/>
  <c r="HY38" i="13"/>
  <c r="IC29" i="13"/>
  <c r="IC61" i="13"/>
  <c r="HU47" i="13"/>
  <c r="HU56" i="13" s="1"/>
  <c r="HU65" i="13" s="1"/>
  <c r="HU67" i="13" s="1"/>
  <c r="HW31" i="13"/>
  <c r="HW34" i="13" s="1"/>
  <c r="HW35" i="13" s="1"/>
  <c r="IC50" i="13"/>
  <c r="HW39" i="13"/>
  <c r="HV41" i="13"/>
  <c r="HV43" i="13" s="1"/>
  <c r="HV47" i="13" s="1"/>
  <c r="HV56" i="13" s="1"/>
  <c r="HV65" i="13" s="1"/>
  <c r="HV67" i="13" s="1"/>
  <c r="IC48" i="13"/>
  <c r="IC52" i="13"/>
  <c r="IC60" i="13"/>
  <c r="HY28" i="13"/>
  <c r="HX30" i="13"/>
  <c r="IC53" i="13"/>
  <c r="IC40" i="13"/>
  <c r="IC33" i="13"/>
  <c r="IC55" i="13"/>
  <c r="IC51" i="13"/>
  <c r="IC49" i="13"/>
  <c r="IC32" i="13"/>
  <c r="IC62" i="13"/>
  <c r="HX63" i="13"/>
  <c r="HY59" i="13"/>
  <c r="IE6" i="13"/>
  <c r="IE5" i="13"/>
  <c r="IE8" i="13" s="1"/>
  <c r="IF9" i="13"/>
  <c r="ID3" i="13"/>
  <c r="ID15" i="13"/>
  <c r="ID13" i="13"/>
  <c r="ID11" i="13"/>
  <c r="ID14" i="13"/>
  <c r="ID12" i="13"/>
  <c r="ID25" i="13"/>
  <c r="ID54" i="13" l="1"/>
  <c r="HZ59" i="13"/>
  <c r="HY63" i="13"/>
  <c r="ID49" i="13"/>
  <c r="ID40" i="13"/>
  <c r="ID60" i="13"/>
  <c r="HX39" i="13"/>
  <c r="HW41" i="13"/>
  <c r="HW43" i="13" s="1"/>
  <c r="ID29" i="13"/>
  <c r="ID51" i="13"/>
  <c r="ID53" i="13"/>
  <c r="ID52" i="13"/>
  <c r="ID50" i="13"/>
  <c r="HZ38" i="13"/>
  <c r="ID62" i="13"/>
  <c r="ID55" i="13"/>
  <c r="HX31" i="13"/>
  <c r="HX34" i="13" s="1"/>
  <c r="HX35" i="13" s="1"/>
  <c r="ID48" i="13"/>
  <c r="ID32" i="13"/>
  <c r="ID33" i="13"/>
  <c r="HY30" i="13"/>
  <c r="HY31" i="13" s="1"/>
  <c r="HY34" i="13" s="1"/>
  <c r="HY35" i="13" s="1"/>
  <c r="HZ28" i="13"/>
  <c r="ID61" i="13"/>
  <c r="IF6" i="13"/>
  <c r="IG9" i="13"/>
  <c r="IF5" i="13"/>
  <c r="IF8" i="13" s="1"/>
  <c r="IE15" i="13"/>
  <c r="IE3" i="13"/>
  <c r="IE13" i="13"/>
  <c r="IE14" i="13"/>
  <c r="IE12" i="13"/>
  <c r="IE11" i="13"/>
  <c r="IE25" i="13"/>
  <c r="IE54" i="13" l="1"/>
  <c r="IA28" i="13"/>
  <c r="HZ30" i="13"/>
  <c r="HZ31" i="13" s="1"/>
  <c r="HZ34" i="13" s="1"/>
  <c r="HZ35" i="13" s="1"/>
  <c r="IE48" i="13"/>
  <c r="IE62" i="13"/>
  <c r="IE52" i="13"/>
  <c r="HW47" i="13"/>
  <c r="HW56" i="13" s="1"/>
  <c r="HW65" i="13" s="1"/>
  <c r="HW67" i="13" s="1"/>
  <c r="IE49" i="13"/>
  <c r="IA38" i="13"/>
  <c r="IE53" i="13"/>
  <c r="HY39" i="13"/>
  <c r="HX41" i="13"/>
  <c r="HX43" i="13" s="1"/>
  <c r="HX47" i="13" s="1"/>
  <c r="HX56" i="13" s="1"/>
  <c r="HX65" i="13" s="1"/>
  <c r="HX67" i="13" s="1"/>
  <c r="IE33" i="13"/>
  <c r="IE51" i="13"/>
  <c r="IE60" i="13"/>
  <c r="HZ63" i="13"/>
  <c r="IA59" i="13"/>
  <c r="IE61" i="13"/>
  <c r="IE32" i="13"/>
  <c r="IE55" i="13"/>
  <c r="IE50" i="13"/>
  <c r="IE29" i="13"/>
  <c r="IE40" i="13"/>
  <c r="IH9" i="13"/>
  <c r="IG6" i="13"/>
  <c r="IG5" i="13"/>
  <c r="IG8" i="13" s="1"/>
  <c r="IF3" i="13"/>
  <c r="IF14" i="13"/>
  <c r="IF15" i="13"/>
  <c r="IF12" i="13"/>
  <c r="IF11" i="13"/>
  <c r="IF13" i="13"/>
  <c r="IF25" i="13"/>
  <c r="IF54" i="13" l="1"/>
  <c r="IF29" i="13"/>
  <c r="IF61" i="13"/>
  <c r="IF51" i="13"/>
  <c r="IF53" i="13"/>
  <c r="IF48" i="13"/>
  <c r="IF50" i="13"/>
  <c r="IB59" i="13"/>
  <c r="IA63" i="13"/>
  <c r="IF33" i="13"/>
  <c r="IF55" i="13"/>
  <c r="IB38" i="13"/>
  <c r="IF52" i="13"/>
  <c r="IB28" i="13"/>
  <c r="IA30" i="13"/>
  <c r="IA31" i="13" s="1"/>
  <c r="IA34" i="13" s="1"/>
  <c r="IA35" i="13" s="1"/>
  <c r="IF40" i="13"/>
  <c r="IF32" i="13"/>
  <c r="IF60" i="13"/>
  <c r="HZ39" i="13"/>
  <c r="HY41" i="13"/>
  <c r="HY43" i="13" s="1"/>
  <c r="HY47" i="13" s="1"/>
  <c r="HY56" i="13" s="1"/>
  <c r="HY65" i="13" s="1"/>
  <c r="HY67" i="13" s="1"/>
  <c r="IF49" i="13"/>
  <c r="IF62" i="13"/>
  <c r="IG3" i="13"/>
  <c r="IG15" i="13"/>
  <c r="IG54" i="13" s="1"/>
  <c r="IG14" i="13"/>
  <c r="IG13" i="13"/>
  <c r="IG11" i="13"/>
  <c r="IG12" i="13"/>
  <c r="IG25" i="13"/>
  <c r="IH5" i="13"/>
  <c r="IH8" i="13" s="1"/>
  <c r="IH6" i="13"/>
  <c r="II9" i="13"/>
  <c r="IA39" i="13" l="1"/>
  <c r="HZ41" i="13"/>
  <c r="HZ43" i="13" s="1"/>
  <c r="HZ47" i="13" s="1"/>
  <c r="HZ56" i="13" s="1"/>
  <c r="HZ65" i="13" s="1"/>
  <c r="HZ67" i="13" s="1"/>
  <c r="IB63" i="13"/>
  <c r="IC59" i="13"/>
  <c r="IG51" i="13"/>
  <c r="IG62" i="13"/>
  <c r="IG60" i="13"/>
  <c r="IB30" i="13"/>
  <c r="IC28" i="13"/>
  <c r="IG55" i="13"/>
  <c r="IG50" i="13"/>
  <c r="IG61" i="13"/>
  <c r="IG49" i="13"/>
  <c r="IG32" i="13"/>
  <c r="IG52" i="13"/>
  <c r="IG33" i="13"/>
  <c r="IG48" i="13"/>
  <c r="IG29" i="13"/>
  <c r="IG40" i="13"/>
  <c r="IC38" i="13"/>
  <c r="IG53" i="13"/>
  <c r="IH3" i="13"/>
  <c r="IH15" i="13"/>
  <c r="IH13" i="13"/>
  <c r="IH14" i="13"/>
  <c r="IH12" i="13"/>
  <c r="IH11" i="13"/>
  <c r="IH25" i="13"/>
  <c r="IJ9" i="13"/>
  <c r="II5" i="13"/>
  <c r="II8" i="13" s="1"/>
  <c r="II6" i="13"/>
  <c r="IH54" i="13" l="1"/>
  <c r="IH52" i="13"/>
  <c r="IH60" i="13"/>
  <c r="IH29" i="13"/>
  <c r="IH32" i="13"/>
  <c r="IH55" i="13"/>
  <c r="IH62" i="13"/>
  <c r="IH40" i="13"/>
  <c r="IH53" i="13"/>
  <c r="ID38" i="13"/>
  <c r="IH48" i="13"/>
  <c r="IH49" i="13"/>
  <c r="IC30" i="13"/>
  <c r="IC31" i="13" s="1"/>
  <c r="IC34" i="13" s="1"/>
  <c r="IC35" i="13" s="1"/>
  <c r="ID28" i="13"/>
  <c r="IH51" i="13"/>
  <c r="IB39" i="13"/>
  <c r="IA41" i="13"/>
  <c r="IA43" i="13" s="1"/>
  <c r="IA47" i="13" s="1"/>
  <c r="IA56" i="13" s="1"/>
  <c r="IA65" i="13" s="1"/>
  <c r="IA67" i="13" s="1"/>
  <c r="IH50" i="13"/>
  <c r="IH33" i="13"/>
  <c r="IH61" i="13"/>
  <c r="IB31" i="13"/>
  <c r="IB34" i="13" s="1"/>
  <c r="IB35" i="13" s="1"/>
  <c r="IC63" i="13"/>
  <c r="ID59" i="13"/>
  <c r="IK9" i="13"/>
  <c r="IJ6" i="13"/>
  <c r="IJ5" i="13"/>
  <c r="IJ8" i="13" s="1"/>
  <c r="II15" i="13"/>
  <c r="II3" i="13"/>
  <c r="II12" i="13"/>
  <c r="II13" i="13"/>
  <c r="II14" i="13"/>
  <c r="II11" i="13"/>
  <c r="II25" i="13"/>
  <c r="II54" i="13" l="1"/>
  <c r="II33" i="13"/>
  <c r="II51" i="13"/>
  <c r="II48" i="13"/>
  <c r="II40" i="13"/>
  <c r="II29" i="13"/>
  <c r="II50" i="13"/>
  <c r="IE28" i="13"/>
  <c r="ID30" i="13"/>
  <c r="ID31" i="13" s="1"/>
  <c r="ID34" i="13" s="1"/>
  <c r="ID35" i="13" s="1"/>
  <c r="II62" i="13"/>
  <c r="II60" i="13"/>
  <c r="IE38" i="13"/>
  <c r="II55" i="13"/>
  <c r="II52" i="13"/>
  <c r="ID63" i="13"/>
  <c r="IE59" i="13"/>
  <c r="II61" i="13"/>
  <c r="IC39" i="13"/>
  <c r="IB41" i="13"/>
  <c r="IB43" i="13" s="1"/>
  <c r="IB47" i="13" s="1"/>
  <c r="IB56" i="13" s="1"/>
  <c r="IB65" i="13" s="1"/>
  <c r="IB67" i="13" s="1"/>
  <c r="II49" i="13"/>
  <c r="II53" i="13"/>
  <c r="II32" i="13"/>
  <c r="IK6" i="13"/>
  <c r="IK5" i="13"/>
  <c r="IK8" i="13" s="1"/>
  <c r="IL9" i="13"/>
  <c r="IJ3" i="13"/>
  <c r="IJ14" i="13"/>
  <c r="IJ12" i="13"/>
  <c r="IJ13" i="13"/>
  <c r="IJ11" i="13"/>
  <c r="IJ15" i="13"/>
  <c r="IJ54" i="13" s="1"/>
  <c r="IJ25" i="13"/>
  <c r="IE30" i="13" l="1"/>
  <c r="IF28" i="13"/>
  <c r="IJ48" i="13"/>
  <c r="IJ32" i="13"/>
  <c r="ID39" i="13"/>
  <c r="IC41" i="13"/>
  <c r="IC43" i="13" s="1"/>
  <c r="IC47" i="13" s="1"/>
  <c r="IC56" i="13" s="1"/>
  <c r="IC65" i="13" s="1"/>
  <c r="IC67" i="13" s="1"/>
  <c r="IJ52" i="13"/>
  <c r="IJ60" i="13"/>
  <c r="IJ50" i="13"/>
  <c r="IJ51" i="13"/>
  <c r="IJ53" i="13"/>
  <c r="IJ61" i="13"/>
  <c r="IJ55" i="13"/>
  <c r="IJ62" i="13"/>
  <c r="IJ29" i="13"/>
  <c r="IJ33" i="13"/>
  <c r="IJ49" i="13"/>
  <c r="IE63" i="13"/>
  <c r="IF59" i="13"/>
  <c r="IF38" i="13"/>
  <c r="IJ40" i="13"/>
  <c r="IM9" i="13"/>
  <c r="IL5" i="13"/>
  <c r="IL8" i="13" s="1"/>
  <c r="IL6" i="13"/>
  <c r="IK3" i="13"/>
  <c r="IK15" i="13"/>
  <c r="IK54" i="13" s="1"/>
  <c r="IK14" i="13"/>
  <c r="IK13" i="13"/>
  <c r="IK11" i="13"/>
  <c r="IK12" i="13"/>
  <c r="IK25" i="13"/>
  <c r="IG59" i="13" l="1"/>
  <c r="IF63" i="13"/>
  <c r="IK29" i="13"/>
  <c r="IK53" i="13"/>
  <c r="IK52" i="13"/>
  <c r="IK48" i="13"/>
  <c r="IK40" i="13"/>
  <c r="IK62" i="13"/>
  <c r="IK51" i="13"/>
  <c r="IF30" i="13"/>
  <c r="IG28" i="13"/>
  <c r="IG38" i="13"/>
  <c r="IK49" i="13"/>
  <c r="IK55" i="13"/>
  <c r="IK50" i="13"/>
  <c r="IE39" i="13"/>
  <c r="ID41" i="13"/>
  <c r="ID43" i="13" s="1"/>
  <c r="ID47" i="13" s="1"/>
  <c r="ID56" i="13" s="1"/>
  <c r="ID65" i="13" s="1"/>
  <c r="ID67" i="13" s="1"/>
  <c r="IE31" i="13"/>
  <c r="IE34" i="13" s="1"/>
  <c r="IE35" i="13" s="1"/>
  <c r="IK33" i="13"/>
  <c r="IK61" i="13"/>
  <c r="IK60" i="13"/>
  <c r="IK32" i="13"/>
  <c r="IM5" i="13"/>
  <c r="IM8" i="13" s="1"/>
  <c r="IM6" i="13"/>
  <c r="IN9" i="13"/>
  <c r="IL3" i="13"/>
  <c r="IL15" i="13"/>
  <c r="IL13" i="13"/>
  <c r="IL14" i="13"/>
  <c r="IL11" i="13"/>
  <c r="IL12" i="13"/>
  <c r="IL25" i="13"/>
  <c r="IL54" i="13" l="1"/>
  <c r="IL60" i="13"/>
  <c r="IL55" i="13"/>
  <c r="IH28" i="13"/>
  <c r="IG30" i="13"/>
  <c r="IL40" i="13"/>
  <c r="IL29" i="13"/>
  <c r="IL61" i="13"/>
  <c r="IL49" i="13"/>
  <c r="IF31" i="13"/>
  <c r="IF34" i="13" s="1"/>
  <c r="IF35" i="13" s="1"/>
  <c r="IL48" i="13"/>
  <c r="IL33" i="13"/>
  <c r="IF39" i="13"/>
  <c r="IE41" i="13"/>
  <c r="IE43" i="13" s="1"/>
  <c r="IE47" i="13" s="1"/>
  <c r="IE56" i="13" s="1"/>
  <c r="IE65" i="13" s="1"/>
  <c r="IE67" i="13" s="1"/>
  <c r="IL51" i="13"/>
  <c r="IL52" i="13"/>
  <c r="IG63" i="13"/>
  <c r="IH59" i="13"/>
  <c r="IL32" i="13"/>
  <c r="IL50" i="13"/>
  <c r="IH38" i="13"/>
  <c r="IL62" i="13"/>
  <c r="IL53" i="13"/>
  <c r="IM15" i="13"/>
  <c r="IM3" i="13"/>
  <c r="IM13" i="13"/>
  <c r="IM14" i="13"/>
  <c r="IM12" i="13"/>
  <c r="IM11" i="13"/>
  <c r="IM25" i="13"/>
  <c r="IN5" i="13"/>
  <c r="IN8" i="13" s="1"/>
  <c r="IO9" i="13"/>
  <c r="IN6" i="13"/>
  <c r="IM54" i="13" l="1"/>
  <c r="IM62" i="13"/>
  <c r="IM32" i="13"/>
  <c r="IM51" i="13"/>
  <c r="IM48" i="13"/>
  <c r="IM61" i="13"/>
  <c r="II28" i="13"/>
  <c r="IH30" i="13"/>
  <c r="IH31" i="13" s="1"/>
  <c r="IH34" i="13" s="1"/>
  <c r="IH35" i="13" s="1"/>
  <c r="II38" i="13"/>
  <c r="IH63" i="13"/>
  <c r="II59" i="13"/>
  <c r="IM29" i="13"/>
  <c r="IM55" i="13"/>
  <c r="IG39" i="13"/>
  <c r="IF41" i="13"/>
  <c r="IF43" i="13" s="1"/>
  <c r="IF47" i="13" s="1"/>
  <c r="IF56" i="13" s="1"/>
  <c r="IF65" i="13" s="1"/>
  <c r="IF67" i="13" s="1"/>
  <c r="IM40" i="13"/>
  <c r="IM60" i="13"/>
  <c r="IM53" i="13"/>
  <c r="IM50" i="13"/>
  <c r="IM52" i="13"/>
  <c r="IM33" i="13"/>
  <c r="IM49" i="13"/>
  <c r="IG31" i="13"/>
  <c r="IG34" i="13" s="1"/>
  <c r="IG35" i="13" s="1"/>
  <c r="IN3" i="13"/>
  <c r="IN62" i="13" s="1"/>
  <c r="IN15" i="13"/>
  <c r="IN14" i="13"/>
  <c r="IN12" i="13"/>
  <c r="IN11" i="13"/>
  <c r="IN13" i="13"/>
  <c r="IN25" i="13"/>
  <c r="IO5" i="13"/>
  <c r="IO8" i="13" s="1"/>
  <c r="IO6" i="13"/>
  <c r="IP9" i="13"/>
  <c r="IN54" i="13" l="1"/>
  <c r="IN50" i="13"/>
  <c r="II63" i="13"/>
  <c r="IJ59" i="13"/>
  <c r="IN51" i="13"/>
  <c r="IN49" i="13"/>
  <c r="IN53" i="13"/>
  <c r="IH39" i="13"/>
  <c r="IG41" i="13"/>
  <c r="IG43" i="13" s="1"/>
  <c r="IJ28" i="13"/>
  <c r="II30" i="13"/>
  <c r="IN32" i="13"/>
  <c r="IN33" i="13"/>
  <c r="IN60" i="13"/>
  <c r="IN55" i="13"/>
  <c r="IN61" i="13"/>
  <c r="IN52" i="13"/>
  <c r="IN40" i="13"/>
  <c r="IN29" i="13"/>
  <c r="IJ38" i="13"/>
  <c r="IN48" i="13"/>
  <c r="IO3" i="13"/>
  <c r="IO62" i="13" s="1"/>
  <c r="IO15" i="13"/>
  <c r="IO14" i="13"/>
  <c r="IO13" i="13"/>
  <c r="IO11" i="13"/>
  <c r="IO12" i="13"/>
  <c r="IO25" i="13"/>
  <c r="IP5" i="13"/>
  <c r="IP8" i="13" s="1"/>
  <c r="IP6" i="13"/>
  <c r="IO54" i="13" l="1"/>
  <c r="IO29" i="13"/>
  <c r="IO55" i="13"/>
  <c r="II31" i="13"/>
  <c r="II34" i="13" s="1"/>
  <c r="II35" i="13" s="1"/>
  <c r="IO53" i="13"/>
  <c r="IO48" i="13"/>
  <c r="IO40" i="13"/>
  <c r="IO60" i="13"/>
  <c r="IJ30" i="13"/>
  <c r="IK28" i="13"/>
  <c r="IO49" i="13"/>
  <c r="IO50" i="13"/>
  <c r="IO52" i="13"/>
  <c r="IO33" i="13"/>
  <c r="IG47" i="13"/>
  <c r="IG56" i="13" s="1"/>
  <c r="IG65" i="13" s="1"/>
  <c r="IG67" i="13" s="1"/>
  <c r="IO51" i="13"/>
  <c r="IK38" i="13"/>
  <c r="IO61" i="13"/>
  <c r="IO32" i="13"/>
  <c r="II39" i="13"/>
  <c r="IH41" i="13"/>
  <c r="IH43" i="13" s="1"/>
  <c r="IH47" i="13" s="1"/>
  <c r="IH56" i="13" s="1"/>
  <c r="IH65" i="13" s="1"/>
  <c r="IH67" i="13" s="1"/>
  <c r="IJ63" i="13"/>
  <c r="IK59" i="13"/>
  <c r="IP3" i="13"/>
  <c r="IP62" i="13" s="1"/>
  <c r="IQ62" i="13" s="1"/>
  <c r="IR62" i="13" s="1"/>
  <c r="IS62" i="13" s="1"/>
  <c r="IT62" i="13" s="1"/>
  <c r="IU62" i="13" s="1"/>
  <c r="IV62" i="13" s="1"/>
  <c r="IW62" i="13" s="1"/>
  <c r="IX62" i="13" s="1"/>
  <c r="IY62" i="13" s="1"/>
  <c r="IZ62" i="13" s="1"/>
  <c r="JA62" i="13" s="1"/>
  <c r="JB62" i="13" s="1"/>
  <c r="JC62" i="13" s="1"/>
  <c r="JD62" i="13" s="1"/>
  <c r="JE62" i="13" s="1"/>
  <c r="JF62" i="13" s="1"/>
  <c r="JG62" i="13" s="1"/>
  <c r="JH62" i="13" s="1"/>
  <c r="JI62" i="13" s="1"/>
  <c r="JJ62" i="13" s="1"/>
  <c r="JK62" i="13" s="1"/>
  <c r="JL62" i="13" s="1"/>
  <c r="JM62" i="13" s="1"/>
  <c r="JN62" i="13" s="1"/>
  <c r="JO62" i="13" s="1"/>
  <c r="JP62" i="13" s="1"/>
  <c r="JQ62" i="13" s="1"/>
  <c r="JR62" i="13" s="1"/>
  <c r="JS62" i="13" s="1"/>
  <c r="JT62" i="13" s="1"/>
  <c r="JU62" i="13" s="1"/>
  <c r="JV62" i="13" s="1"/>
  <c r="JW62" i="13" s="1"/>
  <c r="JX62" i="13" s="1"/>
  <c r="JY62" i="13" s="1"/>
  <c r="JZ62" i="13" s="1"/>
  <c r="KA62" i="13" s="1"/>
  <c r="KB62" i="13" s="1"/>
  <c r="KC62" i="13" s="1"/>
  <c r="KD62" i="13" s="1"/>
  <c r="KE62" i="13" s="1"/>
  <c r="KF62" i="13" s="1"/>
  <c r="KG62" i="13" s="1"/>
  <c r="KH62" i="13" s="1"/>
  <c r="KI62" i="13" s="1"/>
  <c r="KJ62" i="13" s="1"/>
  <c r="KK62" i="13" s="1"/>
  <c r="KL62" i="13" s="1"/>
  <c r="KM62" i="13" s="1"/>
  <c r="KN62" i="13" s="1"/>
  <c r="KO62" i="13" s="1"/>
  <c r="KP62" i="13" s="1"/>
  <c r="KQ62" i="13" s="1"/>
  <c r="KR62" i="13" s="1"/>
  <c r="KS62" i="13" s="1"/>
  <c r="KT62" i="13" s="1"/>
  <c r="KU62" i="13" s="1"/>
  <c r="KV62" i="13" s="1"/>
  <c r="KW62" i="13" s="1"/>
  <c r="KX62" i="13" s="1"/>
  <c r="KY62" i="13" s="1"/>
  <c r="KZ62" i="13" s="1"/>
  <c r="LA62" i="13" s="1"/>
  <c r="LB62" i="13" s="1"/>
  <c r="LC62" i="13" s="1"/>
  <c r="LD62" i="13" s="1"/>
  <c r="LE62" i="13" s="1"/>
  <c r="LF62" i="13" s="1"/>
  <c r="LG62" i="13" s="1"/>
  <c r="LH62" i="13" s="1"/>
  <c r="LI62" i="13" s="1"/>
  <c r="LJ62" i="13" s="1"/>
  <c r="LK62" i="13" s="1"/>
  <c r="LL62" i="13" s="1"/>
  <c r="LM62" i="13" s="1"/>
  <c r="LN62" i="13" s="1"/>
  <c r="LO62" i="13" s="1"/>
  <c r="LP62" i="13" s="1"/>
  <c r="LQ62" i="13" s="1"/>
  <c r="LR62" i="13" s="1"/>
  <c r="LS62" i="13" s="1"/>
  <c r="LT62" i="13" s="1"/>
  <c r="LU62" i="13" s="1"/>
  <c r="LV62" i="13" s="1"/>
  <c r="LW62" i="13" s="1"/>
  <c r="LX62" i="13" s="1"/>
  <c r="LY62" i="13" s="1"/>
  <c r="LZ62" i="13" s="1"/>
  <c r="MA62" i="13" s="1"/>
  <c r="MB62" i="13" s="1"/>
  <c r="MC62" i="13" s="1"/>
  <c r="MD62" i="13" s="1"/>
  <c r="ME62" i="13" s="1"/>
  <c r="MF62" i="13" s="1"/>
  <c r="MG62" i="13" s="1"/>
  <c r="MH62" i="13" s="1"/>
  <c r="MI62" i="13" s="1"/>
  <c r="MJ62" i="13" s="1"/>
  <c r="MK62" i="13" s="1"/>
  <c r="ML62" i="13" s="1"/>
  <c r="MM62" i="13" s="1"/>
  <c r="MN62" i="13" s="1"/>
  <c r="MO62" i="13" s="1"/>
  <c r="MP62" i="13" s="1"/>
  <c r="MQ62" i="13" s="1"/>
  <c r="MR62" i="13" s="1"/>
  <c r="MS62" i="13" s="1"/>
  <c r="MT62" i="13" s="1"/>
  <c r="MU62" i="13" s="1"/>
  <c r="MV62" i="13" s="1"/>
  <c r="MW62" i="13" s="1"/>
  <c r="MX62" i="13" s="1"/>
  <c r="MY62" i="13" s="1"/>
  <c r="MZ62" i="13" s="1"/>
  <c r="NA62" i="13" s="1"/>
  <c r="NB62" i="13" s="1"/>
  <c r="NC62" i="13" s="1"/>
  <c r="ND62" i="13" s="1"/>
  <c r="NE62" i="13" s="1"/>
  <c r="NF62" i="13" s="1"/>
  <c r="NG62" i="13" s="1"/>
  <c r="NH62" i="13" s="1"/>
  <c r="NI62" i="13" s="1"/>
  <c r="NJ62" i="13" s="1"/>
  <c r="NK62" i="13" s="1"/>
  <c r="NL62" i="13" s="1"/>
  <c r="NM62" i="13" s="1"/>
  <c r="NN62" i="13" s="1"/>
  <c r="NO62" i="13" s="1"/>
  <c r="NP62" i="13" s="1"/>
  <c r="NQ62" i="13" s="1"/>
  <c r="NR62" i="13" s="1"/>
  <c r="NS62" i="13" s="1"/>
  <c r="NT62" i="13" s="1"/>
  <c r="NU62" i="13" s="1"/>
  <c r="NV62" i="13" s="1"/>
  <c r="NW62" i="13" s="1"/>
  <c r="NX62" i="13" s="1"/>
  <c r="NY62" i="13" s="1"/>
  <c r="NZ62" i="13" s="1"/>
  <c r="OA62" i="13" s="1"/>
  <c r="OB62" i="13" s="1"/>
  <c r="OC62" i="13" s="1"/>
  <c r="OD62" i="13" s="1"/>
  <c r="OE62" i="13" s="1"/>
  <c r="OF62" i="13" s="1"/>
  <c r="OG62" i="13" s="1"/>
  <c r="OH62" i="13" s="1"/>
  <c r="OI62" i="13" s="1"/>
  <c r="OJ62" i="13" s="1"/>
  <c r="OK62" i="13" s="1"/>
  <c r="OL62" i="13" s="1"/>
  <c r="OM62" i="13" s="1"/>
  <c r="ON62" i="13" s="1"/>
  <c r="OO62" i="13" s="1"/>
  <c r="OP62" i="13" s="1"/>
  <c r="OQ62" i="13" s="1"/>
  <c r="OR62" i="13" s="1"/>
  <c r="OS62" i="13" s="1"/>
  <c r="OT62" i="13" s="1"/>
  <c r="OU62" i="13" s="1"/>
  <c r="OV62" i="13" s="1"/>
  <c r="OW62" i="13" s="1"/>
  <c r="OX62" i="13" s="1"/>
  <c r="OY62" i="13" s="1"/>
  <c r="OZ62" i="13" s="1"/>
  <c r="PA62" i="13" s="1"/>
  <c r="PB62" i="13" s="1"/>
  <c r="PC62" i="13" s="1"/>
  <c r="PD62" i="13" s="1"/>
  <c r="PE62" i="13" s="1"/>
  <c r="PF62" i="13" s="1"/>
  <c r="PG62" i="13" s="1"/>
  <c r="PH62" i="13" s="1"/>
  <c r="PI62" i="13" s="1"/>
  <c r="PJ62" i="13" s="1"/>
  <c r="PK62" i="13" s="1"/>
  <c r="PL62" i="13" s="1"/>
  <c r="PM62" i="13" s="1"/>
  <c r="PN62" i="13" s="1"/>
  <c r="PO62" i="13" s="1"/>
  <c r="PP62" i="13" s="1"/>
  <c r="PQ62" i="13" s="1"/>
  <c r="PR62" i="13" s="1"/>
  <c r="PS62" i="13" s="1"/>
  <c r="PT62" i="13" s="1"/>
  <c r="PU62" i="13" s="1"/>
  <c r="PV62" i="13" s="1"/>
  <c r="PW62" i="13" s="1"/>
  <c r="PX62" i="13" s="1"/>
  <c r="PY62" i="13" s="1"/>
  <c r="PZ62" i="13" s="1"/>
  <c r="QA62" i="13" s="1"/>
  <c r="QB62" i="13" s="1"/>
  <c r="QC62" i="13" s="1"/>
  <c r="QD62" i="13" s="1"/>
  <c r="QE62" i="13" s="1"/>
  <c r="QF62" i="13" s="1"/>
  <c r="QG62" i="13" s="1"/>
  <c r="QH62" i="13" s="1"/>
  <c r="QI62" i="13" s="1"/>
  <c r="QJ62" i="13" s="1"/>
  <c r="QK62" i="13" s="1"/>
  <c r="QL62" i="13" s="1"/>
  <c r="QM62" i="13" s="1"/>
  <c r="QN62" i="13" s="1"/>
  <c r="QO62" i="13" s="1"/>
  <c r="QP62" i="13" s="1"/>
  <c r="QQ62" i="13" s="1"/>
  <c r="QR62" i="13" s="1"/>
  <c r="QS62" i="13" s="1"/>
  <c r="QT62" i="13" s="1"/>
  <c r="IP15" i="13"/>
  <c r="IP13" i="13"/>
  <c r="IP14" i="13"/>
  <c r="IP12" i="13"/>
  <c r="IP11" i="13"/>
  <c r="IP25" i="13"/>
  <c r="IP61" i="13" l="1"/>
  <c r="IQ61" i="13" s="1"/>
  <c r="IR61" i="13" s="1"/>
  <c r="IS61" i="13" s="1"/>
  <c r="IT61" i="13" s="1"/>
  <c r="IU61" i="13" s="1"/>
  <c r="IV61" i="13" s="1"/>
  <c r="IW61" i="13" s="1"/>
  <c r="IX61" i="13" s="1"/>
  <c r="IY61" i="13" s="1"/>
  <c r="IZ61" i="13" s="1"/>
  <c r="JA61" i="13" s="1"/>
  <c r="JB61" i="13" s="1"/>
  <c r="JC61" i="13" s="1"/>
  <c r="JD61" i="13" s="1"/>
  <c r="JE61" i="13" s="1"/>
  <c r="JF61" i="13" s="1"/>
  <c r="JG61" i="13" s="1"/>
  <c r="JH61" i="13" s="1"/>
  <c r="JI61" i="13" s="1"/>
  <c r="JJ61" i="13" s="1"/>
  <c r="JK61" i="13" s="1"/>
  <c r="JL61" i="13" s="1"/>
  <c r="JM61" i="13" s="1"/>
  <c r="JN61" i="13" s="1"/>
  <c r="JO61" i="13" s="1"/>
  <c r="JP61" i="13" s="1"/>
  <c r="JQ61" i="13" s="1"/>
  <c r="JR61" i="13" s="1"/>
  <c r="JS61" i="13" s="1"/>
  <c r="JT61" i="13" s="1"/>
  <c r="JU61" i="13" s="1"/>
  <c r="JV61" i="13" s="1"/>
  <c r="JW61" i="13" s="1"/>
  <c r="JX61" i="13" s="1"/>
  <c r="JY61" i="13" s="1"/>
  <c r="JZ61" i="13" s="1"/>
  <c r="KA61" i="13" s="1"/>
  <c r="KB61" i="13" s="1"/>
  <c r="KC61" i="13" s="1"/>
  <c r="KD61" i="13" s="1"/>
  <c r="KE61" i="13" s="1"/>
  <c r="KF61" i="13" s="1"/>
  <c r="KG61" i="13" s="1"/>
  <c r="KH61" i="13" s="1"/>
  <c r="KI61" i="13" s="1"/>
  <c r="KJ61" i="13" s="1"/>
  <c r="KK61" i="13" s="1"/>
  <c r="KL61" i="13" s="1"/>
  <c r="KM61" i="13" s="1"/>
  <c r="KN61" i="13" s="1"/>
  <c r="KO61" i="13" s="1"/>
  <c r="KP61" i="13" s="1"/>
  <c r="KQ61" i="13" s="1"/>
  <c r="KR61" i="13" s="1"/>
  <c r="KS61" i="13" s="1"/>
  <c r="KT61" i="13" s="1"/>
  <c r="KU61" i="13" s="1"/>
  <c r="KV61" i="13" s="1"/>
  <c r="KW61" i="13" s="1"/>
  <c r="KX61" i="13" s="1"/>
  <c r="KY61" i="13" s="1"/>
  <c r="KZ61" i="13" s="1"/>
  <c r="LA61" i="13" s="1"/>
  <c r="LB61" i="13" s="1"/>
  <c r="LC61" i="13" s="1"/>
  <c r="LD61" i="13" s="1"/>
  <c r="LE61" i="13" s="1"/>
  <c r="LF61" i="13" s="1"/>
  <c r="LG61" i="13" s="1"/>
  <c r="LH61" i="13" s="1"/>
  <c r="LI61" i="13" s="1"/>
  <c r="LJ61" i="13" s="1"/>
  <c r="LK61" i="13" s="1"/>
  <c r="LL61" i="13" s="1"/>
  <c r="LM61" i="13" s="1"/>
  <c r="LN61" i="13" s="1"/>
  <c r="LO61" i="13" s="1"/>
  <c r="LP61" i="13" s="1"/>
  <c r="LQ61" i="13" s="1"/>
  <c r="LR61" i="13" s="1"/>
  <c r="LS61" i="13" s="1"/>
  <c r="LT61" i="13" s="1"/>
  <c r="LU61" i="13" s="1"/>
  <c r="LV61" i="13" s="1"/>
  <c r="LW61" i="13" s="1"/>
  <c r="LX61" i="13" s="1"/>
  <c r="LY61" i="13" s="1"/>
  <c r="LZ61" i="13" s="1"/>
  <c r="MA61" i="13" s="1"/>
  <c r="MB61" i="13" s="1"/>
  <c r="MC61" i="13" s="1"/>
  <c r="MD61" i="13" s="1"/>
  <c r="ME61" i="13" s="1"/>
  <c r="MF61" i="13" s="1"/>
  <c r="MG61" i="13" s="1"/>
  <c r="MH61" i="13" s="1"/>
  <c r="MI61" i="13" s="1"/>
  <c r="MJ61" i="13" s="1"/>
  <c r="MK61" i="13" s="1"/>
  <c r="ML61" i="13" s="1"/>
  <c r="MM61" i="13" s="1"/>
  <c r="MN61" i="13" s="1"/>
  <c r="MO61" i="13" s="1"/>
  <c r="MP61" i="13" s="1"/>
  <c r="MQ61" i="13" s="1"/>
  <c r="MR61" i="13" s="1"/>
  <c r="MS61" i="13" s="1"/>
  <c r="MT61" i="13" s="1"/>
  <c r="MU61" i="13" s="1"/>
  <c r="MV61" i="13" s="1"/>
  <c r="MW61" i="13" s="1"/>
  <c r="MX61" i="13" s="1"/>
  <c r="MY61" i="13" s="1"/>
  <c r="MZ61" i="13" s="1"/>
  <c r="NA61" i="13" s="1"/>
  <c r="NB61" i="13" s="1"/>
  <c r="NC61" i="13" s="1"/>
  <c r="ND61" i="13" s="1"/>
  <c r="NE61" i="13" s="1"/>
  <c r="NF61" i="13" s="1"/>
  <c r="NG61" i="13" s="1"/>
  <c r="NH61" i="13" s="1"/>
  <c r="NI61" i="13" s="1"/>
  <c r="NJ61" i="13" s="1"/>
  <c r="NK61" i="13" s="1"/>
  <c r="NL61" i="13" s="1"/>
  <c r="NM61" i="13" s="1"/>
  <c r="NN61" i="13" s="1"/>
  <c r="NO61" i="13" s="1"/>
  <c r="NP61" i="13" s="1"/>
  <c r="NQ61" i="13" s="1"/>
  <c r="NR61" i="13" s="1"/>
  <c r="NS61" i="13" s="1"/>
  <c r="NT61" i="13" s="1"/>
  <c r="NU61" i="13" s="1"/>
  <c r="NV61" i="13" s="1"/>
  <c r="NW61" i="13" s="1"/>
  <c r="NX61" i="13" s="1"/>
  <c r="NY61" i="13" s="1"/>
  <c r="NZ61" i="13" s="1"/>
  <c r="OA61" i="13" s="1"/>
  <c r="OB61" i="13" s="1"/>
  <c r="OC61" i="13" s="1"/>
  <c r="OD61" i="13" s="1"/>
  <c r="OE61" i="13" s="1"/>
  <c r="OF61" i="13" s="1"/>
  <c r="OG61" i="13" s="1"/>
  <c r="OH61" i="13" s="1"/>
  <c r="OI61" i="13" s="1"/>
  <c r="OJ61" i="13" s="1"/>
  <c r="OK61" i="13" s="1"/>
  <c r="OL61" i="13" s="1"/>
  <c r="OM61" i="13" s="1"/>
  <c r="ON61" i="13" s="1"/>
  <c r="OO61" i="13" s="1"/>
  <c r="OP61" i="13" s="1"/>
  <c r="OQ61" i="13" s="1"/>
  <c r="OR61" i="13" s="1"/>
  <c r="OS61" i="13" s="1"/>
  <c r="OT61" i="13" s="1"/>
  <c r="OU61" i="13" s="1"/>
  <c r="OV61" i="13" s="1"/>
  <c r="OW61" i="13" s="1"/>
  <c r="OX61" i="13" s="1"/>
  <c r="OY61" i="13" s="1"/>
  <c r="OZ61" i="13" s="1"/>
  <c r="PA61" i="13" s="1"/>
  <c r="PB61" i="13" s="1"/>
  <c r="PC61" i="13" s="1"/>
  <c r="PD61" i="13" s="1"/>
  <c r="PE61" i="13" s="1"/>
  <c r="PF61" i="13" s="1"/>
  <c r="PG61" i="13" s="1"/>
  <c r="PH61" i="13" s="1"/>
  <c r="PI61" i="13" s="1"/>
  <c r="PJ61" i="13" s="1"/>
  <c r="PK61" i="13" s="1"/>
  <c r="PL61" i="13" s="1"/>
  <c r="PM61" i="13" s="1"/>
  <c r="PN61" i="13" s="1"/>
  <c r="PO61" i="13" s="1"/>
  <c r="PP61" i="13" s="1"/>
  <c r="PQ61" i="13" s="1"/>
  <c r="PR61" i="13" s="1"/>
  <c r="PS61" i="13" s="1"/>
  <c r="PT61" i="13" s="1"/>
  <c r="PU61" i="13" s="1"/>
  <c r="PV61" i="13" s="1"/>
  <c r="PW61" i="13" s="1"/>
  <c r="PX61" i="13" s="1"/>
  <c r="PY61" i="13" s="1"/>
  <c r="PZ61" i="13" s="1"/>
  <c r="QA61" i="13" s="1"/>
  <c r="QB61" i="13" s="1"/>
  <c r="QC61" i="13" s="1"/>
  <c r="QD61" i="13" s="1"/>
  <c r="QE61" i="13" s="1"/>
  <c r="QF61" i="13" s="1"/>
  <c r="QG61" i="13" s="1"/>
  <c r="QH61" i="13" s="1"/>
  <c r="QI61" i="13" s="1"/>
  <c r="QJ61" i="13" s="1"/>
  <c r="QK61" i="13" s="1"/>
  <c r="QL61" i="13" s="1"/>
  <c r="QM61" i="13" s="1"/>
  <c r="QN61" i="13" s="1"/>
  <c r="QO61" i="13" s="1"/>
  <c r="QP61" i="13" s="1"/>
  <c r="QQ61" i="13" s="1"/>
  <c r="QR61" i="13" s="1"/>
  <c r="QS61" i="13" s="1"/>
  <c r="QT61" i="13" s="1"/>
  <c r="IP54" i="13"/>
  <c r="IQ54" i="13" s="1"/>
  <c r="IR54" i="13" s="1"/>
  <c r="IS54" i="13" s="1"/>
  <c r="IT54" i="13" s="1"/>
  <c r="IU54" i="13" s="1"/>
  <c r="IV54" i="13" s="1"/>
  <c r="IW54" i="13" s="1"/>
  <c r="IX54" i="13" s="1"/>
  <c r="IY54" i="13" s="1"/>
  <c r="IZ54" i="13" s="1"/>
  <c r="JA54" i="13" s="1"/>
  <c r="JB54" i="13" s="1"/>
  <c r="JC54" i="13" s="1"/>
  <c r="JD54" i="13" s="1"/>
  <c r="JE54" i="13" s="1"/>
  <c r="JF54" i="13" s="1"/>
  <c r="JG54" i="13" s="1"/>
  <c r="JH54" i="13" s="1"/>
  <c r="JI54" i="13" s="1"/>
  <c r="JJ54" i="13" s="1"/>
  <c r="JK54" i="13" s="1"/>
  <c r="JL54" i="13" s="1"/>
  <c r="JM54" i="13" s="1"/>
  <c r="JN54" i="13" s="1"/>
  <c r="JO54" i="13" s="1"/>
  <c r="JP54" i="13" s="1"/>
  <c r="JQ54" i="13" s="1"/>
  <c r="JR54" i="13" s="1"/>
  <c r="JS54" i="13" s="1"/>
  <c r="JT54" i="13" s="1"/>
  <c r="JU54" i="13" s="1"/>
  <c r="JV54" i="13" s="1"/>
  <c r="JW54" i="13" s="1"/>
  <c r="JX54" i="13" s="1"/>
  <c r="JY54" i="13" s="1"/>
  <c r="JZ54" i="13" s="1"/>
  <c r="KA54" i="13" s="1"/>
  <c r="KB54" i="13" s="1"/>
  <c r="KC54" i="13" s="1"/>
  <c r="KD54" i="13" s="1"/>
  <c r="KE54" i="13" s="1"/>
  <c r="KF54" i="13" s="1"/>
  <c r="KG54" i="13" s="1"/>
  <c r="KH54" i="13" s="1"/>
  <c r="KI54" i="13" s="1"/>
  <c r="KJ54" i="13" s="1"/>
  <c r="KK54" i="13" s="1"/>
  <c r="KL54" i="13" s="1"/>
  <c r="KM54" i="13" s="1"/>
  <c r="KN54" i="13" s="1"/>
  <c r="KO54" i="13" s="1"/>
  <c r="KP54" i="13" s="1"/>
  <c r="KQ54" i="13" s="1"/>
  <c r="KR54" i="13" s="1"/>
  <c r="KS54" i="13" s="1"/>
  <c r="KT54" i="13" s="1"/>
  <c r="KU54" i="13" s="1"/>
  <c r="KV54" i="13" s="1"/>
  <c r="KW54" i="13" s="1"/>
  <c r="KX54" i="13" s="1"/>
  <c r="KY54" i="13" s="1"/>
  <c r="KZ54" i="13" s="1"/>
  <c r="LA54" i="13" s="1"/>
  <c r="LB54" i="13" s="1"/>
  <c r="LC54" i="13" s="1"/>
  <c r="LD54" i="13" s="1"/>
  <c r="LE54" i="13" s="1"/>
  <c r="LF54" i="13" s="1"/>
  <c r="LG54" i="13" s="1"/>
  <c r="LH54" i="13" s="1"/>
  <c r="LI54" i="13" s="1"/>
  <c r="LJ54" i="13" s="1"/>
  <c r="LK54" i="13" s="1"/>
  <c r="LL54" i="13" s="1"/>
  <c r="LM54" i="13" s="1"/>
  <c r="LN54" i="13" s="1"/>
  <c r="LO54" i="13" s="1"/>
  <c r="LP54" i="13" s="1"/>
  <c r="LQ54" i="13" s="1"/>
  <c r="LR54" i="13" s="1"/>
  <c r="LS54" i="13" s="1"/>
  <c r="LT54" i="13" s="1"/>
  <c r="LU54" i="13" s="1"/>
  <c r="LV54" i="13" s="1"/>
  <c r="LW54" i="13" s="1"/>
  <c r="LX54" i="13" s="1"/>
  <c r="LY54" i="13" s="1"/>
  <c r="LZ54" i="13" s="1"/>
  <c r="MA54" i="13" s="1"/>
  <c r="MB54" i="13" s="1"/>
  <c r="MC54" i="13" s="1"/>
  <c r="MD54" i="13" s="1"/>
  <c r="ME54" i="13" s="1"/>
  <c r="MF54" i="13" s="1"/>
  <c r="MG54" i="13" s="1"/>
  <c r="MH54" i="13" s="1"/>
  <c r="MI54" i="13" s="1"/>
  <c r="MJ54" i="13" s="1"/>
  <c r="MK54" i="13" s="1"/>
  <c r="ML54" i="13" s="1"/>
  <c r="MM54" i="13" s="1"/>
  <c r="MN54" i="13" s="1"/>
  <c r="MO54" i="13" s="1"/>
  <c r="MP54" i="13" s="1"/>
  <c r="MQ54" i="13" s="1"/>
  <c r="MR54" i="13" s="1"/>
  <c r="MS54" i="13" s="1"/>
  <c r="MT54" i="13" s="1"/>
  <c r="MU54" i="13" s="1"/>
  <c r="MV54" i="13" s="1"/>
  <c r="MW54" i="13" s="1"/>
  <c r="MX54" i="13" s="1"/>
  <c r="MY54" i="13" s="1"/>
  <c r="MZ54" i="13" s="1"/>
  <c r="NA54" i="13" s="1"/>
  <c r="NB54" i="13" s="1"/>
  <c r="NC54" i="13" s="1"/>
  <c r="ND54" i="13" s="1"/>
  <c r="NE54" i="13" s="1"/>
  <c r="NF54" i="13" s="1"/>
  <c r="NG54" i="13" s="1"/>
  <c r="NH54" i="13" s="1"/>
  <c r="NI54" i="13" s="1"/>
  <c r="NJ54" i="13" s="1"/>
  <c r="NK54" i="13" s="1"/>
  <c r="NL54" i="13" s="1"/>
  <c r="NM54" i="13" s="1"/>
  <c r="NN54" i="13" s="1"/>
  <c r="NO54" i="13" s="1"/>
  <c r="NP54" i="13" s="1"/>
  <c r="NQ54" i="13" s="1"/>
  <c r="NR54" i="13" s="1"/>
  <c r="NS54" i="13" s="1"/>
  <c r="NT54" i="13" s="1"/>
  <c r="NU54" i="13" s="1"/>
  <c r="NV54" i="13" s="1"/>
  <c r="NW54" i="13" s="1"/>
  <c r="NX54" i="13" s="1"/>
  <c r="NY54" i="13" s="1"/>
  <c r="NZ54" i="13" s="1"/>
  <c r="OA54" i="13" s="1"/>
  <c r="OB54" i="13" s="1"/>
  <c r="OC54" i="13" s="1"/>
  <c r="OD54" i="13" s="1"/>
  <c r="OE54" i="13" s="1"/>
  <c r="OF54" i="13" s="1"/>
  <c r="OG54" i="13" s="1"/>
  <c r="OH54" i="13" s="1"/>
  <c r="OI54" i="13" s="1"/>
  <c r="OJ54" i="13" s="1"/>
  <c r="OK54" i="13" s="1"/>
  <c r="OL54" i="13" s="1"/>
  <c r="OM54" i="13" s="1"/>
  <c r="ON54" i="13" s="1"/>
  <c r="OO54" i="13" s="1"/>
  <c r="OP54" i="13" s="1"/>
  <c r="OQ54" i="13" s="1"/>
  <c r="OR54" i="13" s="1"/>
  <c r="OS54" i="13" s="1"/>
  <c r="OT54" i="13" s="1"/>
  <c r="OU54" i="13" s="1"/>
  <c r="OV54" i="13" s="1"/>
  <c r="OW54" i="13" s="1"/>
  <c r="OX54" i="13" s="1"/>
  <c r="OY54" i="13" s="1"/>
  <c r="OZ54" i="13" s="1"/>
  <c r="PA54" i="13" s="1"/>
  <c r="PB54" i="13" s="1"/>
  <c r="PC54" i="13" s="1"/>
  <c r="PD54" i="13" s="1"/>
  <c r="PE54" i="13" s="1"/>
  <c r="PF54" i="13" s="1"/>
  <c r="PG54" i="13" s="1"/>
  <c r="PH54" i="13" s="1"/>
  <c r="PI54" i="13" s="1"/>
  <c r="PJ54" i="13" s="1"/>
  <c r="PK54" i="13" s="1"/>
  <c r="PL54" i="13" s="1"/>
  <c r="PM54" i="13" s="1"/>
  <c r="PN54" i="13" s="1"/>
  <c r="PO54" i="13" s="1"/>
  <c r="PP54" i="13" s="1"/>
  <c r="PQ54" i="13" s="1"/>
  <c r="PR54" i="13" s="1"/>
  <c r="PS54" i="13" s="1"/>
  <c r="PT54" i="13" s="1"/>
  <c r="PU54" i="13" s="1"/>
  <c r="PV54" i="13" s="1"/>
  <c r="PW54" i="13" s="1"/>
  <c r="PX54" i="13" s="1"/>
  <c r="PY54" i="13" s="1"/>
  <c r="PZ54" i="13" s="1"/>
  <c r="QA54" i="13" s="1"/>
  <c r="QB54" i="13" s="1"/>
  <c r="QC54" i="13" s="1"/>
  <c r="QD54" i="13" s="1"/>
  <c r="QE54" i="13" s="1"/>
  <c r="QF54" i="13" s="1"/>
  <c r="QG54" i="13" s="1"/>
  <c r="QH54" i="13" s="1"/>
  <c r="QI54" i="13" s="1"/>
  <c r="QJ54" i="13" s="1"/>
  <c r="QK54" i="13" s="1"/>
  <c r="QL54" i="13" s="1"/>
  <c r="QM54" i="13" s="1"/>
  <c r="QN54" i="13" s="1"/>
  <c r="QO54" i="13" s="1"/>
  <c r="QP54" i="13" s="1"/>
  <c r="QQ54" i="13" s="1"/>
  <c r="QR54" i="13" s="1"/>
  <c r="QS54" i="13" s="1"/>
  <c r="QT54" i="13" s="1"/>
  <c r="IJ39" i="13"/>
  <c r="II41" i="13"/>
  <c r="II43" i="13" s="1"/>
  <c r="II47" i="13" s="1"/>
  <c r="II56" i="13" s="1"/>
  <c r="II65" i="13" s="1"/>
  <c r="II67" i="13" s="1"/>
  <c r="IP33" i="13"/>
  <c r="IQ33" i="13" s="1"/>
  <c r="IR33" i="13" s="1"/>
  <c r="IS33" i="13" s="1"/>
  <c r="IT33" i="13" s="1"/>
  <c r="IU33" i="13" s="1"/>
  <c r="IV33" i="13" s="1"/>
  <c r="IW33" i="13" s="1"/>
  <c r="IX33" i="13" s="1"/>
  <c r="IY33" i="13" s="1"/>
  <c r="IZ33" i="13" s="1"/>
  <c r="JA33" i="13" s="1"/>
  <c r="JB33" i="13" s="1"/>
  <c r="JC33" i="13" s="1"/>
  <c r="JD33" i="13" s="1"/>
  <c r="JE33" i="13" s="1"/>
  <c r="JF33" i="13" s="1"/>
  <c r="JG33" i="13" s="1"/>
  <c r="JH33" i="13" s="1"/>
  <c r="JI33" i="13" s="1"/>
  <c r="JJ33" i="13" s="1"/>
  <c r="JK33" i="13" s="1"/>
  <c r="JL33" i="13" s="1"/>
  <c r="JM33" i="13" s="1"/>
  <c r="JN33" i="13" s="1"/>
  <c r="JO33" i="13" s="1"/>
  <c r="JP33" i="13" s="1"/>
  <c r="JQ33" i="13" s="1"/>
  <c r="JR33" i="13" s="1"/>
  <c r="JS33" i="13" s="1"/>
  <c r="JT33" i="13" s="1"/>
  <c r="JU33" i="13" s="1"/>
  <c r="JV33" i="13" s="1"/>
  <c r="JW33" i="13" s="1"/>
  <c r="JX33" i="13" s="1"/>
  <c r="JY33" i="13" s="1"/>
  <c r="JZ33" i="13" s="1"/>
  <c r="KA33" i="13" s="1"/>
  <c r="KB33" i="13" s="1"/>
  <c r="KC33" i="13" s="1"/>
  <c r="KD33" i="13" s="1"/>
  <c r="KE33" i="13" s="1"/>
  <c r="KF33" i="13" s="1"/>
  <c r="KG33" i="13" s="1"/>
  <c r="KH33" i="13" s="1"/>
  <c r="KI33" i="13" s="1"/>
  <c r="KJ33" i="13" s="1"/>
  <c r="KK33" i="13" s="1"/>
  <c r="KL33" i="13" s="1"/>
  <c r="KM33" i="13" s="1"/>
  <c r="KN33" i="13" s="1"/>
  <c r="KO33" i="13" s="1"/>
  <c r="KP33" i="13" s="1"/>
  <c r="KQ33" i="13" s="1"/>
  <c r="KR33" i="13" s="1"/>
  <c r="KS33" i="13" s="1"/>
  <c r="KT33" i="13" s="1"/>
  <c r="KU33" i="13" s="1"/>
  <c r="KV33" i="13" s="1"/>
  <c r="KW33" i="13" s="1"/>
  <c r="KX33" i="13" s="1"/>
  <c r="KY33" i="13" s="1"/>
  <c r="KZ33" i="13" s="1"/>
  <c r="LA33" i="13" s="1"/>
  <c r="LB33" i="13" s="1"/>
  <c r="LC33" i="13" s="1"/>
  <c r="LD33" i="13" s="1"/>
  <c r="LE33" i="13" s="1"/>
  <c r="LF33" i="13" s="1"/>
  <c r="LG33" i="13" s="1"/>
  <c r="LH33" i="13" s="1"/>
  <c r="LI33" i="13" s="1"/>
  <c r="LJ33" i="13" s="1"/>
  <c r="LK33" i="13" s="1"/>
  <c r="LL33" i="13" s="1"/>
  <c r="LM33" i="13" s="1"/>
  <c r="LN33" i="13" s="1"/>
  <c r="LO33" i="13" s="1"/>
  <c r="LP33" i="13" s="1"/>
  <c r="LQ33" i="13" s="1"/>
  <c r="LR33" i="13" s="1"/>
  <c r="LS33" i="13" s="1"/>
  <c r="LT33" i="13" s="1"/>
  <c r="LU33" i="13" s="1"/>
  <c r="LV33" i="13" s="1"/>
  <c r="LW33" i="13" s="1"/>
  <c r="LX33" i="13" s="1"/>
  <c r="LY33" i="13" s="1"/>
  <c r="LZ33" i="13" s="1"/>
  <c r="MA33" i="13" s="1"/>
  <c r="MB33" i="13" s="1"/>
  <c r="MC33" i="13" s="1"/>
  <c r="MD33" i="13" s="1"/>
  <c r="ME33" i="13" s="1"/>
  <c r="MF33" i="13" s="1"/>
  <c r="MG33" i="13" s="1"/>
  <c r="MH33" i="13" s="1"/>
  <c r="MI33" i="13" s="1"/>
  <c r="MJ33" i="13" s="1"/>
  <c r="MK33" i="13" s="1"/>
  <c r="ML33" i="13" s="1"/>
  <c r="MM33" i="13" s="1"/>
  <c r="MN33" i="13" s="1"/>
  <c r="MO33" i="13" s="1"/>
  <c r="MP33" i="13" s="1"/>
  <c r="MQ33" i="13" s="1"/>
  <c r="MR33" i="13" s="1"/>
  <c r="MS33" i="13" s="1"/>
  <c r="MT33" i="13" s="1"/>
  <c r="MU33" i="13" s="1"/>
  <c r="MV33" i="13" s="1"/>
  <c r="MW33" i="13" s="1"/>
  <c r="MX33" i="13" s="1"/>
  <c r="MY33" i="13" s="1"/>
  <c r="MZ33" i="13" s="1"/>
  <c r="NA33" i="13" s="1"/>
  <c r="NB33" i="13" s="1"/>
  <c r="NC33" i="13" s="1"/>
  <c r="ND33" i="13" s="1"/>
  <c r="NE33" i="13" s="1"/>
  <c r="NF33" i="13" s="1"/>
  <c r="NG33" i="13" s="1"/>
  <c r="NH33" i="13" s="1"/>
  <c r="NI33" i="13" s="1"/>
  <c r="NJ33" i="13" s="1"/>
  <c r="NK33" i="13" s="1"/>
  <c r="NL33" i="13" s="1"/>
  <c r="NM33" i="13" s="1"/>
  <c r="NN33" i="13" s="1"/>
  <c r="NO33" i="13" s="1"/>
  <c r="NP33" i="13" s="1"/>
  <c r="NQ33" i="13" s="1"/>
  <c r="NR33" i="13" s="1"/>
  <c r="NS33" i="13" s="1"/>
  <c r="NT33" i="13" s="1"/>
  <c r="NU33" i="13" s="1"/>
  <c r="NV33" i="13" s="1"/>
  <c r="NW33" i="13" s="1"/>
  <c r="NX33" i="13" s="1"/>
  <c r="NY33" i="13" s="1"/>
  <c r="NZ33" i="13" s="1"/>
  <c r="OA33" i="13" s="1"/>
  <c r="OB33" i="13" s="1"/>
  <c r="OC33" i="13" s="1"/>
  <c r="OD33" i="13" s="1"/>
  <c r="OE33" i="13" s="1"/>
  <c r="OF33" i="13" s="1"/>
  <c r="OG33" i="13" s="1"/>
  <c r="OH33" i="13" s="1"/>
  <c r="OI33" i="13" s="1"/>
  <c r="OJ33" i="13" s="1"/>
  <c r="OK33" i="13" s="1"/>
  <c r="OL33" i="13" s="1"/>
  <c r="OM33" i="13" s="1"/>
  <c r="ON33" i="13" s="1"/>
  <c r="OO33" i="13" s="1"/>
  <c r="OP33" i="13" s="1"/>
  <c r="OQ33" i="13" s="1"/>
  <c r="OR33" i="13" s="1"/>
  <c r="OS33" i="13" s="1"/>
  <c r="OT33" i="13" s="1"/>
  <c r="OU33" i="13" s="1"/>
  <c r="OV33" i="13" s="1"/>
  <c r="OW33" i="13" s="1"/>
  <c r="OX33" i="13" s="1"/>
  <c r="OY33" i="13" s="1"/>
  <c r="OZ33" i="13" s="1"/>
  <c r="PA33" i="13" s="1"/>
  <c r="PB33" i="13" s="1"/>
  <c r="PC33" i="13" s="1"/>
  <c r="PD33" i="13" s="1"/>
  <c r="PE33" i="13" s="1"/>
  <c r="PF33" i="13" s="1"/>
  <c r="PG33" i="13" s="1"/>
  <c r="PH33" i="13" s="1"/>
  <c r="PI33" i="13" s="1"/>
  <c r="PJ33" i="13" s="1"/>
  <c r="PK33" i="13" s="1"/>
  <c r="PL33" i="13" s="1"/>
  <c r="PM33" i="13" s="1"/>
  <c r="PN33" i="13" s="1"/>
  <c r="PO33" i="13" s="1"/>
  <c r="PP33" i="13" s="1"/>
  <c r="PQ33" i="13" s="1"/>
  <c r="PR33" i="13" s="1"/>
  <c r="PS33" i="13" s="1"/>
  <c r="PT33" i="13" s="1"/>
  <c r="PU33" i="13" s="1"/>
  <c r="PV33" i="13" s="1"/>
  <c r="PW33" i="13" s="1"/>
  <c r="PX33" i="13" s="1"/>
  <c r="PY33" i="13" s="1"/>
  <c r="PZ33" i="13" s="1"/>
  <c r="QA33" i="13" s="1"/>
  <c r="QB33" i="13" s="1"/>
  <c r="QC33" i="13" s="1"/>
  <c r="QD33" i="13" s="1"/>
  <c r="QE33" i="13" s="1"/>
  <c r="QF33" i="13" s="1"/>
  <c r="QG33" i="13" s="1"/>
  <c r="QH33" i="13" s="1"/>
  <c r="QI33" i="13" s="1"/>
  <c r="QJ33" i="13" s="1"/>
  <c r="QK33" i="13" s="1"/>
  <c r="QL33" i="13" s="1"/>
  <c r="QM33" i="13" s="1"/>
  <c r="QN33" i="13" s="1"/>
  <c r="QO33" i="13" s="1"/>
  <c r="QP33" i="13" s="1"/>
  <c r="QQ33" i="13" s="1"/>
  <c r="QR33" i="13" s="1"/>
  <c r="QS33" i="13" s="1"/>
  <c r="QT33" i="13" s="1"/>
  <c r="IK30" i="13"/>
  <c r="IL28" i="13"/>
  <c r="IP48" i="13"/>
  <c r="IQ48" i="13" s="1"/>
  <c r="IR48" i="13" s="1"/>
  <c r="IS48" i="13" s="1"/>
  <c r="IT48" i="13" s="1"/>
  <c r="IU48" i="13" s="1"/>
  <c r="IV48" i="13" s="1"/>
  <c r="IW48" i="13" s="1"/>
  <c r="IX48" i="13" s="1"/>
  <c r="IY48" i="13" s="1"/>
  <c r="IZ48" i="13" s="1"/>
  <c r="JA48" i="13" s="1"/>
  <c r="JB48" i="13" s="1"/>
  <c r="JC48" i="13" s="1"/>
  <c r="JD48" i="13" s="1"/>
  <c r="JE48" i="13" s="1"/>
  <c r="JF48" i="13" s="1"/>
  <c r="JG48" i="13" s="1"/>
  <c r="JH48" i="13" s="1"/>
  <c r="JI48" i="13" s="1"/>
  <c r="JJ48" i="13" s="1"/>
  <c r="JK48" i="13" s="1"/>
  <c r="JL48" i="13" s="1"/>
  <c r="JM48" i="13" s="1"/>
  <c r="JN48" i="13" s="1"/>
  <c r="JO48" i="13" s="1"/>
  <c r="JP48" i="13" s="1"/>
  <c r="JQ48" i="13" s="1"/>
  <c r="JR48" i="13" s="1"/>
  <c r="JS48" i="13" s="1"/>
  <c r="JT48" i="13" s="1"/>
  <c r="JU48" i="13" s="1"/>
  <c r="JV48" i="13" s="1"/>
  <c r="JW48" i="13" s="1"/>
  <c r="JX48" i="13" s="1"/>
  <c r="JY48" i="13" s="1"/>
  <c r="JZ48" i="13" s="1"/>
  <c r="KA48" i="13" s="1"/>
  <c r="KB48" i="13" s="1"/>
  <c r="KC48" i="13" s="1"/>
  <c r="KD48" i="13" s="1"/>
  <c r="KE48" i="13" s="1"/>
  <c r="KF48" i="13" s="1"/>
  <c r="KG48" i="13" s="1"/>
  <c r="KH48" i="13" s="1"/>
  <c r="KI48" i="13" s="1"/>
  <c r="KJ48" i="13" s="1"/>
  <c r="KK48" i="13" s="1"/>
  <c r="KL48" i="13" s="1"/>
  <c r="KM48" i="13" s="1"/>
  <c r="KN48" i="13" s="1"/>
  <c r="KO48" i="13" s="1"/>
  <c r="KP48" i="13" s="1"/>
  <c r="KQ48" i="13" s="1"/>
  <c r="KR48" i="13" s="1"/>
  <c r="KS48" i="13" s="1"/>
  <c r="KT48" i="13" s="1"/>
  <c r="KU48" i="13" s="1"/>
  <c r="KV48" i="13" s="1"/>
  <c r="KW48" i="13" s="1"/>
  <c r="KX48" i="13" s="1"/>
  <c r="KY48" i="13" s="1"/>
  <c r="KZ48" i="13" s="1"/>
  <c r="LA48" i="13" s="1"/>
  <c r="LB48" i="13" s="1"/>
  <c r="LC48" i="13" s="1"/>
  <c r="LD48" i="13" s="1"/>
  <c r="LE48" i="13" s="1"/>
  <c r="LF48" i="13" s="1"/>
  <c r="LG48" i="13" s="1"/>
  <c r="LH48" i="13" s="1"/>
  <c r="LI48" i="13" s="1"/>
  <c r="LJ48" i="13" s="1"/>
  <c r="LK48" i="13" s="1"/>
  <c r="LL48" i="13" s="1"/>
  <c r="LM48" i="13" s="1"/>
  <c r="LN48" i="13" s="1"/>
  <c r="LO48" i="13" s="1"/>
  <c r="LP48" i="13" s="1"/>
  <c r="LQ48" i="13" s="1"/>
  <c r="LR48" i="13" s="1"/>
  <c r="LS48" i="13" s="1"/>
  <c r="LT48" i="13" s="1"/>
  <c r="LU48" i="13" s="1"/>
  <c r="LV48" i="13" s="1"/>
  <c r="LW48" i="13" s="1"/>
  <c r="LX48" i="13" s="1"/>
  <c r="LY48" i="13" s="1"/>
  <c r="LZ48" i="13" s="1"/>
  <c r="MA48" i="13" s="1"/>
  <c r="MB48" i="13" s="1"/>
  <c r="MC48" i="13" s="1"/>
  <c r="MD48" i="13" s="1"/>
  <c r="ME48" i="13" s="1"/>
  <c r="MF48" i="13" s="1"/>
  <c r="MG48" i="13" s="1"/>
  <c r="MH48" i="13" s="1"/>
  <c r="MI48" i="13" s="1"/>
  <c r="MJ48" i="13" s="1"/>
  <c r="MK48" i="13" s="1"/>
  <c r="ML48" i="13" s="1"/>
  <c r="MM48" i="13" s="1"/>
  <c r="MN48" i="13" s="1"/>
  <c r="MO48" i="13" s="1"/>
  <c r="MP48" i="13" s="1"/>
  <c r="MQ48" i="13" s="1"/>
  <c r="MR48" i="13" s="1"/>
  <c r="MS48" i="13" s="1"/>
  <c r="MT48" i="13" s="1"/>
  <c r="MU48" i="13" s="1"/>
  <c r="MV48" i="13" s="1"/>
  <c r="MW48" i="13" s="1"/>
  <c r="MX48" i="13" s="1"/>
  <c r="MY48" i="13" s="1"/>
  <c r="MZ48" i="13" s="1"/>
  <c r="NA48" i="13" s="1"/>
  <c r="NB48" i="13" s="1"/>
  <c r="NC48" i="13" s="1"/>
  <c r="ND48" i="13" s="1"/>
  <c r="NE48" i="13" s="1"/>
  <c r="NF48" i="13" s="1"/>
  <c r="NG48" i="13" s="1"/>
  <c r="NH48" i="13" s="1"/>
  <c r="NI48" i="13" s="1"/>
  <c r="NJ48" i="13" s="1"/>
  <c r="NK48" i="13" s="1"/>
  <c r="NL48" i="13" s="1"/>
  <c r="NM48" i="13" s="1"/>
  <c r="NN48" i="13" s="1"/>
  <c r="NO48" i="13" s="1"/>
  <c r="NP48" i="13" s="1"/>
  <c r="NQ48" i="13" s="1"/>
  <c r="NR48" i="13" s="1"/>
  <c r="NS48" i="13" s="1"/>
  <c r="NT48" i="13" s="1"/>
  <c r="NU48" i="13" s="1"/>
  <c r="NV48" i="13" s="1"/>
  <c r="NW48" i="13" s="1"/>
  <c r="NX48" i="13" s="1"/>
  <c r="NY48" i="13" s="1"/>
  <c r="NZ48" i="13" s="1"/>
  <c r="OA48" i="13" s="1"/>
  <c r="OB48" i="13" s="1"/>
  <c r="OC48" i="13" s="1"/>
  <c r="OD48" i="13" s="1"/>
  <c r="OE48" i="13" s="1"/>
  <c r="OF48" i="13" s="1"/>
  <c r="OG48" i="13" s="1"/>
  <c r="OH48" i="13" s="1"/>
  <c r="OI48" i="13" s="1"/>
  <c r="OJ48" i="13" s="1"/>
  <c r="OK48" i="13" s="1"/>
  <c r="OL48" i="13" s="1"/>
  <c r="OM48" i="13" s="1"/>
  <c r="ON48" i="13" s="1"/>
  <c r="OO48" i="13" s="1"/>
  <c r="OP48" i="13" s="1"/>
  <c r="OQ48" i="13" s="1"/>
  <c r="OR48" i="13" s="1"/>
  <c r="OS48" i="13" s="1"/>
  <c r="OT48" i="13" s="1"/>
  <c r="OU48" i="13" s="1"/>
  <c r="OV48" i="13" s="1"/>
  <c r="OW48" i="13" s="1"/>
  <c r="OX48" i="13" s="1"/>
  <c r="OY48" i="13" s="1"/>
  <c r="OZ48" i="13" s="1"/>
  <c r="PA48" i="13" s="1"/>
  <c r="PB48" i="13" s="1"/>
  <c r="PC48" i="13" s="1"/>
  <c r="PD48" i="13" s="1"/>
  <c r="PE48" i="13" s="1"/>
  <c r="PF48" i="13" s="1"/>
  <c r="PG48" i="13" s="1"/>
  <c r="PH48" i="13" s="1"/>
  <c r="PI48" i="13" s="1"/>
  <c r="PJ48" i="13" s="1"/>
  <c r="PK48" i="13" s="1"/>
  <c r="PL48" i="13" s="1"/>
  <c r="PM48" i="13" s="1"/>
  <c r="PN48" i="13" s="1"/>
  <c r="PO48" i="13" s="1"/>
  <c r="PP48" i="13" s="1"/>
  <c r="PQ48" i="13" s="1"/>
  <c r="PR48" i="13" s="1"/>
  <c r="PS48" i="13" s="1"/>
  <c r="PT48" i="13" s="1"/>
  <c r="PU48" i="13" s="1"/>
  <c r="PV48" i="13" s="1"/>
  <c r="PW48" i="13" s="1"/>
  <c r="PX48" i="13" s="1"/>
  <c r="PY48" i="13" s="1"/>
  <c r="PZ48" i="13" s="1"/>
  <c r="QA48" i="13" s="1"/>
  <c r="QB48" i="13" s="1"/>
  <c r="QC48" i="13" s="1"/>
  <c r="QD48" i="13" s="1"/>
  <c r="QE48" i="13" s="1"/>
  <c r="QF48" i="13" s="1"/>
  <c r="QG48" i="13" s="1"/>
  <c r="QH48" i="13" s="1"/>
  <c r="QI48" i="13" s="1"/>
  <c r="QJ48" i="13" s="1"/>
  <c r="QK48" i="13" s="1"/>
  <c r="QL48" i="13" s="1"/>
  <c r="QM48" i="13" s="1"/>
  <c r="QN48" i="13" s="1"/>
  <c r="QO48" i="13" s="1"/>
  <c r="QP48" i="13" s="1"/>
  <c r="QQ48" i="13" s="1"/>
  <c r="QR48" i="13" s="1"/>
  <c r="QS48" i="13" s="1"/>
  <c r="QT48" i="13" s="1"/>
  <c r="IP55" i="13"/>
  <c r="IQ55" i="13" s="1"/>
  <c r="IR55" i="13" s="1"/>
  <c r="IS55" i="13" s="1"/>
  <c r="IT55" i="13" s="1"/>
  <c r="IU55" i="13" s="1"/>
  <c r="IV55" i="13" s="1"/>
  <c r="IW55" i="13" s="1"/>
  <c r="IX55" i="13" s="1"/>
  <c r="IY55" i="13" s="1"/>
  <c r="IZ55" i="13" s="1"/>
  <c r="JA55" i="13" s="1"/>
  <c r="JB55" i="13" s="1"/>
  <c r="JC55" i="13" s="1"/>
  <c r="JD55" i="13" s="1"/>
  <c r="JE55" i="13" s="1"/>
  <c r="JF55" i="13" s="1"/>
  <c r="JG55" i="13" s="1"/>
  <c r="JH55" i="13" s="1"/>
  <c r="JI55" i="13" s="1"/>
  <c r="JJ55" i="13" s="1"/>
  <c r="JK55" i="13" s="1"/>
  <c r="JL55" i="13" s="1"/>
  <c r="JM55" i="13" s="1"/>
  <c r="JN55" i="13" s="1"/>
  <c r="JO55" i="13" s="1"/>
  <c r="JP55" i="13" s="1"/>
  <c r="JQ55" i="13" s="1"/>
  <c r="JR55" i="13" s="1"/>
  <c r="JS55" i="13" s="1"/>
  <c r="JT55" i="13" s="1"/>
  <c r="JU55" i="13" s="1"/>
  <c r="JV55" i="13" s="1"/>
  <c r="JW55" i="13" s="1"/>
  <c r="JX55" i="13" s="1"/>
  <c r="JY55" i="13" s="1"/>
  <c r="JZ55" i="13" s="1"/>
  <c r="KA55" i="13" s="1"/>
  <c r="KB55" i="13" s="1"/>
  <c r="KC55" i="13" s="1"/>
  <c r="KD55" i="13" s="1"/>
  <c r="KE55" i="13" s="1"/>
  <c r="KF55" i="13" s="1"/>
  <c r="KG55" i="13" s="1"/>
  <c r="KH55" i="13" s="1"/>
  <c r="KI55" i="13" s="1"/>
  <c r="KJ55" i="13" s="1"/>
  <c r="KK55" i="13" s="1"/>
  <c r="KL55" i="13" s="1"/>
  <c r="KM55" i="13" s="1"/>
  <c r="KN55" i="13" s="1"/>
  <c r="KO55" i="13" s="1"/>
  <c r="KP55" i="13" s="1"/>
  <c r="KQ55" i="13" s="1"/>
  <c r="KR55" i="13" s="1"/>
  <c r="KS55" i="13" s="1"/>
  <c r="KT55" i="13" s="1"/>
  <c r="KU55" i="13" s="1"/>
  <c r="KV55" i="13" s="1"/>
  <c r="KW55" i="13" s="1"/>
  <c r="KX55" i="13" s="1"/>
  <c r="KY55" i="13" s="1"/>
  <c r="KZ55" i="13" s="1"/>
  <c r="LA55" i="13" s="1"/>
  <c r="LB55" i="13" s="1"/>
  <c r="LC55" i="13" s="1"/>
  <c r="LD55" i="13" s="1"/>
  <c r="LE55" i="13" s="1"/>
  <c r="LF55" i="13" s="1"/>
  <c r="LG55" i="13" s="1"/>
  <c r="LH55" i="13" s="1"/>
  <c r="LI55" i="13" s="1"/>
  <c r="LJ55" i="13" s="1"/>
  <c r="LK55" i="13" s="1"/>
  <c r="LL55" i="13" s="1"/>
  <c r="LM55" i="13" s="1"/>
  <c r="LN55" i="13" s="1"/>
  <c r="LO55" i="13" s="1"/>
  <c r="LP55" i="13" s="1"/>
  <c r="LQ55" i="13" s="1"/>
  <c r="LR55" i="13" s="1"/>
  <c r="LS55" i="13" s="1"/>
  <c r="LT55" i="13" s="1"/>
  <c r="LU55" i="13" s="1"/>
  <c r="LV55" i="13" s="1"/>
  <c r="LW55" i="13" s="1"/>
  <c r="LX55" i="13" s="1"/>
  <c r="LY55" i="13" s="1"/>
  <c r="LZ55" i="13" s="1"/>
  <c r="MA55" i="13" s="1"/>
  <c r="MB55" i="13" s="1"/>
  <c r="MC55" i="13" s="1"/>
  <c r="MD55" i="13" s="1"/>
  <c r="ME55" i="13" s="1"/>
  <c r="MF55" i="13" s="1"/>
  <c r="MG55" i="13" s="1"/>
  <c r="MH55" i="13" s="1"/>
  <c r="MI55" i="13" s="1"/>
  <c r="MJ55" i="13" s="1"/>
  <c r="MK55" i="13" s="1"/>
  <c r="ML55" i="13" s="1"/>
  <c r="MM55" i="13" s="1"/>
  <c r="MN55" i="13" s="1"/>
  <c r="MO55" i="13" s="1"/>
  <c r="MP55" i="13" s="1"/>
  <c r="MQ55" i="13" s="1"/>
  <c r="MR55" i="13" s="1"/>
  <c r="MS55" i="13" s="1"/>
  <c r="MT55" i="13" s="1"/>
  <c r="MU55" i="13" s="1"/>
  <c r="MV55" i="13" s="1"/>
  <c r="MW55" i="13" s="1"/>
  <c r="MX55" i="13" s="1"/>
  <c r="MY55" i="13" s="1"/>
  <c r="MZ55" i="13" s="1"/>
  <c r="NA55" i="13" s="1"/>
  <c r="NB55" i="13" s="1"/>
  <c r="NC55" i="13" s="1"/>
  <c r="ND55" i="13" s="1"/>
  <c r="NE55" i="13" s="1"/>
  <c r="NF55" i="13" s="1"/>
  <c r="NG55" i="13" s="1"/>
  <c r="NH55" i="13" s="1"/>
  <c r="NI55" i="13" s="1"/>
  <c r="NJ55" i="13" s="1"/>
  <c r="NK55" i="13" s="1"/>
  <c r="NL55" i="13" s="1"/>
  <c r="NM55" i="13" s="1"/>
  <c r="NN55" i="13" s="1"/>
  <c r="NO55" i="13" s="1"/>
  <c r="NP55" i="13" s="1"/>
  <c r="NQ55" i="13" s="1"/>
  <c r="NR55" i="13" s="1"/>
  <c r="NS55" i="13" s="1"/>
  <c r="NT55" i="13" s="1"/>
  <c r="NU55" i="13" s="1"/>
  <c r="NV55" i="13" s="1"/>
  <c r="NW55" i="13" s="1"/>
  <c r="NX55" i="13" s="1"/>
  <c r="NY55" i="13" s="1"/>
  <c r="NZ55" i="13" s="1"/>
  <c r="OA55" i="13" s="1"/>
  <c r="OB55" i="13" s="1"/>
  <c r="OC55" i="13" s="1"/>
  <c r="OD55" i="13" s="1"/>
  <c r="OE55" i="13" s="1"/>
  <c r="OF55" i="13" s="1"/>
  <c r="OG55" i="13" s="1"/>
  <c r="OH55" i="13" s="1"/>
  <c r="OI55" i="13" s="1"/>
  <c r="OJ55" i="13" s="1"/>
  <c r="OK55" i="13" s="1"/>
  <c r="OL55" i="13" s="1"/>
  <c r="OM55" i="13" s="1"/>
  <c r="ON55" i="13" s="1"/>
  <c r="OO55" i="13" s="1"/>
  <c r="OP55" i="13" s="1"/>
  <c r="OQ55" i="13" s="1"/>
  <c r="OR55" i="13" s="1"/>
  <c r="OS55" i="13" s="1"/>
  <c r="OT55" i="13" s="1"/>
  <c r="OU55" i="13" s="1"/>
  <c r="OV55" i="13" s="1"/>
  <c r="OW55" i="13" s="1"/>
  <c r="OX55" i="13" s="1"/>
  <c r="OY55" i="13" s="1"/>
  <c r="OZ55" i="13" s="1"/>
  <c r="PA55" i="13" s="1"/>
  <c r="PB55" i="13" s="1"/>
  <c r="PC55" i="13" s="1"/>
  <c r="PD55" i="13" s="1"/>
  <c r="PE55" i="13" s="1"/>
  <c r="PF55" i="13" s="1"/>
  <c r="PG55" i="13" s="1"/>
  <c r="PH55" i="13" s="1"/>
  <c r="PI55" i="13" s="1"/>
  <c r="PJ55" i="13" s="1"/>
  <c r="PK55" i="13" s="1"/>
  <c r="PL55" i="13" s="1"/>
  <c r="PM55" i="13" s="1"/>
  <c r="PN55" i="13" s="1"/>
  <c r="PO55" i="13" s="1"/>
  <c r="PP55" i="13" s="1"/>
  <c r="PQ55" i="13" s="1"/>
  <c r="PR55" i="13" s="1"/>
  <c r="PS55" i="13" s="1"/>
  <c r="PT55" i="13" s="1"/>
  <c r="PU55" i="13" s="1"/>
  <c r="PV55" i="13" s="1"/>
  <c r="PW55" i="13" s="1"/>
  <c r="PX55" i="13" s="1"/>
  <c r="PY55" i="13" s="1"/>
  <c r="PZ55" i="13" s="1"/>
  <c r="QA55" i="13" s="1"/>
  <c r="QB55" i="13" s="1"/>
  <c r="QC55" i="13" s="1"/>
  <c r="QD55" i="13" s="1"/>
  <c r="QE55" i="13" s="1"/>
  <c r="QF55" i="13" s="1"/>
  <c r="QG55" i="13" s="1"/>
  <c r="QH55" i="13" s="1"/>
  <c r="QI55" i="13" s="1"/>
  <c r="QJ55" i="13" s="1"/>
  <c r="QK55" i="13" s="1"/>
  <c r="QL55" i="13" s="1"/>
  <c r="QM55" i="13" s="1"/>
  <c r="QN55" i="13" s="1"/>
  <c r="QO55" i="13" s="1"/>
  <c r="QP55" i="13" s="1"/>
  <c r="QQ55" i="13" s="1"/>
  <c r="QR55" i="13" s="1"/>
  <c r="QS55" i="13" s="1"/>
  <c r="QT55" i="13" s="1"/>
  <c r="IK63" i="13"/>
  <c r="IL59" i="13"/>
  <c r="IP32" i="13"/>
  <c r="IQ32" i="13" s="1"/>
  <c r="IR32" i="13" s="1"/>
  <c r="IS32" i="13" s="1"/>
  <c r="IT32" i="13" s="1"/>
  <c r="IU32" i="13" s="1"/>
  <c r="IV32" i="13" s="1"/>
  <c r="IW32" i="13" s="1"/>
  <c r="IX32" i="13" s="1"/>
  <c r="IY32" i="13" s="1"/>
  <c r="IZ32" i="13" s="1"/>
  <c r="JA32" i="13" s="1"/>
  <c r="JB32" i="13" s="1"/>
  <c r="JC32" i="13" s="1"/>
  <c r="JD32" i="13" s="1"/>
  <c r="JE32" i="13" s="1"/>
  <c r="JF32" i="13" s="1"/>
  <c r="JG32" i="13" s="1"/>
  <c r="JH32" i="13" s="1"/>
  <c r="JI32" i="13" s="1"/>
  <c r="JJ32" i="13" s="1"/>
  <c r="JK32" i="13" s="1"/>
  <c r="JL32" i="13" s="1"/>
  <c r="JM32" i="13" s="1"/>
  <c r="JN32" i="13" s="1"/>
  <c r="JO32" i="13" s="1"/>
  <c r="JP32" i="13" s="1"/>
  <c r="JQ32" i="13" s="1"/>
  <c r="JR32" i="13" s="1"/>
  <c r="JS32" i="13" s="1"/>
  <c r="JT32" i="13" s="1"/>
  <c r="JU32" i="13" s="1"/>
  <c r="JV32" i="13" s="1"/>
  <c r="JW32" i="13" s="1"/>
  <c r="JX32" i="13" s="1"/>
  <c r="JY32" i="13" s="1"/>
  <c r="JZ32" i="13" s="1"/>
  <c r="KA32" i="13" s="1"/>
  <c r="KB32" i="13" s="1"/>
  <c r="KC32" i="13" s="1"/>
  <c r="KD32" i="13" s="1"/>
  <c r="KE32" i="13" s="1"/>
  <c r="KF32" i="13" s="1"/>
  <c r="KG32" i="13" s="1"/>
  <c r="KH32" i="13" s="1"/>
  <c r="KI32" i="13" s="1"/>
  <c r="KJ32" i="13" s="1"/>
  <c r="KK32" i="13" s="1"/>
  <c r="KL32" i="13" s="1"/>
  <c r="KM32" i="13" s="1"/>
  <c r="KN32" i="13" s="1"/>
  <c r="KO32" i="13" s="1"/>
  <c r="KP32" i="13" s="1"/>
  <c r="KQ32" i="13" s="1"/>
  <c r="KR32" i="13" s="1"/>
  <c r="KS32" i="13" s="1"/>
  <c r="KT32" i="13" s="1"/>
  <c r="KU32" i="13" s="1"/>
  <c r="KV32" i="13" s="1"/>
  <c r="KW32" i="13" s="1"/>
  <c r="KX32" i="13" s="1"/>
  <c r="KY32" i="13" s="1"/>
  <c r="KZ32" i="13" s="1"/>
  <c r="LA32" i="13" s="1"/>
  <c r="LB32" i="13" s="1"/>
  <c r="LC32" i="13" s="1"/>
  <c r="LD32" i="13" s="1"/>
  <c r="LE32" i="13" s="1"/>
  <c r="LF32" i="13" s="1"/>
  <c r="LG32" i="13" s="1"/>
  <c r="LH32" i="13" s="1"/>
  <c r="LI32" i="13" s="1"/>
  <c r="LJ32" i="13" s="1"/>
  <c r="LK32" i="13" s="1"/>
  <c r="LL32" i="13" s="1"/>
  <c r="LM32" i="13" s="1"/>
  <c r="LN32" i="13" s="1"/>
  <c r="LO32" i="13" s="1"/>
  <c r="LP32" i="13" s="1"/>
  <c r="LQ32" i="13" s="1"/>
  <c r="LR32" i="13" s="1"/>
  <c r="LS32" i="13" s="1"/>
  <c r="LT32" i="13" s="1"/>
  <c r="LU32" i="13" s="1"/>
  <c r="LV32" i="13" s="1"/>
  <c r="LW32" i="13" s="1"/>
  <c r="LX32" i="13" s="1"/>
  <c r="LY32" i="13" s="1"/>
  <c r="LZ32" i="13" s="1"/>
  <c r="MA32" i="13" s="1"/>
  <c r="MB32" i="13" s="1"/>
  <c r="MC32" i="13" s="1"/>
  <c r="MD32" i="13" s="1"/>
  <c r="ME32" i="13" s="1"/>
  <c r="MF32" i="13" s="1"/>
  <c r="MG32" i="13" s="1"/>
  <c r="MH32" i="13" s="1"/>
  <c r="MI32" i="13" s="1"/>
  <c r="MJ32" i="13" s="1"/>
  <c r="MK32" i="13" s="1"/>
  <c r="ML32" i="13" s="1"/>
  <c r="MM32" i="13" s="1"/>
  <c r="MN32" i="13" s="1"/>
  <c r="MO32" i="13" s="1"/>
  <c r="MP32" i="13" s="1"/>
  <c r="MQ32" i="13" s="1"/>
  <c r="MR32" i="13" s="1"/>
  <c r="MS32" i="13" s="1"/>
  <c r="MT32" i="13" s="1"/>
  <c r="MU32" i="13" s="1"/>
  <c r="MV32" i="13" s="1"/>
  <c r="MW32" i="13" s="1"/>
  <c r="MX32" i="13" s="1"/>
  <c r="MY32" i="13" s="1"/>
  <c r="MZ32" i="13" s="1"/>
  <c r="NA32" i="13" s="1"/>
  <c r="NB32" i="13" s="1"/>
  <c r="NC32" i="13" s="1"/>
  <c r="ND32" i="13" s="1"/>
  <c r="NE32" i="13" s="1"/>
  <c r="NF32" i="13" s="1"/>
  <c r="NG32" i="13" s="1"/>
  <c r="NH32" i="13" s="1"/>
  <c r="NI32" i="13" s="1"/>
  <c r="NJ32" i="13" s="1"/>
  <c r="NK32" i="13" s="1"/>
  <c r="NL32" i="13" s="1"/>
  <c r="NM32" i="13" s="1"/>
  <c r="NN32" i="13" s="1"/>
  <c r="NO32" i="13" s="1"/>
  <c r="NP32" i="13" s="1"/>
  <c r="NQ32" i="13" s="1"/>
  <c r="NR32" i="13" s="1"/>
  <c r="NS32" i="13" s="1"/>
  <c r="NT32" i="13" s="1"/>
  <c r="NU32" i="13" s="1"/>
  <c r="NV32" i="13" s="1"/>
  <c r="NW32" i="13" s="1"/>
  <c r="NX32" i="13" s="1"/>
  <c r="NY32" i="13" s="1"/>
  <c r="NZ32" i="13" s="1"/>
  <c r="OA32" i="13" s="1"/>
  <c r="OB32" i="13" s="1"/>
  <c r="OC32" i="13" s="1"/>
  <c r="OD32" i="13" s="1"/>
  <c r="OE32" i="13" s="1"/>
  <c r="OF32" i="13" s="1"/>
  <c r="OG32" i="13" s="1"/>
  <c r="OH32" i="13" s="1"/>
  <c r="OI32" i="13" s="1"/>
  <c r="OJ32" i="13" s="1"/>
  <c r="OK32" i="13" s="1"/>
  <c r="OL32" i="13" s="1"/>
  <c r="OM32" i="13" s="1"/>
  <c r="ON32" i="13" s="1"/>
  <c r="OO32" i="13" s="1"/>
  <c r="OP32" i="13" s="1"/>
  <c r="OQ32" i="13" s="1"/>
  <c r="OR32" i="13" s="1"/>
  <c r="OS32" i="13" s="1"/>
  <c r="OT32" i="13" s="1"/>
  <c r="OU32" i="13" s="1"/>
  <c r="OV32" i="13" s="1"/>
  <c r="OW32" i="13" s="1"/>
  <c r="OX32" i="13" s="1"/>
  <c r="OY32" i="13" s="1"/>
  <c r="OZ32" i="13" s="1"/>
  <c r="PA32" i="13" s="1"/>
  <c r="PB32" i="13" s="1"/>
  <c r="PC32" i="13" s="1"/>
  <c r="PD32" i="13" s="1"/>
  <c r="PE32" i="13" s="1"/>
  <c r="PF32" i="13" s="1"/>
  <c r="PG32" i="13" s="1"/>
  <c r="PH32" i="13" s="1"/>
  <c r="PI32" i="13" s="1"/>
  <c r="PJ32" i="13" s="1"/>
  <c r="PK32" i="13" s="1"/>
  <c r="PL32" i="13" s="1"/>
  <c r="PM32" i="13" s="1"/>
  <c r="PN32" i="13" s="1"/>
  <c r="PO32" i="13" s="1"/>
  <c r="PP32" i="13" s="1"/>
  <c r="PQ32" i="13" s="1"/>
  <c r="PR32" i="13" s="1"/>
  <c r="PS32" i="13" s="1"/>
  <c r="PT32" i="13" s="1"/>
  <c r="PU32" i="13" s="1"/>
  <c r="PV32" i="13" s="1"/>
  <c r="PW32" i="13" s="1"/>
  <c r="PX32" i="13" s="1"/>
  <c r="PY32" i="13" s="1"/>
  <c r="PZ32" i="13" s="1"/>
  <c r="QA32" i="13" s="1"/>
  <c r="QB32" i="13" s="1"/>
  <c r="QC32" i="13" s="1"/>
  <c r="QD32" i="13" s="1"/>
  <c r="QE32" i="13" s="1"/>
  <c r="QF32" i="13" s="1"/>
  <c r="QG32" i="13" s="1"/>
  <c r="QH32" i="13" s="1"/>
  <c r="QI32" i="13" s="1"/>
  <c r="QJ32" i="13" s="1"/>
  <c r="QK32" i="13" s="1"/>
  <c r="QL32" i="13" s="1"/>
  <c r="QM32" i="13" s="1"/>
  <c r="QN32" i="13" s="1"/>
  <c r="QO32" i="13" s="1"/>
  <c r="QP32" i="13" s="1"/>
  <c r="QQ32" i="13" s="1"/>
  <c r="QR32" i="13" s="1"/>
  <c r="QS32" i="13" s="1"/>
  <c r="QT32" i="13" s="1"/>
  <c r="IP51" i="13"/>
  <c r="IQ51" i="13" s="1"/>
  <c r="IR51" i="13" s="1"/>
  <c r="IS51" i="13" s="1"/>
  <c r="IT51" i="13" s="1"/>
  <c r="IU51" i="13" s="1"/>
  <c r="IV51" i="13" s="1"/>
  <c r="IW51" i="13" s="1"/>
  <c r="IX51" i="13" s="1"/>
  <c r="IY51" i="13" s="1"/>
  <c r="IZ51" i="13" s="1"/>
  <c r="JA51" i="13" s="1"/>
  <c r="JB51" i="13" s="1"/>
  <c r="JC51" i="13" s="1"/>
  <c r="JD51" i="13" s="1"/>
  <c r="JE51" i="13" s="1"/>
  <c r="JF51" i="13" s="1"/>
  <c r="JG51" i="13" s="1"/>
  <c r="JH51" i="13" s="1"/>
  <c r="JI51" i="13" s="1"/>
  <c r="JJ51" i="13" s="1"/>
  <c r="JK51" i="13" s="1"/>
  <c r="JL51" i="13" s="1"/>
  <c r="JM51" i="13" s="1"/>
  <c r="JN51" i="13" s="1"/>
  <c r="JO51" i="13" s="1"/>
  <c r="JP51" i="13" s="1"/>
  <c r="JQ51" i="13" s="1"/>
  <c r="JR51" i="13" s="1"/>
  <c r="JS51" i="13" s="1"/>
  <c r="JT51" i="13" s="1"/>
  <c r="JU51" i="13" s="1"/>
  <c r="JV51" i="13" s="1"/>
  <c r="JW51" i="13" s="1"/>
  <c r="JX51" i="13" s="1"/>
  <c r="JY51" i="13" s="1"/>
  <c r="JZ51" i="13" s="1"/>
  <c r="KA51" i="13" s="1"/>
  <c r="KB51" i="13" s="1"/>
  <c r="KC51" i="13" s="1"/>
  <c r="KD51" i="13" s="1"/>
  <c r="KE51" i="13" s="1"/>
  <c r="KF51" i="13" s="1"/>
  <c r="KG51" i="13" s="1"/>
  <c r="KH51" i="13" s="1"/>
  <c r="KI51" i="13" s="1"/>
  <c r="KJ51" i="13" s="1"/>
  <c r="KK51" i="13" s="1"/>
  <c r="KL51" i="13" s="1"/>
  <c r="KM51" i="13" s="1"/>
  <c r="KN51" i="13" s="1"/>
  <c r="KO51" i="13" s="1"/>
  <c r="KP51" i="13" s="1"/>
  <c r="KQ51" i="13" s="1"/>
  <c r="KR51" i="13" s="1"/>
  <c r="KS51" i="13" s="1"/>
  <c r="KT51" i="13" s="1"/>
  <c r="KU51" i="13" s="1"/>
  <c r="KV51" i="13" s="1"/>
  <c r="KW51" i="13" s="1"/>
  <c r="KX51" i="13" s="1"/>
  <c r="KY51" i="13" s="1"/>
  <c r="KZ51" i="13" s="1"/>
  <c r="LA51" i="13" s="1"/>
  <c r="LB51" i="13" s="1"/>
  <c r="LC51" i="13" s="1"/>
  <c r="LD51" i="13" s="1"/>
  <c r="LE51" i="13" s="1"/>
  <c r="LF51" i="13" s="1"/>
  <c r="LG51" i="13" s="1"/>
  <c r="LH51" i="13" s="1"/>
  <c r="LI51" i="13" s="1"/>
  <c r="LJ51" i="13" s="1"/>
  <c r="LK51" i="13" s="1"/>
  <c r="LL51" i="13" s="1"/>
  <c r="LM51" i="13" s="1"/>
  <c r="LN51" i="13" s="1"/>
  <c r="LO51" i="13" s="1"/>
  <c r="LP51" i="13" s="1"/>
  <c r="LQ51" i="13" s="1"/>
  <c r="LR51" i="13" s="1"/>
  <c r="LS51" i="13" s="1"/>
  <c r="LT51" i="13" s="1"/>
  <c r="LU51" i="13" s="1"/>
  <c r="LV51" i="13" s="1"/>
  <c r="LW51" i="13" s="1"/>
  <c r="LX51" i="13" s="1"/>
  <c r="LY51" i="13" s="1"/>
  <c r="LZ51" i="13" s="1"/>
  <c r="MA51" i="13" s="1"/>
  <c r="MB51" i="13" s="1"/>
  <c r="MC51" i="13" s="1"/>
  <c r="MD51" i="13" s="1"/>
  <c r="ME51" i="13" s="1"/>
  <c r="MF51" i="13" s="1"/>
  <c r="MG51" i="13" s="1"/>
  <c r="MH51" i="13" s="1"/>
  <c r="MI51" i="13" s="1"/>
  <c r="MJ51" i="13" s="1"/>
  <c r="MK51" i="13" s="1"/>
  <c r="ML51" i="13" s="1"/>
  <c r="MM51" i="13" s="1"/>
  <c r="MN51" i="13" s="1"/>
  <c r="MO51" i="13" s="1"/>
  <c r="MP51" i="13" s="1"/>
  <c r="MQ51" i="13" s="1"/>
  <c r="MR51" i="13" s="1"/>
  <c r="MS51" i="13" s="1"/>
  <c r="MT51" i="13" s="1"/>
  <c r="MU51" i="13" s="1"/>
  <c r="MV51" i="13" s="1"/>
  <c r="MW51" i="13" s="1"/>
  <c r="MX51" i="13" s="1"/>
  <c r="MY51" i="13" s="1"/>
  <c r="MZ51" i="13" s="1"/>
  <c r="NA51" i="13" s="1"/>
  <c r="NB51" i="13" s="1"/>
  <c r="NC51" i="13" s="1"/>
  <c r="ND51" i="13" s="1"/>
  <c r="NE51" i="13" s="1"/>
  <c r="NF51" i="13" s="1"/>
  <c r="NG51" i="13" s="1"/>
  <c r="NH51" i="13" s="1"/>
  <c r="NI51" i="13" s="1"/>
  <c r="NJ51" i="13" s="1"/>
  <c r="NK51" i="13" s="1"/>
  <c r="NL51" i="13" s="1"/>
  <c r="NM51" i="13" s="1"/>
  <c r="NN51" i="13" s="1"/>
  <c r="NO51" i="13" s="1"/>
  <c r="NP51" i="13" s="1"/>
  <c r="NQ51" i="13" s="1"/>
  <c r="NR51" i="13" s="1"/>
  <c r="NS51" i="13" s="1"/>
  <c r="NT51" i="13" s="1"/>
  <c r="NU51" i="13" s="1"/>
  <c r="NV51" i="13" s="1"/>
  <c r="NW51" i="13" s="1"/>
  <c r="NX51" i="13" s="1"/>
  <c r="NY51" i="13" s="1"/>
  <c r="NZ51" i="13" s="1"/>
  <c r="OA51" i="13" s="1"/>
  <c r="OB51" i="13" s="1"/>
  <c r="OC51" i="13" s="1"/>
  <c r="OD51" i="13" s="1"/>
  <c r="OE51" i="13" s="1"/>
  <c r="OF51" i="13" s="1"/>
  <c r="OG51" i="13" s="1"/>
  <c r="OH51" i="13" s="1"/>
  <c r="OI51" i="13" s="1"/>
  <c r="OJ51" i="13" s="1"/>
  <c r="OK51" i="13" s="1"/>
  <c r="OL51" i="13" s="1"/>
  <c r="OM51" i="13" s="1"/>
  <c r="ON51" i="13" s="1"/>
  <c r="OO51" i="13" s="1"/>
  <c r="OP51" i="13" s="1"/>
  <c r="OQ51" i="13" s="1"/>
  <c r="OR51" i="13" s="1"/>
  <c r="OS51" i="13" s="1"/>
  <c r="OT51" i="13" s="1"/>
  <c r="OU51" i="13" s="1"/>
  <c r="OV51" i="13" s="1"/>
  <c r="OW51" i="13" s="1"/>
  <c r="OX51" i="13" s="1"/>
  <c r="OY51" i="13" s="1"/>
  <c r="OZ51" i="13" s="1"/>
  <c r="PA51" i="13" s="1"/>
  <c r="PB51" i="13" s="1"/>
  <c r="PC51" i="13" s="1"/>
  <c r="PD51" i="13" s="1"/>
  <c r="PE51" i="13" s="1"/>
  <c r="PF51" i="13" s="1"/>
  <c r="PG51" i="13" s="1"/>
  <c r="PH51" i="13" s="1"/>
  <c r="PI51" i="13" s="1"/>
  <c r="PJ51" i="13" s="1"/>
  <c r="PK51" i="13" s="1"/>
  <c r="PL51" i="13" s="1"/>
  <c r="PM51" i="13" s="1"/>
  <c r="PN51" i="13" s="1"/>
  <c r="PO51" i="13" s="1"/>
  <c r="PP51" i="13" s="1"/>
  <c r="PQ51" i="13" s="1"/>
  <c r="PR51" i="13" s="1"/>
  <c r="PS51" i="13" s="1"/>
  <c r="PT51" i="13" s="1"/>
  <c r="PU51" i="13" s="1"/>
  <c r="PV51" i="13" s="1"/>
  <c r="PW51" i="13" s="1"/>
  <c r="PX51" i="13" s="1"/>
  <c r="PY51" i="13" s="1"/>
  <c r="PZ51" i="13" s="1"/>
  <c r="QA51" i="13" s="1"/>
  <c r="QB51" i="13" s="1"/>
  <c r="QC51" i="13" s="1"/>
  <c r="QD51" i="13" s="1"/>
  <c r="QE51" i="13" s="1"/>
  <c r="QF51" i="13" s="1"/>
  <c r="QG51" i="13" s="1"/>
  <c r="QH51" i="13" s="1"/>
  <c r="QI51" i="13" s="1"/>
  <c r="QJ51" i="13" s="1"/>
  <c r="QK51" i="13" s="1"/>
  <c r="QL51" i="13" s="1"/>
  <c r="QM51" i="13" s="1"/>
  <c r="QN51" i="13" s="1"/>
  <c r="QO51" i="13" s="1"/>
  <c r="QP51" i="13" s="1"/>
  <c r="QQ51" i="13" s="1"/>
  <c r="QR51" i="13" s="1"/>
  <c r="QS51" i="13" s="1"/>
  <c r="QT51" i="13" s="1"/>
  <c r="IP52" i="13"/>
  <c r="IQ52" i="13" s="1"/>
  <c r="IR52" i="13" s="1"/>
  <c r="IS52" i="13" s="1"/>
  <c r="IT52" i="13" s="1"/>
  <c r="IU52" i="13" s="1"/>
  <c r="IV52" i="13" s="1"/>
  <c r="IW52" i="13" s="1"/>
  <c r="IX52" i="13" s="1"/>
  <c r="IY52" i="13" s="1"/>
  <c r="IZ52" i="13" s="1"/>
  <c r="JA52" i="13" s="1"/>
  <c r="JB52" i="13" s="1"/>
  <c r="JC52" i="13" s="1"/>
  <c r="JD52" i="13" s="1"/>
  <c r="JE52" i="13" s="1"/>
  <c r="JF52" i="13" s="1"/>
  <c r="JG52" i="13" s="1"/>
  <c r="JH52" i="13" s="1"/>
  <c r="JI52" i="13" s="1"/>
  <c r="JJ52" i="13" s="1"/>
  <c r="JK52" i="13" s="1"/>
  <c r="JL52" i="13" s="1"/>
  <c r="JM52" i="13" s="1"/>
  <c r="JN52" i="13" s="1"/>
  <c r="JO52" i="13" s="1"/>
  <c r="JP52" i="13" s="1"/>
  <c r="JQ52" i="13" s="1"/>
  <c r="JR52" i="13" s="1"/>
  <c r="JS52" i="13" s="1"/>
  <c r="JT52" i="13" s="1"/>
  <c r="JU52" i="13" s="1"/>
  <c r="JV52" i="13" s="1"/>
  <c r="JW52" i="13" s="1"/>
  <c r="JX52" i="13" s="1"/>
  <c r="JY52" i="13" s="1"/>
  <c r="JZ52" i="13" s="1"/>
  <c r="KA52" i="13" s="1"/>
  <c r="KB52" i="13" s="1"/>
  <c r="KC52" i="13" s="1"/>
  <c r="KD52" i="13" s="1"/>
  <c r="KE52" i="13" s="1"/>
  <c r="KF52" i="13" s="1"/>
  <c r="KG52" i="13" s="1"/>
  <c r="KH52" i="13" s="1"/>
  <c r="KI52" i="13" s="1"/>
  <c r="KJ52" i="13" s="1"/>
  <c r="KK52" i="13" s="1"/>
  <c r="KL52" i="13" s="1"/>
  <c r="KM52" i="13" s="1"/>
  <c r="KN52" i="13" s="1"/>
  <c r="KO52" i="13" s="1"/>
  <c r="KP52" i="13" s="1"/>
  <c r="KQ52" i="13" s="1"/>
  <c r="KR52" i="13" s="1"/>
  <c r="KS52" i="13" s="1"/>
  <c r="KT52" i="13" s="1"/>
  <c r="KU52" i="13" s="1"/>
  <c r="KV52" i="13" s="1"/>
  <c r="KW52" i="13" s="1"/>
  <c r="KX52" i="13" s="1"/>
  <c r="KY52" i="13" s="1"/>
  <c r="KZ52" i="13" s="1"/>
  <c r="LA52" i="13" s="1"/>
  <c r="LB52" i="13" s="1"/>
  <c r="LC52" i="13" s="1"/>
  <c r="LD52" i="13" s="1"/>
  <c r="LE52" i="13" s="1"/>
  <c r="LF52" i="13" s="1"/>
  <c r="LG52" i="13" s="1"/>
  <c r="LH52" i="13" s="1"/>
  <c r="LI52" i="13" s="1"/>
  <c r="LJ52" i="13" s="1"/>
  <c r="LK52" i="13" s="1"/>
  <c r="LL52" i="13" s="1"/>
  <c r="LM52" i="13" s="1"/>
  <c r="LN52" i="13" s="1"/>
  <c r="LO52" i="13" s="1"/>
  <c r="LP52" i="13" s="1"/>
  <c r="LQ52" i="13" s="1"/>
  <c r="LR52" i="13" s="1"/>
  <c r="LS52" i="13" s="1"/>
  <c r="LT52" i="13" s="1"/>
  <c r="LU52" i="13" s="1"/>
  <c r="LV52" i="13" s="1"/>
  <c r="LW52" i="13" s="1"/>
  <c r="LX52" i="13" s="1"/>
  <c r="LY52" i="13" s="1"/>
  <c r="LZ52" i="13" s="1"/>
  <c r="MA52" i="13" s="1"/>
  <c r="MB52" i="13" s="1"/>
  <c r="MC52" i="13" s="1"/>
  <c r="MD52" i="13" s="1"/>
  <c r="ME52" i="13" s="1"/>
  <c r="MF52" i="13" s="1"/>
  <c r="MG52" i="13" s="1"/>
  <c r="MH52" i="13" s="1"/>
  <c r="MI52" i="13" s="1"/>
  <c r="MJ52" i="13" s="1"/>
  <c r="MK52" i="13" s="1"/>
  <c r="ML52" i="13" s="1"/>
  <c r="MM52" i="13" s="1"/>
  <c r="MN52" i="13" s="1"/>
  <c r="MO52" i="13" s="1"/>
  <c r="MP52" i="13" s="1"/>
  <c r="MQ52" i="13" s="1"/>
  <c r="MR52" i="13" s="1"/>
  <c r="MS52" i="13" s="1"/>
  <c r="MT52" i="13" s="1"/>
  <c r="MU52" i="13" s="1"/>
  <c r="MV52" i="13" s="1"/>
  <c r="MW52" i="13" s="1"/>
  <c r="MX52" i="13" s="1"/>
  <c r="MY52" i="13" s="1"/>
  <c r="MZ52" i="13" s="1"/>
  <c r="NA52" i="13" s="1"/>
  <c r="NB52" i="13" s="1"/>
  <c r="NC52" i="13" s="1"/>
  <c r="ND52" i="13" s="1"/>
  <c r="NE52" i="13" s="1"/>
  <c r="NF52" i="13" s="1"/>
  <c r="NG52" i="13" s="1"/>
  <c r="NH52" i="13" s="1"/>
  <c r="NI52" i="13" s="1"/>
  <c r="NJ52" i="13" s="1"/>
  <c r="NK52" i="13" s="1"/>
  <c r="NL52" i="13" s="1"/>
  <c r="NM52" i="13" s="1"/>
  <c r="NN52" i="13" s="1"/>
  <c r="NO52" i="13" s="1"/>
  <c r="NP52" i="13" s="1"/>
  <c r="NQ52" i="13" s="1"/>
  <c r="NR52" i="13" s="1"/>
  <c r="NS52" i="13" s="1"/>
  <c r="NT52" i="13" s="1"/>
  <c r="NU52" i="13" s="1"/>
  <c r="NV52" i="13" s="1"/>
  <c r="NW52" i="13" s="1"/>
  <c r="NX52" i="13" s="1"/>
  <c r="NY52" i="13" s="1"/>
  <c r="NZ52" i="13" s="1"/>
  <c r="OA52" i="13" s="1"/>
  <c r="OB52" i="13" s="1"/>
  <c r="OC52" i="13" s="1"/>
  <c r="OD52" i="13" s="1"/>
  <c r="OE52" i="13" s="1"/>
  <c r="OF52" i="13" s="1"/>
  <c r="OG52" i="13" s="1"/>
  <c r="OH52" i="13" s="1"/>
  <c r="OI52" i="13" s="1"/>
  <c r="OJ52" i="13" s="1"/>
  <c r="OK52" i="13" s="1"/>
  <c r="OL52" i="13" s="1"/>
  <c r="OM52" i="13" s="1"/>
  <c r="ON52" i="13" s="1"/>
  <c r="OO52" i="13" s="1"/>
  <c r="OP52" i="13" s="1"/>
  <c r="OQ52" i="13" s="1"/>
  <c r="OR52" i="13" s="1"/>
  <c r="OS52" i="13" s="1"/>
  <c r="OT52" i="13" s="1"/>
  <c r="OU52" i="13" s="1"/>
  <c r="OV52" i="13" s="1"/>
  <c r="OW52" i="13" s="1"/>
  <c r="OX52" i="13" s="1"/>
  <c r="OY52" i="13" s="1"/>
  <c r="OZ52" i="13" s="1"/>
  <c r="PA52" i="13" s="1"/>
  <c r="PB52" i="13" s="1"/>
  <c r="PC52" i="13" s="1"/>
  <c r="PD52" i="13" s="1"/>
  <c r="PE52" i="13" s="1"/>
  <c r="PF52" i="13" s="1"/>
  <c r="PG52" i="13" s="1"/>
  <c r="PH52" i="13" s="1"/>
  <c r="PI52" i="13" s="1"/>
  <c r="PJ52" i="13" s="1"/>
  <c r="PK52" i="13" s="1"/>
  <c r="PL52" i="13" s="1"/>
  <c r="PM52" i="13" s="1"/>
  <c r="PN52" i="13" s="1"/>
  <c r="PO52" i="13" s="1"/>
  <c r="PP52" i="13" s="1"/>
  <c r="PQ52" i="13" s="1"/>
  <c r="PR52" i="13" s="1"/>
  <c r="PS52" i="13" s="1"/>
  <c r="PT52" i="13" s="1"/>
  <c r="PU52" i="13" s="1"/>
  <c r="PV52" i="13" s="1"/>
  <c r="PW52" i="13" s="1"/>
  <c r="PX52" i="13" s="1"/>
  <c r="PY52" i="13" s="1"/>
  <c r="PZ52" i="13" s="1"/>
  <c r="QA52" i="13" s="1"/>
  <c r="QB52" i="13" s="1"/>
  <c r="QC52" i="13" s="1"/>
  <c r="QD52" i="13" s="1"/>
  <c r="QE52" i="13" s="1"/>
  <c r="QF52" i="13" s="1"/>
  <c r="QG52" i="13" s="1"/>
  <c r="QH52" i="13" s="1"/>
  <c r="QI52" i="13" s="1"/>
  <c r="QJ52" i="13" s="1"/>
  <c r="QK52" i="13" s="1"/>
  <c r="QL52" i="13" s="1"/>
  <c r="QM52" i="13" s="1"/>
  <c r="QN52" i="13" s="1"/>
  <c r="QO52" i="13" s="1"/>
  <c r="QP52" i="13" s="1"/>
  <c r="QQ52" i="13" s="1"/>
  <c r="QR52" i="13" s="1"/>
  <c r="QS52" i="13" s="1"/>
  <c r="QT52" i="13" s="1"/>
  <c r="IJ31" i="13"/>
  <c r="IJ34" i="13" s="1"/>
  <c r="IJ35" i="13" s="1"/>
  <c r="IP53" i="13"/>
  <c r="IQ53" i="13" s="1"/>
  <c r="IR53" i="13" s="1"/>
  <c r="IS53" i="13" s="1"/>
  <c r="IT53" i="13" s="1"/>
  <c r="IU53" i="13" s="1"/>
  <c r="IV53" i="13" s="1"/>
  <c r="IW53" i="13" s="1"/>
  <c r="IX53" i="13" s="1"/>
  <c r="IY53" i="13" s="1"/>
  <c r="IZ53" i="13" s="1"/>
  <c r="JA53" i="13" s="1"/>
  <c r="JB53" i="13" s="1"/>
  <c r="JC53" i="13" s="1"/>
  <c r="JD53" i="13" s="1"/>
  <c r="JE53" i="13" s="1"/>
  <c r="JF53" i="13" s="1"/>
  <c r="JG53" i="13" s="1"/>
  <c r="JH53" i="13" s="1"/>
  <c r="JI53" i="13" s="1"/>
  <c r="JJ53" i="13" s="1"/>
  <c r="JK53" i="13" s="1"/>
  <c r="JL53" i="13" s="1"/>
  <c r="JM53" i="13" s="1"/>
  <c r="JN53" i="13" s="1"/>
  <c r="JO53" i="13" s="1"/>
  <c r="JP53" i="13" s="1"/>
  <c r="JQ53" i="13" s="1"/>
  <c r="JR53" i="13" s="1"/>
  <c r="JS53" i="13" s="1"/>
  <c r="JT53" i="13" s="1"/>
  <c r="JU53" i="13" s="1"/>
  <c r="JV53" i="13" s="1"/>
  <c r="JW53" i="13" s="1"/>
  <c r="JX53" i="13" s="1"/>
  <c r="JY53" i="13" s="1"/>
  <c r="JZ53" i="13" s="1"/>
  <c r="KA53" i="13" s="1"/>
  <c r="KB53" i="13" s="1"/>
  <c r="KC53" i="13" s="1"/>
  <c r="KD53" i="13" s="1"/>
  <c r="KE53" i="13" s="1"/>
  <c r="KF53" i="13" s="1"/>
  <c r="KG53" i="13" s="1"/>
  <c r="KH53" i="13" s="1"/>
  <c r="KI53" i="13" s="1"/>
  <c r="KJ53" i="13" s="1"/>
  <c r="KK53" i="13" s="1"/>
  <c r="KL53" i="13" s="1"/>
  <c r="KM53" i="13" s="1"/>
  <c r="KN53" i="13" s="1"/>
  <c r="KO53" i="13" s="1"/>
  <c r="KP53" i="13" s="1"/>
  <c r="KQ53" i="13" s="1"/>
  <c r="KR53" i="13" s="1"/>
  <c r="KS53" i="13" s="1"/>
  <c r="KT53" i="13" s="1"/>
  <c r="KU53" i="13" s="1"/>
  <c r="KV53" i="13" s="1"/>
  <c r="KW53" i="13" s="1"/>
  <c r="KX53" i="13" s="1"/>
  <c r="KY53" i="13" s="1"/>
  <c r="KZ53" i="13" s="1"/>
  <c r="LA53" i="13" s="1"/>
  <c r="LB53" i="13" s="1"/>
  <c r="LC53" i="13" s="1"/>
  <c r="LD53" i="13" s="1"/>
  <c r="LE53" i="13" s="1"/>
  <c r="LF53" i="13" s="1"/>
  <c r="LG53" i="13" s="1"/>
  <c r="LH53" i="13" s="1"/>
  <c r="LI53" i="13" s="1"/>
  <c r="LJ53" i="13" s="1"/>
  <c r="LK53" i="13" s="1"/>
  <c r="LL53" i="13" s="1"/>
  <c r="LM53" i="13" s="1"/>
  <c r="LN53" i="13" s="1"/>
  <c r="LO53" i="13" s="1"/>
  <c r="LP53" i="13" s="1"/>
  <c r="LQ53" i="13" s="1"/>
  <c r="LR53" i="13" s="1"/>
  <c r="LS53" i="13" s="1"/>
  <c r="LT53" i="13" s="1"/>
  <c r="LU53" i="13" s="1"/>
  <c r="LV53" i="13" s="1"/>
  <c r="LW53" i="13" s="1"/>
  <c r="LX53" i="13" s="1"/>
  <c r="LY53" i="13" s="1"/>
  <c r="LZ53" i="13" s="1"/>
  <c r="MA53" i="13" s="1"/>
  <c r="MB53" i="13" s="1"/>
  <c r="MC53" i="13" s="1"/>
  <c r="MD53" i="13" s="1"/>
  <c r="ME53" i="13" s="1"/>
  <c r="MF53" i="13" s="1"/>
  <c r="MG53" i="13" s="1"/>
  <c r="MH53" i="13" s="1"/>
  <c r="MI53" i="13" s="1"/>
  <c r="MJ53" i="13" s="1"/>
  <c r="MK53" i="13" s="1"/>
  <c r="ML53" i="13" s="1"/>
  <c r="MM53" i="13" s="1"/>
  <c r="MN53" i="13" s="1"/>
  <c r="MO53" i="13" s="1"/>
  <c r="MP53" i="13" s="1"/>
  <c r="MQ53" i="13" s="1"/>
  <c r="MR53" i="13" s="1"/>
  <c r="MS53" i="13" s="1"/>
  <c r="MT53" i="13" s="1"/>
  <c r="MU53" i="13" s="1"/>
  <c r="MV53" i="13" s="1"/>
  <c r="MW53" i="13" s="1"/>
  <c r="MX53" i="13" s="1"/>
  <c r="MY53" i="13" s="1"/>
  <c r="MZ53" i="13" s="1"/>
  <c r="NA53" i="13" s="1"/>
  <c r="NB53" i="13" s="1"/>
  <c r="NC53" i="13" s="1"/>
  <c r="ND53" i="13" s="1"/>
  <c r="NE53" i="13" s="1"/>
  <c r="NF53" i="13" s="1"/>
  <c r="NG53" i="13" s="1"/>
  <c r="NH53" i="13" s="1"/>
  <c r="NI53" i="13" s="1"/>
  <c r="NJ53" i="13" s="1"/>
  <c r="NK53" i="13" s="1"/>
  <c r="NL53" i="13" s="1"/>
  <c r="NM53" i="13" s="1"/>
  <c r="NN53" i="13" s="1"/>
  <c r="NO53" i="13" s="1"/>
  <c r="NP53" i="13" s="1"/>
  <c r="NQ53" i="13" s="1"/>
  <c r="NR53" i="13" s="1"/>
  <c r="NS53" i="13" s="1"/>
  <c r="NT53" i="13" s="1"/>
  <c r="NU53" i="13" s="1"/>
  <c r="NV53" i="13" s="1"/>
  <c r="NW53" i="13" s="1"/>
  <c r="NX53" i="13" s="1"/>
  <c r="NY53" i="13" s="1"/>
  <c r="NZ53" i="13" s="1"/>
  <c r="OA53" i="13" s="1"/>
  <c r="OB53" i="13" s="1"/>
  <c r="OC53" i="13" s="1"/>
  <c r="OD53" i="13" s="1"/>
  <c r="OE53" i="13" s="1"/>
  <c r="OF53" i="13" s="1"/>
  <c r="OG53" i="13" s="1"/>
  <c r="OH53" i="13" s="1"/>
  <c r="OI53" i="13" s="1"/>
  <c r="OJ53" i="13" s="1"/>
  <c r="OK53" i="13" s="1"/>
  <c r="OL53" i="13" s="1"/>
  <c r="OM53" i="13" s="1"/>
  <c r="ON53" i="13" s="1"/>
  <c r="OO53" i="13" s="1"/>
  <c r="OP53" i="13" s="1"/>
  <c r="OQ53" i="13" s="1"/>
  <c r="OR53" i="13" s="1"/>
  <c r="OS53" i="13" s="1"/>
  <c r="OT53" i="13" s="1"/>
  <c r="OU53" i="13" s="1"/>
  <c r="OV53" i="13" s="1"/>
  <c r="OW53" i="13" s="1"/>
  <c r="OX53" i="13" s="1"/>
  <c r="OY53" i="13" s="1"/>
  <c r="OZ53" i="13" s="1"/>
  <c r="PA53" i="13" s="1"/>
  <c r="PB53" i="13" s="1"/>
  <c r="PC53" i="13" s="1"/>
  <c r="PD53" i="13" s="1"/>
  <c r="PE53" i="13" s="1"/>
  <c r="PF53" i="13" s="1"/>
  <c r="PG53" i="13" s="1"/>
  <c r="PH53" i="13" s="1"/>
  <c r="PI53" i="13" s="1"/>
  <c r="PJ53" i="13" s="1"/>
  <c r="PK53" i="13" s="1"/>
  <c r="PL53" i="13" s="1"/>
  <c r="PM53" i="13" s="1"/>
  <c r="PN53" i="13" s="1"/>
  <c r="PO53" i="13" s="1"/>
  <c r="PP53" i="13" s="1"/>
  <c r="PQ53" i="13" s="1"/>
  <c r="PR53" i="13" s="1"/>
  <c r="PS53" i="13" s="1"/>
  <c r="PT53" i="13" s="1"/>
  <c r="PU53" i="13" s="1"/>
  <c r="PV53" i="13" s="1"/>
  <c r="PW53" i="13" s="1"/>
  <c r="PX53" i="13" s="1"/>
  <c r="PY53" i="13" s="1"/>
  <c r="PZ53" i="13" s="1"/>
  <c r="QA53" i="13" s="1"/>
  <c r="QB53" i="13" s="1"/>
  <c r="QC53" i="13" s="1"/>
  <c r="QD53" i="13" s="1"/>
  <c r="QE53" i="13" s="1"/>
  <c r="QF53" i="13" s="1"/>
  <c r="QG53" i="13" s="1"/>
  <c r="QH53" i="13" s="1"/>
  <c r="QI53" i="13" s="1"/>
  <c r="QJ53" i="13" s="1"/>
  <c r="QK53" i="13" s="1"/>
  <c r="QL53" i="13" s="1"/>
  <c r="QM53" i="13" s="1"/>
  <c r="QN53" i="13" s="1"/>
  <c r="QO53" i="13" s="1"/>
  <c r="QP53" i="13" s="1"/>
  <c r="QQ53" i="13" s="1"/>
  <c r="QR53" i="13" s="1"/>
  <c r="QS53" i="13" s="1"/>
  <c r="QT53" i="13" s="1"/>
  <c r="IP29" i="13"/>
  <c r="IQ29" i="13" s="1"/>
  <c r="IR29" i="13" s="1"/>
  <c r="IS29" i="13" s="1"/>
  <c r="IT29" i="13" s="1"/>
  <c r="IU29" i="13" s="1"/>
  <c r="IV29" i="13" s="1"/>
  <c r="IW29" i="13" s="1"/>
  <c r="IX29" i="13" s="1"/>
  <c r="IY29" i="13" s="1"/>
  <c r="IZ29" i="13" s="1"/>
  <c r="JA29" i="13" s="1"/>
  <c r="JB29" i="13" s="1"/>
  <c r="JC29" i="13" s="1"/>
  <c r="JD29" i="13" s="1"/>
  <c r="JE29" i="13" s="1"/>
  <c r="JF29" i="13" s="1"/>
  <c r="JG29" i="13" s="1"/>
  <c r="JH29" i="13" s="1"/>
  <c r="JI29" i="13" s="1"/>
  <c r="JJ29" i="13" s="1"/>
  <c r="JK29" i="13" s="1"/>
  <c r="JL29" i="13" s="1"/>
  <c r="JM29" i="13" s="1"/>
  <c r="JN29" i="13" s="1"/>
  <c r="JO29" i="13" s="1"/>
  <c r="JP29" i="13" s="1"/>
  <c r="JQ29" i="13" s="1"/>
  <c r="JR29" i="13" s="1"/>
  <c r="JS29" i="13" s="1"/>
  <c r="JT29" i="13" s="1"/>
  <c r="JU29" i="13" s="1"/>
  <c r="JV29" i="13" s="1"/>
  <c r="JW29" i="13" s="1"/>
  <c r="JX29" i="13" s="1"/>
  <c r="JY29" i="13" s="1"/>
  <c r="JZ29" i="13" s="1"/>
  <c r="KA29" i="13" s="1"/>
  <c r="KB29" i="13" s="1"/>
  <c r="KC29" i="13" s="1"/>
  <c r="KD29" i="13" s="1"/>
  <c r="KE29" i="13" s="1"/>
  <c r="KF29" i="13" s="1"/>
  <c r="KG29" i="13" s="1"/>
  <c r="KH29" i="13" s="1"/>
  <c r="KI29" i="13" s="1"/>
  <c r="KJ29" i="13" s="1"/>
  <c r="KK29" i="13" s="1"/>
  <c r="KL29" i="13" s="1"/>
  <c r="KM29" i="13" s="1"/>
  <c r="KN29" i="13" s="1"/>
  <c r="KO29" i="13" s="1"/>
  <c r="KP29" i="13" s="1"/>
  <c r="KQ29" i="13" s="1"/>
  <c r="KR29" i="13" s="1"/>
  <c r="KS29" i="13" s="1"/>
  <c r="KT29" i="13" s="1"/>
  <c r="KU29" i="13" s="1"/>
  <c r="KV29" i="13" s="1"/>
  <c r="KW29" i="13" s="1"/>
  <c r="KX29" i="13" s="1"/>
  <c r="KY29" i="13" s="1"/>
  <c r="KZ29" i="13" s="1"/>
  <c r="LA29" i="13" s="1"/>
  <c r="LB29" i="13" s="1"/>
  <c r="LC29" i="13" s="1"/>
  <c r="LD29" i="13" s="1"/>
  <c r="LE29" i="13" s="1"/>
  <c r="LF29" i="13" s="1"/>
  <c r="LG29" i="13" s="1"/>
  <c r="LH29" i="13" s="1"/>
  <c r="LI29" i="13" s="1"/>
  <c r="LJ29" i="13" s="1"/>
  <c r="LK29" i="13" s="1"/>
  <c r="LL29" i="13" s="1"/>
  <c r="LM29" i="13" s="1"/>
  <c r="LN29" i="13" s="1"/>
  <c r="LO29" i="13" s="1"/>
  <c r="LP29" i="13" s="1"/>
  <c r="LQ29" i="13" s="1"/>
  <c r="LR29" i="13" s="1"/>
  <c r="LS29" i="13" s="1"/>
  <c r="LT29" i="13" s="1"/>
  <c r="LU29" i="13" s="1"/>
  <c r="LV29" i="13" s="1"/>
  <c r="LW29" i="13" s="1"/>
  <c r="LX29" i="13" s="1"/>
  <c r="LY29" i="13" s="1"/>
  <c r="LZ29" i="13" s="1"/>
  <c r="MA29" i="13" s="1"/>
  <c r="MB29" i="13" s="1"/>
  <c r="MC29" i="13" s="1"/>
  <c r="MD29" i="13" s="1"/>
  <c r="ME29" i="13" s="1"/>
  <c r="MF29" i="13" s="1"/>
  <c r="MG29" i="13" s="1"/>
  <c r="MH29" i="13" s="1"/>
  <c r="MI29" i="13" s="1"/>
  <c r="MJ29" i="13" s="1"/>
  <c r="MK29" i="13" s="1"/>
  <c r="ML29" i="13" s="1"/>
  <c r="MM29" i="13" s="1"/>
  <c r="MN29" i="13" s="1"/>
  <c r="MO29" i="13" s="1"/>
  <c r="MP29" i="13" s="1"/>
  <c r="MQ29" i="13" s="1"/>
  <c r="MR29" i="13" s="1"/>
  <c r="MS29" i="13" s="1"/>
  <c r="MT29" i="13" s="1"/>
  <c r="MU29" i="13" s="1"/>
  <c r="MV29" i="13" s="1"/>
  <c r="MW29" i="13" s="1"/>
  <c r="MX29" i="13" s="1"/>
  <c r="MY29" i="13" s="1"/>
  <c r="MZ29" i="13" s="1"/>
  <c r="NA29" i="13" s="1"/>
  <c r="NB29" i="13" s="1"/>
  <c r="NC29" i="13" s="1"/>
  <c r="ND29" i="13" s="1"/>
  <c r="NE29" i="13" s="1"/>
  <c r="NF29" i="13" s="1"/>
  <c r="NG29" i="13" s="1"/>
  <c r="NH29" i="13" s="1"/>
  <c r="NI29" i="13" s="1"/>
  <c r="NJ29" i="13" s="1"/>
  <c r="NK29" i="13" s="1"/>
  <c r="NL29" i="13" s="1"/>
  <c r="NM29" i="13" s="1"/>
  <c r="NN29" i="13" s="1"/>
  <c r="NO29" i="13" s="1"/>
  <c r="NP29" i="13" s="1"/>
  <c r="NQ29" i="13" s="1"/>
  <c r="NR29" i="13" s="1"/>
  <c r="NS29" i="13" s="1"/>
  <c r="NT29" i="13" s="1"/>
  <c r="NU29" i="13" s="1"/>
  <c r="NV29" i="13" s="1"/>
  <c r="NW29" i="13" s="1"/>
  <c r="NX29" i="13" s="1"/>
  <c r="NY29" i="13" s="1"/>
  <c r="NZ29" i="13" s="1"/>
  <c r="OA29" i="13" s="1"/>
  <c r="OB29" i="13" s="1"/>
  <c r="OC29" i="13" s="1"/>
  <c r="OD29" i="13" s="1"/>
  <c r="OE29" i="13" s="1"/>
  <c r="OF29" i="13" s="1"/>
  <c r="OG29" i="13" s="1"/>
  <c r="OH29" i="13" s="1"/>
  <c r="OI29" i="13" s="1"/>
  <c r="OJ29" i="13" s="1"/>
  <c r="OK29" i="13" s="1"/>
  <c r="OL29" i="13" s="1"/>
  <c r="OM29" i="13" s="1"/>
  <c r="ON29" i="13" s="1"/>
  <c r="OO29" i="13" s="1"/>
  <c r="OP29" i="13" s="1"/>
  <c r="OQ29" i="13" s="1"/>
  <c r="OR29" i="13" s="1"/>
  <c r="OS29" i="13" s="1"/>
  <c r="OT29" i="13" s="1"/>
  <c r="OU29" i="13" s="1"/>
  <c r="OV29" i="13" s="1"/>
  <c r="OW29" i="13" s="1"/>
  <c r="OX29" i="13" s="1"/>
  <c r="OY29" i="13" s="1"/>
  <c r="OZ29" i="13" s="1"/>
  <c r="PA29" i="13" s="1"/>
  <c r="PB29" i="13" s="1"/>
  <c r="PC29" i="13" s="1"/>
  <c r="PD29" i="13" s="1"/>
  <c r="PE29" i="13" s="1"/>
  <c r="PF29" i="13" s="1"/>
  <c r="PG29" i="13" s="1"/>
  <c r="PH29" i="13" s="1"/>
  <c r="PI29" i="13" s="1"/>
  <c r="PJ29" i="13" s="1"/>
  <c r="PK29" i="13" s="1"/>
  <c r="PL29" i="13" s="1"/>
  <c r="PM29" i="13" s="1"/>
  <c r="PN29" i="13" s="1"/>
  <c r="PO29" i="13" s="1"/>
  <c r="PP29" i="13" s="1"/>
  <c r="PQ29" i="13" s="1"/>
  <c r="PR29" i="13" s="1"/>
  <c r="PS29" i="13" s="1"/>
  <c r="PT29" i="13" s="1"/>
  <c r="PU29" i="13" s="1"/>
  <c r="PV29" i="13" s="1"/>
  <c r="PW29" i="13" s="1"/>
  <c r="PX29" i="13" s="1"/>
  <c r="PY29" i="13" s="1"/>
  <c r="PZ29" i="13" s="1"/>
  <c r="QA29" i="13" s="1"/>
  <c r="QB29" i="13" s="1"/>
  <c r="QC29" i="13" s="1"/>
  <c r="QD29" i="13" s="1"/>
  <c r="QE29" i="13" s="1"/>
  <c r="QF29" i="13" s="1"/>
  <c r="QG29" i="13" s="1"/>
  <c r="QH29" i="13" s="1"/>
  <c r="QI29" i="13" s="1"/>
  <c r="QJ29" i="13" s="1"/>
  <c r="QK29" i="13" s="1"/>
  <c r="QL29" i="13" s="1"/>
  <c r="QM29" i="13" s="1"/>
  <c r="QN29" i="13" s="1"/>
  <c r="QO29" i="13" s="1"/>
  <c r="QP29" i="13" s="1"/>
  <c r="QQ29" i="13" s="1"/>
  <c r="QR29" i="13" s="1"/>
  <c r="QS29" i="13" s="1"/>
  <c r="QT29" i="13" s="1"/>
  <c r="IP50" i="13"/>
  <c r="IQ50" i="13" s="1"/>
  <c r="IR50" i="13" s="1"/>
  <c r="IS50" i="13" s="1"/>
  <c r="IT50" i="13" s="1"/>
  <c r="IU50" i="13" s="1"/>
  <c r="IV50" i="13" s="1"/>
  <c r="IW50" i="13" s="1"/>
  <c r="IX50" i="13" s="1"/>
  <c r="IY50" i="13" s="1"/>
  <c r="IZ50" i="13" s="1"/>
  <c r="JA50" i="13" s="1"/>
  <c r="JB50" i="13" s="1"/>
  <c r="JC50" i="13" s="1"/>
  <c r="JD50" i="13" s="1"/>
  <c r="JE50" i="13" s="1"/>
  <c r="JF50" i="13" s="1"/>
  <c r="JG50" i="13" s="1"/>
  <c r="JH50" i="13" s="1"/>
  <c r="JI50" i="13" s="1"/>
  <c r="JJ50" i="13" s="1"/>
  <c r="JK50" i="13" s="1"/>
  <c r="JL50" i="13" s="1"/>
  <c r="JM50" i="13" s="1"/>
  <c r="JN50" i="13" s="1"/>
  <c r="JO50" i="13" s="1"/>
  <c r="JP50" i="13" s="1"/>
  <c r="JQ50" i="13" s="1"/>
  <c r="JR50" i="13" s="1"/>
  <c r="JS50" i="13" s="1"/>
  <c r="JT50" i="13" s="1"/>
  <c r="JU50" i="13" s="1"/>
  <c r="JV50" i="13" s="1"/>
  <c r="JW50" i="13" s="1"/>
  <c r="JX50" i="13" s="1"/>
  <c r="JY50" i="13" s="1"/>
  <c r="JZ50" i="13" s="1"/>
  <c r="KA50" i="13" s="1"/>
  <c r="KB50" i="13" s="1"/>
  <c r="KC50" i="13" s="1"/>
  <c r="KD50" i="13" s="1"/>
  <c r="KE50" i="13" s="1"/>
  <c r="KF50" i="13" s="1"/>
  <c r="KG50" i="13" s="1"/>
  <c r="KH50" i="13" s="1"/>
  <c r="KI50" i="13" s="1"/>
  <c r="KJ50" i="13" s="1"/>
  <c r="KK50" i="13" s="1"/>
  <c r="KL50" i="13" s="1"/>
  <c r="KM50" i="13" s="1"/>
  <c r="KN50" i="13" s="1"/>
  <c r="KO50" i="13" s="1"/>
  <c r="KP50" i="13" s="1"/>
  <c r="KQ50" i="13" s="1"/>
  <c r="KR50" i="13" s="1"/>
  <c r="KS50" i="13" s="1"/>
  <c r="KT50" i="13" s="1"/>
  <c r="KU50" i="13" s="1"/>
  <c r="KV50" i="13" s="1"/>
  <c r="KW50" i="13" s="1"/>
  <c r="KX50" i="13" s="1"/>
  <c r="KY50" i="13" s="1"/>
  <c r="KZ50" i="13" s="1"/>
  <c r="LA50" i="13" s="1"/>
  <c r="LB50" i="13" s="1"/>
  <c r="LC50" i="13" s="1"/>
  <c r="LD50" i="13" s="1"/>
  <c r="LE50" i="13" s="1"/>
  <c r="LF50" i="13" s="1"/>
  <c r="LG50" i="13" s="1"/>
  <c r="LH50" i="13" s="1"/>
  <c r="LI50" i="13" s="1"/>
  <c r="LJ50" i="13" s="1"/>
  <c r="LK50" i="13" s="1"/>
  <c r="LL50" i="13" s="1"/>
  <c r="LM50" i="13" s="1"/>
  <c r="LN50" i="13" s="1"/>
  <c r="LO50" i="13" s="1"/>
  <c r="LP50" i="13" s="1"/>
  <c r="LQ50" i="13" s="1"/>
  <c r="LR50" i="13" s="1"/>
  <c r="LS50" i="13" s="1"/>
  <c r="LT50" i="13" s="1"/>
  <c r="LU50" i="13" s="1"/>
  <c r="LV50" i="13" s="1"/>
  <c r="LW50" i="13" s="1"/>
  <c r="LX50" i="13" s="1"/>
  <c r="LY50" i="13" s="1"/>
  <c r="LZ50" i="13" s="1"/>
  <c r="MA50" i="13" s="1"/>
  <c r="MB50" i="13" s="1"/>
  <c r="MC50" i="13" s="1"/>
  <c r="MD50" i="13" s="1"/>
  <c r="ME50" i="13" s="1"/>
  <c r="MF50" i="13" s="1"/>
  <c r="MG50" i="13" s="1"/>
  <c r="MH50" i="13" s="1"/>
  <c r="MI50" i="13" s="1"/>
  <c r="MJ50" i="13" s="1"/>
  <c r="MK50" i="13" s="1"/>
  <c r="ML50" i="13" s="1"/>
  <c r="MM50" i="13" s="1"/>
  <c r="MN50" i="13" s="1"/>
  <c r="MO50" i="13" s="1"/>
  <c r="MP50" i="13" s="1"/>
  <c r="MQ50" i="13" s="1"/>
  <c r="MR50" i="13" s="1"/>
  <c r="MS50" i="13" s="1"/>
  <c r="MT50" i="13" s="1"/>
  <c r="MU50" i="13" s="1"/>
  <c r="MV50" i="13" s="1"/>
  <c r="MW50" i="13" s="1"/>
  <c r="MX50" i="13" s="1"/>
  <c r="MY50" i="13" s="1"/>
  <c r="MZ50" i="13" s="1"/>
  <c r="NA50" i="13" s="1"/>
  <c r="NB50" i="13" s="1"/>
  <c r="NC50" i="13" s="1"/>
  <c r="ND50" i="13" s="1"/>
  <c r="NE50" i="13" s="1"/>
  <c r="NF50" i="13" s="1"/>
  <c r="NG50" i="13" s="1"/>
  <c r="NH50" i="13" s="1"/>
  <c r="NI50" i="13" s="1"/>
  <c r="NJ50" i="13" s="1"/>
  <c r="NK50" i="13" s="1"/>
  <c r="NL50" i="13" s="1"/>
  <c r="NM50" i="13" s="1"/>
  <c r="NN50" i="13" s="1"/>
  <c r="NO50" i="13" s="1"/>
  <c r="NP50" i="13" s="1"/>
  <c r="NQ50" i="13" s="1"/>
  <c r="NR50" i="13" s="1"/>
  <c r="NS50" i="13" s="1"/>
  <c r="NT50" i="13" s="1"/>
  <c r="NU50" i="13" s="1"/>
  <c r="NV50" i="13" s="1"/>
  <c r="NW50" i="13" s="1"/>
  <c r="NX50" i="13" s="1"/>
  <c r="NY50" i="13" s="1"/>
  <c r="NZ50" i="13" s="1"/>
  <c r="OA50" i="13" s="1"/>
  <c r="OB50" i="13" s="1"/>
  <c r="OC50" i="13" s="1"/>
  <c r="OD50" i="13" s="1"/>
  <c r="OE50" i="13" s="1"/>
  <c r="OF50" i="13" s="1"/>
  <c r="OG50" i="13" s="1"/>
  <c r="OH50" i="13" s="1"/>
  <c r="OI50" i="13" s="1"/>
  <c r="OJ50" i="13" s="1"/>
  <c r="OK50" i="13" s="1"/>
  <c r="OL50" i="13" s="1"/>
  <c r="OM50" i="13" s="1"/>
  <c r="ON50" i="13" s="1"/>
  <c r="OO50" i="13" s="1"/>
  <c r="OP50" i="13" s="1"/>
  <c r="OQ50" i="13" s="1"/>
  <c r="OR50" i="13" s="1"/>
  <c r="OS50" i="13" s="1"/>
  <c r="OT50" i="13" s="1"/>
  <c r="OU50" i="13" s="1"/>
  <c r="OV50" i="13" s="1"/>
  <c r="OW50" i="13" s="1"/>
  <c r="OX50" i="13" s="1"/>
  <c r="OY50" i="13" s="1"/>
  <c r="OZ50" i="13" s="1"/>
  <c r="PA50" i="13" s="1"/>
  <c r="PB50" i="13" s="1"/>
  <c r="PC50" i="13" s="1"/>
  <c r="PD50" i="13" s="1"/>
  <c r="PE50" i="13" s="1"/>
  <c r="PF50" i="13" s="1"/>
  <c r="PG50" i="13" s="1"/>
  <c r="PH50" i="13" s="1"/>
  <c r="PI50" i="13" s="1"/>
  <c r="PJ50" i="13" s="1"/>
  <c r="PK50" i="13" s="1"/>
  <c r="PL50" i="13" s="1"/>
  <c r="PM50" i="13" s="1"/>
  <c r="PN50" i="13" s="1"/>
  <c r="PO50" i="13" s="1"/>
  <c r="PP50" i="13" s="1"/>
  <c r="PQ50" i="13" s="1"/>
  <c r="PR50" i="13" s="1"/>
  <c r="PS50" i="13" s="1"/>
  <c r="PT50" i="13" s="1"/>
  <c r="PU50" i="13" s="1"/>
  <c r="PV50" i="13" s="1"/>
  <c r="PW50" i="13" s="1"/>
  <c r="PX50" i="13" s="1"/>
  <c r="PY50" i="13" s="1"/>
  <c r="PZ50" i="13" s="1"/>
  <c r="QA50" i="13" s="1"/>
  <c r="QB50" i="13" s="1"/>
  <c r="QC50" i="13" s="1"/>
  <c r="QD50" i="13" s="1"/>
  <c r="QE50" i="13" s="1"/>
  <c r="QF50" i="13" s="1"/>
  <c r="QG50" i="13" s="1"/>
  <c r="QH50" i="13" s="1"/>
  <c r="QI50" i="13" s="1"/>
  <c r="QJ50" i="13" s="1"/>
  <c r="QK50" i="13" s="1"/>
  <c r="QL50" i="13" s="1"/>
  <c r="QM50" i="13" s="1"/>
  <c r="QN50" i="13" s="1"/>
  <c r="QO50" i="13" s="1"/>
  <c r="QP50" i="13" s="1"/>
  <c r="QQ50" i="13" s="1"/>
  <c r="QR50" i="13" s="1"/>
  <c r="QS50" i="13" s="1"/>
  <c r="QT50" i="13" s="1"/>
  <c r="IP60" i="13"/>
  <c r="IQ60" i="13" s="1"/>
  <c r="IR60" i="13" s="1"/>
  <c r="IS60" i="13" s="1"/>
  <c r="IT60" i="13" s="1"/>
  <c r="IU60" i="13" s="1"/>
  <c r="IV60" i="13" s="1"/>
  <c r="IW60" i="13" s="1"/>
  <c r="IX60" i="13" s="1"/>
  <c r="IY60" i="13" s="1"/>
  <c r="IZ60" i="13" s="1"/>
  <c r="JA60" i="13" s="1"/>
  <c r="JB60" i="13" s="1"/>
  <c r="JC60" i="13" s="1"/>
  <c r="JD60" i="13" s="1"/>
  <c r="JE60" i="13" s="1"/>
  <c r="JF60" i="13" s="1"/>
  <c r="JG60" i="13" s="1"/>
  <c r="JH60" i="13" s="1"/>
  <c r="JI60" i="13" s="1"/>
  <c r="JJ60" i="13" s="1"/>
  <c r="JK60" i="13" s="1"/>
  <c r="JL60" i="13" s="1"/>
  <c r="JM60" i="13" s="1"/>
  <c r="JN60" i="13" s="1"/>
  <c r="JO60" i="13" s="1"/>
  <c r="JP60" i="13" s="1"/>
  <c r="JQ60" i="13" s="1"/>
  <c r="JR60" i="13" s="1"/>
  <c r="JS60" i="13" s="1"/>
  <c r="JT60" i="13" s="1"/>
  <c r="JU60" i="13" s="1"/>
  <c r="JV60" i="13" s="1"/>
  <c r="JW60" i="13" s="1"/>
  <c r="JX60" i="13" s="1"/>
  <c r="JY60" i="13" s="1"/>
  <c r="JZ60" i="13" s="1"/>
  <c r="KA60" i="13" s="1"/>
  <c r="KB60" i="13" s="1"/>
  <c r="KC60" i="13" s="1"/>
  <c r="KD60" i="13" s="1"/>
  <c r="KE60" i="13" s="1"/>
  <c r="KF60" i="13" s="1"/>
  <c r="KG60" i="13" s="1"/>
  <c r="KH60" i="13" s="1"/>
  <c r="KI60" i="13" s="1"/>
  <c r="KJ60" i="13" s="1"/>
  <c r="KK60" i="13" s="1"/>
  <c r="KL60" i="13" s="1"/>
  <c r="KM60" i="13" s="1"/>
  <c r="KN60" i="13" s="1"/>
  <c r="KO60" i="13" s="1"/>
  <c r="KP60" i="13" s="1"/>
  <c r="KQ60" i="13" s="1"/>
  <c r="KR60" i="13" s="1"/>
  <c r="KS60" i="13" s="1"/>
  <c r="KT60" i="13" s="1"/>
  <c r="KU60" i="13" s="1"/>
  <c r="KV60" i="13" s="1"/>
  <c r="KW60" i="13" s="1"/>
  <c r="KX60" i="13" s="1"/>
  <c r="KY60" i="13" s="1"/>
  <c r="KZ60" i="13" s="1"/>
  <c r="LA60" i="13" s="1"/>
  <c r="LB60" i="13" s="1"/>
  <c r="LC60" i="13" s="1"/>
  <c r="LD60" i="13" s="1"/>
  <c r="LE60" i="13" s="1"/>
  <c r="LF60" i="13" s="1"/>
  <c r="LG60" i="13" s="1"/>
  <c r="LH60" i="13" s="1"/>
  <c r="LI60" i="13" s="1"/>
  <c r="LJ60" i="13" s="1"/>
  <c r="LK60" i="13" s="1"/>
  <c r="LL60" i="13" s="1"/>
  <c r="LM60" i="13" s="1"/>
  <c r="LN60" i="13" s="1"/>
  <c r="LO60" i="13" s="1"/>
  <c r="LP60" i="13" s="1"/>
  <c r="LQ60" i="13" s="1"/>
  <c r="LR60" i="13" s="1"/>
  <c r="LS60" i="13" s="1"/>
  <c r="LT60" i="13" s="1"/>
  <c r="LU60" i="13" s="1"/>
  <c r="LV60" i="13" s="1"/>
  <c r="LW60" i="13" s="1"/>
  <c r="LX60" i="13" s="1"/>
  <c r="LY60" i="13" s="1"/>
  <c r="LZ60" i="13" s="1"/>
  <c r="MA60" i="13" s="1"/>
  <c r="MB60" i="13" s="1"/>
  <c r="MC60" i="13" s="1"/>
  <c r="MD60" i="13" s="1"/>
  <c r="ME60" i="13" s="1"/>
  <c r="MF60" i="13" s="1"/>
  <c r="MG60" i="13" s="1"/>
  <c r="MH60" i="13" s="1"/>
  <c r="MI60" i="13" s="1"/>
  <c r="MJ60" i="13" s="1"/>
  <c r="MK60" i="13" s="1"/>
  <c r="ML60" i="13" s="1"/>
  <c r="MM60" i="13" s="1"/>
  <c r="MN60" i="13" s="1"/>
  <c r="MO60" i="13" s="1"/>
  <c r="MP60" i="13" s="1"/>
  <c r="MQ60" i="13" s="1"/>
  <c r="MR60" i="13" s="1"/>
  <c r="MS60" i="13" s="1"/>
  <c r="MT60" i="13" s="1"/>
  <c r="MU60" i="13" s="1"/>
  <c r="MV60" i="13" s="1"/>
  <c r="MW60" i="13" s="1"/>
  <c r="MX60" i="13" s="1"/>
  <c r="MY60" i="13" s="1"/>
  <c r="MZ60" i="13" s="1"/>
  <c r="NA60" i="13" s="1"/>
  <c r="NB60" i="13" s="1"/>
  <c r="NC60" i="13" s="1"/>
  <c r="ND60" i="13" s="1"/>
  <c r="NE60" i="13" s="1"/>
  <c r="NF60" i="13" s="1"/>
  <c r="NG60" i="13" s="1"/>
  <c r="NH60" i="13" s="1"/>
  <c r="NI60" i="13" s="1"/>
  <c r="NJ60" i="13" s="1"/>
  <c r="NK60" i="13" s="1"/>
  <c r="NL60" i="13" s="1"/>
  <c r="NM60" i="13" s="1"/>
  <c r="NN60" i="13" s="1"/>
  <c r="NO60" i="13" s="1"/>
  <c r="NP60" i="13" s="1"/>
  <c r="NQ60" i="13" s="1"/>
  <c r="NR60" i="13" s="1"/>
  <c r="NS60" i="13" s="1"/>
  <c r="NT60" i="13" s="1"/>
  <c r="NU60" i="13" s="1"/>
  <c r="NV60" i="13" s="1"/>
  <c r="NW60" i="13" s="1"/>
  <c r="NX60" i="13" s="1"/>
  <c r="NY60" i="13" s="1"/>
  <c r="NZ60" i="13" s="1"/>
  <c r="OA60" i="13" s="1"/>
  <c r="OB60" i="13" s="1"/>
  <c r="OC60" i="13" s="1"/>
  <c r="OD60" i="13" s="1"/>
  <c r="OE60" i="13" s="1"/>
  <c r="OF60" i="13" s="1"/>
  <c r="OG60" i="13" s="1"/>
  <c r="OH60" i="13" s="1"/>
  <c r="OI60" i="13" s="1"/>
  <c r="OJ60" i="13" s="1"/>
  <c r="OK60" i="13" s="1"/>
  <c r="OL60" i="13" s="1"/>
  <c r="OM60" i="13" s="1"/>
  <c r="ON60" i="13" s="1"/>
  <c r="OO60" i="13" s="1"/>
  <c r="OP60" i="13" s="1"/>
  <c r="OQ60" i="13" s="1"/>
  <c r="OR60" i="13" s="1"/>
  <c r="OS60" i="13" s="1"/>
  <c r="OT60" i="13" s="1"/>
  <c r="OU60" i="13" s="1"/>
  <c r="OV60" i="13" s="1"/>
  <c r="OW60" i="13" s="1"/>
  <c r="OX60" i="13" s="1"/>
  <c r="OY60" i="13" s="1"/>
  <c r="OZ60" i="13" s="1"/>
  <c r="PA60" i="13" s="1"/>
  <c r="PB60" i="13" s="1"/>
  <c r="PC60" i="13" s="1"/>
  <c r="PD60" i="13" s="1"/>
  <c r="PE60" i="13" s="1"/>
  <c r="PF60" i="13" s="1"/>
  <c r="PG60" i="13" s="1"/>
  <c r="PH60" i="13" s="1"/>
  <c r="PI60" i="13" s="1"/>
  <c r="PJ60" i="13" s="1"/>
  <c r="PK60" i="13" s="1"/>
  <c r="PL60" i="13" s="1"/>
  <c r="PM60" i="13" s="1"/>
  <c r="PN60" i="13" s="1"/>
  <c r="PO60" i="13" s="1"/>
  <c r="PP60" i="13" s="1"/>
  <c r="PQ60" i="13" s="1"/>
  <c r="PR60" i="13" s="1"/>
  <c r="PS60" i="13" s="1"/>
  <c r="PT60" i="13" s="1"/>
  <c r="PU60" i="13" s="1"/>
  <c r="PV60" i="13" s="1"/>
  <c r="PW60" i="13" s="1"/>
  <c r="PX60" i="13" s="1"/>
  <c r="PY60" i="13" s="1"/>
  <c r="PZ60" i="13" s="1"/>
  <c r="QA60" i="13" s="1"/>
  <c r="QB60" i="13" s="1"/>
  <c r="QC60" i="13" s="1"/>
  <c r="QD60" i="13" s="1"/>
  <c r="QE60" i="13" s="1"/>
  <c r="QF60" i="13" s="1"/>
  <c r="QG60" i="13" s="1"/>
  <c r="QH60" i="13" s="1"/>
  <c r="QI60" i="13" s="1"/>
  <c r="QJ60" i="13" s="1"/>
  <c r="QK60" i="13" s="1"/>
  <c r="QL60" i="13" s="1"/>
  <c r="QM60" i="13" s="1"/>
  <c r="QN60" i="13" s="1"/>
  <c r="QO60" i="13" s="1"/>
  <c r="QP60" i="13" s="1"/>
  <c r="QQ60" i="13" s="1"/>
  <c r="QR60" i="13" s="1"/>
  <c r="QS60" i="13" s="1"/>
  <c r="QT60" i="13" s="1"/>
  <c r="IL38" i="13"/>
  <c r="IP49" i="13"/>
  <c r="IQ49" i="13" s="1"/>
  <c r="IR49" i="13" s="1"/>
  <c r="IS49" i="13" s="1"/>
  <c r="IT49" i="13" s="1"/>
  <c r="IU49" i="13" s="1"/>
  <c r="IV49" i="13" s="1"/>
  <c r="IW49" i="13" s="1"/>
  <c r="IX49" i="13" s="1"/>
  <c r="IY49" i="13" s="1"/>
  <c r="IZ49" i="13" s="1"/>
  <c r="JA49" i="13" s="1"/>
  <c r="JB49" i="13" s="1"/>
  <c r="JC49" i="13" s="1"/>
  <c r="JD49" i="13" s="1"/>
  <c r="JE49" i="13" s="1"/>
  <c r="JF49" i="13" s="1"/>
  <c r="JG49" i="13" s="1"/>
  <c r="JH49" i="13" s="1"/>
  <c r="JI49" i="13" s="1"/>
  <c r="JJ49" i="13" s="1"/>
  <c r="JK49" i="13" s="1"/>
  <c r="JL49" i="13" s="1"/>
  <c r="JM49" i="13" s="1"/>
  <c r="JN49" i="13" s="1"/>
  <c r="JO49" i="13" s="1"/>
  <c r="JP49" i="13" s="1"/>
  <c r="JQ49" i="13" s="1"/>
  <c r="JR49" i="13" s="1"/>
  <c r="JS49" i="13" s="1"/>
  <c r="JT49" i="13" s="1"/>
  <c r="JU49" i="13" s="1"/>
  <c r="JV49" i="13" s="1"/>
  <c r="JW49" i="13" s="1"/>
  <c r="JX49" i="13" s="1"/>
  <c r="JY49" i="13" s="1"/>
  <c r="JZ49" i="13" s="1"/>
  <c r="KA49" i="13" s="1"/>
  <c r="KB49" i="13" s="1"/>
  <c r="KC49" i="13" s="1"/>
  <c r="KD49" i="13" s="1"/>
  <c r="KE49" i="13" s="1"/>
  <c r="KF49" i="13" s="1"/>
  <c r="KG49" i="13" s="1"/>
  <c r="KH49" i="13" s="1"/>
  <c r="KI49" i="13" s="1"/>
  <c r="KJ49" i="13" s="1"/>
  <c r="KK49" i="13" s="1"/>
  <c r="KL49" i="13" s="1"/>
  <c r="KM49" i="13" s="1"/>
  <c r="KN49" i="13" s="1"/>
  <c r="KO49" i="13" s="1"/>
  <c r="KP49" i="13" s="1"/>
  <c r="KQ49" i="13" s="1"/>
  <c r="KR49" i="13" s="1"/>
  <c r="KS49" i="13" s="1"/>
  <c r="KT49" i="13" s="1"/>
  <c r="KU49" i="13" s="1"/>
  <c r="KV49" i="13" s="1"/>
  <c r="KW49" i="13" s="1"/>
  <c r="KX49" i="13" s="1"/>
  <c r="KY49" i="13" s="1"/>
  <c r="KZ49" i="13" s="1"/>
  <c r="LA49" i="13" s="1"/>
  <c r="LB49" i="13" s="1"/>
  <c r="LC49" i="13" s="1"/>
  <c r="LD49" i="13" s="1"/>
  <c r="LE49" i="13" s="1"/>
  <c r="LF49" i="13" s="1"/>
  <c r="LG49" i="13" s="1"/>
  <c r="LH49" i="13" s="1"/>
  <c r="LI49" i="13" s="1"/>
  <c r="LJ49" i="13" s="1"/>
  <c r="LK49" i="13" s="1"/>
  <c r="LL49" i="13" s="1"/>
  <c r="LM49" i="13" s="1"/>
  <c r="LN49" i="13" s="1"/>
  <c r="LO49" i="13" s="1"/>
  <c r="LP49" i="13" s="1"/>
  <c r="LQ49" i="13" s="1"/>
  <c r="LR49" i="13" s="1"/>
  <c r="LS49" i="13" s="1"/>
  <c r="LT49" i="13" s="1"/>
  <c r="LU49" i="13" s="1"/>
  <c r="LV49" i="13" s="1"/>
  <c r="LW49" i="13" s="1"/>
  <c r="LX49" i="13" s="1"/>
  <c r="LY49" i="13" s="1"/>
  <c r="LZ49" i="13" s="1"/>
  <c r="MA49" i="13" s="1"/>
  <c r="MB49" i="13" s="1"/>
  <c r="MC49" i="13" s="1"/>
  <c r="MD49" i="13" s="1"/>
  <c r="ME49" i="13" s="1"/>
  <c r="MF49" i="13" s="1"/>
  <c r="MG49" i="13" s="1"/>
  <c r="MH49" i="13" s="1"/>
  <c r="MI49" i="13" s="1"/>
  <c r="MJ49" i="13" s="1"/>
  <c r="MK49" i="13" s="1"/>
  <c r="ML49" i="13" s="1"/>
  <c r="MM49" i="13" s="1"/>
  <c r="MN49" i="13" s="1"/>
  <c r="MO49" i="13" s="1"/>
  <c r="MP49" i="13" s="1"/>
  <c r="MQ49" i="13" s="1"/>
  <c r="MR49" i="13" s="1"/>
  <c r="MS49" i="13" s="1"/>
  <c r="MT49" i="13" s="1"/>
  <c r="MU49" i="13" s="1"/>
  <c r="MV49" i="13" s="1"/>
  <c r="MW49" i="13" s="1"/>
  <c r="MX49" i="13" s="1"/>
  <c r="MY49" i="13" s="1"/>
  <c r="MZ49" i="13" s="1"/>
  <c r="NA49" i="13" s="1"/>
  <c r="NB49" i="13" s="1"/>
  <c r="NC49" i="13" s="1"/>
  <c r="ND49" i="13" s="1"/>
  <c r="NE49" i="13" s="1"/>
  <c r="NF49" i="13" s="1"/>
  <c r="NG49" i="13" s="1"/>
  <c r="NH49" i="13" s="1"/>
  <c r="NI49" i="13" s="1"/>
  <c r="NJ49" i="13" s="1"/>
  <c r="NK49" i="13" s="1"/>
  <c r="NL49" i="13" s="1"/>
  <c r="NM49" i="13" s="1"/>
  <c r="NN49" i="13" s="1"/>
  <c r="NO49" i="13" s="1"/>
  <c r="NP49" i="13" s="1"/>
  <c r="NQ49" i="13" s="1"/>
  <c r="NR49" i="13" s="1"/>
  <c r="NS49" i="13" s="1"/>
  <c r="NT49" i="13" s="1"/>
  <c r="NU49" i="13" s="1"/>
  <c r="NV49" i="13" s="1"/>
  <c r="NW49" i="13" s="1"/>
  <c r="NX49" i="13" s="1"/>
  <c r="NY49" i="13" s="1"/>
  <c r="NZ49" i="13" s="1"/>
  <c r="OA49" i="13" s="1"/>
  <c r="OB49" i="13" s="1"/>
  <c r="OC49" i="13" s="1"/>
  <c r="OD49" i="13" s="1"/>
  <c r="OE49" i="13" s="1"/>
  <c r="OF49" i="13" s="1"/>
  <c r="OG49" i="13" s="1"/>
  <c r="OH49" i="13" s="1"/>
  <c r="OI49" i="13" s="1"/>
  <c r="OJ49" i="13" s="1"/>
  <c r="OK49" i="13" s="1"/>
  <c r="OL49" i="13" s="1"/>
  <c r="OM49" i="13" s="1"/>
  <c r="ON49" i="13" s="1"/>
  <c r="OO49" i="13" s="1"/>
  <c r="OP49" i="13" s="1"/>
  <c r="OQ49" i="13" s="1"/>
  <c r="OR49" i="13" s="1"/>
  <c r="OS49" i="13" s="1"/>
  <c r="OT49" i="13" s="1"/>
  <c r="OU49" i="13" s="1"/>
  <c r="OV49" i="13" s="1"/>
  <c r="OW49" i="13" s="1"/>
  <c r="OX49" i="13" s="1"/>
  <c r="OY49" i="13" s="1"/>
  <c r="OZ49" i="13" s="1"/>
  <c r="PA49" i="13" s="1"/>
  <c r="PB49" i="13" s="1"/>
  <c r="PC49" i="13" s="1"/>
  <c r="PD49" i="13" s="1"/>
  <c r="PE49" i="13" s="1"/>
  <c r="PF49" i="13" s="1"/>
  <c r="PG49" i="13" s="1"/>
  <c r="PH49" i="13" s="1"/>
  <c r="PI49" i="13" s="1"/>
  <c r="PJ49" i="13" s="1"/>
  <c r="PK49" i="13" s="1"/>
  <c r="PL49" i="13" s="1"/>
  <c r="PM49" i="13" s="1"/>
  <c r="PN49" i="13" s="1"/>
  <c r="PO49" i="13" s="1"/>
  <c r="PP49" i="13" s="1"/>
  <c r="PQ49" i="13" s="1"/>
  <c r="PR49" i="13" s="1"/>
  <c r="PS49" i="13" s="1"/>
  <c r="PT49" i="13" s="1"/>
  <c r="PU49" i="13" s="1"/>
  <c r="PV49" i="13" s="1"/>
  <c r="PW49" i="13" s="1"/>
  <c r="PX49" i="13" s="1"/>
  <c r="PY49" i="13" s="1"/>
  <c r="PZ49" i="13" s="1"/>
  <c r="QA49" i="13" s="1"/>
  <c r="QB49" i="13" s="1"/>
  <c r="QC49" i="13" s="1"/>
  <c r="QD49" i="13" s="1"/>
  <c r="QE49" i="13" s="1"/>
  <c r="QF49" i="13" s="1"/>
  <c r="QG49" i="13" s="1"/>
  <c r="QH49" i="13" s="1"/>
  <c r="QI49" i="13" s="1"/>
  <c r="QJ49" i="13" s="1"/>
  <c r="QK49" i="13" s="1"/>
  <c r="QL49" i="13" s="1"/>
  <c r="QM49" i="13" s="1"/>
  <c r="QN49" i="13" s="1"/>
  <c r="QO49" i="13" s="1"/>
  <c r="QP49" i="13" s="1"/>
  <c r="QQ49" i="13" s="1"/>
  <c r="QR49" i="13" s="1"/>
  <c r="QS49" i="13" s="1"/>
  <c r="QT49" i="13" s="1"/>
  <c r="IP40" i="13"/>
  <c r="IQ40" i="13" s="1"/>
  <c r="IR40" i="13" s="1"/>
  <c r="IS40" i="13" s="1"/>
  <c r="IT40" i="13" s="1"/>
  <c r="IU40" i="13" s="1"/>
  <c r="IV40" i="13" s="1"/>
  <c r="IW40" i="13" s="1"/>
  <c r="IX40" i="13" s="1"/>
  <c r="IY40" i="13" s="1"/>
  <c r="IZ40" i="13" s="1"/>
  <c r="JA40" i="13" s="1"/>
  <c r="JB40" i="13" s="1"/>
  <c r="JC40" i="13" s="1"/>
  <c r="JD40" i="13" s="1"/>
  <c r="JE40" i="13" s="1"/>
  <c r="JF40" i="13" s="1"/>
  <c r="JG40" i="13" s="1"/>
  <c r="JH40" i="13" s="1"/>
  <c r="JI40" i="13" s="1"/>
  <c r="JJ40" i="13" s="1"/>
  <c r="JK40" i="13" s="1"/>
  <c r="JL40" i="13" s="1"/>
  <c r="JM40" i="13" s="1"/>
  <c r="JN40" i="13" s="1"/>
  <c r="JO40" i="13" s="1"/>
  <c r="JP40" i="13" s="1"/>
  <c r="JQ40" i="13" s="1"/>
  <c r="JR40" i="13" s="1"/>
  <c r="JS40" i="13" s="1"/>
  <c r="JT40" i="13" s="1"/>
  <c r="JU40" i="13" s="1"/>
  <c r="JV40" i="13" s="1"/>
  <c r="JW40" i="13" s="1"/>
  <c r="JX40" i="13" s="1"/>
  <c r="JY40" i="13" s="1"/>
  <c r="JZ40" i="13" s="1"/>
  <c r="KA40" i="13" s="1"/>
  <c r="KB40" i="13" s="1"/>
  <c r="KC40" i="13" s="1"/>
  <c r="KD40" i="13" s="1"/>
  <c r="KE40" i="13" s="1"/>
  <c r="KF40" i="13" s="1"/>
  <c r="KG40" i="13" s="1"/>
  <c r="KH40" i="13" s="1"/>
  <c r="KI40" i="13" s="1"/>
  <c r="KJ40" i="13" s="1"/>
  <c r="KK40" i="13" s="1"/>
  <c r="KL40" i="13" s="1"/>
  <c r="KM40" i="13" s="1"/>
  <c r="KN40" i="13" s="1"/>
  <c r="KO40" i="13" s="1"/>
  <c r="KP40" i="13" s="1"/>
  <c r="KQ40" i="13" s="1"/>
  <c r="KR40" i="13" s="1"/>
  <c r="KS40" i="13" s="1"/>
  <c r="KT40" i="13" s="1"/>
  <c r="KU40" i="13" s="1"/>
  <c r="KV40" i="13" s="1"/>
  <c r="KW40" i="13" s="1"/>
  <c r="KX40" i="13" s="1"/>
  <c r="KY40" i="13" s="1"/>
  <c r="KZ40" i="13" s="1"/>
  <c r="LA40" i="13" s="1"/>
  <c r="LB40" i="13" s="1"/>
  <c r="LC40" i="13" s="1"/>
  <c r="LD40" i="13" s="1"/>
  <c r="LE40" i="13" s="1"/>
  <c r="LF40" i="13" s="1"/>
  <c r="LG40" i="13" s="1"/>
  <c r="LH40" i="13" s="1"/>
  <c r="LI40" i="13" s="1"/>
  <c r="LJ40" i="13" s="1"/>
  <c r="LK40" i="13" s="1"/>
  <c r="LL40" i="13" s="1"/>
  <c r="LM40" i="13" s="1"/>
  <c r="LN40" i="13" s="1"/>
  <c r="LO40" i="13" s="1"/>
  <c r="LP40" i="13" s="1"/>
  <c r="LQ40" i="13" s="1"/>
  <c r="LR40" i="13" s="1"/>
  <c r="LS40" i="13" s="1"/>
  <c r="LT40" i="13" s="1"/>
  <c r="LU40" i="13" s="1"/>
  <c r="LV40" i="13" s="1"/>
  <c r="LW40" i="13" s="1"/>
  <c r="LX40" i="13" s="1"/>
  <c r="LY40" i="13" s="1"/>
  <c r="LZ40" i="13" s="1"/>
  <c r="MA40" i="13" s="1"/>
  <c r="MB40" i="13" s="1"/>
  <c r="MC40" i="13" s="1"/>
  <c r="MD40" i="13" s="1"/>
  <c r="ME40" i="13" s="1"/>
  <c r="MF40" i="13" s="1"/>
  <c r="MG40" i="13" s="1"/>
  <c r="MH40" i="13" s="1"/>
  <c r="MI40" i="13" s="1"/>
  <c r="MJ40" i="13" s="1"/>
  <c r="MK40" i="13" s="1"/>
  <c r="ML40" i="13" s="1"/>
  <c r="MM40" i="13" s="1"/>
  <c r="MN40" i="13" s="1"/>
  <c r="MO40" i="13" s="1"/>
  <c r="MP40" i="13" s="1"/>
  <c r="MQ40" i="13" s="1"/>
  <c r="MR40" i="13" s="1"/>
  <c r="MS40" i="13" s="1"/>
  <c r="MT40" i="13" s="1"/>
  <c r="MU40" i="13" s="1"/>
  <c r="MV40" i="13" s="1"/>
  <c r="MW40" i="13" s="1"/>
  <c r="MX40" i="13" s="1"/>
  <c r="MY40" i="13" s="1"/>
  <c r="MZ40" i="13" s="1"/>
  <c r="NA40" i="13" s="1"/>
  <c r="NB40" i="13" s="1"/>
  <c r="NC40" i="13" s="1"/>
  <c r="ND40" i="13" s="1"/>
  <c r="NE40" i="13" s="1"/>
  <c r="NF40" i="13" s="1"/>
  <c r="NG40" i="13" s="1"/>
  <c r="NH40" i="13" s="1"/>
  <c r="NI40" i="13" s="1"/>
  <c r="NJ40" i="13" s="1"/>
  <c r="NK40" i="13" s="1"/>
  <c r="NL40" i="13" s="1"/>
  <c r="NM40" i="13" s="1"/>
  <c r="NN40" i="13" s="1"/>
  <c r="NO40" i="13" s="1"/>
  <c r="NP40" i="13" s="1"/>
  <c r="NQ40" i="13" s="1"/>
  <c r="NR40" i="13" s="1"/>
  <c r="NS40" i="13" s="1"/>
  <c r="NT40" i="13" s="1"/>
  <c r="NU40" i="13" s="1"/>
  <c r="NV40" i="13" s="1"/>
  <c r="NW40" i="13" s="1"/>
  <c r="NX40" i="13" s="1"/>
  <c r="NY40" i="13" s="1"/>
  <c r="NZ40" i="13" s="1"/>
  <c r="OA40" i="13" s="1"/>
  <c r="OB40" i="13" s="1"/>
  <c r="OC40" i="13" s="1"/>
  <c r="OD40" i="13" s="1"/>
  <c r="OE40" i="13" s="1"/>
  <c r="OF40" i="13" s="1"/>
  <c r="OG40" i="13" s="1"/>
  <c r="OH40" i="13" s="1"/>
  <c r="OI40" i="13" s="1"/>
  <c r="OJ40" i="13" s="1"/>
  <c r="OK40" i="13" s="1"/>
  <c r="OL40" i="13" s="1"/>
  <c r="OM40" i="13" s="1"/>
  <c r="ON40" i="13" s="1"/>
  <c r="OO40" i="13" s="1"/>
  <c r="OP40" i="13" s="1"/>
  <c r="OQ40" i="13" s="1"/>
  <c r="OR40" i="13" s="1"/>
  <c r="OS40" i="13" s="1"/>
  <c r="OT40" i="13" s="1"/>
  <c r="OU40" i="13" s="1"/>
  <c r="OV40" i="13" s="1"/>
  <c r="OW40" i="13" s="1"/>
  <c r="OX40" i="13" s="1"/>
  <c r="OY40" i="13" s="1"/>
  <c r="OZ40" i="13" s="1"/>
  <c r="PA40" i="13" s="1"/>
  <c r="PB40" i="13" s="1"/>
  <c r="PC40" i="13" s="1"/>
  <c r="PD40" i="13" s="1"/>
  <c r="PE40" i="13" s="1"/>
  <c r="PF40" i="13" s="1"/>
  <c r="PG40" i="13" s="1"/>
  <c r="PH40" i="13" s="1"/>
  <c r="PI40" i="13" s="1"/>
  <c r="PJ40" i="13" s="1"/>
  <c r="PK40" i="13" s="1"/>
  <c r="PL40" i="13" s="1"/>
  <c r="PM40" i="13" s="1"/>
  <c r="PN40" i="13" s="1"/>
  <c r="PO40" i="13" s="1"/>
  <c r="PP40" i="13" s="1"/>
  <c r="PQ40" i="13" s="1"/>
  <c r="PR40" i="13" s="1"/>
  <c r="PS40" i="13" s="1"/>
  <c r="PT40" i="13" s="1"/>
  <c r="PU40" i="13" s="1"/>
  <c r="PV40" i="13" s="1"/>
  <c r="PW40" i="13" s="1"/>
  <c r="PX40" i="13" s="1"/>
  <c r="PY40" i="13" s="1"/>
  <c r="PZ40" i="13" s="1"/>
  <c r="QA40" i="13" s="1"/>
  <c r="QB40" i="13" s="1"/>
  <c r="QC40" i="13" s="1"/>
  <c r="QD40" i="13" s="1"/>
  <c r="QE40" i="13" s="1"/>
  <c r="QF40" i="13" s="1"/>
  <c r="QG40" i="13" s="1"/>
  <c r="QH40" i="13" s="1"/>
  <c r="QI40" i="13" s="1"/>
  <c r="QJ40" i="13" s="1"/>
  <c r="QK40" i="13" s="1"/>
  <c r="QL40" i="13" s="1"/>
  <c r="QM40" i="13" s="1"/>
  <c r="QN40" i="13" s="1"/>
  <c r="QO40" i="13" s="1"/>
  <c r="QP40" i="13" s="1"/>
  <c r="QQ40" i="13" s="1"/>
  <c r="QR40" i="13" s="1"/>
  <c r="QS40" i="13" s="1"/>
  <c r="QT40" i="13" s="1"/>
  <c r="IK31" i="13" l="1"/>
  <c r="IK34" i="13" s="1"/>
  <c r="IK35" i="13" s="1"/>
  <c r="IM38" i="13"/>
  <c r="IL63" i="13"/>
  <c r="IM59" i="13"/>
  <c r="IL30" i="13"/>
  <c r="IL31" i="13" s="1"/>
  <c r="IL34" i="13" s="1"/>
  <c r="IL35" i="13" s="1"/>
  <c r="IM28" i="13"/>
  <c r="IK39" i="13"/>
  <c r="IJ41" i="13"/>
  <c r="IJ43" i="13" s="1"/>
  <c r="IJ47" i="13" s="1"/>
  <c r="IJ56" i="13" s="1"/>
  <c r="IJ65" i="13" s="1"/>
  <c r="IJ67" i="13" s="1"/>
  <c r="IN28" i="13" l="1"/>
  <c r="IM30" i="13"/>
  <c r="IM31" i="13" s="1"/>
  <c r="IM34" i="13" s="1"/>
  <c r="IM35" i="13" s="1"/>
  <c r="IN38" i="13"/>
  <c r="IM63" i="13"/>
  <c r="IN59" i="13"/>
  <c r="IL39" i="13"/>
  <c r="IK41" i="13"/>
  <c r="IK43" i="13" s="1"/>
  <c r="IK47" i="13" l="1"/>
  <c r="IK56" i="13" s="1"/>
  <c r="IK65" i="13" s="1"/>
  <c r="IK67" i="13" s="1"/>
  <c r="IO38" i="13"/>
  <c r="IN63" i="13"/>
  <c r="IO59" i="13"/>
  <c r="IM39" i="13"/>
  <c r="IL41" i="13"/>
  <c r="IL43" i="13" s="1"/>
  <c r="IN30" i="13"/>
  <c r="IO28" i="13"/>
  <c r="IO30" i="13" l="1"/>
  <c r="IO31" i="13" s="1"/>
  <c r="IO34" i="13" s="1"/>
  <c r="IO35" i="13" s="1"/>
  <c r="IP28" i="13"/>
  <c r="IL47" i="13"/>
  <c r="IL56" i="13" s="1"/>
  <c r="IL65" i="13" s="1"/>
  <c r="IL67" i="13" s="1"/>
  <c r="IP38" i="13"/>
  <c r="IQ38" i="13" s="1"/>
  <c r="IP59" i="13"/>
  <c r="IO63" i="13"/>
  <c r="IN31" i="13"/>
  <c r="IN34" i="13" s="1"/>
  <c r="IN35" i="13" s="1"/>
  <c r="IN39" i="13"/>
  <c r="IM41" i="13"/>
  <c r="IM43" i="13" s="1"/>
  <c r="IR38" i="13" l="1"/>
  <c r="IP30" i="13"/>
  <c r="IP31" i="13" s="1"/>
  <c r="IP34" i="13" s="1"/>
  <c r="IP35" i="13" s="1"/>
  <c r="IQ28" i="13"/>
  <c r="IP63" i="13"/>
  <c r="IQ59" i="13"/>
  <c r="IM47" i="13"/>
  <c r="IM56" i="13" s="1"/>
  <c r="IM65" i="13" s="1"/>
  <c r="IM67" i="13" s="1"/>
  <c r="IO39" i="13"/>
  <c r="IN41" i="13"/>
  <c r="IN43" i="13" s="1"/>
  <c r="IN47" i="13" s="1"/>
  <c r="IN56" i="13" s="1"/>
  <c r="IN65" i="13" s="1"/>
  <c r="IN67" i="13" s="1"/>
  <c r="IR28" i="13" l="1"/>
  <c r="IQ30" i="13"/>
  <c r="IQ63" i="13"/>
  <c r="IR59" i="13"/>
  <c r="IS38" i="13"/>
  <c r="IP39" i="13"/>
  <c r="IO41" i="13"/>
  <c r="IO43" i="13" s="1"/>
  <c r="IO47" i="13" s="1"/>
  <c r="IO56" i="13" s="1"/>
  <c r="IO65" i="13" s="1"/>
  <c r="IO67" i="13" s="1"/>
  <c r="IT38" i="13" l="1"/>
  <c r="IQ31" i="13"/>
  <c r="IQ34" i="13" s="1"/>
  <c r="IQ35" i="13" s="1"/>
  <c r="IR63" i="13"/>
  <c r="IS59" i="13"/>
  <c r="IP41" i="13"/>
  <c r="IP43" i="13" s="1"/>
  <c r="IP47" i="13" s="1"/>
  <c r="IP56" i="13" s="1"/>
  <c r="IP65" i="13" s="1"/>
  <c r="IP67" i="13" s="1"/>
  <c r="IQ39" i="13"/>
  <c r="IS28" i="13"/>
  <c r="IR30" i="13"/>
  <c r="IR39" i="13" l="1"/>
  <c r="IQ41" i="13"/>
  <c r="IQ43" i="13" s="1"/>
  <c r="IR31" i="13"/>
  <c r="IR34" i="13" s="1"/>
  <c r="IR35" i="13" s="1"/>
  <c r="IT59" i="13"/>
  <c r="IS63" i="13"/>
  <c r="IU38" i="13"/>
  <c r="IS30" i="13"/>
  <c r="IT28" i="13"/>
  <c r="IQ47" i="13" l="1"/>
  <c r="IQ56" i="13" s="1"/>
  <c r="IQ65" i="13" s="1"/>
  <c r="IQ67" i="13" s="1"/>
  <c r="IV38" i="13"/>
  <c r="IU28" i="13"/>
  <c r="IT30" i="13"/>
  <c r="IS31" i="13"/>
  <c r="IS34" i="13" s="1"/>
  <c r="IS35" i="13" s="1"/>
  <c r="IU59" i="13"/>
  <c r="IT63" i="13"/>
  <c r="IS39" i="13"/>
  <c r="IR41" i="13"/>
  <c r="IR43" i="13" s="1"/>
  <c r="IT31" i="13" l="1"/>
  <c r="IT34" i="13" s="1"/>
  <c r="IT35" i="13" s="1"/>
  <c r="IR47" i="13"/>
  <c r="IR56" i="13" s="1"/>
  <c r="IR65" i="13" s="1"/>
  <c r="IR67" i="13" s="1"/>
  <c r="IT39" i="13"/>
  <c r="IS41" i="13"/>
  <c r="IS43" i="13" s="1"/>
  <c r="IW38" i="13"/>
  <c r="IU63" i="13"/>
  <c r="IV59" i="13"/>
  <c r="IV28" i="13"/>
  <c r="IU30" i="13"/>
  <c r="IU31" i="13" l="1"/>
  <c r="IU34" i="13" s="1"/>
  <c r="IU35" i="13" s="1"/>
  <c r="IX38" i="13"/>
  <c r="IW28" i="13"/>
  <c r="IV30" i="13"/>
  <c r="IV63" i="13"/>
  <c r="IW59" i="13"/>
  <c r="IS47" i="13"/>
  <c r="IS56" i="13" s="1"/>
  <c r="IS65" i="13" s="1"/>
  <c r="IS67" i="13" s="1"/>
  <c r="IU39" i="13"/>
  <c r="IT41" i="13"/>
  <c r="IT43" i="13" s="1"/>
  <c r="IT47" i="13" l="1"/>
  <c r="IT56" i="13" s="1"/>
  <c r="IT65" i="13" s="1"/>
  <c r="IT67" i="13" s="1"/>
  <c r="IW63" i="13"/>
  <c r="IX59" i="13"/>
  <c r="IV39" i="13"/>
  <c r="IU41" i="13"/>
  <c r="IU43" i="13" s="1"/>
  <c r="IY38" i="13"/>
  <c r="IV31" i="13"/>
  <c r="IV34" i="13" s="1"/>
  <c r="IV35" i="13" s="1"/>
  <c r="IW30" i="13"/>
  <c r="IX28" i="13"/>
  <c r="IY28" i="13" l="1"/>
  <c r="IX30" i="13"/>
  <c r="IX63" i="13"/>
  <c r="IY59" i="13"/>
  <c r="IW31" i="13"/>
  <c r="IW34" i="13" s="1"/>
  <c r="IW35" i="13" s="1"/>
  <c r="IZ38" i="13"/>
  <c r="IU47" i="13"/>
  <c r="IU56" i="13" s="1"/>
  <c r="IU65" i="13" s="1"/>
  <c r="IU67" i="13" s="1"/>
  <c r="IW39" i="13"/>
  <c r="IV41" i="13"/>
  <c r="IV43" i="13" s="1"/>
  <c r="JA38" i="13" l="1"/>
  <c r="IY63" i="13"/>
  <c r="IZ59" i="13"/>
  <c r="IX39" i="13"/>
  <c r="IW41" i="13"/>
  <c r="IW43" i="13" s="1"/>
  <c r="IX31" i="13"/>
  <c r="IX34" i="13"/>
  <c r="IX35" i="13" s="1"/>
  <c r="IV47" i="13"/>
  <c r="IV56" i="13" s="1"/>
  <c r="IV65" i="13" s="1"/>
  <c r="IV67" i="13" s="1"/>
  <c r="IZ28" i="13"/>
  <c r="IY30" i="13"/>
  <c r="IW47" i="13" l="1"/>
  <c r="IW56" i="13" s="1"/>
  <c r="IW65" i="13" s="1"/>
  <c r="IW67" i="13" s="1"/>
  <c r="JB38" i="13"/>
  <c r="IY31" i="13"/>
  <c r="IY34" i="13" s="1"/>
  <c r="IY35" i="13" s="1"/>
  <c r="IZ63" i="13"/>
  <c r="JA59" i="13"/>
  <c r="JA28" i="13"/>
  <c r="IZ30" i="13"/>
  <c r="IY39" i="13"/>
  <c r="IX41" i="13"/>
  <c r="IX43" i="13" s="1"/>
  <c r="IX47" i="13" l="1"/>
  <c r="IX56" i="13" s="1"/>
  <c r="IX65" i="13" s="1"/>
  <c r="IX67" i="13" s="1"/>
  <c r="JB59" i="13"/>
  <c r="JA63" i="13"/>
  <c r="IZ39" i="13"/>
  <c r="IY41" i="13"/>
  <c r="IY43" i="13" s="1"/>
  <c r="JC38" i="13"/>
  <c r="IZ31" i="13"/>
  <c r="IZ34" i="13" s="1"/>
  <c r="IZ35" i="13" s="1"/>
  <c r="JA30" i="13"/>
  <c r="JB28" i="13"/>
  <c r="JA31" i="13" l="1"/>
  <c r="JA34" i="13" s="1"/>
  <c r="JA35" i="13" s="1"/>
  <c r="JD38" i="13"/>
  <c r="JC59" i="13"/>
  <c r="JB63" i="13"/>
  <c r="JB30" i="13"/>
  <c r="JC28" i="13"/>
  <c r="IY47" i="13"/>
  <c r="IY56" i="13" s="1"/>
  <c r="IY65" i="13" s="1"/>
  <c r="IY67" i="13" s="1"/>
  <c r="JA39" i="13"/>
  <c r="IZ41" i="13"/>
  <c r="IZ43" i="13" s="1"/>
  <c r="JD28" i="13" l="1"/>
  <c r="JC30" i="13"/>
  <c r="JB31" i="13"/>
  <c r="JB34" i="13" s="1"/>
  <c r="JB35" i="13" s="1"/>
  <c r="JE38" i="13"/>
  <c r="IZ47" i="13"/>
  <c r="IZ56" i="13" s="1"/>
  <c r="IZ65" i="13" s="1"/>
  <c r="IZ67" i="13" s="1"/>
  <c r="JB39" i="13"/>
  <c r="JA41" i="13"/>
  <c r="JA43" i="13" s="1"/>
  <c r="JC63" i="13"/>
  <c r="JD59" i="13"/>
  <c r="JD63" i="13" l="1"/>
  <c r="JE59" i="13"/>
  <c r="JA47" i="13"/>
  <c r="JA56" i="13" s="1"/>
  <c r="JA65" i="13" s="1"/>
  <c r="JA67" i="13" s="1"/>
  <c r="JF38" i="13"/>
  <c r="JC31" i="13"/>
  <c r="JC34" i="13" s="1"/>
  <c r="JC35" i="13" s="1"/>
  <c r="JC39" i="13"/>
  <c r="JB41" i="13"/>
  <c r="JB43" i="13" s="1"/>
  <c r="JE28" i="13"/>
  <c r="JD30" i="13"/>
  <c r="JD31" i="13" l="1"/>
  <c r="JD34" i="13" s="1"/>
  <c r="JD35" i="13" s="1"/>
  <c r="JE30" i="13"/>
  <c r="JF28" i="13"/>
  <c r="JB47" i="13"/>
  <c r="JB56" i="13" s="1"/>
  <c r="JB65" i="13" s="1"/>
  <c r="JB67" i="13" s="1"/>
  <c r="JE63" i="13"/>
  <c r="JF59" i="13"/>
  <c r="JD39" i="13"/>
  <c r="JC41" i="13"/>
  <c r="JC43" i="13" s="1"/>
  <c r="JG38" i="13"/>
  <c r="JG28" i="13" l="1"/>
  <c r="JF30" i="13"/>
  <c r="JH38" i="13"/>
  <c r="JE31" i="13"/>
  <c r="JE34" i="13" s="1"/>
  <c r="JE35" i="13" s="1"/>
  <c r="JF63" i="13"/>
  <c r="JG59" i="13"/>
  <c r="JC47" i="13"/>
  <c r="JC56" i="13" s="1"/>
  <c r="JC65" i="13" s="1"/>
  <c r="JC67" i="13" s="1"/>
  <c r="JE39" i="13"/>
  <c r="JD41" i="13"/>
  <c r="JD43" i="13" s="1"/>
  <c r="JG63" i="13" l="1"/>
  <c r="JH59" i="13"/>
  <c r="JI38" i="13"/>
  <c r="JF39" i="13"/>
  <c r="JE41" i="13"/>
  <c r="JE43" i="13" s="1"/>
  <c r="JF31" i="13"/>
  <c r="JF34" i="13" s="1"/>
  <c r="JF35" i="13" s="1"/>
  <c r="JD47" i="13"/>
  <c r="JD56" i="13" s="1"/>
  <c r="JD65" i="13" s="1"/>
  <c r="JD67" i="13" s="1"/>
  <c r="JH28" i="13"/>
  <c r="JG30" i="13"/>
  <c r="JG31" i="13" l="1"/>
  <c r="JG34" i="13" s="1"/>
  <c r="JG35" i="13" s="1"/>
  <c r="JJ38" i="13"/>
  <c r="JI28" i="13"/>
  <c r="JH30" i="13"/>
  <c r="JE47" i="13"/>
  <c r="JE56" i="13" s="1"/>
  <c r="JE65" i="13" s="1"/>
  <c r="JE67" i="13" s="1"/>
  <c r="JH63" i="13"/>
  <c r="JI59" i="13"/>
  <c r="JG39" i="13"/>
  <c r="JF41" i="13"/>
  <c r="JF43" i="13" s="1"/>
  <c r="JK38" i="13" l="1"/>
  <c r="JH39" i="13"/>
  <c r="JG41" i="13"/>
  <c r="JG43" i="13" s="1"/>
  <c r="JJ59" i="13"/>
  <c r="JI63" i="13"/>
  <c r="JH31" i="13"/>
  <c r="JH34" i="13" s="1"/>
  <c r="JH35" i="13" s="1"/>
  <c r="JF47" i="13"/>
  <c r="JF56" i="13" s="1"/>
  <c r="JF65" i="13" s="1"/>
  <c r="JF67" i="13" s="1"/>
  <c r="JI30" i="13"/>
  <c r="JJ28" i="13"/>
  <c r="JG47" i="13" l="1"/>
  <c r="JG56" i="13" s="1"/>
  <c r="JG65" i="13" s="1"/>
  <c r="JG67" i="13" s="1"/>
  <c r="JI31" i="13"/>
  <c r="JI34" i="13" s="1"/>
  <c r="JI35" i="13" s="1"/>
  <c r="JI39" i="13"/>
  <c r="JH41" i="13"/>
  <c r="JH43" i="13" s="1"/>
  <c r="JK28" i="13"/>
  <c r="JJ30" i="13"/>
  <c r="JK59" i="13"/>
  <c r="JJ63" i="13"/>
  <c r="JL38" i="13"/>
  <c r="JK63" i="13" l="1"/>
  <c r="JL59" i="13"/>
  <c r="JJ31" i="13"/>
  <c r="JJ34" i="13" s="1"/>
  <c r="JJ35" i="13" s="1"/>
  <c r="JM38" i="13"/>
  <c r="JL28" i="13"/>
  <c r="JK30" i="13"/>
  <c r="JH47" i="13"/>
  <c r="JH56" i="13" s="1"/>
  <c r="JH65" i="13" s="1"/>
  <c r="JH67" i="13" s="1"/>
  <c r="JJ39" i="13"/>
  <c r="JI41" i="13"/>
  <c r="JI43" i="13" s="1"/>
  <c r="JI47" i="13" l="1"/>
  <c r="JI56" i="13" s="1"/>
  <c r="JI65" i="13" s="1"/>
  <c r="JI67" i="13" s="1"/>
  <c r="JK31" i="13"/>
  <c r="JK34" i="13"/>
  <c r="JK35" i="13" s="1"/>
  <c r="JK39" i="13"/>
  <c r="JJ41" i="13"/>
  <c r="JJ43" i="13" s="1"/>
  <c r="JM28" i="13"/>
  <c r="JL30" i="13"/>
  <c r="JN38" i="13"/>
  <c r="JL63" i="13"/>
  <c r="JM59" i="13"/>
  <c r="JM63" i="13" l="1"/>
  <c r="JN59" i="13"/>
  <c r="JL31" i="13"/>
  <c r="JL34" i="13" s="1"/>
  <c r="JL35" i="13" s="1"/>
  <c r="JM30" i="13"/>
  <c r="JN28" i="13"/>
  <c r="JJ47" i="13"/>
  <c r="JJ56" i="13" s="1"/>
  <c r="JJ65" i="13" s="1"/>
  <c r="JJ67" i="13" s="1"/>
  <c r="JO38" i="13"/>
  <c r="JL39" i="13"/>
  <c r="JK41" i="13"/>
  <c r="JK43" i="13" s="1"/>
  <c r="JK47" i="13" l="1"/>
  <c r="JK56" i="13" s="1"/>
  <c r="JK65" i="13" s="1"/>
  <c r="JK67" i="13" s="1"/>
  <c r="JM39" i="13"/>
  <c r="JL41" i="13"/>
  <c r="JL43" i="13" s="1"/>
  <c r="JO28" i="13"/>
  <c r="JN30" i="13"/>
  <c r="JN63" i="13"/>
  <c r="JO59" i="13"/>
  <c r="JP38" i="13"/>
  <c r="JM31" i="13"/>
  <c r="JM34" i="13" s="1"/>
  <c r="JM35" i="13" s="1"/>
  <c r="JO63" i="13" l="1"/>
  <c r="JP59" i="13"/>
  <c r="JL47" i="13"/>
  <c r="JL56" i="13" s="1"/>
  <c r="JL65" i="13" s="1"/>
  <c r="JL67" i="13" s="1"/>
  <c r="JN39" i="13"/>
  <c r="JM41" i="13"/>
  <c r="JM43" i="13" s="1"/>
  <c r="JN31" i="13"/>
  <c r="JN34" i="13"/>
  <c r="JN35" i="13" s="1"/>
  <c r="JQ38" i="13"/>
  <c r="JP28" i="13"/>
  <c r="JO30" i="13"/>
  <c r="JO39" i="13" l="1"/>
  <c r="JN41" i="13"/>
  <c r="JN43" i="13" s="1"/>
  <c r="JO31" i="13"/>
  <c r="JO34" i="13" s="1"/>
  <c r="JO35" i="13" s="1"/>
  <c r="JQ28" i="13"/>
  <c r="JP30" i="13"/>
  <c r="JR38" i="13"/>
  <c r="JM47" i="13"/>
  <c r="JM56" i="13" s="1"/>
  <c r="JM65" i="13" s="1"/>
  <c r="JM67" i="13" s="1"/>
  <c r="JP63" i="13"/>
  <c r="JQ59" i="13"/>
  <c r="JR59" i="13" l="1"/>
  <c r="JQ63" i="13"/>
  <c r="JS38" i="13"/>
  <c r="JP31" i="13"/>
  <c r="JP34" i="13" s="1"/>
  <c r="JP35" i="13" s="1"/>
  <c r="JN47" i="13"/>
  <c r="JN56" i="13" s="1"/>
  <c r="JN65" i="13" s="1"/>
  <c r="JN67" i="13" s="1"/>
  <c r="JQ30" i="13"/>
  <c r="JR28" i="13"/>
  <c r="JP39" i="13"/>
  <c r="JO41" i="13"/>
  <c r="JO43" i="13" s="1"/>
  <c r="JQ39" i="13" l="1"/>
  <c r="JP41" i="13"/>
  <c r="JP43" i="13" s="1"/>
  <c r="JR30" i="13"/>
  <c r="JS28" i="13"/>
  <c r="JO47" i="13"/>
  <c r="JO56" i="13" s="1"/>
  <c r="JO65" i="13" s="1"/>
  <c r="JO67" i="13" s="1"/>
  <c r="JT38" i="13"/>
  <c r="JQ31" i="13"/>
  <c r="JQ34" i="13" s="1"/>
  <c r="JQ35" i="13" s="1"/>
  <c r="JS59" i="13"/>
  <c r="JR63" i="13"/>
  <c r="JS63" i="13" l="1"/>
  <c r="JT59" i="13"/>
  <c r="JP47" i="13"/>
  <c r="JP56" i="13" s="1"/>
  <c r="JP65" i="13" s="1"/>
  <c r="JP67" i="13" s="1"/>
  <c r="JT28" i="13"/>
  <c r="JS30" i="13"/>
  <c r="JU38" i="13"/>
  <c r="JR31" i="13"/>
  <c r="JR34" i="13" s="1"/>
  <c r="JR35" i="13" s="1"/>
  <c r="JR39" i="13"/>
  <c r="JQ41" i="13"/>
  <c r="JQ43" i="13" s="1"/>
  <c r="JQ47" i="13" l="1"/>
  <c r="JQ56" i="13" s="1"/>
  <c r="JQ65" i="13" s="1"/>
  <c r="JQ67" i="13" s="1"/>
  <c r="JV38" i="13"/>
  <c r="JS31" i="13"/>
  <c r="JS34" i="13"/>
  <c r="JS35" i="13" s="1"/>
  <c r="JT63" i="13"/>
  <c r="JU59" i="13"/>
  <c r="JS39" i="13"/>
  <c r="JR41" i="13"/>
  <c r="JR43" i="13" s="1"/>
  <c r="JU28" i="13"/>
  <c r="JT30" i="13"/>
  <c r="JU63" i="13" l="1"/>
  <c r="JV59" i="13"/>
  <c r="JU30" i="13"/>
  <c r="JV28" i="13"/>
  <c r="JW38" i="13"/>
  <c r="JT31" i="13"/>
  <c r="JT34" i="13" s="1"/>
  <c r="JT35" i="13" s="1"/>
  <c r="JR47" i="13"/>
  <c r="JR56" i="13" s="1"/>
  <c r="JR65" i="13" s="1"/>
  <c r="JR67" i="13" s="1"/>
  <c r="JT39" i="13"/>
  <c r="JS41" i="13"/>
  <c r="JS43" i="13" s="1"/>
  <c r="JU39" i="13" l="1"/>
  <c r="JT41" i="13"/>
  <c r="JT43" i="13" s="1"/>
  <c r="JU31" i="13"/>
  <c r="JU34" i="13" s="1"/>
  <c r="JU35" i="13" s="1"/>
  <c r="JV63" i="13"/>
  <c r="JW59" i="13"/>
  <c r="JS47" i="13"/>
  <c r="JS56" i="13" s="1"/>
  <c r="JS65" i="13" s="1"/>
  <c r="JS67" i="13" s="1"/>
  <c r="JW28" i="13"/>
  <c r="JV30" i="13"/>
  <c r="JX38" i="13"/>
  <c r="JY38" i="13" l="1"/>
  <c r="JV31" i="13"/>
  <c r="JV34" i="13" s="1"/>
  <c r="JV35" i="13" s="1"/>
  <c r="JW63" i="13"/>
  <c r="JX59" i="13"/>
  <c r="JT47" i="13"/>
  <c r="JT56" i="13" s="1"/>
  <c r="JT65" i="13" s="1"/>
  <c r="JT67" i="13" s="1"/>
  <c r="JX28" i="13"/>
  <c r="JW30" i="13"/>
  <c r="JV39" i="13"/>
  <c r="JU41" i="13"/>
  <c r="JU43" i="13" s="1"/>
  <c r="JU47" i="13" l="1"/>
  <c r="JU56" i="13" s="1"/>
  <c r="JU65" i="13" s="1"/>
  <c r="JU67" i="13" s="1"/>
  <c r="JW31" i="13"/>
  <c r="JW34" i="13" s="1"/>
  <c r="JW35" i="13" s="1"/>
  <c r="JX63" i="13"/>
  <c r="JY59" i="13"/>
  <c r="JZ38" i="13"/>
  <c r="JW39" i="13"/>
  <c r="JV41" i="13"/>
  <c r="JV43" i="13" s="1"/>
  <c r="JY28" i="13"/>
  <c r="JX30" i="13"/>
  <c r="JX31" i="13" l="1"/>
  <c r="JX34" i="13" s="1"/>
  <c r="JX35" i="13" s="1"/>
  <c r="KA38" i="13"/>
  <c r="JY30" i="13"/>
  <c r="JZ28" i="13"/>
  <c r="JV47" i="13"/>
  <c r="JV56" i="13" s="1"/>
  <c r="JV65" i="13" s="1"/>
  <c r="JV67" i="13" s="1"/>
  <c r="JZ59" i="13"/>
  <c r="JY63" i="13"/>
  <c r="JX39" i="13"/>
  <c r="JW41" i="13"/>
  <c r="JW43" i="13" s="1"/>
  <c r="KA59" i="13" l="1"/>
  <c r="JZ63" i="13"/>
  <c r="JY31" i="13"/>
  <c r="JY34" i="13" s="1"/>
  <c r="JY35" i="13" s="1"/>
  <c r="JW67" i="13"/>
  <c r="JW47" i="13"/>
  <c r="JW56" i="13" s="1"/>
  <c r="JW65" i="13" s="1"/>
  <c r="JY39" i="13"/>
  <c r="JX41" i="13"/>
  <c r="JX43" i="13" s="1"/>
  <c r="KB38" i="13"/>
  <c r="KA28" i="13"/>
  <c r="JZ30" i="13"/>
  <c r="JZ31" i="13" l="1"/>
  <c r="JZ34" i="13" s="1"/>
  <c r="JZ35" i="13" s="1"/>
  <c r="KB28" i="13"/>
  <c r="KA30" i="13"/>
  <c r="JZ39" i="13"/>
  <c r="JY41" i="13"/>
  <c r="JY43" i="13" s="1"/>
  <c r="JX47" i="13"/>
  <c r="JX56" i="13" s="1"/>
  <c r="JX65" i="13" s="1"/>
  <c r="JX67" i="13" s="1"/>
  <c r="KC38" i="13"/>
  <c r="KA63" i="13"/>
  <c r="KB59" i="13"/>
  <c r="KB63" i="13" l="1"/>
  <c r="KC59" i="13"/>
  <c r="KA31" i="13"/>
  <c r="KA34" i="13" s="1"/>
  <c r="KA35" i="13" s="1"/>
  <c r="KC28" i="13"/>
  <c r="KB30" i="13"/>
  <c r="KD38" i="13"/>
  <c r="JY47" i="13"/>
  <c r="JY56" i="13" s="1"/>
  <c r="JY65" i="13" s="1"/>
  <c r="JY67" i="13" s="1"/>
  <c r="KA39" i="13"/>
  <c r="JZ41" i="13"/>
  <c r="JZ43" i="13" s="1"/>
  <c r="KB39" i="13" l="1"/>
  <c r="KA41" i="13"/>
  <c r="KA43" i="13" s="1"/>
  <c r="KB31" i="13"/>
  <c r="KB34" i="13" s="1"/>
  <c r="KB35" i="13" s="1"/>
  <c r="KC63" i="13"/>
  <c r="KD59" i="13"/>
  <c r="JZ47" i="13"/>
  <c r="JZ56" i="13" s="1"/>
  <c r="JZ65" i="13" s="1"/>
  <c r="JZ67" i="13" s="1"/>
  <c r="KE38" i="13"/>
  <c r="KC30" i="13"/>
  <c r="KD28" i="13"/>
  <c r="KD63" i="13" l="1"/>
  <c r="KE59" i="13"/>
  <c r="KA47" i="13"/>
  <c r="KA56" i="13" s="1"/>
  <c r="KA65" i="13" s="1"/>
  <c r="KA67" i="13" s="1"/>
  <c r="KE28" i="13"/>
  <c r="KD30" i="13"/>
  <c r="KC31" i="13"/>
  <c r="KC34" i="13" s="1"/>
  <c r="KC35" i="13" s="1"/>
  <c r="KF38" i="13"/>
  <c r="KC39" i="13"/>
  <c r="KB41" i="13"/>
  <c r="KB43" i="13" s="1"/>
  <c r="KB47" i="13" l="1"/>
  <c r="KB56" i="13" s="1"/>
  <c r="KB65" i="13" s="1"/>
  <c r="KB67" i="13" s="1"/>
  <c r="KD39" i="13"/>
  <c r="KC41" i="13"/>
  <c r="KC43" i="13" s="1"/>
  <c r="KD31" i="13"/>
  <c r="KD34" i="13" s="1"/>
  <c r="KD35" i="13" s="1"/>
  <c r="KE63" i="13"/>
  <c r="KF59" i="13"/>
  <c r="KG38" i="13"/>
  <c r="KF28" i="13"/>
  <c r="KE30" i="13"/>
  <c r="KE31" i="13" l="1"/>
  <c r="KE34" i="13" s="1"/>
  <c r="KE35" i="13" s="1"/>
  <c r="KE39" i="13"/>
  <c r="KD41" i="13"/>
  <c r="KD43" i="13" s="1"/>
  <c r="KC47" i="13"/>
  <c r="KC56" i="13" s="1"/>
  <c r="KC65" i="13" s="1"/>
  <c r="KC67" i="13" s="1"/>
  <c r="KF63" i="13"/>
  <c r="KG59" i="13"/>
  <c r="KG28" i="13"/>
  <c r="KF30" i="13"/>
  <c r="KH38" i="13"/>
  <c r="KI38" i="13" l="1"/>
  <c r="KH59" i="13"/>
  <c r="KG63" i="13"/>
  <c r="KF39" i="13"/>
  <c r="KE41" i="13"/>
  <c r="KE43" i="13" s="1"/>
  <c r="KD47" i="13"/>
  <c r="KD56" i="13" s="1"/>
  <c r="KD65" i="13" s="1"/>
  <c r="KD67" i="13" s="1"/>
  <c r="KF31" i="13"/>
  <c r="KF34" i="13" s="1"/>
  <c r="KF35" i="13" s="1"/>
  <c r="KG30" i="13"/>
  <c r="KH28" i="13"/>
  <c r="KH30" i="13" l="1"/>
  <c r="KI28" i="13"/>
  <c r="KI59" i="13"/>
  <c r="KH63" i="13"/>
  <c r="KG31" i="13"/>
  <c r="KG34" i="13" s="1"/>
  <c r="KG35" i="13" s="1"/>
  <c r="KE47" i="13"/>
  <c r="KE56" i="13" s="1"/>
  <c r="KE65" i="13" s="1"/>
  <c r="KE67" i="13" s="1"/>
  <c r="KG39" i="13"/>
  <c r="KF41" i="13"/>
  <c r="KF43" i="13" s="1"/>
  <c r="KJ38" i="13"/>
  <c r="KI63" i="13" l="1"/>
  <c r="KJ59" i="13"/>
  <c r="KF47" i="13"/>
  <c r="KF56" i="13" s="1"/>
  <c r="KF65" i="13" s="1"/>
  <c r="KF67" i="13" s="1"/>
  <c r="KJ28" i="13"/>
  <c r="KI30" i="13"/>
  <c r="KK38" i="13"/>
  <c r="KH39" i="13"/>
  <c r="KG41" i="13"/>
  <c r="KG43" i="13" s="1"/>
  <c r="KH31" i="13"/>
  <c r="KH34" i="13"/>
  <c r="KH35" i="13" s="1"/>
  <c r="KI31" i="13" l="1"/>
  <c r="KI34" i="13" s="1"/>
  <c r="KI35" i="13" s="1"/>
  <c r="KJ63" i="13"/>
  <c r="KK59" i="13"/>
  <c r="KL38" i="13"/>
  <c r="KG47" i="13"/>
  <c r="KG56" i="13" s="1"/>
  <c r="KG65" i="13" s="1"/>
  <c r="KG67" i="13" s="1"/>
  <c r="KI39" i="13"/>
  <c r="KH41" i="13"/>
  <c r="KH43" i="13" s="1"/>
  <c r="KK28" i="13"/>
  <c r="KJ30" i="13"/>
  <c r="KH47" i="13" l="1"/>
  <c r="KH56" i="13" s="1"/>
  <c r="KH65" i="13" s="1"/>
  <c r="KH67" i="13" s="1"/>
  <c r="KJ31" i="13"/>
  <c r="KJ34" i="13" s="1"/>
  <c r="KJ35" i="13" s="1"/>
  <c r="KK63" i="13"/>
  <c r="KL59" i="13"/>
  <c r="KK30" i="13"/>
  <c r="KL28" i="13"/>
  <c r="KJ39" i="13"/>
  <c r="KI41" i="13"/>
  <c r="KI43" i="13" s="1"/>
  <c r="KM38" i="13"/>
  <c r="KM28" i="13" l="1"/>
  <c r="KL30" i="13"/>
  <c r="KN38" i="13"/>
  <c r="KK39" i="13"/>
  <c r="KJ41" i="13"/>
  <c r="KJ43" i="13" s="1"/>
  <c r="KK31" i="13"/>
  <c r="KK34" i="13" s="1"/>
  <c r="KK35" i="13" s="1"/>
  <c r="KI47" i="13"/>
  <c r="KI56" i="13" s="1"/>
  <c r="KI65" i="13" s="1"/>
  <c r="KI67" i="13" s="1"/>
  <c r="KL63" i="13"/>
  <c r="KM59" i="13"/>
  <c r="KM63" i="13" l="1"/>
  <c r="KN59" i="13"/>
  <c r="KO38" i="13"/>
  <c r="KJ47" i="13"/>
  <c r="KJ56" i="13" s="1"/>
  <c r="KJ65" i="13" s="1"/>
  <c r="KJ67" i="13" s="1"/>
  <c r="KL31" i="13"/>
  <c r="KL34" i="13" s="1"/>
  <c r="KL35" i="13" s="1"/>
  <c r="KL39" i="13"/>
  <c r="KK41" i="13"/>
  <c r="KK43" i="13" s="1"/>
  <c r="KN28" i="13"/>
  <c r="KM30" i="13"/>
  <c r="KO28" i="13" l="1"/>
  <c r="KN30" i="13"/>
  <c r="KM31" i="13"/>
  <c r="KM34" i="13" s="1"/>
  <c r="KM35" i="13" s="1"/>
  <c r="KN63" i="13"/>
  <c r="KO59" i="13"/>
  <c r="KP38" i="13"/>
  <c r="KK47" i="13"/>
  <c r="KK56" i="13" s="1"/>
  <c r="KK65" i="13" s="1"/>
  <c r="KK67" i="13" s="1"/>
  <c r="KM39" i="13"/>
  <c r="KL41" i="13"/>
  <c r="KL43" i="13" s="1"/>
  <c r="KL47" i="13" l="1"/>
  <c r="KL56" i="13" s="1"/>
  <c r="KL65" i="13" s="1"/>
  <c r="KL67" i="13" s="1"/>
  <c r="KQ38" i="13"/>
  <c r="KN39" i="13"/>
  <c r="KM41" i="13"/>
  <c r="KM43" i="13" s="1"/>
  <c r="KP59" i="13"/>
  <c r="KO63" i="13"/>
  <c r="KN31" i="13"/>
  <c r="KN34" i="13" s="1"/>
  <c r="KN35" i="13" s="1"/>
  <c r="KO30" i="13"/>
  <c r="KP28" i="13"/>
  <c r="KQ28" i="13" l="1"/>
  <c r="KP30" i="13"/>
  <c r="KO31" i="13"/>
  <c r="KO34" i="13" s="1"/>
  <c r="KO35" i="13" s="1"/>
  <c r="KQ59" i="13"/>
  <c r="KP63" i="13"/>
  <c r="KR38" i="13"/>
  <c r="KM47" i="13"/>
  <c r="KM56" i="13" s="1"/>
  <c r="KM65" i="13" s="1"/>
  <c r="KM67" i="13" s="1"/>
  <c r="KO39" i="13"/>
  <c r="KN41" i="13"/>
  <c r="KN43" i="13" s="1"/>
  <c r="KN47" i="13" l="1"/>
  <c r="KN56" i="13" s="1"/>
  <c r="KN65" i="13" s="1"/>
  <c r="KN67" i="13" s="1"/>
  <c r="KP39" i="13"/>
  <c r="KO41" i="13"/>
  <c r="KO43" i="13" s="1"/>
  <c r="KS38" i="13"/>
  <c r="KP31" i="13"/>
  <c r="KP34" i="13" s="1"/>
  <c r="KP35" i="13" s="1"/>
  <c r="KQ63" i="13"/>
  <c r="KR59" i="13"/>
  <c r="KR28" i="13"/>
  <c r="KQ30" i="13"/>
  <c r="KQ31" i="13" l="1"/>
  <c r="KQ34" i="13" s="1"/>
  <c r="KQ35" i="13" s="1"/>
  <c r="KO47" i="13"/>
  <c r="KO56" i="13" s="1"/>
  <c r="KO65" i="13" s="1"/>
  <c r="KO67" i="13" s="1"/>
  <c r="KS28" i="13"/>
  <c r="KR30" i="13"/>
  <c r="KQ39" i="13"/>
  <c r="KP41" i="13"/>
  <c r="KP43" i="13" s="1"/>
  <c r="KR63" i="13"/>
  <c r="KS59" i="13"/>
  <c r="KT38" i="13"/>
  <c r="KU38" i="13" l="1"/>
  <c r="KR39" i="13"/>
  <c r="KQ41" i="13"/>
  <c r="KQ43" i="13" s="1"/>
  <c r="KP47" i="13"/>
  <c r="KP56" i="13" s="1"/>
  <c r="KP65" i="13" s="1"/>
  <c r="KP67" i="13" s="1"/>
  <c r="KS63" i="13"/>
  <c r="KT59" i="13"/>
  <c r="KR31" i="13"/>
  <c r="KR34" i="13" s="1"/>
  <c r="KR35" i="13" s="1"/>
  <c r="KS30" i="13"/>
  <c r="KT28" i="13"/>
  <c r="KU28" i="13" l="1"/>
  <c r="KT30" i="13"/>
  <c r="KS39" i="13"/>
  <c r="KR41" i="13"/>
  <c r="KR43" i="13" s="1"/>
  <c r="KQ47" i="13"/>
  <c r="KQ56" i="13" s="1"/>
  <c r="KQ65" i="13" s="1"/>
  <c r="KQ67" i="13" s="1"/>
  <c r="KS31" i="13"/>
  <c r="KS34" i="13" s="1"/>
  <c r="KS35" i="13" s="1"/>
  <c r="KT63" i="13"/>
  <c r="KU59" i="13"/>
  <c r="KV38" i="13"/>
  <c r="KR47" i="13" l="1"/>
  <c r="KR56" i="13" s="1"/>
  <c r="KR65" i="13" s="1"/>
  <c r="KR67" i="13" s="1"/>
  <c r="KT39" i="13"/>
  <c r="KS41" i="13"/>
  <c r="KS43" i="13" s="1"/>
  <c r="KW38" i="13"/>
  <c r="KU63" i="13"/>
  <c r="KV59" i="13"/>
  <c r="KT31" i="13"/>
  <c r="KT34" i="13"/>
  <c r="KT35" i="13" s="1"/>
  <c r="KV28" i="13"/>
  <c r="KU30" i="13"/>
  <c r="KS47" i="13" l="1"/>
  <c r="KS56" i="13" s="1"/>
  <c r="KS65" i="13" s="1"/>
  <c r="KS67" i="13" s="1"/>
  <c r="KW28" i="13"/>
  <c r="KV30" i="13"/>
  <c r="KU39" i="13"/>
  <c r="KT41" i="13"/>
  <c r="KT43" i="13" s="1"/>
  <c r="KU31" i="13"/>
  <c r="KU34" i="13" s="1"/>
  <c r="KU35" i="13" s="1"/>
  <c r="KV63" i="13"/>
  <c r="KW59" i="13"/>
  <c r="KX38" i="13"/>
  <c r="KW30" i="13" l="1"/>
  <c r="KX28" i="13"/>
  <c r="KY38" i="13"/>
  <c r="KT47" i="13"/>
  <c r="KT56" i="13" s="1"/>
  <c r="KT65" i="13" s="1"/>
  <c r="KT67" i="13" s="1"/>
  <c r="KV31" i="13"/>
  <c r="KV34" i="13" s="1"/>
  <c r="KV35" i="13" s="1"/>
  <c r="KX59" i="13"/>
  <c r="KW63" i="13"/>
  <c r="KV39" i="13"/>
  <c r="KU41" i="13"/>
  <c r="KU43" i="13" s="1"/>
  <c r="KW39" i="13" l="1"/>
  <c r="KV41" i="13"/>
  <c r="KV43" i="13" s="1"/>
  <c r="KZ38" i="13"/>
  <c r="KU47" i="13"/>
  <c r="KU56" i="13" s="1"/>
  <c r="KU65" i="13" s="1"/>
  <c r="KU67" i="13" s="1"/>
  <c r="KX30" i="13"/>
  <c r="KY28" i="13"/>
  <c r="KY59" i="13"/>
  <c r="KX63" i="13"/>
  <c r="KW31" i="13"/>
  <c r="KW34" i="13" s="1"/>
  <c r="KW35" i="13" s="1"/>
  <c r="KZ28" i="13" l="1"/>
  <c r="KY30" i="13"/>
  <c r="KX31" i="13"/>
  <c r="KX34" i="13"/>
  <c r="KX35" i="13" s="1"/>
  <c r="LA38" i="13"/>
  <c r="KV47" i="13"/>
  <c r="KV56" i="13" s="1"/>
  <c r="KV65" i="13" s="1"/>
  <c r="KV67" i="13" s="1"/>
  <c r="KY63" i="13"/>
  <c r="KZ59" i="13"/>
  <c r="KX39" i="13"/>
  <c r="KW41" i="13"/>
  <c r="KW43" i="13" s="1"/>
  <c r="KW47" i="13" l="1"/>
  <c r="KW56" i="13" s="1"/>
  <c r="KW65" i="13" s="1"/>
  <c r="KW67" i="13" s="1"/>
  <c r="KY39" i="13"/>
  <c r="KX41" i="13"/>
  <c r="KX43" i="13" s="1"/>
  <c r="KZ63" i="13"/>
  <c r="LA59" i="13"/>
  <c r="LB38" i="13"/>
  <c r="KY31" i="13"/>
  <c r="KY34" i="13" s="1"/>
  <c r="KY35" i="13" s="1"/>
  <c r="LA28" i="13"/>
  <c r="KZ30" i="13"/>
  <c r="LA30" i="13" l="1"/>
  <c r="LB28" i="13"/>
  <c r="LC38" i="13"/>
  <c r="KZ39" i="13"/>
  <c r="KY41" i="13"/>
  <c r="KY43" i="13" s="1"/>
  <c r="KX47" i="13"/>
  <c r="KX56" i="13" s="1"/>
  <c r="KX65" i="13" s="1"/>
  <c r="KX67" i="13"/>
  <c r="LA63" i="13"/>
  <c r="LB59" i="13"/>
  <c r="KZ31" i="13"/>
  <c r="KZ34" i="13" s="1"/>
  <c r="KZ35" i="13" s="1"/>
  <c r="LD38" i="13" l="1"/>
  <c r="LB63" i="13"/>
  <c r="LC59" i="13"/>
  <c r="KY47" i="13"/>
  <c r="KY56" i="13" s="1"/>
  <c r="KY65" i="13" s="1"/>
  <c r="KY67" i="13" s="1"/>
  <c r="LC28" i="13"/>
  <c r="LB30" i="13"/>
  <c r="LA39" i="13"/>
  <c r="KZ41" i="13"/>
  <c r="KZ43" i="13" s="1"/>
  <c r="LA31" i="13"/>
  <c r="LA34" i="13" s="1"/>
  <c r="LA35" i="13" s="1"/>
  <c r="LB31" i="13" l="1"/>
  <c r="LB34" i="13" s="1"/>
  <c r="LB35" i="13" s="1"/>
  <c r="LD28" i="13"/>
  <c r="LC30" i="13"/>
  <c r="LC63" i="13"/>
  <c r="LD59" i="13"/>
  <c r="KZ47" i="13"/>
  <c r="KZ56" i="13" s="1"/>
  <c r="KZ65" i="13" s="1"/>
  <c r="KZ67" i="13" s="1"/>
  <c r="LB39" i="13"/>
  <c r="LA41" i="13"/>
  <c r="LA43" i="13" s="1"/>
  <c r="LE38" i="13"/>
  <c r="LC31" i="13" l="1"/>
  <c r="LC34" i="13" s="1"/>
  <c r="LC35" i="13" s="1"/>
  <c r="LE28" i="13"/>
  <c r="LD30" i="13"/>
  <c r="LF38" i="13"/>
  <c r="LD63" i="13"/>
  <c r="LE59" i="13"/>
  <c r="LA47" i="13"/>
  <c r="LA56" i="13" s="1"/>
  <c r="LA65" i="13" s="1"/>
  <c r="LA67" i="13" s="1"/>
  <c r="LC39" i="13"/>
  <c r="LB41" i="13"/>
  <c r="LB43" i="13" s="1"/>
  <c r="LB47" i="13" l="1"/>
  <c r="LB56" i="13" s="1"/>
  <c r="LB65" i="13" s="1"/>
  <c r="LB67" i="13" s="1"/>
  <c r="LF59" i="13"/>
  <c r="LE63" i="13"/>
  <c r="LD39" i="13"/>
  <c r="LC41" i="13"/>
  <c r="LC43" i="13" s="1"/>
  <c r="LE30" i="13"/>
  <c r="LF28" i="13"/>
  <c r="LD31" i="13"/>
  <c r="LD34" i="13" s="1"/>
  <c r="LD35" i="13" s="1"/>
  <c r="LG38" i="13"/>
  <c r="LG28" i="13" l="1"/>
  <c r="LF30" i="13"/>
  <c r="LH38" i="13"/>
  <c r="LE31" i="13"/>
  <c r="LE34" i="13" s="1"/>
  <c r="LE35" i="13" s="1"/>
  <c r="LG59" i="13"/>
  <c r="LF63" i="13"/>
  <c r="LC47" i="13"/>
  <c r="LC56" i="13" s="1"/>
  <c r="LC65" i="13" s="1"/>
  <c r="LC67" i="13" s="1"/>
  <c r="LE39" i="13"/>
  <c r="LD41" i="13"/>
  <c r="LD43" i="13" s="1"/>
  <c r="LG63" i="13" l="1"/>
  <c r="LH59" i="13"/>
  <c r="LI38" i="13"/>
  <c r="LF31" i="13"/>
  <c r="LF34" i="13" s="1"/>
  <c r="LF35" i="13" s="1"/>
  <c r="LD47" i="13"/>
  <c r="LD56" i="13" s="1"/>
  <c r="LD65" i="13" s="1"/>
  <c r="LD67" i="13" s="1"/>
  <c r="LF39" i="13"/>
  <c r="LE41" i="13"/>
  <c r="LE43" i="13" s="1"/>
  <c r="LH28" i="13"/>
  <c r="LG30" i="13"/>
  <c r="LG39" i="13" l="1"/>
  <c r="LF41" i="13"/>
  <c r="LF43" i="13" s="1"/>
  <c r="LG31" i="13"/>
  <c r="LG34" i="13" s="1"/>
  <c r="LG35" i="13" s="1"/>
  <c r="LI28" i="13"/>
  <c r="LH30" i="13"/>
  <c r="LJ38" i="13"/>
  <c r="LE47" i="13"/>
  <c r="LE56" i="13" s="1"/>
  <c r="LE65" i="13" s="1"/>
  <c r="LE67" i="13" s="1"/>
  <c r="LH63" i="13"/>
  <c r="LI59" i="13"/>
  <c r="LI63" i="13" l="1"/>
  <c r="LJ59" i="13"/>
  <c r="LK38" i="13"/>
  <c r="LH31" i="13"/>
  <c r="LH34" i="13" s="1"/>
  <c r="LH35" i="13" s="1"/>
  <c r="LF47" i="13"/>
  <c r="LF56" i="13" s="1"/>
  <c r="LF65" i="13" s="1"/>
  <c r="LF67" i="13" s="1"/>
  <c r="LI30" i="13"/>
  <c r="LJ28" i="13"/>
  <c r="LH39" i="13"/>
  <c r="LG41" i="13"/>
  <c r="LG43" i="13" s="1"/>
  <c r="LG47" i="13" l="1"/>
  <c r="LG56" i="13" s="1"/>
  <c r="LG65" i="13" s="1"/>
  <c r="LG67" i="13" s="1"/>
  <c r="LI39" i="13"/>
  <c r="LH41" i="13"/>
  <c r="LH43" i="13" s="1"/>
  <c r="LL38" i="13"/>
  <c r="LK28" i="13"/>
  <c r="LJ30" i="13"/>
  <c r="LJ63" i="13"/>
  <c r="LK59" i="13"/>
  <c r="LI31" i="13"/>
  <c r="LI34" i="13" s="1"/>
  <c r="LI35" i="13" s="1"/>
  <c r="LJ31" i="13" l="1"/>
  <c r="LJ34" i="13" s="1"/>
  <c r="LJ35" i="13" s="1"/>
  <c r="LH47" i="13"/>
  <c r="LH56" i="13" s="1"/>
  <c r="LH65" i="13" s="1"/>
  <c r="LH67" i="13" s="1"/>
  <c r="LL28" i="13"/>
  <c r="LK30" i="13"/>
  <c r="LJ39" i="13"/>
  <c r="LI41" i="13"/>
  <c r="LI43" i="13" s="1"/>
  <c r="LK63" i="13"/>
  <c r="LL59" i="13"/>
  <c r="LM38" i="13"/>
  <c r="LN38" i="13" l="1"/>
  <c r="LI47" i="13"/>
  <c r="LI56" i="13" s="1"/>
  <c r="LI65" i="13" s="1"/>
  <c r="LI67" i="13" s="1"/>
  <c r="LK39" i="13"/>
  <c r="LJ41" i="13"/>
  <c r="LJ43" i="13" s="1"/>
  <c r="LL63" i="13"/>
  <c r="LM59" i="13"/>
  <c r="LK31" i="13"/>
  <c r="LK34" i="13" s="1"/>
  <c r="LK35" i="13" s="1"/>
  <c r="LM28" i="13"/>
  <c r="LL30" i="13"/>
  <c r="LM30" i="13" l="1"/>
  <c r="LN28" i="13"/>
  <c r="LJ47" i="13"/>
  <c r="LJ56" i="13" s="1"/>
  <c r="LJ65" i="13" s="1"/>
  <c r="LJ67" i="13" s="1"/>
  <c r="LO38" i="13"/>
  <c r="LL31" i="13"/>
  <c r="LL34" i="13" s="1"/>
  <c r="LL35" i="13" s="1"/>
  <c r="LN59" i="13"/>
  <c r="LM63" i="13"/>
  <c r="LL39" i="13"/>
  <c r="LK41" i="13"/>
  <c r="LK43" i="13" s="1"/>
  <c r="LO28" i="13" l="1"/>
  <c r="LN30" i="13"/>
  <c r="LK47" i="13"/>
  <c r="LK56" i="13" s="1"/>
  <c r="LK65" i="13" s="1"/>
  <c r="LK67" i="13" s="1"/>
  <c r="LM39" i="13"/>
  <c r="LL41" i="13"/>
  <c r="LL43" i="13" s="1"/>
  <c r="LO59" i="13"/>
  <c r="LN63" i="13"/>
  <c r="LP38" i="13"/>
  <c r="LM31" i="13"/>
  <c r="LM34" i="13" s="1"/>
  <c r="LM35" i="13" s="1"/>
  <c r="LO63" i="13" l="1"/>
  <c r="LP59" i="13"/>
  <c r="LN31" i="13"/>
  <c r="LN34" i="13" s="1"/>
  <c r="LN35" i="13" s="1"/>
  <c r="LL67" i="13"/>
  <c r="LL47" i="13"/>
  <c r="LL56" i="13" s="1"/>
  <c r="LL65" i="13" s="1"/>
  <c r="LQ38" i="13"/>
  <c r="LN39" i="13"/>
  <c r="LM41" i="13"/>
  <c r="LM43" i="13" s="1"/>
  <c r="LP28" i="13"/>
  <c r="LO30" i="13"/>
  <c r="LO39" i="13" l="1"/>
  <c r="LN41" i="13"/>
  <c r="LN43" i="13" s="1"/>
  <c r="LO31" i="13"/>
  <c r="LO34" i="13"/>
  <c r="LO35" i="13" s="1"/>
  <c r="LR38" i="13"/>
  <c r="LQ28" i="13"/>
  <c r="LP30" i="13"/>
  <c r="LM47" i="13"/>
  <c r="LM56" i="13" s="1"/>
  <c r="LM65" i="13" s="1"/>
  <c r="LM67" i="13" s="1"/>
  <c r="LP63" i="13"/>
  <c r="LQ59" i="13"/>
  <c r="LP31" i="13" l="1"/>
  <c r="LP34" i="13" s="1"/>
  <c r="LP35" i="13" s="1"/>
  <c r="LQ30" i="13"/>
  <c r="LR28" i="13"/>
  <c r="LN47" i="13"/>
  <c r="LN56" i="13" s="1"/>
  <c r="LN65" i="13" s="1"/>
  <c r="LN67" i="13" s="1"/>
  <c r="LQ63" i="13"/>
  <c r="LR59" i="13"/>
  <c r="LS38" i="13"/>
  <c r="LP39" i="13"/>
  <c r="LO41" i="13"/>
  <c r="LO43" i="13" s="1"/>
  <c r="LS28" i="13" l="1"/>
  <c r="LR30" i="13"/>
  <c r="LQ31" i="13"/>
  <c r="LQ34" i="13" s="1"/>
  <c r="LQ35" i="13" s="1"/>
  <c r="LO67" i="13"/>
  <c r="LO47" i="13"/>
  <c r="LO56" i="13" s="1"/>
  <c r="LO65" i="13" s="1"/>
  <c r="LQ39" i="13"/>
  <c r="LP41" i="13"/>
  <c r="LP43" i="13" s="1"/>
  <c r="LR63" i="13"/>
  <c r="LS59" i="13"/>
  <c r="LT38" i="13"/>
  <c r="LP47" i="13" l="1"/>
  <c r="LP56" i="13" s="1"/>
  <c r="LP65" i="13" s="1"/>
  <c r="LP67" i="13" s="1"/>
  <c r="LU38" i="13"/>
  <c r="LR39" i="13"/>
  <c r="LQ41" i="13"/>
  <c r="LQ43" i="13" s="1"/>
  <c r="LS63" i="13"/>
  <c r="LT59" i="13"/>
  <c r="LR31" i="13"/>
  <c r="LR34" i="13" s="1"/>
  <c r="LR35" i="13" s="1"/>
  <c r="LT28" i="13"/>
  <c r="LS30" i="13"/>
  <c r="LS34" i="13" l="1"/>
  <c r="LS35" i="13" s="1"/>
  <c r="LS31" i="13"/>
  <c r="LT63" i="13"/>
  <c r="LU59" i="13"/>
  <c r="LV38" i="13"/>
  <c r="LU28" i="13"/>
  <c r="LT30" i="13"/>
  <c r="LQ47" i="13"/>
  <c r="LQ56" i="13" s="1"/>
  <c r="LQ65" i="13" s="1"/>
  <c r="LQ67" i="13" s="1"/>
  <c r="LS39" i="13"/>
  <c r="LR41" i="13"/>
  <c r="LR43" i="13" s="1"/>
  <c r="LT31" i="13" l="1"/>
  <c r="LT34" i="13" s="1"/>
  <c r="LT35" i="13" s="1"/>
  <c r="LV59" i="13"/>
  <c r="LU63" i="13"/>
  <c r="LT39" i="13"/>
  <c r="LS41" i="13"/>
  <c r="LS43" i="13" s="1"/>
  <c r="LU30" i="13"/>
  <c r="LV28" i="13"/>
  <c r="LR47" i="13"/>
  <c r="LR56" i="13" s="1"/>
  <c r="LR65" i="13" s="1"/>
  <c r="LR67" i="13" s="1"/>
  <c r="LW38" i="13"/>
  <c r="LW28" i="13" l="1"/>
  <c r="LV30" i="13"/>
  <c r="LX38" i="13"/>
  <c r="LW59" i="13"/>
  <c r="LV63" i="13"/>
  <c r="LS47" i="13"/>
  <c r="LS56" i="13" s="1"/>
  <c r="LS65" i="13" s="1"/>
  <c r="LS67" i="13" s="1"/>
  <c r="LU31" i="13"/>
  <c r="LU34" i="13" s="1"/>
  <c r="LU35" i="13" s="1"/>
  <c r="LU39" i="13"/>
  <c r="LT41" i="13"/>
  <c r="LT43" i="13" s="1"/>
  <c r="LY38" i="13" l="1"/>
  <c r="LT47" i="13"/>
  <c r="LT56" i="13" s="1"/>
  <c r="LT65" i="13" s="1"/>
  <c r="LT67" i="13" s="1"/>
  <c r="LV39" i="13"/>
  <c r="LU41" i="13"/>
  <c r="LU43" i="13" s="1"/>
  <c r="LV31" i="13"/>
  <c r="LV34" i="13"/>
  <c r="LV35" i="13" s="1"/>
  <c r="LW63" i="13"/>
  <c r="LX59" i="13"/>
  <c r="LX28" i="13"/>
  <c r="LW30" i="13"/>
  <c r="LW31" i="13" l="1"/>
  <c r="LW34" i="13" s="1"/>
  <c r="LW35" i="13" s="1"/>
  <c r="LY28" i="13"/>
  <c r="LX30" i="13"/>
  <c r="LU47" i="13"/>
  <c r="LU56" i="13" s="1"/>
  <c r="LU65" i="13" s="1"/>
  <c r="LU67" i="13" s="1"/>
  <c r="LZ38" i="13"/>
  <c r="LX63" i="13"/>
  <c r="LY59" i="13"/>
  <c r="LW39" i="13"/>
  <c r="LV41" i="13"/>
  <c r="LV43" i="13" s="1"/>
  <c r="LV47" i="13" l="1"/>
  <c r="LV56" i="13" s="1"/>
  <c r="LV65" i="13" s="1"/>
  <c r="LV67" i="13" s="1"/>
  <c r="MA38" i="13"/>
  <c r="LY30" i="13"/>
  <c r="LZ28" i="13"/>
  <c r="LX31" i="13"/>
  <c r="LX34" i="13" s="1"/>
  <c r="LX35" i="13" s="1"/>
  <c r="LX39" i="13"/>
  <c r="LW41" i="13"/>
  <c r="LW43" i="13" s="1"/>
  <c r="LY63" i="13"/>
  <c r="LZ59" i="13"/>
  <c r="LZ63" i="13" l="1"/>
  <c r="MA59" i="13"/>
  <c r="MB38" i="13"/>
  <c r="LW47" i="13"/>
  <c r="LW56" i="13" s="1"/>
  <c r="LW65" i="13" s="1"/>
  <c r="LW67" i="13" s="1"/>
  <c r="MA28" i="13"/>
  <c r="LZ30" i="13"/>
  <c r="LY39" i="13"/>
  <c r="LX41" i="13"/>
  <c r="LX43" i="13" s="1"/>
  <c r="LY31" i="13"/>
  <c r="LY34" i="13" s="1"/>
  <c r="LY35" i="13" s="1"/>
  <c r="MB28" i="13" l="1"/>
  <c r="MA30" i="13"/>
  <c r="MC38" i="13"/>
  <c r="LZ31" i="13"/>
  <c r="LZ34" i="13" s="1"/>
  <c r="LZ35" i="13" s="1"/>
  <c r="MA63" i="13"/>
  <c r="MB59" i="13"/>
  <c r="LX47" i="13"/>
  <c r="LX56" i="13" s="1"/>
  <c r="LX65" i="13" s="1"/>
  <c r="LX67" i="13" s="1"/>
  <c r="LZ39" i="13"/>
  <c r="LY41" i="13"/>
  <c r="LY43" i="13" s="1"/>
  <c r="MB63" i="13" l="1"/>
  <c r="MC59" i="13"/>
  <c r="LY47" i="13"/>
  <c r="LY56" i="13" s="1"/>
  <c r="LY65" i="13" s="1"/>
  <c r="LY67" i="13" s="1"/>
  <c r="MA31" i="13"/>
  <c r="MA34" i="13" s="1"/>
  <c r="MA35" i="13" s="1"/>
  <c r="MD38" i="13"/>
  <c r="MA39" i="13"/>
  <c r="LZ41" i="13"/>
  <c r="LZ43" i="13" s="1"/>
  <c r="MC28" i="13"/>
  <c r="MB30" i="13"/>
  <c r="ME38" i="13" l="1"/>
  <c r="MD59" i="13"/>
  <c r="MC63" i="13"/>
  <c r="MB31" i="13"/>
  <c r="MB34" i="13" s="1"/>
  <c r="MB35" i="13" s="1"/>
  <c r="MC30" i="13"/>
  <c r="MD28" i="13"/>
  <c r="LZ47" i="13"/>
  <c r="LZ56" i="13" s="1"/>
  <c r="LZ65" i="13" s="1"/>
  <c r="LZ67" i="13" s="1"/>
  <c r="MB39" i="13"/>
  <c r="MA41" i="13"/>
  <c r="MA43" i="13" s="1"/>
  <c r="ME28" i="13" l="1"/>
  <c r="MD30" i="13"/>
  <c r="MC39" i="13"/>
  <c r="MB41" i="13"/>
  <c r="MB43" i="13" s="1"/>
  <c r="MC31" i="13"/>
  <c r="MC34" i="13" s="1"/>
  <c r="MC35" i="13" s="1"/>
  <c r="ME59" i="13"/>
  <c r="MD63" i="13"/>
  <c r="MA47" i="13"/>
  <c r="MA56" i="13" s="1"/>
  <c r="MA65" i="13" s="1"/>
  <c r="MA67" i="13" s="1"/>
  <c r="MF38" i="13"/>
  <c r="MG38" i="13" l="1"/>
  <c r="MD39" i="13"/>
  <c r="MC41" i="13"/>
  <c r="MC43" i="13" s="1"/>
  <c r="MB47" i="13"/>
  <c r="MB56" i="13" s="1"/>
  <c r="MB65" i="13" s="1"/>
  <c r="MB67" i="13" s="1"/>
  <c r="ME63" i="13"/>
  <c r="MF59" i="13"/>
  <c r="MD31" i="13"/>
  <c r="MD34" i="13" s="1"/>
  <c r="MD35" i="13" s="1"/>
  <c r="MF28" i="13"/>
  <c r="ME30" i="13"/>
  <c r="ME31" i="13" l="1"/>
  <c r="ME34" i="13" s="1"/>
  <c r="ME35" i="13" s="1"/>
  <c r="MG28" i="13"/>
  <c r="MF30" i="13"/>
  <c r="ME39" i="13"/>
  <c r="MD41" i="13"/>
  <c r="MD43" i="13" s="1"/>
  <c r="MF63" i="13"/>
  <c r="MG59" i="13"/>
  <c r="MH38" i="13"/>
  <c r="MC47" i="13"/>
  <c r="MC56" i="13" s="1"/>
  <c r="MC65" i="13" s="1"/>
  <c r="MC67" i="13" s="1"/>
  <c r="MG63" i="13" l="1"/>
  <c r="MH59" i="13"/>
  <c r="MG30" i="13"/>
  <c r="MH28" i="13"/>
  <c r="MF31" i="13"/>
  <c r="MF34" i="13" s="1"/>
  <c r="MF35" i="13" s="1"/>
  <c r="MD47" i="13"/>
  <c r="MD56" i="13" s="1"/>
  <c r="MD65" i="13" s="1"/>
  <c r="MD67" i="13" s="1"/>
  <c r="MI38" i="13"/>
  <c r="MF39" i="13"/>
  <c r="ME41" i="13"/>
  <c r="ME43" i="13" s="1"/>
  <c r="MG31" i="13" l="1"/>
  <c r="MG34" i="13" s="1"/>
  <c r="MG35" i="13" s="1"/>
  <c r="ME47" i="13"/>
  <c r="ME56" i="13" s="1"/>
  <c r="ME65" i="13" s="1"/>
  <c r="ME67" i="13" s="1"/>
  <c r="MI28" i="13"/>
  <c r="MH30" i="13"/>
  <c r="MH63" i="13"/>
  <c r="MI59" i="13"/>
  <c r="MG39" i="13"/>
  <c r="MF41" i="13"/>
  <c r="MF43" i="13" s="1"/>
  <c r="MJ38" i="13"/>
  <c r="MK38" i="13" l="1"/>
  <c r="MI63" i="13"/>
  <c r="MJ59" i="13"/>
  <c r="MF47" i="13"/>
  <c r="MF56" i="13" s="1"/>
  <c r="MF65" i="13" s="1"/>
  <c r="MF67" i="13" s="1"/>
  <c r="MH31" i="13"/>
  <c r="MH34" i="13" s="1"/>
  <c r="MH35" i="13" s="1"/>
  <c r="MH39" i="13"/>
  <c r="MG41" i="13"/>
  <c r="MG43" i="13" s="1"/>
  <c r="MJ28" i="13"/>
  <c r="MI30" i="13"/>
  <c r="MJ63" i="13" l="1"/>
  <c r="MK59" i="13"/>
  <c r="MK28" i="13"/>
  <c r="MJ30" i="13"/>
  <c r="MG47" i="13"/>
  <c r="MG56" i="13" s="1"/>
  <c r="MG65" i="13" s="1"/>
  <c r="MG67" i="13" s="1"/>
  <c r="ML38" i="13"/>
  <c r="MI31" i="13"/>
  <c r="MI34" i="13" s="1"/>
  <c r="MI35" i="13" s="1"/>
  <c r="MI39" i="13"/>
  <c r="MH41" i="13"/>
  <c r="MH43" i="13" s="1"/>
  <c r="MK30" i="13" l="1"/>
  <c r="ML28" i="13"/>
  <c r="MH47" i="13"/>
  <c r="MH56" i="13" s="1"/>
  <c r="MH65" i="13" s="1"/>
  <c r="MH67" i="13" s="1"/>
  <c r="MJ31" i="13"/>
  <c r="MJ34" i="13" s="1"/>
  <c r="MJ35" i="13" s="1"/>
  <c r="ML59" i="13"/>
  <c r="MK63" i="13"/>
  <c r="MM38" i="13"/>
  <c r="MJ39" i="13"/>
  <c r="MI41" i="13"/>
  <c r="MI43" i="13" s="1"/>
  <c r="MK39" i="13" l="1"/>
  <c r="MJ41" i="13"/>
  <c r="MJ43" i="13" s="1"/>
  <c r="MM28" i="13"/>
  <c r="ML30" i="13"/>
  <c r="MI47" i="13"/>
  <c r="MI56" i="13" s="1"/>
  <c r="MI65" i="13" s="1"/>
  <c r="MI67" i="13" s="1"/>
  <c r="MM59" i="13"/>
  <c r="ML63" i="13"/>
  <c r="MN38" i="13"/>
  <c r="MK31" i="13"/>
  <c r="MK34" i="13" s="1"/>
  <c r="MK35" i="13" s="1"/>
  <c r="MM63" i="13" l="1"/>
  <c r="MN59" i="13"/>
  <c r="MN28" i="13"/>
  <c r="MM30" i="13"/>
  <c r="ML31" i="13"/>
  <c r="ML34" i="13" s="1"/>
  <c r="ML35" i="13" s="1"/>
  <c r="MJ47" i="13"/>
  <c r="MJ56" i="13" s="1"/>
  <c r="MJ65" i="13" s="1"/>
  <c r="MJ67" i="13" s="1"/>
  <c r="MO38" i="13"/>
  <c r="ML39" i="13"/>
  <c r="MK41" i="13"/>
  <c r="MK43" i="13" s="1"/>
  <c r="MO28" i="13" l="1"/>
  <c r="MN30" i="13"/>
  <c r="MK47" i="13"/>
  <c r="MK56" i="13" s="1"/>
  <c r="MK65" i="13" s="1"/>
  <c r="MK67" i="13" s="1"/>
  <c r="MM39" i="13"/>
  <c r="ML41" i="13"/>
  <c r="ML43" i="13" s="1"/>
  <c r="MN63" i="13"/>
  <c r="MO59" i="13"/>
  <c r="MM31" i="13"/>
  <c r="MM34" i="13" s="1"/>
  <c r="MM35" i="13" s="1"/>
  <c r="MP38" i="13"/>
  <c r="MO63" i="13" l="1"/>
  <c r="MP59" i="13"/>
  <c r="ML47" i="13"/>
  <c r="ML56" i="13" s="1"/>
  <c r="ML65" i="13" s="1"/>
  <c r="ML67" i="13" s="1"/>
  <c r="MN31" i="13"/>
  <c r="MN34" i="13" s="1"/>
  <c r="MN35" i="13" s="1"/>
  <c r="MQ38" i="13"/>
  <c r="MN39" i="13"/>
  <c r="MM41" i="13"/>
  <c r="MM43" i="13" s="1"/>
  <c r="MO30" i="13"/>
  <c r="MP28" i="13"/>
  <c r="MO31" i="13" l="1"/>
  <c r="MO34" i="13" s="1"/>
  <c r="MO35" i="13" s="1"/>
  <c r="MQ28" i="13"/>
  <c r="MP30" i="13"/>
  <c r="MR38" i="13"/>
  <c r="MP63" i="13"/>
  <c r="MQ59" i="13"/>
  <c r="MM47" i="13"/>
  <c r="MM56" i="13" s="1"/>
  <c r="MM65" i="13" s="1"/>
  <c r="MM67" i="13" s="1"/>
  <c r="MO39" i="13"/>
  <c r="MN41" i="13"/>
  <c r="MN43" i="13" s="1"/>
  <c r="MQ63" i="13" l="1"/>
  <c r="MR59" i="13"/>
  <c r="MR28" i="13"/>
  <c r="MQ30" i="13"/>
  <c r="MN47" i="13"/>
  <c r="MN56" i="13" s="1"/>
  <c r="MN65" i="13" s="1"/>
  <c r="MN67" i="13" s="1"/>
  <c r="MP31" i="13"/>
  <c r="MP34" i="13"/>
  <c r="MP35" i="13" s="1"/>
  <c r="MP39" i="13"/>
  <c r="MO41" i="13"/>
  <c r="MO43" i="13" s="1"/>
  <c r="MS38" i="13"/>
  <c r="MS28" i="13" l="1"/>
  <c r="MR30" i="13"/>
  <c r="MT38" i="13"/>
  <c r="MR63" i="13"/>
  <c r="MS59" i="13"/>
  <c r="MQ31" i="13"/>
  <c r="MQ34" i="13" s="1"/>
  <c r="MQ35" i="13" s="1"/>
  <c r="MO47" i="13"/>
  <c r="MO56" i="13" s="1"/>
  <c r="MO65" i="13" s="1"/>
  <c r="MO67" i="13" s="1"/>
  <c r="MQ39" i="13"/>
  <c r="MP41" i="13"/>
  <c r="MP43" i="13" s="1"/>
  <c r="MR39" i="13" l="1"/>
  <c r="MQ41" i="13"/>
  <c r="MQ43" i="13" s="1"/>
  <c r="MP47" i="13"/>
  <c r="MP56" i="13" s="1"/>
  <c r="MP65" i="13" s="1"/>
  <c r="MP67" i="13" s="1"/>
  <c r="MT59" i="13"/>
  <c r="MS63" i="13"/>
  <c r="MR31" i="13"/>
  <c r="MR34" i="13" s="1"/>
  <c r="MR35" i="13" s="1"/>
  <c r="MU38" i="13"/>
  <c r="MS30" i="13"/>
  <c r="MT28" i="13"/>
  <c r="MU28" i="13" l="1"/>
  <c r="MT30" i="13"/>
  <c r="MQ47" i="13"/>
  <c r="MQ56" i="13" s="1"/>
  <c r="MQ65" i="13" s="1"/>
  <c r="MQ67" i="13" s="1"/>
  <c r="MS31" i="13"/>
  <c r="MS34" i="13" s="1"/>
  <c r="MS35" i="13" s="1"/>
  <c r="MV38" i="13"/>
  <c r="MU59" i="13"/>
  <c r="MT63" i="13"/>
  <c r="MS39" i="13"/>
  <c r="MR41" i="13"/>
  <c r="MR43" i="13" s="1"/>
  <c r="MW38" i="13" l="1"/>
  <c r="MT31" i="13"/>
  <c r="MT34" i="13" s="1"/>
  <c r="MT35" i="13" s="1"/>
  <c r="MR47" i="13"/>
  <c r="MR56" i="13" s="1"/>
  <c r="MR65" i="13" s="1"/>
  <c r="MR67" i="13" s="1"/>
  <c r="MT39" i="13"/>
  <c r="MS41" i="13"/>
  <c r="MS43" i="13" s="1"/>
  <c r="MU63" i="13"/>
  <c r="MV59" i="13"/>
  <c r="MV28" i="13"/>
  <c r="MU30" i="13"/>
  <c r="MW28" i="13" l="1"/>
  <c r="MV30" i="13"/>
  <c r="MS47" i="13"/>
  <c r="MS56" i="13" s="1"/>
  <c r="MS65" i="13" s="1"/>
  <c r="MS67" i="13"/>
  <c r="MX38" i="13"/>
  <c r="MU31" i="13"/>
  <c r="MU34" i="13" s="1"/>
  <c r="MU35" i="13" s="1"/>
  <c r="MU39" i="13"/>
  <c r="MT41" i="13"/>
  <c r="MT43" i="13" s="1"/>
  <c r="MV63" i="13"/>
  <c r="MW59" i="13"/>
  <c r="MW63" i="13" l="1"/>
  <c r="MX59" i="13"/>
  <c r="MV31" i="13"/>
  <c r="MV34" i="13" s="1"/>
  <c r="MV35" i="13" s="1"/>
  <c r="MT47" i="13"/>
  <c r="MT56" i="13" s="1"/>
  <c r="MT65" i="13" s="1"/>
  <c r="MT67" i="13" s="1"/>
  <c r="MV39" i="13"/>
  <c r="MU41" i="13"/>
  <c r="MU43" i="13" s="1"/>
  <c r="MY38" i="13"/>
  <c r="MW30" i="13"/>
  <c r="MX28" i="13"/>
  <c r="MY28" i="13" l="1"/>
  <c r="MX30" i="13"/>
  <c r="MW31" i="13"/>
  <c r="MW34" i="13" s="1"/>
  <c r="MW35" i="13" s="1"/>
  <c r="MU47" i="13"/>
  <c r="MU56" i="13" s="1"/>
  <c r="MU65" i="13" s="1"/>
  <c r="MU67" i="13" s="1"/>
  <c r="MW39" i="13"/>
  <c r="MV41" i="13"/>
  <c r="MV43" i="13" s="1"/>
  <c r="MX63" i="13"/>
  <c r="MY59" i="13"/>
  <c r="MZ38" i="13"/>
  <c r="NA38" i="13" l="1"/>
  <c r="MX39" i="13"/>
  <c r="MW41" i="13"/>
  <c r="MW43" i="13" s="1"/>
  <c r="MY63" i="13"/>
  <c r="MZ59" i="13"/>
  <c r="MX31" i="13"/>
  <c r="MX34" i="13" s="1"/>
  <c r="MX35" i="13" s="1"/>
  <c r="MV47" i="13"/>
  <c r="MV56" i="13" s="1"/>
  <c r="MV65" i="13" s="1"/>
  <c r="MV67" i="13" s="1"/>
  <c r="MZ28" i="13"/>
  <c r="MY30" i="13"/>
  <c r="MY31" i="13" l="1"/>
  <c r="MY34" i="13" s="1"/>
  <c r="MY35" i="13" s="1"/>
  <c r="MW47" i="13"/>
  <c r="MW56" i="13" s="1"/>
  <c r="MW65" i="13" s="1"/>
  <c r="MW67" i="13" s="1"/>
  <c r="MZ63" i="13"/>
  <c r="NA59" i="13"/>
  <c r="NB38" i="13"/>
  <c r="NA28" i="13"/>
  <c r="MZ30" i="13"/>
  <c r="MY39" i="13"/>
  <c r="MX41" i="13"/>
  <c r="MX43" i="13" s="1"/>
  <c r="MZ39" i="13" l="1"/>
  <c r="MY41" i="13"/>
  <c r="MY43" i="13" s="1"/>
  <c r="MZ31" i="13"/>
  <c r="MZ34" i="13" s="1"/>
  <c r="MZ35" i="13" s="1"/>
  <c r="MX47" i="13"/>
  <c r="MX56" i="13" s="1"/>
  <c r="MX65" i="13" s="1"/>
  <c r="MX67" i="13" s="1"/>
  <c r="NC38" i="13"/>
  <c r="NB59" i="13"/>
  <c r="NA63" i="13"/>
  <c r="NA30" i="13"/>
  <c r="NB28" i="13"/>
  <c r="MY47" i="13" l="1"/>
  <c r="MY56" i="13" s="1"/>
  <c r="MY65" i="13" s="1"/>
  <c r="MY67" i="13" s="1"/>
  <c r="NC28" i="13"/>
  <c r="NB30" i="13"/>
  <c r="NA31" i="13"/>
  <c r="NA34" i="13" s="1"/>
  <c r="NA35" i="13" s="1"/>
  <c r="ND38" i="13"/>
  <c r="NC59" i="13"/>
  <c r="NB63" i="13"/>
  <c r="NA39" i="13"/>
  <c r="MZ41" i="13"/>
  <c r="MZ43" i="13" s="1"/>
  <c r="NB31" i="13" l="1"/>
  <c r="NB34" i="13" s="1"/>
  <c r="NB35" i="13" s="1"/>
  <c r="NB39" i="13"/>
  <c r="NA41" i="13"/>
  <c r="NA43" i="13" s="1"/>
  <c r="NE38" i="13"/>
  <c r="ND28" i="13"/>
  <c r="NC30" i="13"/>
  <c r="MZ47" i="13"/>
  <c r="MZ56" i="13" s="1"/>
  <c r="MZ65" i="13" s="1"/>
  <c r="MZ67" i="13" s="1"/>
  <c r="NC63" i="13"/>
  <c r="ND59" i="13"/>
  <c r="NC39" i="13" l="1"/>
  <c r="NB41" i="13"/>
  <c r="NB43" i="13" s="1"/>
  <c r="ND63" i="13"/>
  <c r="NE59" i="13"/>
  <c r="NC31" i="13"/>
  <c r="NC34" i="13" s="1"/>
  <c r="NC35" i="13" s="1"/>
  <c r="NE28" i="13"/>
  <c r="ND30" i="13"/>
  <c r="NF38" i="13"/>
  <c r="NA47" i="13"/>
  <c r="NA56" i="13" s="1"/>
  <c r="NA65" i="13" s="1"/>
  <c r="NA67" i="13" s="1"/>
  <c r="NE30" i="13" l="1"/>
  <c r="NF28" i="13"/>
  <c r="NE63" i="13"/>
  <c r="NF59" i="13"/>
  <c r="NB47" i="13"/>
  <c r="NB56" i="13" s="1"/>
  <c r="NB65" i="13" s="1"/>
  <c r="NB67" i="13" s="1"/>
  <c r="ND31" i="13"/>
  <c r="ND34" i="13" s="1"/>
  <c r="ND35" i="13" s="1"/>
  <c r="NG38" i="13"/>
  <c r="ND39" i="13"/>
  <c r="NC41" i="13"/>
  <c r="NC43" i="13" s="1"/>
  <c r="NC47" i="13" l="1"/>
  <c r="NC56" i="13" s="1"/>
  <c r="NC65" i="13" s="1"/>
  <c r="NC67" i="13" s="1"/>
  <c r="NG28" i="13"/>
  <c r="NF30" i="13"/>
  <c r="NF63" i="13"/>
  <c r="NG59" i="13"/>
  <c r="NE39" i="13"/>
  <c r="ND41" i="13"/>
  <c r="ND43" i="13" s="1"/>
  <c r="NH38" i="13"/>
  <c r="NE31" i="13"/>
  <c r="NE34" i="13" s="1"/>
  <c r="NE35" i="13" s="1"/>
  <c r="NF39" i="13" l="1"/>
  <c r="NE41" i="13"/>
  <c r="NE43" i="13" s="1"/>
  <c r="NH28" i="13"/>
  <c r="NG30" i="13"/>
  <c r="NF31" i="13"/>
  <c r="NF34" i="13" s="1"/>
  <c r="NF35" i="13" s="1"/>
  <c r="ND47" i="13"/>
  <c r="ND56" i="13" s="1"/>
  <c r="ND65" i="13" s="1"/>
  <c r="ND67" i="13" s="1"/>
  <c r="NG63" i="13"/>
  <c r="NH59" i="13"/>
  <c r="NI38" i="13"/>
  <c r="NI28" i="13" l="1"/>
  <c r="NH30" i="13"/>
  <c r="NJ38" i="13"/>
  <c r="NG31" i="13"/>
  <c r="NG34" i="13" s="1"/>
  <c r="NG35" i="13" s="1"/>
  <c r="NE47" i="13"/>
  <c r="NE56" i="13" s="1"/>
  <c r="NE65" i="13" s="1"/>
  <c r="NE67" i="13" s="1"/>
  <c r="NH63" i="13"/>
  <c r="NI59" i="13"/>
  <c r="NG39" i="13"/>
  <c r="NF41" i="13"/>
  <c r="NF43" i="13" s="1"/>
  <c r="NF47" i="13" l="1"/>
  <c r="NF56" i="13" s="1"/>
  <c r="NF65" i="13" s="1"/>
  <c r="NF67" i="13" s="1"/>
  <c r="NK38" i="13"/>
  <c r="NH39" i="13"/>
  <c r="NG41" i="13"/>
  <c r="NG43" i="13" s="1"/>
  <c r="NH31" i="13"/>
  <c r="NH34" i="13" s="1"/>
  <c r="NH35" i="13" s="1"/>
  <c r="NJ59" i="13"/>
  <c r="NI63" i="13"/>
  <c r="NI30" i="13"/>
  <c r="NJ28" i="13"/>
  <c r="NL38" i="13" l="1"/>
  <c r="NK28" i="13"/>
  <c r="NJ30" i="13"/>
  <c r="NI31" i="13"/>
  <c r="NI34" i="13" s="1"/>
  <c r="NI35" i="13" s="1"/>
  <c r="NG47" i="13"/>
  <c r="NG56" i="13" s="1"/>
  <c r="NG65" i="13" s="1"/>
  <c r="NG67" i="13" s="1"/>
  <c r="NK59" i="13"/>
  <c r="NJ63" i="13"/>
  <c r="NI39" i="13"/>
  <c r="NH41" i="13"/>
  <c r="NH43" i="13" s="1"/>
  <c r="NJ31" i="13" l="1"/>
  <c r="NJ34" i="13" s="1"/>
  <c r="NJ35" i="13" s="1"/>
  <c r="NJ39" i="13"/>
  <c r="NI41" i="13"/>
  <c r="NI43" i="13" s="1"/>
  <c r="NL28" i="13"/>
  <c r="NK30" i="13"/>
  <c r="NH47" i="13"/>
  <c r="NH56" i="13" s="1"/>
  <c r="NH65" i="13" s="1"/>
  <c r="NH67" i="13" s="1"/>
  <c r="NK63" i="13"/>
  <c r="NL59" i="13"/>
  <c r="NM38" i="13"/>
  <c r="NN38" i="13" l="1"/>
  <c r="NI47" i="13"/>
  <c r="NI56" i="13" s="1"/>
  <c r="NI65" i="13" s="1"/>
  <c r="NI67" i="13" s="1"/>
  <c r="NK39" i="13"/>
  <c r="NJ41" i="13"/>
  <c r="NJ43" i="13" s="1"/>
  <c r="NL63" i="13"/>
  <c r="NM59" i="13"/>
  <c r="NK31" i="13"/>
  <c r="NK34" i="13"/>
  <c r="NK35" i="13" s="1"/>
  <c r="NM28" i="13"/>
  <c r="NL30" i="13"/>
  <c r="NL31" i="13" l="1"/>
  <c r="NL34" i="13" s="1"/>
  <c r="NL35" i="13" s="1"/>
  <c r="NJ47" i="13"/>
  <c r="NJ56" i="13" s="1"/>
  <c r="NJ65" i="13" s="1"/>
  <c r="NJ67" i="13"/>
  <c r="NM63" i="13"/>
  <c r="NN59" i="13"/>
  <c r="NM30" i="13"/>
  <c r="NN28" i="13"/>
  <c r="NL39" i="13"/>
  <c r="NK41" i="13"/>
  <c r="NK43" i="13" s="1"/>
  <c r="NO38" i="13"/>
  <c r="NO28" i="13" l="1"/>
  <c r="NN30" i="13"/>
  <c r="NP38" i="13"/>
  <c r="NM31" i="13"/>
  <c r="NM34" i="13" s="1"/>
  <c r="NM35" i="13" s="1"/>
  <c r="NK47" i="13"/>
  <c r="NK56" i="13" s="1"/>
  <c r="NK65" i="13" s="1"/>
  <c r="NK67" i="13" s="1"/>
  <c r="NN63" i="13"/>
  <c r="NO59" i="13"/>
  <c r="NM39" i="13"/>
  <c r="NL41" i="13"/>
  <c r="NL43" i="13" s="1"/>
  <c r="NL47" i="13" l="1"/>
  <c r="NL56" i="13" s="1"/>
  <c r="NL65" i="13" s="1"/>
  <c r="NL67" i="13" s="1"/>
  <c r="NQ38" i="13"/>
  <c r="NO63" i="13"/>
  <c r="NP59" i="13"/>
  <c r="NN31" i="13"/>
  <c r="NN34" i="13" s="1"/>
  <c r="NN35" i="13" s="1"/>
  <c r="NN39" i="13"/>
  <c r="NM41" i="13"/>
  <c r="NM43" i="13" s="1"/>
  <c r="NP28" i="13"/>
  <c r="NO30" i="13"/>
  <c r="NR38" i="13" l="1"/>
  <c r="NO31" i="13"/>
  <c r="NO34" i="13" s="1"/>
  <c r="NO35" i="13" s="1"/>
  <c r="NQ28" i="13"/>
  <c r="NP30" i="13"/>
  <c r="NM47" i="13"/>
  <c r="NM56" i="13" s="1"/>
  <c r="NM65" i="13" s="1"/>
  <c r="NM67" i="13" s="1"/>
  <c r="NP63" i="13"/>
  <c r="NQ59" i="13"/>
  <c r="NO39" i="13"/>
  <c r="NN41" i="13"/>
  <c r="NN43" i="13" s="1"/>
  <c r="NN47" i="13" l="1"/>
  <c r="NN56" i="13" s="1"/>
  <c r="NN65" i="13" s="1"/>
  <c r="NN67" i="13" s="1"/>
  <c r="NP31" i="13"/>
  <c r="NP34" i="13" s="1"/>
  <c r="NP35" i="13" s="1"/>
  <c r="NS38" i="13"/>
  <c r="NP39" i="13"/>
  <c r="NO41" i="13"/>
  <c r="NO43" i="13" s="1"/>
  <c r="NR59" i="13"/>
  <c r="NQ63" i="13"/>
  <c r="NQ30" i="13"/>
  <c r="NR28" i="13"/>
  <c r="NO47" i="13" l="1"/>
  <c r="NO56" i="13" s="1"/>
  <c r="NO65" i="13" s="1"/>
  <c r="NO67" i="13" s="1"/>
  <c r="NQ31" i="13"/>
  <c r="NQ34" i="13" s="1"/>
  <c r="NQ35" i="13" s="1"/>
  <c r="NQ39" i="13"/>
  <c r="NP41" i="13"/>
  <c r="NP43" i="13" s="1"/>
  <c r="NR30" i="13"/>
  <c r="NS28" i="13"/>
  <c r="NS59" i="13"/>
  <c r="NR63" i="13"/>
  <c r="NT38" i="13"/>
  <c r="NU38" i="13" l="1"/>
  <c r="NR31" i="13"/>
  <c r="NR34" i="13"/>
  <c r="NR35" i="13" s="1"/>
  <c r="NT28" i="13"/>
  <c r="NS30" i="13"/>
  <c r="NP47" i="13"/>
  <c r="NP56" i="13" s="1"/>
  <c r="NP65" i="13" s="1"/>
  <c r="NP67" i="13" s="1"/>
  <c r="NS63" i="13"/>
  <c r="NT59" i="13"/>
  <c r="NR39" i="13"/>
  <c r="NQ41" i="13"/>
  <c r="NQ43" i="13" s="1"/>
  <c r="NS39" i="13" l="1"/>
  <c r="NR41" i="13"/>
  <c r="NR43" i="13" s="1"/>
  <c r="NQ47" i="13"/>
  <c r="NQ56" i="13" s="1"/>
  <c r="NQ65" i="13" s="1"/>
  <c r="NQ67" i="13" s="1"/>
  <c r="NT63" i="13"/>
  <c r="NU59" i="13"/>
  <c r="NS31" i="13"/>
  <c r="NS34" i="13"/>
  <c r="NS35" i="13" s="1"/>
  <c r="NV38" i="13"/>
  <c r="NU28" i="13"/>
  <c r="NT30" i="13"/>
  <c r="NT31" i="13" l="1"/>
  <c r="NT34" i="13" s="1"/>
  <c r="NT35" i="13" s="1"/>
  <c r="NU30" i="13"/>
  <c r="NV28" i="13"/>
  <c r="NR47" i="13"/>
  <c r="NR56" i="13" s="1"/>
  <c r="NR65" i="13" s="1"/>
  <c r="NR67" i="13" s="1"/>
  <c r="NU63" i="13"/>
  <c r="NV59" i="13"/>
  <c r="NW38" i="13"/>
  <c r="NT39" i="13"/>
  <c r="NS41" i="13"/>
  <c r="NS43" i="13" s="1"/>
  <c r="NS47" i="13" l="1"/>
  <c r="NS56" i="13" s="1"/>
  <c r="NS65" i="13" s="1"/>
  <c r="NS67" i="13" s="1"/>
  <c r="NW28" i="13"/>
  <c r="NV30" i="13"/>
  <c r="NU39" i="13"/>
  <c r="NT41" i="13"/>
  <c r="NT43" i="13" s="1"/>
  <c r="NU31" i="13"/>
  <c r="NU34" i="13" s="1"/>
  <c r="NU35" i="13" s="1"/>
  <c r="NV63" i="13"/>
  <c r="NW59" i="13"/>
  <c r="NX38" i="13"/>
  <c r="NV31" i="13" l="1"/>
  <c r="NV34" i="13" s="1"/>
  <c r="NV35" i="13" s="1"/>
  <c r="NY38" i="13"/>
  <c r="NX28" i="13"/>
  <c r="NW30" i="13"/>
  <c r="NT47" i="13"/>
  <c r="NT56" i="13" s="1"/>
  <c r="NT65" i="13" s="1"/>
  <c r="NT67" i="13" s="1"/>
  <c r="NW63" i="13"/>
  <c r="NX59" i="13"/>
  <c r="NV39" i="13"/>
  <c r="NU41" i="13"/>
  <c r="NU43" i="13" s="1"/>
  <c r="NZ38" i="13" l="1"/>
  <c r="NX63" i="13"/>
  <c r="NY59" i="13"/>
  <c r="NW31" i="13"/>
  <c r="NW34" i="13" s="1"/>
  <c r="NW35" i="13" s="1"/>
  <c r="NU47" i="13"/>
  <c r="NU56" i="13" s="1"/>
  <c r="NU65" i="13" s="1"/>
  <c r="NU67" i="13" s="1"/>
  <c r="NW39" i="13"/>
  <c r="NV41" i="13"/>
  <c r="NV43" i="13" s="1"/>
  <c r="NY28" i="13"/>
  <c r="NX30" i="13"/>
  <c r="NX31" i="13" l="1"/>
  <c r="NX34" i="13" s="1"/>
  <c r="NX35" i="13" s="1"/>
  <c r="NY30" i="13"/>
  <c r="NZ28" i="13"/>
  <c r="OA38" i="13"/>
  <c r="NZ59" i="13"/>
  <c r="NY63" i="13"/>
  <c r="NV47" i="13"/>
  <c r="NV56" i="13" s="1"/>
  <c r="NV65" i="13" s="1"/>
  <c r="NV67" i="13" s="1"/>
  <c r="NX39" i="13"/>
  <c r="NW41" i="13"/>
  <c r="NW43" i="13" s="1"/>
  <c r="NY39" i="13" l="1"/>
  <c r="NX41" i="13"/>
  <c r="NX43" i="13" s="1"/>
  <c r="OA59" i="13"/>
  <c r="NZ63" i="13"/>
  <c r="NY31" i="13"/>
  <c r="NY34" i="13" s="1"/>
  <c r="NY35" i="13" s="1"/>
  <c r="NW47" i="13"/>
  <c r="NW56" i="13" s="1"/>
  <c r="NW65" i="13" s="1"/>
  <c r="NW67" i="13" s="1"/>
  <c r="OA28" i="13"/>
  <c r="NZ30" i="13"/>
  <c r="OB38" i="13"/>
  <c r="OC38" i="13" l="1"/>
  <c r="OA63" i="13"/>
  <c r="OB59" i="13"/>
  <c r="NZ31" i="13"/>
  <c r="NZ34" i="13" s="1"/>
  <c r="NZ35" i="13" s="1"/>
  <c r="NX47" i="13"/>
  <c r="NX56" i="13" s="1"/>
  <c r="NX65" i="13" s="1"/>
  <c r="NX67" i="13" s="1"/>
  <c r="OB28" i="13"/>
  <c r="OA30" i="13"/>
  <c r="NZ39" i="13"/>
  <c r="NY41" i="13"/>
  <c r="NY43" i="13" s="1"/>
  <c r="NY47" i="13" l="1"/>
  <c r="NY56" i="13" s="1"/>
  <c r="NY65" i="13" s="1"/>
  <c r="NY67" i="13" s="1"/>
  <c r="OB63" i="13"/>
  <c r="OC59" i="13"/>
  <c r="OD38" i="13"/>
  <c r="OA39" i="13"/>
  <c r="NZ41" i="13"/>
  <c r="NZ43" i="13" s="1"/>
  <c r="OA31" i="13"/>
  <c r="OA34" i="13" s="1"/>
  <c r="OA35" i="13" s="1"/>
  <c r="OC28" i="13"/>
  <c r="OB30" i="13"/>
  <c r="OB31" i="13" l="1"/>
  <c r="OB34" i="13" s="1"/>
  <c r="OB35" i="13" s="1"/>
  <c r="OB39" i="13"/>
  <c r="OA41" i="13"/>
  <c r="OA43" i="13" s="1"/>
  <c r="NZ47" i="13"/>
  <c r="NZ56" i="13" s="1"/>
  <c r="NZ65" i="13" s="1"/>
  <c r="NZ67" i="13" s="1"/>
  <c r="OC30" i="13"/>
  <c r="OD28" i="13"/>
  <c r="OC63" i="13"/>
  <c r="OD59" i="13"/>
  <c r="OE38" i="13"/>
  <c r="OA47" i="13" l="1"/>
  <c r="OA56" i="13" s="1"/>
  <c r="OA65" i="13" s="1"/>
  <c r="OA67" i="13" s="1"/>
  <c r="OF38" i="13"/>
  <c r="OC31" i="13"/>
  <c r="OC34" i="13" s="1"/>
  <c r="OC35" i="13" s="1"/>
  <c r="OC39" i="13"/>
  <c r="OB41" i="13"/>
  <c r="OB43" i="13" s="1"/>
  <c r="OD63" i="13"/>
  <c r="OE59" i="13"/>
  <c r="OE28" i="13"/>
  <c r="OD30" i="13"/>
  <c r="OB47" i="13" l="1"/>
  <c r="OB56" i="13" s="1"/>
  <c r="OB65" i="13" s="1"/>
  <c r="OB67" i="13" s="1"/>
  <c r="OD39" i="13"/>
  <c r="OC41" i="13"/>
  <c r="OC43" i="13" s="1"/>
  <c r="OG38" i="13"/>
  <c r="OD31" i="13"/>
  <c r="OD34" i="13" s="1"/>
  <c r="OD35" i="13" s="1"/>
  <c r="OF28" i="13"/>
  <c r="OE30" i="13"/>
  <c r="OE63" i="13"/>
  <c r="OF59" i="13"/>
  <c r="OE39" i="13" l="1"/>
  <c r="OD41" i="13"/>
  <c r="OD43" i="13" s="1"/>
  <c r="OF63" i="13"/>
  <c r="OG59" i="13"/>
  <c r="OC47" i="13"/>
  <c r="OC56" i="13" s="1"/>
  <c r="OC65" i="13" s="1"/>
  <c r="OC67" i="13" s="1"/>
  <c r="OE31" i="13"/>
  <c r="OE34" i="13" s="1"/>
  <c r="OE35" i="13" s="1"/>
  <c r="OH38" i="13"/>
  <c r="OG28" i="13"/>
  <c r="OF30" i="13"/>
  <c r="OH59" i="13" l="1"/>
  <c r="OG63" i="13"/>
  <c r="OG30" i="13"/>
  <c r="OH28" i="13"/>
  <c r="OI38" i="13"/>
  <c r="OD47" i="13"/>
  <c r="OD56" i="13" s="1"/>
  <c r="OD65" i="13" s="1"/>
  <c r="OD67" i="13" s="1"/>
  <c r="OF31" i="13"/>
  <c r="OF34" i="13" s="1"/>
  <c r="OF35" i="13" s="1"/>
  <c r="OF39" i="13"/>
  <c r="OE41" i="13"/>
  <c r="OE43" i="13" s="1"/>
  <c r="OE47" i="13" l="1"/>
  <c r="OE56" i="13" s="1"/>
  <c r="OE65" i="13" s="1"/>
  <c r="OE67" i="13" s="1"/>
  <c r="OG39" i="13"/>
  <c r="OF41" i="13"/>
  <c r="OF43" i="13" s="1"/>
  <c r="OG31" i="13"/>
  <c r="OG34" i="13" s="1"/>
  <c r="OG35" i="13" s="1"/>
  <c r="OI28" i="13"/>
  <c r="OH30" i="13"/>
  <c r="OJ38" i="13"/>
  <c r="OI59" i="13"/>
  <c r="OH63" i="13"/>
  <c r="OH31" i="13" l="1"/>
  <c r="OH34" i="13" s="1"/>
  <c r="OH35" i="13" s="1"/>
  <c r="OI63" i="13"/>
  <c r="OJ59" i="13"/>
  <c r="OF47" i="13"/>
  <c r="OF56" i="13" s="1"/>
  <c r="OF65" i="13" s="1"/>
  <c r="OF67" i="13" s="1"/>
  <c r="OJ28" i="13"/>
  <c r="OI30" i="13"/>
  <c r="OH39" i="13"/>
  <c r="OG41" i="13"/>
  <c r="OG43" i="13" s="1"/>
  <c r="OK38" i="13"/>
  <c r="OI31" i="13" l="1"/>
  <c r="OI34" i="13" s="1"/>
  <c r="OI35" i="13" s="1"/>
  <c r="OJ63" i="13"/>
  <c r="OK59" i="13"/>
  <c r="OK28" i="13"/>
  <c r="OJ30" i="13"/>
  <c r="OL38" i="13"/>
  <c r="OG47" i="13"/>
  <c r="OG56" i="13" s="1"/>
  <c r="OG65" i="13" s="1"/>
  <c r="OG67" i="13" s="1"/>
  <c r="OI39" i="13"/>
  <c r="OH41" i="13"/>
  <c r="OH43" i="13" s="1"/>
  <c r="OJ39" i="13" l="1"/>
  <c r="OI41" i="13"/>
  <c r="OI43" i="13" s="1"/>
  <c r="OM38" i="13"/>
  <c r="OH47" i="13"/>
  <c r="OH56" i="13" s="1"/>
  <c r="OH65" i="13" s="1"/>
  <c r="OH67" i="13" s="1"/>
  <c r="OK63" i="13"/>
  <c r="OL59" i="13"/>
  <c r="OJ31" i="13"/>
  <c r="OJ34" i="13" s="1"/>
  <c r="OJ35" i="13" s="1"/>
  <c r="OK30" i="13"/>
  <c r="OL28" i="13"/>
  <c r="OL63" i="13" l="1"/>
  <c r="OM59" i="13"/>
  <c r="OK31" i="13"/>
  <c r="OK34" i="13" s="1"/>
  <c r="OK35" i="13" s="1"/>
  <c r="ON38" i="13"/>
  <c r="OI47" i="13"/>
  <c r="OI56" i="13" s="1"/>
  <c r="OI65" i="13" s="1"/>
  <c r="OI67" i="13" s="1"/>
  <c r="OM28" i="13"/>
  <c r="OL30" i="13"/>
  <c r="OK39" i="13"/>
  <c r="OJ41" i="13"/>
  <c r="OJ43" i="13" s="1"/>
  <c r="OM63" i="13" l="1"/>
  <c r="ON59" i="13"/>
  <c r="OJ47" i="13"/>
  <c r="OJ56" i="13" s="1"/>
  <c r="OJ65" i="13" s="1"/>
  <c r="OJ67" i="13" s="1"/>
  <c r="OL39" i="13"/>
  <c r="OK41" i="13"/>
  <c r="OK43" i="13" s="1"/>
  <c r="OL31" i="13"/>
  <c r="OL34" i="13"/>
  <c r="OL35" i="13" s="1"/>
  <c r="ON28" i="13"/>
  <c r="OM30" i="13"/>
  <c r="OO38" i="13"/>
  <c r="OP38" i="13" l="1"/>
  <c r="OK47" i="13"/>
  <c r="OK56" i="13" s="1"/>
  <c r="OK65" i="13" s="1"/>
  <c r="OK67" i="13" s="1"/>
  <c r="ON63" i="13"/>
  <c r="OO59" i="13"/>
  <c r="OM31" i="13"/>
  <c r="OM34" i="13" s="1"/>
  <c r="OM35" i="13" s="1"/>
  <c r="OO28" i="13"/>
  <c r="ON30" i="13"/>
  <c r="OM39" i="13"/>
  <c r="OL41" i="13"/>
  <c r="OL43" i="13" s="1"/>
  <c r="ON39" i="13" l="1"/>
  <c r="OM41" i="13"/>
  <c r="OM43" i="13" s="1"/>
  <c r="OL47" i="13"/>
  <c r="OL56" i="13" s="1"/>
  <c r="OL65" i="13" s="1"/>
  <c r="OL67" i="13" s="1"/>
  <c r="OP59" i="13"/>
  <c r="OO63" i="13"/>
  <c r="ON31" i="13"/>
  <c r="ON34" i="13" s="1"/>
  <c r="ON35" i="13" s="1"/>
  <c r="OQ38" i="13"/>
  <c r="OO30" i="13"/>
  <c r="OP28" i="13"/>
  <c r="OO31" i="13" l="1"/>
  <c r="OO34" i="13" s="1"/>
  <c r="OO35" i="13" s="1"/>
  <c r="OM47" i="13"/>
  <c r="OM56" i="13" s="1"/>
  <c r="OM65" i="13" s="1"/>
  <c r="OM67" i="13" s="1"/>
  <c r="OQ28" i="13"/>
  <c r="OP30" i="13"/>
  <c r="OR38" i="13"/>
  <c r="OQ59" i="13"/>
  <c r="OP63" i="13"/>
  <c r="OO39" i="13"/>
  <c r="ON41" i="13"/>
  <c r="ON43" i="13" s="1"/>
  <c r="OP39" i="13" l="1"/>
  <c r="OO41" i="13"/>
  <c r="OO43" i="13" s="1"/>
  <c r="ON47" i="13"/>
  <c r="ON56" i="13" s="1"/>
  <c r="ON65" i="13" s="1"/>
  <c r="ON67" i="13" s="1"/>
  <c r="OS38" i="13"/>
  <c r="OP31" i="13"/>
  <c r="OP34" i="13" s="1"/>
  <c r="OP35" i="13" s="1"/>
  <c r="OQ63" i="13"/>
  <c r="OR59" i="13"/>
  <c r="OR28" i="13"/>
  <c r="OQ30" i="13"/>
  <c r="OS28" i="13" l="1"/>
  <c r="OR30" i="13"/>
  <c r="OR63" i="13"/>
  <c r="OS59" i="13"/>
  <c r="OO47" i="13"/>
  <c r="OO56" i="13" s="1"/>
  <c r="OO65" i="13" s="1"/>
  <c r="OO67" i="13" s="1"/>
  <c r="OQ31" i="13"/>
  <c r="OQ34" i="13" s="1"/>
  <c r="OQ35" i="13" s="1"/>
  <c r="OT38" i="13"/>
  <c r="OQ39" i="13"/>
  <c r="OP41" i="13"/>
  <c r="OP43" i="13" s="1"/>
  <c r="OP47" i="13" l="1"/>
  <c r="OP56" i="13" s="1"/>
  <c r="OP65" i="13" s="1"/>
  <c r="OP67" i="13" s="1"/>
  <c r="OR39" i="13"/>
  <c r="OQ41" i="13"/>
  <c r="OQ43" i="13" s="1"/>
  <c r="OR31" i="13"/>
  <c r="OR34" i="13" s="1"/>
  <c r="OR35" i="13" s="1"/>
  <c r="OS63" i="13"/>
  <c r="OT59" i="13"/>
  <c r="OU38" i="13"/>
  <c r="OS30" i="13"/>
  <c r="OT28" i="13"/>
  <c r="OT63" i="13" l="1"/>
  <c r="OU59" i="13"/>
  <c r="OQ47" i="13"/>
  <c r="OQ56" i="13" s="1"/>
  <c r="OQ65" i="13" s="1"/>
  <c r="OQ67" i="13" s="1"/>
  <c r="OS31" i="13"/>
  <c r="OS34" i="13" s="1"/>
  <c r="OS35" i="13" s="1"/>
  <c r="OS39" i="13"/>
  <c r="OR41" i="13"/>
  <c r="OR43" i="13" s="1"/>
  <c r="OU28" i="13"/>
  <c r="OT30" i="13"/>
  <c r="OV38" i="13"/>
  <c r="OR47" i="13" l="1"/>
  <c r="OR56" i="13" s="1"/>
  <c r="OR65" i="13" s="1"/>
  <c r="OR67" i="13" s="1"/>
  <c r="OW38" i="13"/>
  <c r="OT39" i="13"/>
  <c r="OS41" i="13"/>
  <c r="OS43" i="13" s="1"/>
  <c r="OT31" i="13"/>
  <c r="OT34" i="13" s="1"/>
  <c r="OT35" i="13" s="1"/>
  <c r="OU63" i="13"/>
  <c r="OV59" i="13"/>
  <c r="OV28" i="13"/>
  <c r="OU30" i="13"/>
  <c r="OU31" i="13" l="1"/>
  <c r="OU34" i="13" s="1"/>
  <c r="OU35" i="13" s="1"/>
  <c r="OW28" i="13"/>
  <c r="OV30" i="13"/>
  <c r="OX38" i="13"/>
  <c r="OV63" i="13"/>
  <c r="OW59" i="13"/>
  <c r="OS47" i="13"/>
  <c r="OS56" i="13" s="1"/>
  <c r="OS65" i="13" s="1"/>
  <c r="OS67" i="13" s="1"/>
  <c r="OU39" i="13"/>
  <c r="OT41" i="13"/>
  <c r="OT43" i="13" s="1"/>
  <c r="OT47" i="13" l="1"/>
  <c r="OT56" i="13" s="1"/>
  <c r="OT65" i="13" s="1"/>
  <c r="OT67" i="13" s="1"/>
  <c r="OW30" i="13"/>
  <c r="OX28" i="13"/>
  <c r="OY38" i="13"/>
  <c r="OX59" i="13"/>
  <c r="OW63" i="13"/>
  <c r="OV31" i="13"/>
  <c r="OV34" i="13" s="1"/>
  <c r="OV35" i="13" s="1"/>
  <c r="OV39" i="13"/>
  <c r="OU41" i="13"/>
  <c r="OU43" i="13" s="1"/>
  <c r="OU47" i="13" l="1"/>
  <c r="OU56" i="13" s="1"/>
  <c r="OU65" i="13" s="1"/>
  <c r="OU67" i="13" s="1"/>
  <c r="OW39" i="13"/>
  <c r="OV41" i="13"/>
  <c r="OV43" i="13" s="1"/>
  <c r="OY59" i="13"/>
  <c r="OX63" i="13"/>
  <c r="OW31" i="13"/>
  <c r="OW34" i="13" s="1"/>
  <c r="OW35" i="13" s="1"/>
  <c r="OY28" i="13"/>
  <c r="OX30" i="13"/>
  <c r="OZ38" i="13"/>
  <c r="OX39" i="13" l="1"/>
  <c r="OW41" i="13"/>
  <c r="OW43" i="13" s="1"/>
  <c r="OV47" i="13"/>
  <c r="OV56" i="13" s="1"/>
  <c r="OV65" i="13" s="1"/>
  <c r="OV67" i="13" s="1"/>
  <c r="PA38" i="13"/>
  <c r="OX31" i="13"/>
  <c r="OX34" i="13" s="1"/>
  <c r="OX35" i="13" s="1"/>
  <c r="OZ28" i="13"/>
  <c r="OY30" i="13"/>
  <c r="OY63" i="13"/>
  <c r="OZ59" i="13"/>
  <c r="PB38" i="13" l="1"/>
  <c r="OW47" i="13"/>
  <c r="OW56" i="13" s="1"/>
  <c r="OW65" i="13" s="1"/>
  <c r="OW67" i="13" s="1"/>
  <c r="OZ63" i="13"/>
  <c r="PA59" i="13"/>
  <c r="OY31" i="13"/>
  <c r="OY34" i="13" s="1"/>
  <c r="OY35" i="13" s="1"/>
  <c r="PA28" i="13"/>
  <c r="OZ30" i="13"/>
  <c r="OY39" i="13"/>
  <c r="OX41" i="13"/>
  <c r="OX43" i="13" s="1"/>
  <c r="PA63" i="13" l="1"/>
  <c r="PB59" i="13"/>
  <c r="OX47" i="13"/>
  <c r="OX56" i="13" s="1"/>
  <c r="OX65" i="13" s="1"/>
  <c r="OX67" i="13" s="1"/>
  <c r="OZ39" i="13"/>
  <c r="OY41" i="13"/>
  <c r="OY43" i="13" s="1"/>
  <c r="OZ31" i="13"/>
  <c r="OZ34" i="13" s="1"/>
  <c r="OZ35" i="13" s="1"/>
  <c r="PA30" i="13"/>
  <c r="PB28" i="13"/>
  <c r="PC38" i="13"/>
  <c r="PD38" i="13" l="1"/>
  <c r="PB63" i="13"/>
  <c r="PC59" i="13"/>
  <c r="PC28" i="13"/>
  <c r="PB30" i="13"/>
  <c r="OY47" i="13"/>
  <c r="OY56" i="13" s="1"/>
  <c r="OY65" i="13" s="1"/>
  <c r="OY67" i="13" s="1"/>
  <c r="PA31" i="13"/>
  <c r="PA34" i="13" s="1"/>
  <c r="PA35" i="13" s="1"/>
  <c r="PA39" i="13"/>
  <c r="OZ41" i="13"/>
  <c r="OZ43" i="13" s="1"/>
  <c r="OZ47" i="13" l="1"/>
  <c r="OZ56" i="13" s="1"/>
  <c r="OZ65" i="13" s="1"/>
  <c r="OZ67" i="13" s="1"/>
  <c r="PB39" i="13"/>
  <c r="PA41" i="13"/>
  <c r="PA43" i="13" s="1"/>
  <c r="PB31" i="13"/>
  <c r="PB34" i="13" s="1"/>
  <c r="PB35" i="13" s="1"/>
  <c r="PC63" i="13"/>
  <c r="PD59" i="13"/>
  <c r="PD28" i="13"/>
  <c r="PC30" i="13"/>
  <c r="PE38" i="13"/>
  <c r="PD63" i="13" l="1"/>
  <c r="PE59" i="13"/>
  <c r="PC39" i="13"/>
  <c r="PB41" i="13"/>
  <c r="PB43" i="13" s="1"/>
  <c r="PA47" i="13"/>
  <c r="PA56" i="13" s="1"/>
  <c r="PA65" i="13" s="1"/>
  <c r="PA67" i="13" s="1"/>
  <c r="PC31" i="13"/>
  <c r="PC34" i="13" s="1"/>
  <c r="PC35" i="13" s="1"/>
  <c r="PF38" i="13"/>
  <c r="PE28" i="13"/>
  <c r="PD30" i="13"/>
  <c r="PB47" i="13" l="1"/>
  <c r="PB56" i="13" s="1"/>
  <c r="PB65" i="13" s="1"/>
  <c r="PB67" i="13" s="1"/>
  <c r="PD39" i="13"/>
  <c r="PC41" i="13"/>
  <c r="PC43" i="13" s="1"/>
  <c r="PF59" i="13"/>
  <c r="PE63" i="13"/>
  <c r="PD31" i="13"/>
  <c r="PD34" i="13" s="1"/>
  <c r="PD35" i="13" s="1"/>
  <c r="PE30" i="13"/>
  <c r="PF28" i="13"/>
  <c r="PG38" i="13"/>
  <c r="PH38" i="13" l="1"/>
  <c r="PE39" i="13"/>
  <c r="PD41" i="13"/>
  <c r="PD43" i="13" s="1"/>
  <c r="PG28" i="13"/>
  <c r="PF30" i="13"/>
  <c r="PC47" i="13"/>
  <c r="PC56" i="13" s="1"/>
  <c r="PC65" i="13" s="1"/>
  <c r="PC67" i="13" s="1"/>
  <c r="PE31" i="13"/>
  <c r="PE34" i="13" s="1"/>
  <c r="PE35" i="13" s="1"/>
  <c r="PG59" i="13"/>
  <c r="PF63" i="13"/>
  <c r="PF39" i="13" l="1"/>
  <c r="PE41" i="13"/>
  <c r="PE43" i="13" s="1"/>
  <c r="PG63" i="13"/>
  <c r="PH59" i="13"/>
  <c r="PF31" i="13"/>
  <c r="PF34" i="13" s="1"/>
  <c r="PF35" i="13" s="1"/>
  <c r="PD47" i="13"/>
  <c r="PD56" i="13" s="1"/>
  <c r="PD65" i="13" s="1"/>
  <c r="PD67" i="13" s="1"/>
  <c r="PH28" i="13"/>
  <c r="PG30" i="13"/>
  <c r="PI38" i="13"/>
  <c r="PJ38" i="13" l="1"/>
  <c r="PH63" i="13"/>
  <c r="PI59" i="13"/>
  <c r="PE47" i="13"/>
  <c r="PE56" i="13" s="1"/>
  <c r="PE65" i="13" s="1"/>
  <c r="PE67" i="13" s="1"/>
  <c r="PG31" i="13"/>
  <c r="PG34" i="13" s="1"/>
  <c r="PG35" i="13" s="1"/>
  <c r="PI28" i="13"/>
  <c r="PH30" i="13"/>
  <c r="PG39" i="13"/>
  <c r="PF41" i="13"/>
  <c r="PF43" i="13" s="1"/>
  <c r="PH39" i="13" l="1"/>
  <c r="PG41" i="13"/>
  <c r="PG43" i="13" s="1"/>
  <c r="PH31" i="13"/>
  <c r="PH34" i="13" s="1"/>
  <c r="PH35" i="13" s="1"/>
  <c r="PF47" i="13"/>
  <c r="PF56" i="13" s="1"/>
  <c r="PF65" i="13" s="1"/>
  <c r="PF67" i="13" s="1"/>
  <c r="PI63" i="13"/>
  <c r="PJ59" i="13"/>
  <c r="PI30" i="13"/>
  <c r="PJ28" i="13"/>
  <c r="PK38" i="13"/>
  <c r="PL38" i="13" l="1"/>
  <c r="PK28" i="13"/>
  <c r="PJ30" i="13"/>
  <c r="PG47" i="13"/>
  <c r="PG56" i="13" s="1"/>
  <c r="PG65" i="13" s="1"/>
  <c r="PG67" i="13" s="1"/>
  <c r="PJ63" i="13"/>
  <c r="PK59" i="13"/>
  <c r="PI31" i="13"/>
  <c r="PI34" i="13" s="1"/>
  <c r="PI35" i="13" s="1"/>
  <c r="PI39" i="13"/>
  <c r="PH41" i="13"/>
  <c r="PH43" i="13" s="1"/>
  <c r="PL28" i="13" l="1"/>
  <c r="PK30" i="13"/>
  <c r="PH47" i="13"/>
  <c r="PH56" i="13" s="1"/>
  <c r="PH65" i="13" s="1"/>
  <c r="PH67" i="13" s="1"/>
  <c r="PJ31" i="13"/>
  <c r="PJ34" i="13" s="1"/>
  <c r="PJ35" i="13" s="1"/>
  <c r="PK63" i="13"/>
  <c r="PL59" i="13"/>
  <c r="PJ39" i="13"/>
  <c r="PI41" i="13"/>
  <c r="PI43" i="13" s="1"/>
  <c r="PM38" i="13"/>
  <c r="PI47" i="13" l="1"/>
  <c r="PI56" i="13" s="1"/>
  <c r="PI65" i="13" s="1"/>
  <c r="PI67" i="13" s="1"/>
  <c r="PK31" i="13"/>
  <c r="PK34" i="13" s="1"/>
  <c r="PK35" i="13" s="1"/>
  <c r="PN38" i="13"/>
  <c r="PL63" i="13"/>
  <c r="PM59" i="13"/>
  <c r="PK39" i="13"/>
  <c r="PJ41" i="13"/>
  <c r="PJ43" i="13" s="1"/>
  <c r="PM28" i="13"/>
  <c r="PL30" i="13"/>
  <c r="PM30" i="13" l="1"/>
  <c r="PN28" i="13"/>
  <c r="PL31" i="13"/>
  <c r="PL34" i="13" s="1"/>
  <c r="PL35" i="13" s="1"/>
  <c r="PN59" i="13"/>
  <c r="PM63" i="13"/>
  <c r="PJ47" i="13"/>
  <c r="PJ56" i="13" s="1"/>
  <c r="PJ65" i="13" s="1"/>
  <c r="PJ67" i="13" s="1"/>
  <c r="PO38" i="13"/>
  <c r="PL39" i="13"/>
  <c r="PK41" i="13"/>
  <c r="PK43" i="13" s="1"/>
  <c r="PM39" i="13" l="1"/>
  <c r="PL41" i="13"/>
  <c r="PL43" i="13" s="1"/>
  <c r="PK47" i="13"/>
  <c r="PK56" i="13" s="1"/>
  <c r="PK65" i="13" s="1"/>
  <c r="PK67" i="13" s="1"/>
  <c r="PO28" i="13"/>
  <c r="PN30" i="13"/>
  <c r="PP38" i="13"/>
  <c r="PO59" i="13"/>
  <c r="PN63" i="13"/>
  <c r="PM31" i="13"/>
  <c r="PM34" i="13" s="1"/>
  <c r="PM35" i="13" s="1"/>
  <c r="PL47" i="13" l="1"/>
  <c r="PL56" i="13" s="1"/>
  <c r="PL65" i="13" s="1"/>
  <c r="PL67" i="13" s="1"/>
  <c r="PQ38" i="13"/>
  <c r="PN31" i="13"/>
  <c r="PN34" i="13" s="1"/>
  <c r="PN35" i="13" s="1"/>
  <c r="PO63" i="13"/>
  <c r="PP59" i="13"/>
  <c r="PP28" i="13"/>
  <c r="PO30" i="13"/>
  <c r="PN39" i="13"/>
  <c r="PM41" i="13"/>
  <c r="PM43" i="13" s="1"/>
  <c r="PO39" i="13" l="1"/>
  <c r="PN41" i="13"/>
  <c r="PN43" i="13" s="1"/>
  <c r="PP63" i="13"/>
  <c r="PQ59" i="13"/>
  <c r="PO31" i="13"/>
  <c r="PO34" i="13" s="1"/>
  <c r="PO35" i="13" s="1"/>
  <c r="PM47" i="13"/>
  <c r="PM56" i="13" s="1"/>
  <c r="PM65" i="13" s="1"/>
  <c r="PM67" i="13" s="1"/>
  <c r="PR38" i="13"/>
  <c r="PQ28" i="13"/>
  <c r="PP30" i="13"/>
  <c r="PQ30" i="13" l="1"/>
  <c r="PR28" i="13"/>
  <c r="PP31" i="13"/>
  <c r="PP34" i="13" s="1"/>
  <c r="PP35" i="13" s="1"/>
  <c r="PQ63" i="13"/>
  <c r="PR59" i="13"/>
  <c r="PN47" i="13"/>
  <c r="PN56" i="13" s="1"/>
  <c r="PN65" i="13" s="1"/>
  <c r="PN67" i="13" s="1"/>
  <c r="PS38" i="13"/>
  <c r="PP39" i="13"/>
  <c r="PO41" i="13"/>
  <c r="PO43" i="13" s="1"/>
  <c r="PR63" i="13" l="1"/>
  <c r="PS59" i="13"/>
  <c r="PS28" i="13"/>
  <c r="PR30" i="13"/>
  <c r="PO47" i="13"/>
  <c r="PO56" i="13" s="1"/>
  <c r="PO65" i="13" s="1"/>
  <c r="PO67" i="13" s="1"/>
  <c r="PQ39" i="13"/>
  <c r="PP41" i="13"/>
  <c r="PP43" i="13" s="1"/>
  <c r="PT38" i="13"/>
  <c r="PQ31" i="13"/>
  <c r="PQ34" i="13" s="1"/>
  <c r="PQ35" i="13" s="1"/>
  <c r="PR39" i="13" l="1"/>
  <c r="PQ41" i="13"/>
  <c r="PQ43" i="13" s="1"/>
  <c r="PT28" i="13"/>
  <c r="PS30" i="13"/>
  <c r="PS63" i="13"/>
  <c r="PT59" i="13"/>
  <c r="PP47" i="13"/>
  <c r="PP56" i="13" s="1"/>
  <c r="PP65" i="13" s="1"/>
  <c r="PP67" i="13" s="1"/>
  <c r="PR31" i="13"/>
  <c r="PR34" i="13" s="1"/>
  <c r="PR35" i="13" s="1"/>
  <c r="PU38" i="13"/>
  <c r="PV38" i="13" l="1"/>
  <c r="PS31" i="13"/>
  <c r="PS34" i="13" s="1"/>
  <c r="PS35" i="13" s="1"/>
  <c r="PU28" i="13"/>
  <c r="PT30" i="13"/>
  <c r="PQ47" i="13"/>
  <c r="PQ56" i="13" s="1"/>
  <c r="PQ65" i="13" s="1"/>
  <c r="PQ67" i="13" s="1"/>
  <c r="PT63" i="13"/>
  <c r="PU59" i="13"/>
  <c r="PS39" i="13"/>
  <c r="PR41" i="13"/>
  <c r="PR43" i="13" s="1"/>
  <c r="PR47" i="13" l="1"/>
  <c r="PR56" i="13" s="1"/>
  <c r="PR65" i="13" s="1"/>
  <c r="PR67" i="13" s="1"/>
  <c r="PT39" i="13"/>
  <c r="PS41" i="13"/>
  <c r="PS43" i="13" s="1"/>
  <c r="PV59" i="13"/>
  <c r="PU63" i="13"/>
  <c r="PT31" i="13"/>
  <c r="PT34" i="13" s="1"/>
  <c r="PT35" i="13" s="1"/>
  <c r="PW38" i="13"/>
  <c r="PU30" i="13"/>
  <c r="PV28" i="13"/>
  <c r="PU31" i="13" l="1"/>
  <c r="PU34" i="13" s="1"/>
  <c r="PU35" i="13" s="1"/>
  <c r="PW28" i="13"/>
  <c r="PV30" i="13"/>
  <c r="PS47" i="13"/>
  <c r="PS56" i="13" s="1"/>
  <c r="PS65" i="13" s="1"/>
  <c r="PS67" i="13" s="1"/>
  <c r="PU39" i="13"/>
  <c r="PT41" i="13"/>
  <c r="PT43" i="13" s="1"/>
  <c r="PX38" i="13"/>
  <c r="PW59" i="13"/>
  <c r="PV63" i="13"/>
  <c r="PX28" i="13" l="1"/>
  <c r="PW30" i="13"/>
  <c r="PV31" i="13"/>
  <c r="PV34" i="13"/>
  <c r="PV35" i="13" s="1"/>
  <c r="PW63" i="13"/>
  <c r="PX59" i="13"/>
  <c r="PT47" i="13"/>
  <c r="PT56" i="13" s="1"/>
  <c r="PT65" i="13" s="1"/>
  <c r="PT67" i="13" s="1"/>
  <c r="PV39" i="13"/>
  <c r="PU41" i="13"/>
  <c r="PU43" i="13" s="1"/>
  <c r="PY38" i="13"/>
  <c r="PZ38" i="13" l="1"/>
  <c r="PW31" i="13"/>
  <c r="PW34" i="13"/>
  <c r="PW35" i="13" s="1"/>
  <c r="PU47" i="13"/>
  <c r="PU56" i="13" s="1"/>
  <c r="PU65" i="13" s="1"/>
  <c r="PU67" i="13" s="1"/>
  <c r="PX63" i="13"/>
  <c r="PY59" i="13"/>
  <c r="PW39" i="13"/>
  <c r="PV41" i="13"/>
  <c r="PV43" i="13" s="1"/>
  <c r="PY28" i="13"/>
  <c r="PX30" i="13"/>
  <c r="PX31" i="13" l="1"/>
  <c r="PX34" i="13" s="1"/>
  <c r="PX35" i="13" s="1"/>
  <c r="PV47" i="13"/>
  <c r="PV56" i="13" s="1"/>
  <c r="PV65" i="13" s="1"/>
  <c r="PV67" i="13"/>
  <c r="PY63" i="13"/>
  <c r="PZ59" i="13"/>
  <c r="PY30" i="13"/>
  <c r="PZ28" i="13"/>
  <c r="PX39" i="13"/>
  <c r="PW41" i="13"/>
  <c r="PW43" i="13" s="1"/>
  <c r="QA38" i="13"/>
  <c r="QB38" i="13" l="1"/>
  <c r="PY31" i="13"/>
  <c r="PY34" i="13" s="1"/>
  <c r="PY35" i="13" s="1"/>
  <c r="QA28" i="13"/>
  <c r="PZ30" i="13"/>
  <c r="PZ63" i="13"/>
  <c r="QA59" i="13"/>
  <c r="PW47" i="13"/>
  <c r="PW56" i="13" s="1"/>
  <c r="PW65" i="13" s="1"/>
  <c r="PW67" i="13" s="1"/>
  <c r="PY39" i="13"/>
  <c r="PX41" i="13"/>
  <c r="PX43" i="13" s="1"/>
  <c r="PX47" i="13" l="1"/>
  <c r="PX56" i="13" s="1"/>
  <c r="PX65" i="13" s="1"/>
  <c r="PX67" i="13" s="1"/>
  <c r="PZ39" i="13"/>
  <c r="PY41" i="13"/>
  <c r="PY43" i="13" s="1"/>
  <c r="QA63" i="13"/>
  <c r="QB59" i="13"/>
  <c r="PZ31" i="13"/>
  <c r="PZ34" i="13" s="1"/>
  <c r="PZ35" i="13" s="1"/>
  <c r="QB28" i="13"/>
  <c r="QA30" i="13"/>
  <c r="QC38" i="13"/>
  <c r="QD38" i="13" l="1"/>
  <c r="PY47" i="13"/>
  <c r="PY56" i="13" s="1"/>
  <c r="PY65" i="13" s="1"/>
  <c r="PY67" i="13" s="1"/>
  <c r="QA39" i="13"/>
  <c r="PZ41" i="13"/>
  <c r="PZ43" i="13" s="1"/>
  <c r="QA31" i="13"/>
  <c r="QA34" i="13" s="1"/>
  <c r="QA35" i="13" s="1"/>
  <c r="QB63" i="13"/>
  <c r="QC59" i="13"/>
  <c r="QC28" i="13"/>
  <c r="QB30" i="13"/>
  <c r="QC30" i="13" l="1"/>
  <c r="QD28" i="13"/>
  <c r="QB31" i="13"/>
  <c r="QB34" i="13" s="1"/>
  <c r="QB35" i="13" s="1"/>
  <c r="QD59" i="13"/>
  <c r="QC63" i="13"/>
  <c r="QE38" i="13"/>
  <c r="PZ47" i="13"/>
  <c r="PZ56" i="13" s="1"/>
  <c r="PZ65" i="13" s="1"/>
  <c r="PZ67" i="13" s="1"/>
  <c r="QB39" i="13"/>
  <c r="QA41" i="13"/>
  <c r="QA43" i="13" s="1"/>
  <c r="QA47" i="13" l="1"/>
  <c r="QA56" i="13" s="1"/>
  <c r="QA65" i="13" s="1"/>
  <c r="QA67" i="13" s="1"/>
  <c r="QC39" i="13"/>
  <c r="QB41" i="13"/>
  <c r="QB43" i="13" s="1"/>
  <c r="QF38" i="13"/>
  <c r="QE28" i="13"/>
  <c r="QD30" i="13"/>
  <c r="QE59" i="13"/>
  <c r="QD63" i="13"/>
  <c r="QC31" i="13"/>
  <c r="QC34" i="13" s="1"/>
  <c r="QC35" i="13" s="1"/>
  <c r="QB47" i="13" l="1"/>
  <c r="QB56" i="13" s="1"/>
  <c r="QB65" i="13" s="1"/>
  <c r="QB67" i="13" s="1"/>
  <c r="QF28" i="13"/>
  <c r="QE30" i="13"/>
  <c r="QD39" i="13"/>
  <c r="QC41" i="13"/>
  <c r="QC43" i="13" s="1"/>
  <c r="QD31" i="13"/>
  <c r="QD34" i="13" s="1"/>
  <c r="QD35" i="13" s="1"/>
  <c r="QE63" i="13"/>
  <c r="QF59" i="13"/>
  <c r="QG38" i="13"/>
  <c r="QH38" i="13" l="1"/>
  <c r="QE31" i="13"/>
  <c r="QE34" i="13" s="1"/>
  <c r="QE35" i="13" s="1"/>
  <c r="QG28" i="13"/>
  <c r="QF30" i="13"/>
  <c r="QF63" i="13"/>
  <c r="QG59" i="13"/>
  <c r="QC47" i="13"/>
  <c r="QC56" i="13" s="1"/>
  <c r="QC65" i="13" s="1"/>
  <c r="QC67" i="13" s="1"/>
  <c r="QE39" i="13"/>
  <c r="QD41" i="13"/>
  <c r="QD43" i="13" s="1"/>
  <c r="QD47" i="13" l="1"/>
  <c r="QD56" i="13" s="1"/>
  <c r="QD65" i="13" s="1"/>
  <c r="QD67" i="13" s="1"/>
  <c r="QG63" i="13"/>
  <c r="QH59" i="13"/>
  <c r="QF31" i="13"/>
  <c r="QF34" i="13" s="1"/>
  <c r="QF35" i="13" s="1"/>
  <c r="QF39" i="13"/>
  <c r="QE41" i="13"/>
  <c r="QE43" i="13" s="1"/>
  <c r="QG30" i="13"/>
  <c r="QH28" i="13"/>
  <c r="QI38" i="13"/>
  <c r="QH63" i="13" l="1"/>
  <c r="QI59" i="13"/>
  <c r="QJ38" i="13"/>
  <c r="QG39" i="13"/>
  <c r="QF41" i="13"/>
  <c r="QF43" i="13" s="1"/>
  <c r="QE47" i="13"/>
  <c r="QE56" i="13" s="1"/>
  <c r="QE65" i="13" s="1"/>
  <c r="QE67" i="13" s="1"/>
  <c r="QI28" i="13"/>
  <c r="QH30" i="13"/>
  <c r="QG31" i="13"/>
  <c r="QG34" i="13"/>
  <c r="QG35" i="13" s="1"/>
  <c r="QK38" i="13" l="1"/>
  <c r="QF47" i="13"/>
  <c r="QF56" i="13" s="1"/>
  <c r="QF65" i="13" s="1"/>
  <c r="QF67" i="13" s="1"/>
  <c r="QI63" i="13"/>
  <c r="QJ59" i="13"/>
  <c r="QH31" i="13"/>
  <c r="QH34" i="13" s="1"/>
  <c r="QH35" i="13" s="1"/>
  <c r="QJ28" i="13"/>
  <c r="QI30" i="13"/>
  <c r="QH39" i="13"/>
  <c r="QG41" i="13"/>
  <c r="QG43" i="13" s="1"/>
  <c r="QI39" i="13" l="1"/>
  <c r="QH41" i="13"/>
  <c r="QH43" i="13" s="1"/>
  <c r="QG47" i="13"/>
  <c r="QG56" i="13" s="1"/>
  <c r="QG65" i="13" s="1"/>
  <c r="QG67" i="13" s="1"/>
  <c r="QL38" i="13"/>
  <c r="QI31" i="13"/>
  <c r="QI34" i="13" s="1"/>
  <c r="QI35" i="13" s="1"/>
  <c r="QJ63" i="13"/>
  <c r="QK59" i="13"/>
  <c r="QK28" i="13"/>
  <c r="QJ30" i="13"/>
  <c r="QK30" i="13" l="1"/>
  <c r="QL28" i="13"/>
  <c r="QJ31" i="13"/>
  <c r="QJ34" i="13" s="1"/>
  <c r="QJ35" i="13" s="1"/>
  <c r="QH47" i="13"/>
  <c r="QH56" i="13" s="1"/>
  <c r="QH65" i="13" s="1"/>
  <c r="QH67" i="13" s="1"/>
  <c r="QL59" i="13"/>
  <c r="QK63" i="13"/>
  <c r="QM38" i="13"/>
  <c r="QJ39" i="13"/>
  <c r="QI41" i="13"/>
  <c r="QI43" i="13" s="1"/>
  <c r="QM59" i="13" l="1"/>
  <c r="QL63" i="13"/>
  <c r="QK39" i="13"/>
  <c r="QJ41" i="13"/>
  <c r="QJ43" i="13" s="1"/>
  <c r="QL30" i="13"/>
  <c r="QM28" i="13"/>
  <c r="QI47" i="13"/>
  <c r="QI56" i="13" s="1"/>
  <c r="QI65" i="13" s="1"/>
  <c r="QI67" i="13" s="1"/>
  <c r="QN38" i="13"/>
  <c r="QK31" i="13"/>
  <c r="QK34" i="13" s="1"/>
  <c r="QK35" i="13" s="1"/>
  <c r="QL39" i="13" l="1"/>
  <c r="QK41" i="13"/>
  <c r="QK43" i="13" s="1"/>
  <c r="QJ47" i="13"/>
  <c r="QJ56" i="13" s="1"/>
  <c r="QJ65" i="13" s="1"/>
  <c r="QJ67" i="13" s="1"/>
  <c r="QN28" i="13"/>
  <c r="QM30" i="13"/>
  <c r="QO38" i="13"/>
  <c r="QL31" i="13"/>
  <c r="QL34" i="13" s="1"/>
  <c r="QL35" i="13" s="1"/>
  <c r="QM63" i="13"/>
  <c r="QN59" i="13"/>
  <c r="QK47" i="13" l="1"/>
  <c r="QK56" i="13" s="1"/>
  <c r="QK65" i="13" s="1"/>
  <c r="QK67" i="13" s="1"/>
  <c r="QN63" i="13"/>
  <c r="QO59" i="13"/>
  <c r="QP38" i="13"/>
  <c r="QM31" i="13"/>
  <c r="QM34" i="13" s="1"/>
  <c r="QM35" i="13" s="1"/>
  <c r="QO28" i="13"/>
  <c r="QN30" i="13"/>
  <c r="QM39" i="13"/>
  <c r="QL41" i="13"/>
  <c r="QL43" i="13" s="1"/>
  <c r="QL47" i="13" l="1"/>
  <c r="QL56" i="13" s="1"/>
  <c r="QL65" i="13" s="1"/>
  <c r="QL67" i="13" s="1"/>
  <c r="QN39" i="13"/>
  <c r="QM41" i="13"/>
  <c r="QM43" i="13" s="1"/>
  <c r="QN31" i="13"/>
  <c r="QN34" i="13" s="1"/>
  <c r="QN35" i="13" s="1"/>
  <c r="QO63" i="13"/>
  <c r="QP59" i="13"/>
  <c r="QO30" i="13"/>
  <c r="QP28" i="13"/>
  <c r="QQ38" i="13"/>
  <c r="QP63" i="13" l="1"/>
  <c r="QQ59" i="13"/>
  <c r="QM47" i="13"/>
  <c r="QM56" i="13" s="1"/>
  <c r="QM65" i="13" s="1"/>
  <c r="QM67" i="13" s="1"/>
  <c r="QR38" i="13"/>
  <c r="QO39" i="13"/>
  <c r="QN41" i="13"/>
  <c r="QN43" i="13" s="1"/>
  <c r="QQ28" i="13"/>
  <c r="QP30" i="13"/>
  <c r="QO31" i="13"/>
  <c r="QO34" i="13" s="1"/>
  <c r="QO35" i="13" s="1"/>
  <c r="QP39" i="13" l="1"/>
  <c r="QO41" i="13"/>
  <c r="QO43" i="13" s="1"/>
  <c r="QN47" i="13"/>
  <c r="QN56" i="13" s="1"/>
  <c r="QN65" i="13" s="1"/>
  <c r="QN67" i="13" s="1"/>
  <c r="QQ63" i="13"/>
  <c r="QR59" i="13"/>
  <c r="QP31" i="13"/>
  <c r="QP34" i="13" s="1"/>
  <c r="QP35" i="13" s="1"/>
  <c r="QR28" i="13"/>
  <c r="QQ30" i="13"/>
  <c r="QS38" i="13"/>
  <c r="QO47" i="13" l="1"/>
  <c r="QO56" i="13" s="1"/>
  <c r="QO65" i="13" s="1"/>
  <c r="QO67" i="13" s="1"/>
  <c r="QT38" i="13"/>
  <c r="QQ31" i="13"/>
  <c r="QQ34" i="13" s="1"/>
  <c r="QQ35" i="13" s="1"/>
  <c r="QR63" i="13"/>
  <c r="QS59" i="13"/>
  <c r="QS28" i="13"/>
  <c r="QR30" i="13"/>
  <c r="QQ39" i="13"/>
  <c r="QP41" i="13"/>
  <c r="QP43" i="13" s="1"/>
  <c r="QP47" i="13" l="1"/>
  <c r="QP56" i="13" s="1"/>
  <c r="QP65" i="13" s="1"/>
  <c r="QP67" i="13" s="1"/>
  <c r="QT59" i="13"/>
  <c r="QT63" i="13" s="1"/>
  <c r="QS63" i="13"/>
  <c r="QR39" i="13"/>
  <c r="QQ41" i="13"/>
  <c r="QQ43" i="13" s="1"/>
  <c r="QR31" i="13"/>
  <c r="QR34" i="13" s="1"/>
  <c r="QR35" i="13" s="1"/>
  <c r="QS30" i="13"/>
  <c r="QT28" i="13"/>
  <c r="QT30" i="13" s="1"/>
  <c r="QT31" i="13" l="1"/>
  <c r="QT34" i="13" s="1"/>
  <c r="QT35" i="13" s="1"/>
  <c r="QS31" i="13"/>
  <c r="QS34" i="13" s="1"/>
  <c r="QS35" i="13" s="1"/>
  <c r="QQ47" i="13"/>
  <c r="QQ56" i="13" s="1"/>
  <c r="QQ65" i="13" s="1"/>
  <c r="QQ67" i="13" s="1"/>
  <c r="QS39" i="13"/>
  <c r="QR41" i="13"/>
  <c r="QR43" i="13" s="1"/>
  <c r="QR47" i="13" l="1"/>
  <c r="QR56" i="13" s="1"/>
  <c r="QR65" i="13" s="1"/>
  <c r="QR67" i="13" s="1"/>
  <c r="QT39" i="13"/>
  <c r="QT41" i="13" s="1"/>
  <c r="QT43" i="13" s="1"/>
  <c r="QS41" i="13"/>
  <c r="QS43" i="13" s="1"/>
  <c r="QT47" i="13" l="1"/>
  <c r="QT56" i="13" s="1"/>
  <c r="QT65" i="13" s="1"/>
  <c r="QT67" i="13" s="1"/>
  <c r="QS47" i="13"/>
  <c r="QS56" i="13" s="1"/>
  <c r="QS65" i="13" s="1"/>
  <c r="QS67" i="13" s="1"/>
  <c r="G10" i="2" l="1"/>
  <c r="G11" i="2"/>
  <c r="C22" i="2"/>
  <c r="C28" i="2"/>
  <c r="F82" i="5" a="1"/>
  <c r="F82" i="5"/>
  <c r="J82" i="5" a="1"/>
  <c r="J82" i="5"/>
  <c r="N82" i="5" a="1"/>
  <c r="N82" i="5"/>
  <c r="R82" i="5" a="1"/>
  <c r="R82" i="5"/>
  <c r="V82" i="5" a="1"/>
  <c r="V82" i="5"/>
  <c r="Z82" i="5" a="1"/>
  <c r="Z82" i="5"/>
  <c r="F83" i="5"/>
  <c r="J83" i="5"/>
  <c r="N83" i="5"/>
  <c r="R83" i="5"/>
  <c r="V83" i="5"/>
  <c r="Z83" i="5"/>
  <c r="F84" i="5"/>
  <c r="J84" i="5"/>
  <c r="N84" i="5"/>
  <c r="R84" i="5"/>
  <c r="V84" i="5"/>
  <c r="Z84" i="5"/>
  <c r="F85" i="5"/>
  <c r="J85" i="5"/>
  <c r="N85" i="5"/>
  <c r="R85" i="5"/>
  <c r="V85" i="5"/>
  <c r="Z85" i="5"/>
  <c r="F86" i="5"/>
  <c r="J86" i="5"/>
  <c r="N86" i="5"/>
  <c r="R86" i="5"/>
  <c r="V86" i="5"/>
  <c r="Z86" i="5"/>
  <c r="C105" i="5"/>
  <c r="F106" i="5"/>
  <c r="J106" i="5"/>
  <c r="N106" i="5"/>
  <c r="R106" i="5"/>
  <c r="V106" i="5"/>
  <c r="Z106" i="5"/>
  <c r="V108" i="5"/>
  <c r="C110" i="5"/>
  <c r="F110" i="5"/>
  <c r="J110" i="5"/>
  <c r="N110" i="5"/>
  <c r="R110" i="5"/>
  <c r="V110" i="5"/>
  <c r="Z110" i="5"/>
  <c r="C113" i="5"/>
  <c r="F113" i="5"/>
  <c r="J113" i="5"/>
  <c r="N113" i="5"/>
  <c r="R113" i="5"/>
  <c r="V113" i="5"/>
  <c r="Z113" i="5"/>
  <c r="AE113" i="5"/>
  <c r="AI113" i="5"/>
  <c r="C114" i="5"/>
  <c r="C115" i="5"/>
  <c r="L72" i="13"/>
  <c r="M72" i="13"/>
  <c r="N72" i="13"/>
  <c r="O72" i="13"/>
  <c r="P72" i="13"/>
  <c r="Q72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AJ72" i="13"/>
  <c r="AK72" i="13"/>
  <c r="AL72" i="13"/>
  <c r="AM72" i="13"/>
  <c r="AN72" i="13"/>
  <c r="AO72" i="13"/>
  <c r="AP72" i="13"/>
  <c r="AQ72" i="13"/>
  <c r="AR72" i="13"/>
  <c r="AS72" i="13"/>
  <c r="AT72" i="13"/>
  <c r="AU72" i="13"/>
  <c r="AV72" i="13"/>
  <c r="AW72" i="13"/>
  <c r="AX72" i="13"/>
  <c r="AY72" i="13"/>
  <c r="AZ72" i="13"/>
  <c r="BA72" i="13"/>
  <c r="BB72" i="13"/>
  <c r="BC72" i="13"/>
  <c r="BD72" i="13"/>
  <c r="BE72" i="13"/>
  <c r="BF72" i="13"/>
  <c r="BG72" i="13"/>
  <c r="BH72" i="13"/>
  <c r="BI72" i="13"/>
  <c r="BJ72" i="13"/>
  <c r="BK72" i="13"/>
  <c r="BL72" i="13"/>
  <c r="BM72" i="13"/>
  <c r="BN72" i="13"/>
  <c r="BO72" i="13"/>
  <c r="BP72" i="13"/>
  <c r="BQ72" i="13"/>
  <c r="BR72" i="13"/>
  <c r="BS72" i="13"/>
  <c r="BT72" i="13"/>
  <c r="BU72" i="13"/>
  <c r="BV72" i="13"/>
  <c r="BW72" i="13"/>
  <c r="BX72" i="13"/>
  <c r="BY72" i="13"/>
  <c r="BZ72" i="13"/>
  <c r="CA72" i="13"/>
  <c r="CB72" i="13"/>
  <c r="CC72" i="13"/>
  <c r="CD72" i="13"/>
  <c r="CE72" i="13"/>
  <c r="CF72" i="13"/>
  <c r="CG72" i="13"/>
  <c r="CH72" i="13"/>
  <c r="CI72" i="13"/>
  <c r="CJ72" i="13"/>
  <c r="CK72" i="13"/>
  <c r="CL72" i="13"/>
  <c r="CM72" i="13"/>
  <c r="CN72" i="13"/>
  <c r="CO72" i="13"/>
  <c r="CP72" i="13"/>
  <c r="CQ72" i="13"/>
  <c r="CR72" i="13"/>
  <c r="CS72" i="13"/>
  <c r="CT72" i="13"/>
  <c r="CU72" i="13"/>
  <c r="CV72" i="13"/>
  <c r="CW72" i="13"/>
  <c r="CX72" i="13"/>
  <c r="CY72" i="13"/>
  <c r="CZ72" i="13"/>
  <c r="DA72" i="13"/>
  <c r="DB72" i="13"/>
  <c r="DC72" i="13"/>
  <c r="DD72" i="13"/>
  <c r="DE72" i="13"/>
  <c r="DF72" i="13"/>
  <c r="DG72" i="13"/>
  <c r="DH72" i="13"/>
  <c r="DI72" i="13"/>
  <c r="DJ72" i="13"/>
  <c r="DK72" i="13"/>
  <c r="DL72" i="13"/>
  <c r="DM72" i="13"/>
  <c r="DN72" i="13"/>
  <c r="DO72" i="13"/>
  <c r="DP72" i="13"/>
  <c r="DQ72" i="13"/>
  <c r="DR72" i="13"/>
  <c r="DS72" i="13"/>
  <c r="DT72" i="13"/>
  <c r="DU72" i="13"/>
  <c r="DV72" i="13"/>
  <c r="DW72" i="13"/>
  <c r="DX72" i="13"/>
  <c r="DY72" i="13"/>
  <c r="DZ72" i="13"/>
  <c r="EA72" i="13"/>
  <c r="EB72" i="13"/>
  <c r="EC72" i="13"/>
  <c r="ED72" i="13"/>
  <c r="EE72" i="13"/>
  <c r="EF72" i="13"/>
  <c r="EG72" i="13"/>
  <c r="EH72" i="13"/>
  <c r="EI72" i="13"/>
  <c r="EJ72" i="13"/>
  <c r="EK72" i="13"/>
  <c r="EL72" i="13"/>
  <c r="EM72" i="13"/>
  <c r="EN72" i="13"/>
  <c r="EO72" i="13"/>
  <c r="EP72" i="13"/>
  <c r="EQ72" i="13"/>
  <c r="ER72" i="13"/>
  <c r="ES72" i="13"/>
  <c r="ET72" i="13"/>
  <c r="EU72" i="13"/>
  <c r="EV72" i="13"/>
  <c r="EW72" i="13"/>
  <c r="EX72" i="13"/>
  <c r="EY72" i="13"/>
  <c r="EZ72" i="13"/>
  <c r="FA72" i="13"/>
  <c r="FB72" i="13"/>
  <c r="FC72" i="13"/>
  <c r="FD72" i="13"/>
  <c r="FE72" i="13"/>
  <c r="FF72" i="13"/>
  <c r="FG72" i="13"/>
  <c r="FH72" i="13"/>
  <c r="FI72" i="13"/>
  <c r="FJ72" i="13"/>
  <c r="FK72" i="13"/>
  <c r="FL72" i="13"/>
  <c r="FM72" i="13"/>
  <c r="FN72" i="13"/>
  <c r="FO72" i="13"/>
  <c r="FP72" i="13"/>
  <c r="FQ72" i="13"/>
  <c r="FR72" i="13"/>
  <c r="FS72" i="13"/>
  <c r="FT72" i="13"/>
  <c r="FU72" i="13"/>
  <c r="FV72" i="13"/>
  <c r="FW72" i="13"/>
  <c r="FX72" i="13"/>
  <c r="FY72" i="13"/>
  <c r="FZ72" i="13"/>
  <c r="GA72" i="13"/>
  <c r="GB72" i="13"/>
  <c r="GC72" i="13"/>
  <c r="GD72" i="13"/>
  <c r="GE72" i="13"/>
  <c r="GF72" i="13"/>
  <c r="GG72" i="13"/>
  <c r="GH72" i="13"/>
  <c r="GI72" i="13"/>
  <c r="GJ72" i="13"/>
  <c r="GK72" i="13"/>
  <c r="GL72" i="13"/>
  <c r="GM72" i="13"/>
  <c r="GN72" i="13"/>
  <c r="GO72" i="13"/>
  <c r="GP72" i="13"/>
  <c r="GQ72" i="13"/>
  <c r="GR72" i="13"/>
  <c r="GS72" i="13"/>
  <c r="GT72" i="13"/>
  <c r="GU72" i="13"/>
  <c r="GV72" i="13"/>
  <c r="GW72" i="13"/>
  <c r="GX72" i="13"/>
  <c r="GY72" i="13"/>
  <c r="GZ72" i="13"/>
  <c r="HA72" i="13"/>
  <c r="HB72" i="13"/>
  <c r="HC72" i="13"/>
  <c r="HD72" i="13"/>
  <c r="HE72" i="13"/>
  <c r="HF72" i="13"/>
  <c r="HG72" i="13"/>
  <c r="HH72" i="13"/>
  <c r="HI72" i="13"/>
  <c r="HJ72" i="13"/>
  <c r="HK72" i="13"/>
  <c r="HL72" i="13"/>
  <c r="HM72" i="13"/>
  <c r="HN72" i="13"/>
  <c r="HO72" i="13"/>
  <c r="HP72" i="13"/>
  <c r="HQ72" i="13"/>
  <c r="HR72" i="13"/>
  <c r="HS72" i="13"/>
  <c r="HT72" i="13"/>
  <c r="HU72" i="13"/>
  <c r="HV72" i="13"/>
  <c r="HW72" i="13"/>
  <c r="HX72" i="13"/>
  <c r="HY72" i="13"/>
  <c r="HZ72" i="13"/>
  <c r="IA72" i="13"/>
  <c r="IB72" i="13"/>
  <c r="IC72" i="13"/>
  <c r="ID72" i="13"/>
  <c r="IE72" i="13"/>
  <c r="IF72" i="13"/>
  <c r="IG72" i="13"/>
  <c r="IH72" i="13"/>
  <c r="II72" i="13"/>
  <c r="IJ72" i="13"/>
  <c r="IK72" i="13"/>
  <c r="IL72" i="13"/>
  <c r="IM72" i="13"/>
  <c r="IN72" i="13"/>
  <c r="IO72" i="13"/>
  <c r="IP72" i="13"/>
  <c r="IQ72" i="13"/>
  <c r="IR72" i="13"/>
  <c r="IS72" i="13"/>
  <c r="IT72" i="13"/>
  <c r="IU72" i="13"/>
  <c r="IV72" i="13"/>
  <c r="IW72" i="13"/>
  <c r="IX72" i="13"/>
  <c r="IY72" i="13"/>
  <c r="IZ72" i="13"/>
  <c r="JA72" i="13"/>
  <c r="JB72" i="13"/>
  <c r="JC72" i="13"/>
  <c r="JD72" i="13"/>
  <c r="JE72" i="13"/>
  <c r="JF72" i="13"/>
  <c r="JG72" i="13"/>
  <c r="JH72" i="13"/>
  <c r="JI72" i="13"/>
  <c r="JJ72" i="13"/>
  <c r="JK72" i="13"/>
  <c r="JL72" i="13"/>
  <c r="JM72" i="13"/>
  <c r="JN72" i="13"/>
  <c r="JO72" i="13"/>
  <c r="JP72" i="13"/>
  <c r="JQ72" i="13"/>
  <c r="JR72" i="13"/>
  <c r="JS72" i="13"/>
  <c r="JT72" i="13"/>
  <c r="JU72" i="13"/>
  <c r="JV72" i="13"/>
  <c r="JW72" i="13"/>
  <c r="JX72" i="13"/>
  <c r="JY72" i="13"/>
  <c r="JZ72" i="13"/>
  <c r="KA72" i="13"/>
  <c r="KB72" i="13"/>
  <c r="KC72" i="13"/>
  <c r="KD72" i="13"/>
  <c r="KE72" i="13"/>
  <c r="KF72" i="13"/>
  <c r="KG72" i="13"/>
  <c r="KH72" i="13"/>
  <c r="KI72" i="13"/>
  <c r="KJ72" i="13"/>
  <c r="KK72" i="13"/>
  <c r="KL72" i="13"/>
  <c r="KM72" i="13"/>
  <c r="KN72" i="13"/>
  <c r="KO72" i="13"/>
  <c r="KP72" i="13"/>
  <c r="KQ72" i="13"/>
  <c r="KR72" i="13"/>
  <c r="KS72" i="13"/>
  <c r="KT72" i="13"/>
  <c r="KU72" i="13"/>
  <c r="KV72" i="13"/>
  <c r="KW72" i="13"/>
  <c r="KX72" i="13"/>
  <c r="KY72" i="13"/>
  <c r="KZ72" i="13"/>
  <c r="LA72" i="13"/>
  <c r="LB72" i="13"/>
  <c r="LC72" i="13"/>
  <c r="LD72" i="13"/>
  <c r="LE72" i="13"/>
  <c r="LF72" i="13"/>
  <c r="LG72" i="13"/>
  <c r="LH72" i="13"/>
  <c r="LI72" i="13"/>
  <c r="LJ72" i="13"/>
  <c r="LK72" i="13"/>
  <c r="LL72" i="13"/>
  <c r="LM72" i="13"/>
  <c r="LN72" i="13"/>
  <c r="LO72" i="13"/>
  <c r="LP72" i="13"/>
  <c r="LQ72" i="13"/>
  <c r="LR72" i="13"/>
  <c r="LS72" i="13"/>
  <c r="LT72" i="13"/>
  <c r="LU72" i="13"/>
  <c r="LV72" i="13"/>
  <c r="LW72" i="13"/>
  <c r="LX72" i="13"/>
  <c r="LY72" i="13"/>
  <c r="LZ72" i="13"/>
  <c r="MA72" i="13"/>
  <c r="MB72" i="13"/>
  <c r="MC72" i="13"/>
  <c r="MD72" i="13"/>
  <c r="ME72" i="13"/>
  <c r="MF72" i="13"/>
  <c r="MG72" i="13"/>
  <c r="MH72" i="13"/>
  <c r="MI72" i="13"/>
  <c r="MJ72" i="13"/>
  <c r="MK72" i="13"/>
  <c r="ML72" i="13"/>
  <c r="MM72" i="13"/>
  <c r="MN72" i="13"/>
  <c r="MO72" i="13"/>
  <c r="MP72" i="13"/>
  <c r="MQ72" i="13"/>
  <c r="MR72" i="13"/>
  <c r="MS72" i="13"/>
  <c r="MT72" i="13"/>
  <c r="MU72" i="13"/>
  <c r="MV72" i="13"/>
  <c r="MW72" i="13"/>
  <c r="MX72" i="13"/>
  <c r="MY72" i="13"/>
  <c r="MZ72" i="13"/>
  <c r="NA72" i="13"/>
  <c r="NB72" i="13"/>
  <c r="NC72" i="13"/>
  <c r="ND72" i="13"/>
  <c r="NE72" i="13"/>
  <c r="NF72" i="13"/>
  <c r="NG72" i="13"/>
  <c r="NH72" i="13"/>
  <c r="NI72" i="13"/>
  <c r="NJ72" i="13"/>
  <c r="NK72" i="13"/>
  <c r="NL72" i="13"/>
  <c r="NM72" i="13"/>
  <c r="NN72" i="13"/>
  <c r="NO72" i="13"/>
  <c r="NP72" i="13"/>
  <c r="NQ72" i="13"/>
  <c r="NR72" i="13"/>
  <c r="NS72" i="13"/>
  <c r="NT72" i="13"/>
  <c r="NU72" i="13"/>
  <c r="NV72" i="13"/>
  <c r="NW72" i="13"/>
  <c r="NX72" i="13"/>
  <c r="NY72" i="13"/>
  <c r="NZ72" i="13"/>
  <c r="OA72" i="13"/>
  <c r="OB72" i="13"/>
  <c r="OC72" i="13"/>
  <c r="OD72" i="13"/>
  <c r="OE72" i="13"/>
  <c r="OF72" i="13"/>
  <c r="OG72" i="13"/>
  <c r="OH72" i="13"/>
  <c r="OI72" i="13"/>
  <c r="OJ72" i="13"/>
  <c r="OK72" i="13"/>
  <c r="OL72" i="13"/>
  <c r="OM72" i="13"/>
  <c r="ON72" i="13"/>
  <c r="OO72" i="13"/>
  <c r="OP72" i="13"/>
  <c r="OQ72" i="13"/>
  <c r="OR72" i="13"/>
  <c r="OS72" i="13"/>
  <c r="OT72" i="13"/>
  <c r="OU72" i="13"/>
  <c r="OV72" i="13"/>
  <c r="OW72" i="13"/>
  <c r="OX72" i="13"/>
  <c r="OY72" i="13"/>
  <c r="OZ72" i="13"/>
  <c r="PA72" i="13"/>
  <c r="PB72" i="13"/>
  <c r="PC72" i="13"/>
  <c r="PD72" i="13"/>
  <c r="PE72" i="13"/>
  <c r="PF72" i="13"/>
  <c r="PG72" i="13"/>
  <c r="PH72" i="13"/>
  <c r="PI72" i="13"/>
  <c r="PJ72" i="13"/>
  <c r="PK72" i="13"/>
  <c r="PL72" i="13"/>
  <c r="PM72" i="13"/>
  <c r="PN72" i="13"/>
  <c r="PO72" i="13"/>
  <c r="PP72" i="13"/>
  <c r="PQ72" i="13"/>
  <c r="PR72" i="13"/>
  <c r="PS72" i="13"/>
  <c r="PT72" i="13"/>
  <c r="PU72" i="13"/>
  <c r="PV72" i="13"/>
  <c r="PW72" i="13"/>
  <c r="PX72" i="13"/>
  <c r="PY72" i="13"/>
  <c r="PZ72" i="13"/>
  <c r="QA72" i="13"/>
  <c r="QB72" i="13"/>
  <c r="QC72" i="13"/>
  <c r="QD72" i="13"/>
  <c r="QE72" i="13"/>
  <c r="QF72" i="13"/>
  <c r="QG72" i="13"/>
  <c r="QH72" i="13"/>
  <c r="QI72" i="13"/>
  <c r="QJ72" i="13"/>
  <c r="QK72" i="13"/>
  <c r="QL72" i="13"/>
  <c r="QM72" i="13"/>
  <c r="QN72" i="13"/>
  <c r="QO72" i="13"/>
  <c r="QP72" i="13"/>
  <c r="QQ72" i="13"/>
  <c r="QR72" i="13"/>
  <c r="QS72" i="13"/>
  <c r="QT72" i="13"/>
  <c r="L73" i="13"/>
  <c r="M73" i="13"/>
  <c r="N73" i="13"/>
  <c r="O73" i="13"/>
  <c r="P73" i="13"/>
  <c r="Q73" i="13"/>
  <c r="R73" i="13"/>
  <c r="S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AJ73" i="13"/>
  <c r="AK73" i="13"/>
  <c r="AL73" i="13"/>
  <c r="AM73" i="13"/>
  <c r="AN73" i="13"/>
  <c r="AO73" i="13"/>
  <c r="AP73" i="13"/>
  <c r="AQ73" i="13"/>
  <c r="AR73" i="13"/>
  <c r="AS73" i="13"/>
  <c r="AT73" i="13"/>
  <c r="AU73" i="13"/>
  <c r="AV73" i="13"/>
  <c r="AW73" i="13"/>
  <c r="AX73" i="13"/>
  <c r="AY73" i="13"/>
  <c r="AZ73" i="13"/>
  <c r="BA73" i="13"/>
  <c r="BB73" i="13"/>
  <c r="BC73" i="13"/>
  <c r="BD73" i="13"/>
  <c r="BE73" i="13"/>
  <c r="BF73" i="13"/>
  <c r="BG73" i="13"/>
  <c r="BH73" i="13"/>
  <c r="BI73" i="13"/>
  <c r="BJ73" i="13"/>
  <c r="BK73" i="13"/>
  <c r="BL73" i="13"/>
  <c r="BM73" i="13"/>
  <c r="BN73" i="13"/>
  <c r="BO73" i="13"/>
  <c r="BP73" i="13"/>
  <c r="BQ73" i="13"/>
  <c r="BR73" i="13"/>
  <c r="BS73" i="13"/>
  <c r="BT73" i="13"/>
  <c r="BU73" i="13"/>
  <c r="BV73" i="13"/>
  <c r="BW73" i="13"/>
  <c r="BX73" i="13"/>
  <c r="BY73" i="13"/>
  <c r="BZ73" i="13"/>
  <c r="CA73" i="13"/>
  <c r="CB73" i="13"/>
  <c r="CC73" i="13"/>
  <c r="CD73" i="13"/>
  <c r="CE73" i="13"/>
  <c r="CF73" i="13"/>
  <c r="CG73" i="13"/>
  <c r="CH73" i="13"/>
  <c r="CI73" i="13"/>
  <c r="CJ73" i="13"/>
  <c r="CK73" i="13"/>
  <c r="CL73" i="13"/>
  <c r="CM73" i="13"/>
  <c r="CN73" i="13"/>
  <c r="CO73" i="13"/>
  <c r="CP73" i="13"/>
  <c r="CQ73" i="13"/>
  <c r="CR73" i="13"/>
  <c r="CS73" i="13"/>
  <c r="CT73" i="13"/>
  <c r="CU73" i="13"/>
  <c r="CV73" i="13"/>
  <c r="CW73" i="13"/>
  <c r="CX73" i="13"/>
  <c r="CY73" i="13"/>
  <c r="CZ73" i="13"/>
  <c r="DA73" i="13"/>
  <c r="DB73" i="13"/>
  <c r="DC73" i="13"/>
  <c r="DD73" i="13"/>
  <c r="DE73" i="13"/>
  <c r="DF73" i="13"/>
  <c r="DG73" i="13"/>
  <c r="DH73" i="13"/>
  <c r="DI73" i="13"/>
  <c r="DJ73" i="13"/>
  <c r="DK73" i="13"/>
  <c r="DL73" i="13"/>
  <c r="DM73" i="13"/>
  <c r="DN73" i="13"/>
  <c r="DO73" i="13"/>
  <c r="DP73" i="13"/>
  <c r="DQ73" i="13"/>
  <c r="DR73" i="13"/>
  <c r="DS73" i="13"/>
  <c r="DT73" i="13"/>
  <c r="DU73" i="13"/>
  <c r="DV73" i="13"/>
  <c r="DW73" i="13"/>
  <c r="DX73" i="13"/>
  <c r="DY73" i="13"/>
  <c r="DZ73" i="13"/>
  <c r="EA73" i="13"/>
  <c r="EB73" i="13"/>
  <c r="EC73" i="13"/>
  <c r="ED73" i="13"/>
  <c r="EE73" i="13"/>
  <c r="EF73" i="13"/>
  <c r="EG73" i="13"/>
  <c r="EH73" i="13"/>
  <c r="EI73" i="13"/>
  <c r="EJ73" i="13"/>
  <c r="EK73" i="13"/>
  <c r="EL73" i="13"/>
  <c r="EM73" i="13"/>
  <c r="EN73" i="13"/>
  <c r="EO73" i="13"/>
  <c r="EP73" i="13"/>
  <c r="EQ73" i="13"/>
  <c r="ER73" i="13"/>
  <c r="ES73" i="13"/>
  <c r="ET73" i="13"/>
  <c r="EU73" i="13"/>
  <c r="EV73" i="13"/>
  <c r="EW73" i="13"/>
  <c r="EX73" i="13"/>
  <c r="EY73" i="13"/>
  <c r="EZ73" i="13"/>
  <c r="FA73" i="13"/>
  <c r="FB73" i="13"/>
  <c r="FC73" i="13"/>
  <c r="FD73" i="13"/>
  <c r="FE73" i="13"/>
  <c r="FF73" i="13"/>
  <c r="FG73" i="13"/>
  <c r="FH73" i="13"/>
  <c r="FI73" i="13"/>
  <c r="FJ73" i="13"/>
  <c r="FK73" i="13"/>
  <c r="FL73" i="13"/>
  <c r="FM73" i="13"/>
  <c r="FN73" i="13"/>
  <c r="FO73" i="13"/>
  <c r="FP73" i="13"/>
  <c r="FQ73" i="13"/>
  <c r="FR73" i="13"/>
  <c r="FS73" i="13"/>
  <c r="FT73" i="13"/>
  <c r="FU73" i="13"/>
  <c r="FV73" i="13"/>
  <c r="FW73" i="13"/>
  <c r="FX73" i="13"/>
  <c r="FY73" i="13"/>
  <c r="FZ73" i="13"/>
  <c r="GA73" i="13"/>
  <c r="GB73" i="13"/>
  <c r="GC73" i="13"/>
  <c r="GD73" i="13"/>
  <c r="GE73" i="13"/>
  <c r="GF73" i="13"/>
  <c r="GG73" i="13"/>
  <c r="GH73" i="13"/>
  <c r="GI73" i="13"/>
  <c r="GJ73" i="13"/>
  <c r="GK73" i="13"/>
  <c r="GL73" i="13"/>
  <c r="GM73" i="13"/>
  <c r="GN73" i="13"/>
  <c r="GO73" i="13"/>
  <c r="GP73" i="13"/>
  <c r="GQ73" i="13"/>
  <c r="GR73" i="13"/>
  <c r="GS73" i="13"/>
  <c r="GT73" i="13"/>
  <c r="GU73" i="13"/>
  <c r="GV73" i="13"/>
  <c r="GW73" i="13"/>
  <c r="GX73" i="13"/>
  <c r="GY73" i="13"/>
  <c r="GZ73" i="13"/>
  <c r="HA73" i="13"/>
  <c r="HB73" i="13"/>
  <c r="HC73" i="13"/>
  <c r="HD73" i="13"/>
  <c r="HE73" i="13"/>
  <c r="HF73" i="13"/>
  <c r="HG73" i="13"/>
  <c r="HH73" i="13"/>
  <c r="HI73" i="13"/>
  <c r="HJ73" i="13"/>
  <c r="HK73" i="13"/>
  <c r="HL73" i="13"/>
  <c r="HM73" i="13"/>
  <c r="HN73" i="13"/>
  <c r="HO73" i="13"/>
  <c r="HP73" i="13"/>
  <c r="HQ73" i="13"/>
  <c r="HR73" i="13"/>
  <c r="HS73" i="13"/>
  <c r="HT73" i="13"/>
  <c r="HU73" i="13"/>
  <c r="HV73" i="13"/>
  <c r="HW73" i="13"/>
  <c r="HX73" i="13"/>
  <c r="HY73" i="13"/>
  <c r="HZ73" i="13"/>
  <c r="IA73" i="13"/>
  <c r="IB73" i="13"/>
  <c r="IC73" i="13"/>
  <c r="ID73" i="13"/>
  <c r="IE73" i="13"/>
  <c r="IF73" i="13"/>
  <c r="IG73" i="13"/>
  <c r="IH73" i="13"/>
  <c r="II73" i="13"/>
  <c r="IJ73" i="13"/>
  <c r="IK73" i="13"/>
  <c r="IL73" i="13"/>
  <c r="IM73" i="13"/>
  <c r="IN73" i="13"/>
  <c r="IO73" i="13"/>
  <c r="IP73" i="13"/>
  <c r="IQ73" i="13"/>
  <c r="IR73" i="13"/>
  <c r="IS73" i="13"/>
  <c r="IT73" i="13"/>
  <c r="IU73" i="13"/>
  <c r="IV73" i="13"/>
  <c r="IW73" i="13"/>
  <c r="IX73" i="13"/>
  <c r="IY73" i="13"/>
  <c r="IZ73" i="13"/>
  <c r="JA73" i="13"/>
  <c r="JB73" i="13"/>
  <c r="JC73" i="13"/>
  <c r="JD73" i="13"/>
  <c r="JE73" i="13"/>
  <c r="JF73" i="13"/>
  <c r="JG73" i="13"/>
  <c r="JH73" i="13"/>
  <c r="JI73" i="13"/>
  <c r="JJ73" i="13"/>
  <c r="JK73" i="13"/>
  <c r="JL73" i="13"/>
  <c r="JM73" i="13"/>
  <c r="JN73" i="13"/>
  <c r="JO73" i="13"/>
  <c r="JP73" i="13"/>
  <c r="JQ73" i="13"/>
  <c r="JR73" i="13"/>
  <c r="JS73" i="13"/>
  <c r="JT73" i="13"/>
  <c r="JU73" i="13"/>
  <c r="JV73" i="13"/>
  <c r="JW73" i="13"/>
  <c r="JX73" i="13"/>
  <c r="JY73" i="13"/>
  <c r="JZ73" i="13"/>
  <c r="KA73" i="13"/>
  <c r="KB73" i="13"/>
  <c r="KC73" i="13"/>
  <c r="KD73" i="13"/>
  <c r="KE73" i="13"/>
  <c r="KF73" i="13"/>
  <c r="KG73" i="13"/>
  <c r="KH73" i="13"/>
  <c r="KI73" i="13"/>
  <c r="KJ73" i="13"/>
  <c r="KK73" i="13"/>
  <c r="KL73" i="13"/>
  <c r="KM73" i="13"/>
  <c r="KN73" i="13"/>
  <c r="KO73" i="13"/>
  <c r="KP73" i="13"/>
  <c r="KQ73" i="13"/>
  <c r="KR73" i="13"/>
  <c r="KS73" i="13"/>
  <c r="KT73" i="13"/>
  <c r="KU73" i="13"/>
  <c r="KV73" i="13"/>
  <c r="KW73" i="13"/>
  <c r="KX73" i="13"/>
  <c r="KY73" i="13"/>
  <c r="KZ73" i="13"/>
  <c r="LA73" i="13"/>
  <c r="LB73" i="13"/>
  <c r="LC73" i="13"/>
  <c r="LD73" i="13"/>
  <c r="LE73" i="13"/>
  <c r="LF73" i="13"/>
  <c r="LG73" i="13"/>
  <c r="LH73" i="13"/>
  <c r="LI73" i="13"/>
  <c r="LJ73" i="13"/>
  <c r="LK73" i="13"/>
  <c r="LL73" i="13"/>
  <c r="LM73" i="13"/>
  <c r="LN73" i="13"/>
  <c r="LO73" i="13"/>
  <c r="LP73" i="13"/>
  <c r="LQ73" i="13"/>
  <c r="LR73" i="13"/>
  <c r="LS73" i="13"/>
  <c r="LT73" i="13"/>
  <c r="LU73" i="13"/>
  <c r="LV73" i="13"/>
  <c r="LW73" i="13"/>
  <c r="LX73" i="13"/>
  <c r="LY73" i="13"/>
  <c r="LZ73" i="13"/>
  <c r="MA73" i="13"/>
  <c r="MB73" i="13"/>
  <c r="MC73" i="13"/>
  <c r="MD73" i="13"/>
  <c r="ME73" i="13"/>
  <c r="MF73" i="13"/>
  <c r="MG73" i="13"/>
  <c r="MH73" i="13"/>
  <c r="MI73" i="13"/>
  <c r="MJ73" i="13"/>
  <c r="MK73" i="13"/>
  <c r="ML73" i="13"/>
  <c r="MM73" i="13"/>
  <c r="MN73" i="13"/>
  <c r="MO73" i="13"/>
  <c r="MP73" i="13"/>
  <c r="MQ73" i="13"/>
  <c r="MR73" i="13"/>
  <c r="MS73" i="13"/>
  <c r="MT73" i="13"/>
  <c r="MU73" i="13"/>
  <c r="MV73" i="13"/>
  <c r="MW73" i="13"/>
  <c r="MX73" i="13"/>
  <c r="MY73" i="13"/>
  <c r="MZ73" i="13"/>
  <c r="NA73" i="13"/>
  <c r="NB73" i="13"/>
  <c r="NC73" i="13"/>
  <c r="ND73" i="13"/>
  <c r="NE73" i="13"/>
  <c r="NF73" i="13"/>
  <c r="NG73" i="13"/>
  <c r="NH73" i="13"/>
  <c r="NI73" i="13"/>
  <c r="NJ73" i="13"/>
  <c r="NK73" i="13"/>
  <c r="NL73" i="13"/>
  <c r="NM73" i="13"/>
  <c r="NN73" i="13"/>
  <c r="NO73" i="13"/>
  <c r="NP73" i="13"/>
  <c r="NQ73" i="13"/>
  <c r="NR73" i="13"/>
  <c r="NS73" i="13"/>
  <c r="NT73" i="13"/>
  <c r="NU73" i="13"/>
  <c r="NV73" i="13"/>
  <c r="NW73" i="13"/>
  <c r="NX73" i="13"/>
  <c r="NY73" i="13"/>
  <c r="NZ73" i="13"/>
  <c r="OA73" i="13"/>
  <c r="OB73" i="13"/>
  <c r="OC73" i="13"/>
  <c r="OD73" i="13"/>
  <c r="OE73" i="13"/>
  <c r="OF73" i="13"/>
  <c r="OG73" i="13"/>
  <c r="OH73" i="13"/>
  <c r="OI73" i="13"/>
  <c r="OJ73" i="13"/>
  <c r="OK73" i="13"/>
  <c r="OL73" i="13"/>
  <c r="OM73" i="13"/>
  <c r="ON73" i="13"/>
  <c r="OO73" i="13"/>
  <c r="OP73" i="13"/>
  <c r="OQ73" i="13"/>
  <c r="OR73" i="13"/>
  <c r="OS73" i="13"/>
  <c r="OT73" i="13"/>
  <c r="OU73" i="13"/>
  <c r="OV73" i="13"/>
  <c r="OW73" i="13"/>
  <c r="OX73" i="13"/>
  <c r="OY73" i="13"/>
  <c r="OZ73" i="13"/>
  <c r="PA73" i="13"/>
  <c r="PB73" i="13"/>
  <c r="PC73" i="13"/>
  <c r="PD73" i="13"/>
  <c r="PE73" i="13"/>
  <c r="PF73" i="13"/>
  <c r="PG73" i="13"/>
  <c r="PH73" i="13"/>
  <c r="PI73" i="13"/>
  <c r="PJ73" i="13"/>
  <c r="PK73" i="13"/>
  <c r="PL73" i="13"/>
  <c r="PM73" i="13"/>
  <c r="PN73" i="13"/>
  <c r="PO73" i="13"/>
  <c r="PP73" i="13"/>
  <c r="PQ73" i="13"/>
  <c r="PR73" i="13"/>
  <c r="PS73" i="13"/>
  <c r="PT73" i="13"/>
  <c r="PU73" i="13"/>
  <c r="PV73" i="13"/>
  <c r="PW73" i="13"/>
  <c r="PX73" i="13"/>
  <c r="PY73" i="13"/>
  <c r="PZ73" i="13"/>
  <c r="QA73" i="13"/>
  <c r="QB73" i="13"/>
  <c r="QC73" i="13"/>
  <c r="QD73" i="13"/>
  <c r="QE73" i="13"/>
  <c r="QF73" i="13"/>
  <c r="QG73" i="13"/>
  <c r="QH73" i="13"/>
  <c r="QI73" i="13"/>
  <c r="QJ73" i="13"/>
  <c r="QK73" i="13"/>
  <c r="QL73" i="13"/>
  <c r="QM73" i="13"/>
  <c r="QN73" i="13"/>
  <c r="QO73" i="13"/>
  <c r="QP73" i="13"/>
  <c r="QQ73" i="13"/>
  <c r="QR73" i="13"/>
  <c r="QS73" i="13"/>
  <c r="QT73" i="13"/>
  <c r="L74" i="13"/>
  <c r="M74" i="13"/>
  <c r="N74" i="13"/>
  <c r="O74" i="13"/>
  <c r="P74" i="13"/>
  <c r="Q74" i="13"/>
  <c r="R74" i="13"/>
  <c r="S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AJ74" i="13"/>
  <c r="AK74" i="13"/>
  <c r="AL74" i="13"/>
  <c r="AM74" i="13"/>
  <c r="AN74" i="13"/>
  <c r="AO74" i="13"/>
  <c r="AP74" i="13"/>
  <c r="AQ74" i="13"/>
  <c r="AR74" i="13"/>
  <c r="AS74" i="13"/>
  <c r="AT74" i="13"/>
  <c r="AU74" i="13"/>
  <c r="AV74" i="13"/>
  <c r="AW74" i="13"/>
  <c r="AX74" i="13"/>
  <c r="AY74" i="13"/>
  <c r="AZ74" i="13"/>
  <c r="BA74" i="13"/>
  <c r="BB74" i="13"/>
  <c r="BC74" i="13"/>
  <c r="BD74" i="13"/>
  <c r="BE74" i="13"/>
  <c r="BF74" i="13"/>
  <c r="BG74" i="13"/>
  <c r="BH74" i="13"/>
  <c r="BI74" i="13"/>
  <c r="BJ74" i="13"/>
  <c r="BK74" i="13"/>
  <c r="BL74" i="13"/>
  <c r="BM74" i="13"/>
  <c r="BN74" i="13"/>
  <c r="BO74" i="13"/>
  <c r="BP74" i="13"/>
  <c r="BQ74" i="13"/>
  <c r="BR74" i="13"/>
  <c r="BS74" i="13"/>
  <c r="BT74" i="13"/>
  <c r="BU74" i="13"/>
  <c r="BV74" i="13"/>
  <c r="BW74" i="13"/>
  <c r="BX74" i="13"/>
  <c r="BY74" i="13"/>
  <c r="BZ74" i="13"/>
  <c r="CA74" i="13"/>
  <c r="CB74" i="13"/>
  <c r="CC74" i="13"/>
  <c r="CD74" i="13"/>
  <c r="CE74" i="13"/>
  <c r="CF74" i="13"/>
  <c r="CG74" i="13"/>
  <c r="CH74" i="13"/>
  <c r="CI74" i="13"/>
  <c r="CJ74" i="13"/>
  <c r="CK74" i="13"/>
  <c r="CL74" i="13"/>
  <c r="CM74" i="13"/>
  <c r="CN74" i="13"/>
  <c r="CO74" i="13"/>
  <c r="CP74" i="13"/>
  <c r="CQ74" i="13"/>
  <c r="CR74" i="13"/>
  <c r="CS74" i="13"/>
  <c r="CT74" i="13"/>
  <c r="CU74" i="13"/>
  <c r="CV74" i="13"/>
  <c r="CW74" i="13"/>
  <c r="CX74" i="13"/>
  <c r="CY74" i="13"/>
  <c r="CZ74" i="13"/>
  <c r="DA74" i="13"/>
  <c r="DB74" i="13"/>
  <c r="DC74" i="13"/>
  <c r="DD74" i="13"/>
  <c r="DE74" i="13"/>
  <c r="DF74" i="13"/>
  <c r="DG74" i="13"/>
  <c r="DH74" i="13"/>
  <c r="DI74" i="13"/>
  <c r="DJ74" i="13"/>
  <c r="DK74" i="13"/>
  <c r="DL74" i="13"/>
  <c r="DM74" i="13"/>
  <c r="DN74" i="13"/>
  <c r="DO74" i="13"/>
  <c r="DP74" i="13"/>
  <c r="DQ74" i="13"/>
  <c r="DR74" i="13"/>
  <c r="DS74" i="13"/>
  <c r="DT74" i="13"/>
  <c r="DU74" i="13"/>
  <c r="DV74" i="13"/>
  <c r="DW74" i="13"/>
  <c r="DX74" i="13"/>
  <c r="DY74" i="13"/>
  <c r="DZ74" i="13"/>
  <c r="EA74" i="13"/>
  <c r="EB74" i="13"/>
  <c r="EC74" i="13"/>
  <c r="ED74" i="13"/>
  <c r="EE74" i="13"/>
  <c r="EF74" i="13"/>
  <c r="EG74" i="13"/>
  <c r="EH74" i="13"/>
  <c r="EI74" i="13"/>
  <c r="EJ74" i="13"/>
  <c r="EK74" i="13"/>
  <c r="EL74" i="13"/>
  <c r="EM74" i="13"/>
  <c r="EN74" i="13"/>
  <c r="EO74" i="13"/>
  <c r="EP74" i="13"/>
  <c r="EQ74" i="13"/>
  <c r="ER74" i="13"/>
  <c r="ES74" i="13"/>
  <c r="ET74" i="13"/>
  <c r="EU74" i="13"/>
  <c r="EV74" i="13"/>
  <c r="EW74" i="13"/>
  <c r="EX74" i="13"/>
  <c r="EY74" i="13"/>
  <c r="EZ74" i="13"/>
  <c r="FA74" i="13"/>
  <c r="FB74" i="13"/>
  <c r="FC74" i="13"/>
  <c r="FD74" i="13"/>
  <c r="FE74" i="13"/>
  <c r="FF74" i="13"/>
  <c r="FG74" i="13"/>
  <c r="FH74" i="13"/>
  <c r="FI74" i="13"/>
  <c r="FJ74" i="13"/>
  <c r="FK74" i="13"/>
  <c r="FL74" i="13"/>
  <c r="FM74" i="13"/>
  <c r="FN74" i="13"/>
  <c r="FO74" i="13"/>
  <c r="FP74" i="13"/>
  <c r="FQ74" i="13"/>
  <c r="FR74" i="13"/>
  <c r="FS74" i="13"/>
  <c r="FT74" i="13"/>
  <c r="FU74" i="13"/>
  <c r="FV74" i="13"/>
  <c r="FW74" i="13"/>
  <c r="FX74" i="13"/>
  <c r="FY74" i="13"/>
  <c r="FZ74" i="13"/>
  <c r="GA74" i="13"/>
  <c r="GB74" i="13"/>
  <c r="GC74" i="13"/>
  <c r="GD74" i="13"/>
  <c r="GE74" i="13"/>
  <c r="GF74" i="13"/>
  <c r="GG74" i="13"/>
  <c r="GH74" i="13"/>
  <c r="GI74" i="13"/>
  <c r="GJ74" i="13"/>
  <c r="GK74" i="13"/>
  <c r="GL74" i="13"/>
  <c r="GM74" i="13"/>
  <c r="GN74" i="13"/>
  <c r="GO74" i="13"/>
  <c r="GP74" i="13"/>
  <c r="GQ74" i="13"/>
  <c r="GR74" i="13"/>
  <c r="GS74" i="13"/>
  <c r="GT74" i="13"/>
  <c r="GU74" i="13"/>
  <c r="GV74" i="13"/>
  <c r="GW74" i="13"/>
  <c r="GX74" i="13"/>
  <c r="GY74" i="13"/>
  <c r="GZ74" i="13"/>
  <c r="HA74" i="13"/>
  <c r="HB74" i="13"/>
  <c r="HC74" i="13"/>
  <c r="HD74" i="13"/>
  <c r="HE74" i="13"/>
  <c r="HF74" i="13"/>
  <c r="HG74" i="13"/>
  <c r="HH74" i="13"/>
  <c r="HI74" i="13"/>
  <c r="HJ74" i="13"/>
  <c r="HK74" i="13"/>
  <c r="HL74" i="13"/>
  <c r="HM74" i="13"/>
  <c r="HN74" i="13"/>
  <c r="HO74" i="13"/>
  <c r="HP74" i="13"/>
  <c r="HQ74" i="13"/>
  <c r="HR74" i="13"/>
  <c r="HS74" i="13"/>
  <c r="HT74" i="13"/>
  <c r="HU74" i="13"/>
  <c r="HV74" i="13"/>
  <c r="HW74" i="13"/>
  <c r="HX74" i="13"/>
  <c r="HY74" i="13"/>
  <c r="HZ74" i="13"/>
  <c r="IA74" i="13"/>
  <c r="IB74" i="13"/>
  <c r="IC74" i="13"/>
  <c r="ID74" i="13"/>
  <c r="IE74" i="13"/>
  <c r="IF74" i="13"/>
  <c r="IG74" i="13"/>
  <c r="IH74" i="13"/>
  <c r="II74" i="13"/>
  <c r="IJ74" i="13"/>
  <c r="IK74" i="13"/>
  <c r="IL74" i="13"/>
  <c r="IM74" i="13"/>
  <c r="IN74" i="13"/>
  <c r="IO74" i="13"/>
  <c r="IP74" i="13"/>
  <c r="IQ74" i="13"/>
  <c r="IR74" i="13"/>
  <c r="IS74" i="13"/>
  <c r="IT74" i="13"/>
  <c r="IU74" i="13"/>
  <c r="IV74" i="13"/>
  <c r="IW74" i="13"/>
  <c r="IX74" i="13"/>
  <c r="IY74" i="13"/>
  <c r="IZ74" i="13"/>
  <c r="JA74" i="13"/>
  <c r="JB74" i="13"/>
  <c r="JC74" i="13"/>
  <c r="JD74" i="13"/>
  <c r="JE74" i="13"/>
  <c r="JF74" i="13"/>
  <c r="JG74" i="13"/>
  <c r="JH74" i="13"/>
  <c r="JI74" i="13"/>
  <c r="JJ74" i="13"/>
  <c r="JK74" i="13"/>
  <c r="JL74" i="13"/>
  <c r="JM74" i="13"/>
  <c r="JN74" i="13"/>
  <c r="JO74" i="13"/>
  <c r="JP74" i="13"/>
  <c r="JQ74" i="13"/>
  <c r="JR74" i="13"/>
  <c r="JS74" i="13"/>
  <c r="JT74" i="13"/>
  <c r="JU74" i="13"/>
  <c r="JV74" i="13"/>
  <c r="JW74" i="13"/>
  <c r="JX74" i="13"/>
  <c r="JY74" i="13"/>
  <c r="JZ74" i="13"/>
  <c r="KA74" i="13"/>
  <c r="KB74" i="13"/>
  <c r="KC74" i="13"/>
  <c r="KD74" i="13"/>
  <c r="KE74" i="13"/>
  <c r="KF74" i="13"/>
  <c r="KG74" i="13"/>
  <c r="KH74" i="13"/>
  <c r="KI74" i="13"/>
  <c r="KJ74" i="13"/>
  <c r="KK74" i="13"/>
  <c r="KL74" i="13"/>
  <c r="KM74" i="13"/>
  <c r="KN74" i="13"/>
  <c r="KO74" i="13"/>
  <c r="KP74" i="13"/>
  <c r="KQ74" i="13"/>
  <c r="KR74" i="13"/>
  <c r="KS74" i="13"/>
  <c r="KT74" i="13"/>
  <c r="KU74" i="13"/>
  <c r="KV74" i="13"/>
  <c r="KW74" i="13"/>
  <c r="KX74" i="13"/>
  <c r="KY74" i="13"/>
  <c r="KZ74" i="13"/>
  <c r="LA74" i="13"/>
  <c r="LB74" i="13"/>
  <c r="LC74" i="13"/>
  <c r="LD74" i="13"/>
  <c r="LE74" i="13"/>
  <c r="LF74" i="13"/>
  <c r="LG74" i="13"/>
  <c r="LH74" i="13"/>
  <c r="LI74" i="13"/>
  <c r="LJ74" i="13"/>
  <c r="LK74" i="13"/>
  <c r="LL74" i="13"/>
  <c r="LM74" i="13"/>
  <c r="LN74" i="13"/>
  <c r="LO74" i="13"/>
  <c r="LP74" i="13"/>
  <c r="LQ74" i="13"/>
  <c r="LR74" i="13"/>
  <c r="LS74" i="13"/>
  <c r="LT74" i="13"/>
  <c r="LU74" i="13"/>
  <c r="LV74" i="13"/>
  <c r="LW74" i="13"/>
  <c r="LX74" i="13"/>
  <c r="LY74" i="13"/>
  <c r="LZ74" i="13"/>
  <c r="MA74" i="13"/>
  <c r="MB74" i="13"/>
  <c r="MC74" i="13"/>
  <c r="MD74" i="13"/>
  <c r="ME74" i="13"/>
  <c r="MF74" i="13"/>
  <c r="MG74" i="13"/>
  <c r="MH74" i="13"/>
  <c r="MI74" i="13"/>
  <c r="MJ74" i="13"/>
  <c r="MK74" i="13"/>
  <c r="ML74" i="13"/>
  <c r="MM74" i="13"/>
  <c r="MN74" i="13"/>
  <c r="MO74" i="13"/>
  <c r="MP74" i="13"/>
  <c r="MQ74" i="13"/>
  <c r="MR74" i="13"/>
  <c r="MS74" i="13"/>
  <c r="MT74" i="13"/>
  <c r="MU74" i="13"/>
  <c r="MV74" i="13"/>
  <c r="MW74" i="13"/>
  <c r="MX74" i="13"/>
  <c r="MY74" i="13"/>
  <c r="MZ74" i="13"/>
  <c r="NA74" i="13"/>
  <c r="NB74" i="13"/>
  <c r="NC74" i="13"/>
  <c r="ND74" i="13"/>
  <c r="NE74" i="13"/>
  <c r="NF74" i="13"/>
  <c r="NG74" i="13"/>
  <c r="NH74" i="13"/>
  <c r="NI74" i="13"/>
  <c r="NJ74" i="13"/>
  <c r="NK74" i="13"/>
  <c r="NL74" i="13"/>
  <c r="NM74" i="13"/>
  <c r="NN74" i="13"/>
  <c r="NO74" i="13"/>
  <c r="NP74" i="13"/>
  <c r="NQ74" i="13"/>
  <c r="NR74" i="13"/>
  <c r="NS74" i="13"/>
  <c r="NT74" i="13"/>
  <c r="NU74" i="13"/>
  <c r="NV74" i="13"/>
  <c r="NW74" i="13"/>
  <c r="NX74" i="13"/>
  <c r="NY74" i="13"/>
  <c r="NZ74" i="13"/>
  <c r="OA74" i="13"/>
  <c r="OB74" i="13"/>
  <c r="OC74" i="13"/>
  <c r="OD74" i="13"/>
  <c r="OE74" i="13"/>
  <c r="OF74" i="13"/>
  <c r="OG74" i="13"/>
  <c r="OH74" i="13"/>
  <c r="OI74" i="13"/>
  <c r="OJ74" i="13"/>
  <c r="OK74" i="13"/>
  <c r="OL74" i="13"/>
  <c r="OM74" i="13"/>
  <c r="ON74" i="13"/>
  <c r="OO74" i="13"/>
  <c r="OP74" i="13"/>
  <c r="OQ74" i="13"/>
  <c r="OR74" i="13"/>
  <c r="OS74" i="13"/>
  <c r="OT74" i="13"/>
  <c r="OU74" i="13"/>
  <c r="OV74" i="13"/>
  <c r="OW74" i="13"/>
  <c r="OX74" i="13"/>
  <c r="OY74" i="13"/>
  <c r="OZ74" i="13"/>
  <c r="PA74" i="13"/>
  <c r="PB74" i="13"/>
  <c r="PC74" i="13"/>
  <c r="PD74" i="13"/>
  <c r="PE74" i="13"/>
  <c r="PF74" i="13"/>
  <c r="PG74" i="13"/>
  <c r="PH74" i="13"/>
  <c r="PI74" i="13"/>
  <c r="PJ74" i="13"/>
  <c r="PK74" i="13"/>
  <c r="PL74" i="13"/>
  <c r="PM74" i="13"/>
  <c r="PN74" i="13"/>
  <c r="PO74" i="13"/>
  <c r="PP74" i="13"/>
  <c r="PQ74" i="13"/>
  <c r="PR74" i="13"/>
  <c r="PS74" i="13"/>
  <c r="PT74" i="13"/>
  <c r="PU74" i="13"/>
  <c r="PV74" i="13"/>
  <c r="PW74" i="13"/>
  <c r="PX74" i="13"/>
  <c r="PY74" i="13"/>
  <c r="PZ74" i="13"/>
  <c r="QA74" i="13"/>
  <c r="QB74" i="13"/>
  <c r="QC74" i="13"/>
  <c r="QD74" i="13"/>
  <c r="QE74" i="13"/>
  <c r="QF74" i="13"/>
  <c r="QG74" i="13"/>
  <c r="QH74" i="13"/>
  <c r="QI74" i="13"/>
  <c r="QJ74" i="13"/>
  <c r="QK74" i="13"/>
  <c r="QL74" i="13"/>
  <c r="QM74" i="13"/>
  <c r="QN74" i="13"/>
  <c r="QO74" i="13"/>
  <c r="QP74" i="13"/>
  <c r="QQ74" i="13"/>
  <c r="QR74" i="13"/>
  <c r="QS74" i="13"/>
  <c r="QT74" i="13"/>
  <c r="L75" i="13"/>
  <c r="M75" i="13"/>
  <c r="N75" i="13"/>
  <c r="O75" i="13"/>
  <c r="P75" i="13"/>
  <c r="Q75" i="13"/>
  <c r="R75" i="13"/>
  <c r="S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J75" i="13"/>
  <c r="AK75" i="13"/>
  <c r="AL75" i="13"/>
  <c r="AM75" i="13"/>
  <c r="AN75" i="13"/>
  <c r="AO75" i="13"/>
  <c r="AP75" i="13"/>
  <c r="AQ75" i="13"/>
  <c r="AR75" i="13"/>
  <c r="AS75" i="13"/>
  <c r="AT75" i="13"/>
  <c r="AU75" i="13"/>
  <c r="AV75" i="13"/>
  <c r="AW75" i="13"/>
  <c r="AX75" i="13"/>
  <c r="AY75" i="13"/>
  <c r="AZ75" i="13"/>
  <c r="BA75" i="13"/>
  <c r="BB75" i="13"/>
  <c r="BC75" i="13"/>
  <c r="BD75" i="13"/>
  <c r="BE75" i="13"/>
  <c r="BF75" i="13"/>
  <c r="BG75" i="13"/>
  <c r="BH75" i="13"/>
  <c r="BI75" i="13"/>
  <c r="BJ75" i="13"/>
  <c r="BK75" i="13"/>
  <c r="BL75" i="13"/>
  <c r="BM75" i="13"/>
  <c r="BN75" i="13"/>
  <c r="BO75" i="13"/>
  <c r="BP75" i="13"/>
  <c r="BQ75" i="13"/>
  <c r="BR75" i="13"/>
  <c r="BS75" i="13"/>
  <c r="BT75" i="13"/>
  <c r="BU75" i="13"/>
  <c r="BV75" i="13"/>
  <c r="BW75" i="13"/>
  <c r="BX75" i="13"/>
  <c r="BY75" i="13"/>
  <c r="BZ75" i="13"/>
  <c r="CA75" i="13"/>
  <c r="CB75" i="13"/>
  <c r="CC75" i="13"/>
  <c r="CD75" i="13"/>
  <c r="CE75" i="13"/>
  <c r="CF75" i="13"/>
  <c r="CG75" i="13"/>
  <c r="CH75" i="13"/>
  <c r="CI75" i="13"/>
  <c r="CJ75" i="13"/>
  <c r="CK75" i="13"/>
  <c r="CL75" i="13"/>
  <c r="CM75" i="13"/>
  <c r="CN75" i="13"/>
  <c r="CO75" i="13"/>
  <c r="CP75" i="13"/>
  <c r="CQ75" i="13"/>
  <c r="CR75" i="13"/>
  <c r="CS75" i="13"/>
  <c r="CT75" i="13"/>
  <c r="CU75" i="13"/>
  <c r="CV75" i="13"/>
  <c r="CW75" i="13"/>
  <c r="CX75" i="13"/>
  <c r="CY75" i="13"/>
  <c r="CZ75" i="13"/>
  <c r="DA75" i="13"/>
  <c r="DB75" i="13"/>
  <c r="DC75" i="13"/>
  <c r="DD75" i="13"/>
  <c r="DE75" i="13"/>
  <c r="DF75" i="13"/>
  <c r="DG75" i="13"/>
  <c r="DH75" i="13"/>
  <c r="DI75" i="13"/>
  <c r="DJ75" i="13"/>
  <c r="DK75" i="13"/>
  <c r="DL75" i="13"/>
  <c r="DM75" i="13"/>
  <c r="DN75" i="13"/>
  <c r="DO75" i="13"/>
  <c r="DP75" i="13"/>
  <c r="DQ75" i="13"/>
  <c r="DR75" i="13"/>
  <c r="DS75" i="13"/>
  <c r="DT75" i="13"/>
  <c r="DU75" i="13"/>
  <c r="DV75" i="13"/>
  <c r="DW75" i="13"/>
  <c r="DX75" i="13"/>
  <c r="DY75" i="13"/>
  <c r="DZ75" i="13"/>
  <c r="EA75" i="13"/>
  <c r="EB75" i="13"/>
  <c r="EC75" i="13"/>
  <c r="ED75" i="13"/>
  <c r="EE75" i="13"/>
  <c r="EF75" i="13"/>
  <c r="EG75" i="13"/>
  <c r="EH75" i="13"/>
  <c r="EI75" i="13"/>
  <c r="EJ75" i="13"/>
  <c r="EK75" i="13"/>
  <c r="EL75" i="13"/>
  <c r="EM75" i="13"/>
  <c r="EN75" i="13"/>
  <c r="EO75" i="13"/>
  <c r="EP75" i="13"/>
  <c r="EQ75" i="13"/>
  <c r="ER75" i="13"/>
  <c r="ES75" i="13"/>
  <c r="ET75" i="13"/>
  <c r="EU75" i="13"/>
  <c r="EV75" i="13"/>
  <c r="EW75" i="13"/>
  <c r="EX75" i="13"/>
  <c r="EY75" i="13"/>
  <c r="EZ75" i="13"/>
  <c r="FA75" i="13"/>
  <c r="FB75" i="13"/>
  <c r="FC75" i="13"/>
  <c r="FD75" i="13"/>
  <c r="FE75" i="13"/>
  <c r="FF75" i="13"/>
  <c r="FG75" i="13"/>
  <c r="FH75" i="13"/>
  <c r="FI75" i="13"/>
  <c r="FJ75" i="13"/>
  <c r="FK75" i="13"/>
  <c r="FL75" i="13"/>
  <c r="FM75" i="13"/>
  <c r="FN75" i="13"/>
  <c r="FO75" i="13"/>
  <c r="FP75" i="13"/>
  <c r="FQ75" i="13"/>
  <c r="FR75" i="13"/>
  <c r="FS75" i="13"/>
  <c r="FT75" i="13"/>
  <c r="FU75" i="13"/>
  <c r="FV75" i="13"/>
  <c r="FW75" i="13"/>
  <c r="FX75" i="13"/>
  <c r="FY75" i="13"/>
  <c r="FZ75" i="13"/>
  <c r="GA75" i="13"/>
  <c r="GB75" i="13"/>
  <c r="GC75" i="13"/>
  <c r="GD75" i="13"/>
  <c r="GE75" i="13"/>
  <c r="GF75" i="13"/>
  <c r="GG75" i="13"/>
  <c r="GH75" i="13"/>
  <c r="GI75" i="13"/>
  <c r="GJ75" i="13"/>
  <c r="GK75" i="13"/>
  <c r="GL75" i="13"/>
  <c r="GM75" i="13"/>
  <c r="GN75" i="13"/>
  <c r="GO75" i="13"/>
  <c r="GP75" i="13"/>
  <c r="GQ75" i="13"/>
  <c r="GR75" i="13"/>
  <c r="GS75" i="13"/>
  <c r="GT75" i="13"/>
  <c r="GU75" i="13"/>
  <c r="GV75" i="13"/>
  <c r="GW75" i="13"/>
  <c r="GX75" i="13"/>
  <c r="GY75" i="13"/>
  <c r="GZ75" i="13"/>
  <c r="HA75" i="13"/>
  <c r="HB75" i="13"/>
  <c r="HC75" i="13"/>
  <c r="HD75" i="13"/>
  <c r="HE75" i="13"/>
  <c r="HF75" i="13"/>
  <c r="HG75" i="13"/>
  <c r="HH75" i="13"/>
  <c r="HI75" i="13"/>
  <c r="HJ75" i="13"/>
  <c r="HK75" i="13"/>
  <c r="HL75" i="13"/>
  <c r="HM75" i="13"/>
  <c r="HN75" i="13"/>
  <c r="HO75" i="13"/>
  <c r="HP75" i="13"/>
  <c r="HQ75" i="13"/>
  <c r="HR75" i="13"/>
  <c r="HS75" i="13"/>
  <c r="HT75" i="13"/>
  <c r="HU75" i="13"/>
  <c r="HV75" i="13"/>
  <c r="HW75" i="13"/>
  <c r="HX75" i="13"/>
  <c r="HY75" i="13"/>
  <c r="HZ75" i="13"/>
  <c r="IA75" i="13"/>
  <c r="IB75" i="13"/>
  <c r="IC75" i="13"/>
  <c r="ID75" i="13"/>
  <c r="IE75" i="13"/>
  <c r="IF75" i="13"/>
  <c r="IG75" i="13"/>
  <c r="IH75" i="13"/>
  <c r="II75" i="13"/>
  <c r="IJ75" i="13"/>
  <c r="IK75" i="13"/>
  <c r="IL75" i="13"/>
  <c r="IM75" i="13"/>
  <c r="IN75" i="13"/>
  <c r="IO75" i="13"/>
  <c r="IP75" i="13"/>
  <c r="IQ75" i="13"/>
  <c r="IR75" i="13"/>
  <c r="IS75" i="13"/>
  <c r="IT75" i="13"/>
  <c r="IU75" i="13"/>
  <c r="IV75" i="13"/>
  <c r="IW75" i="13"/>
  <c r="IX75" i="13"/>
  <c r="IY75" i="13"/>
  <c r="IZ75" i="13"/>
  <c r="JA75" i="13"/>
  <c r="JB75" i="13"/>
  <c r="JC75" i="13"/>
  <c r="JD75" i="13"/>
  <c r="JE75" i="13"/>
  <c r="JF75" i="13"/>
  <c r="JG75" i="13"/>
  <c r="JH75" i="13"/>
  <c r="JI75" i="13"/>
  <c r="JJ75" i="13"/>
  <c r="JK75" i="13"/>
  <c r="JL75" i="13"/>
  <c r="JM75" i="13"/>
  <c r="JN75" i="13"/>
  <c r="JO75" i="13"/>
  <c r="JP75" i="13"/>
  <c r="JQ75" i="13"/>
  <c r="JR75" i="13"/>
  <c r="JS75" i="13"/>
  <c r="JT75" i="13"/>
  <c r="JU75" i="13"/>
  <c r="JV75" i="13"/>
  <c r="JW75" i="13"/>
  <c r="JX75" i="13"/>
  <c r="JY75" i="13"/>
  <c r="JZ75" i="13"/>
  <c r="KA75" i="13"/>
  <c r="KB75" i="13"/>
  <c r="KC75" i="13"/>
  <c r="KD75" i="13"/>
  <c r="KE75" i="13"/>
  <c r="KF75" i="13"/>
  <c r="KG75" i="13"/>
  <c r="KH75" i="13"/>
  <c r="KI75" i="13"/>
  <c r="KJ75" i="13"/>
  <c r="KK75" i="13"/>
  <c r="KL75" i="13"/>
  <c r="KM75" i="13"/>
  <c r="KN75" i="13"/>
  <c r="KO75" i="13"/>
  <c r="KP75" i="13"/>
  <c r="KQ75" i="13"/>
  <c r="KR75" i="13"/>
  <c r="KS75" i="13"/>
  <c r="KT75" i="13"/>
  <c r="KU75" i="13"/>
  <c r="KV75" i="13"/>
  <c r="KW75" i="13"/>
  <c r="KX75" i="13"/>
  <c r="KY75" i="13"/>
  <c r="KZ75" i="13"/>
  <c r="LA75" i="13"/>
  <c r="LB75" i="13"/>
  <c r="LC75" i="13"/>
  <c r="LD75" i="13"/>
  <c r="LE75" i="13"/>
  <c r="LF75" i="13"/>
  <c r="LG75" i="13"/>
  <c r="LH75" i="13"/>
  <c r="LI75" i="13"/>
  <c r="LJ75" i="13"/>
  <c r="LK75" i="13"/>
  <c r="LL75" i="13"/>
  <c r="LM75" i="13"/>
  <c r="LN75" i="13"/>
  <c r="LO75" i="13"/>
  <c r="LP75" i="13"/>
  <c r="LQ75" i="13"/>
  <c r="LR75" i="13"/>
  <c r="LS75" i="13"/>
  <c r="LT75" i="13"/>
  <c r="LU75" i="13"/>
  <c r="LV75" i="13"/>
  <c r="LW75" i="13"/>
  <c r="LX75" i="13"/>
  <c r="LY75" i="13"/>
  <c r="LZ75" i="13"/>
  <c r="MA75" i="13"/>
  <c r="MB75" i="13"/>
  <c r="MC75" i="13"/>
  <c r="MD75" i="13"/>
  <c r="ME75" i="13"/>
  <c r="MF75" i="13"/>
  <c r="MG75" i="13"/>
  <c r="MH75" i="13"/>
  <c r="MI75" i="13"/>
  <c r="MJ75" i="13"/>
  <c r="MK75" i="13"/>
  <c r="ML75" i="13"/>
  <c r="MM75" i="13"/>
  <c r="MN75" i="13"/>
  <c r="MO75" i="13"/>
  <c r="MP75" i="13"/>
  <c r="MQ75" i="13"/>
  <c r="MR75" i="13"/>
  <c r="MS75" i="13"/>
  <c r="MT75" i="13"/>
  <c r="MU75" i="13"/>
  <c r="MV75" i="13"/>
  <c r="MW75" i="13"/>
  <c r="MX75" i="13"/>
  <c r="MY75" i="13"/>
  <c r="MZ75" i="13"/>
  <c r="NA75" i="13"/>
  <c r="NB75" i="13"/>
  <c r="NC75" i="13"/>
  <c r="ND75" i="13"/>
  <c r="NE75" i="13"/>
  <c r="NF75" i="13"/>
  <c r="NG75" i="13"/>
  <c r="NH75" i="13"/>
  <c r="NI75" i="13"/>
  <c r="NJ75" i="13"/>
  <c r="NK75" i="13"/>
  <c r="NL75" i="13"/>
  <c r="NM75" i="13"/>
  <c r="NN75" i="13"/>
  <c r="NO75" i="13"/>
  <c r="NP75" i="13"/>
  <c r="NQ75" i="13"/>
  <c r="NR75" i="13"/>
  <c r="NS75" i="13"/>
  <c r="NT75" i="13"/>
  <c r="NU75" i="13"/>
  <c r="NV75" i="13"/>
  <c r="NW75" i="13"/>
  <c r="NX75" i="13"/>
  <c r="NY75" i="13"/>
  <c r="NZ75" i="13"/>
  <c r="OA75" i="13"/>
  <c r="OB75" i="13"/>
  <c r="OC75" i="13"/>
  <c r="OD75" i="13"/>
  <c r="OE75" i="13"/>
  <c r="OF75" i="13"/>
  <c r="OG75" i="13"/>
  <c r="OH75" i="13"/>
  <c r="OI75" i="13"/>
  <c r="OJ75" i="13"/>
  <c r="OK75" i="13"/>
  <c r="OL75" i="13"/>
  <c r="OM75" i="13"/>
  <c r="ON75" i="13"/>
  <c r="OO75" i="13"/>
  <c r="OP75" i="13"/>
  <c r="OQ75" i="13"/>
  <c r="OR75" i="13"/>
  <c r="OS75" i="13"/>
  <c r="OT75" i="13"/>
  <c r="OU75" i="13"/>
  <c r="OV75" i="13"/>
  <c r="OW75" i="13"/>
  <c r="OX75" i="13"/>
  <c r="OY75" i="13"/>
  <c r="OZ75" i="13"/>
  <c r="PA75" i="13"/>
  <c r="PB75" i="13"/>
  <c r="PC75" i="13"/>
  <c r="PD75" i="13"/>
  <c r="PE75" i="13"/>
  <c r="PF75" i="13"/>
  <c r="PG75" i="13"/>
  <c r="PH75" i="13"/>
  <c r="PI75" i="13"/>
  <c r="PJ75" i="13"/>
  <c r="PK75" i="13"/>
  <c r="PL75" i="13"/>
  <c r="PM75" i="13"/>
  <c r="PN75" i="13"/>
  <c r="PO75" i="13"/>
  <c r="PP75" i="13"/>
  <c r="PQ75" i="13"/>
  <c r="PR75" i="13"/>
  <c r="PS75" i="13"/>
  <c r="PT75" i="13"/>
  <c r="PU75" i="13"/>
  <c r="PV75" i="13"/>
  <c r="PW75" i="13"/>
  <c r="PX75" i="13"/>
  <c r="PY75" i="13"/>
  <c r="PZ75" i="13"/>
  <c r="QA75" i="13"/>
  <c r="QB75" i="13"/>
  <c r="QC75" i="13"/>
  <c r="QD75" i="13"/>
  <c r="QE75" i="13"/>
  <c r="QF75" i="13"/>
  <c r="QG75" i="13"/>
  <c r="QH75" i="13"/>
  <c r="QI75" i="13"/>
  <c r="QJ75" i="13"/>
  <c r="QK75" i="13"/>
  <c r="QL75" i="13"/>
  <c r="QM75" i="13"/>
  <c r="QN75" i="13"/>
  <c r="QO75" i="13"/>
  <c r="QP75" i="13"/>
  <c r="QQ75" i="13"/>
  <c r="QR75" i="13"/>
  <c r="QS75" i="13"/>
  <c r="QT75" i="13"/>
  <c r="L76" i="13"/>
  <c r="M76" i="13"/>
  <c r="N76" i="13"/>
  <c r="O76" i="13"/>
  <c r="P76" i="13"/>
  <c r="Q76" i="13"/>
  <c r="R76" i="13"/>
  <c r="S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AJ76" i="13"/>
  <c r="AK76" i="13"/>
  <c r="AL76" i="13"/>
  <c r="AM76" i="13"/>
  <c r="AN76" i="13"/>
  <c r="AO76" i="13"/>
  <c r="AP76" i="13"/>
  <c r="AQ76" i="13"/>
  <c r="AR76" i="13"/>
  <c r="AS76" i="13"/>
  <c r="AT76" i="13"/>
  <c r="AU76" i="13"/>
  <c r="AV76" i="13"/>
  <c r="AW76" i="13"/>
  <c r="AX76" i="13"/>
  <c r="AY76" i="13"/>
  <c r="AZ76" i="13"/>
  <c r="BA76" i="13"/>
  <c r="BB76" i="13"/>
  <c r="BC76" i="13"/>
  <c r="BD76" i="13"/>
  <c r="BE76" i="13"/>
  <c r="BF76" i="13"/>
  <c r="BG76" i="13"/>
  <c r="BH76" i="13"/>
  <c r="BI76" i="13"/>
  <c r="BJ76" i="13"/>
  <c r="BK76" i="13"/>
  <c r="BL76" i="13"/>
  <c r="BM76" i="13"/>
  <c r="BN76" i="13"/>
  <c r="BO76" i="13"/>
  <c r="BP76" i="13"/>
  <c r="BQ76" i="13"/>
  <c r="BR76" i="13"/>
  <c r="BS76" i="13"/>
  <c r="BT76" i="13"/>
  <c r="BU76" i="13"/>
  <c r="BV76" i="13"/>
  <c r="BW76" i="13"/>
  <c r="BX76" i="13"/>
  <c r="BY76" i="13"/>
  <c r="BZ76" i="13"/>
  <c r="CA76" i="13"/>
  <c r="CB76" i="13"/>
  <c r="CC76" i="13"/>
  <c r="CD76" i="13"/>
  <c r="CE76" i="13"/>
  <c r="CF76" i="13"/>
  <c r="CG76" i="13"/>
  <c r="CH76" i="13"/>
  <c r="CI76" i="13"/>
  <c r="CJ76" i="13"/>
  <c r="CK76" i="13"/>
  <c r="CL76" i="13"/>
  <c r="CM76" i="13"/>
  <c r="CN76" i="13"/>
  <c r="CO76" i="13"/>
  <c r="CP76" i="13"/>
  <c r="CQ76" i="13"/>
  <c r="CR76" i="13"/>
  <c r="CS76" i="13"/>
  <c r="CT76" i="13"/>
  <c r="CU76" i="13"/>
  <c r="CV76" i="13"/>
  <c r="CW76" i="13"/>
  <c r="CX76" i="13"/>
  <c r="CY76" i="13"/>
  <c r="CZ76" i="13"/>
  <c r="DA76" i="13"/>
  <c r="DB76" i="13"/>
  <c r="DC76" i="13"/>
  <c r="DD76" i="13"/>
  <c r="DE76" i="13"/>
  <c r="DF76" i="13"/>
  <c r="DG76" i="13"/>
  <c r="DH76" i="13"/>
  <c r="DI76" i="13"/>
  <c r="DJ76" i="13"/>
  <c r="DK76" i="13"/>
  <c r="DL76" i="13"/>
  <c r="DM76" i="13"/>
  <c r="DN76" i="13"/>
  <c r="DO76" i="13"/>
  <c r="DP76" i="13"/>
  <c r="DQ76" i="13"/>
  <c r="DR76" i="13"/>
  <c r="DS76" i="13"/>
  <c r="DT76" i="13"/>
  <c r="DU76" i="13"/>
  <c r="DV76" i="13"/>
  <c r="DW76" i="13"/>
  <c r="DX76" i="13"/>
  <c r="DY76" i="13"/>
  <c r="DZ76" i="13"/>
  <c r="EA76" i="13"/>
  <c r="EB76" i="13"/>
  <c r="EC76" i="13"/>
  <c r="ED76" i="13"/>
  <c r="EE76" i="13"/>
  <c r="EF76" i="13"/>
  <c r="EG76" i="13"/>
  <c r="EH76" i="13"/>
  <c r="EI76" i="13"/>
  <c r="EJ76" i="13"/>
  <c r="EK76" i="13"/>
  <c r="EL76" i="13"/>
  <c r="EM76" i="13"/>
  <c r="EN76" i="13"/>
  <c r="EO76" i="13"/>
  <c r="EP76" i="13"/>
  <c r="EQ76" i="13"/>
  <c r="ER76" i="13"/>
  <c r="ES76" i="13"/>
  <c r="ET76" i="13"/>
  <c r="EU76" i="13"/>
  <c r="EV76" i="13"/>
  <c r="EW76" i="13"/>
  <c r="EX76" i="13"/>
  <c r="EY76" i="13"/>
  <c r="EZ76" i="13"/>
  <c r="FA76" i="13"/>
  <c r="FB76" i="13"/>
  <c r="FC76" i="13"/>
  <c r="FD76" i="13"/>
  <c r="FE76" i="13"/>
  <c r="FF76" i="13"/>
  <c r="FG76" i="13"/>
  <c r="FH76" i="13"/>
  <c r="FI76" i="13"/>
  <c r="FJ76" i="13"/>
  <c r="FK76" i="13"/>
  <c r="FL76" i="13"/>
  <c r="FM76" i="13"/>
  <c r="FN76" i="13"/>
  <c r="FO76" i="13"/>
  <c r="FP76" i="13"/>
  <c r="FQ76" i="13"/>
  <c r="FR76" i="13"/>
  <c r="FS76" i="13"/>
  <c r="FT76" i="13"/>
  <c r="FU76" i="13"/>
  <c r="FV76" i="13"/>
  <c r="FW76" i="13"/>
  <c r="FX76" i="13"/>
  <c r="FY76" i="13"/>
  <c r="FZ76" i="13"/>
  <c r="GA76" i="13"/>
  <c r="GB76" i="13"/>
  <c r="GC76" i="13"/>
  <c r="GD76" i="13"/>
  <c r="GE76" i="13"/>
  <c r="GF76" i="13"/>
  <c r="GG76" i="13"/>
  <c r="GH76" i="13"/>
  <c r="GI76" i="13"/>
  <c r="GJ76" i="13"/>
  <c r="GK76" i="13"/>
  <c r="GL76" i="13"/>
  <c r="GM76" i="13"/>
  <c r="GN76" i="13"/>
  <c r="GO76" i="13"/>
  <c r="GP76" i="13"/>
  <c r="GQ76" i="13"/>
  <c r="GR76" i="13"/>
  <c r="GS76" i="13"/>
  <c r="GT76" i="13"/>
  <c r="GU76" i="13"/>
  <c r="GV76" i="13"/>
  <c r="GW76" i="13"/>
  <c r="GX76" i="13"/>
  <c r="GY76" i="13"/>
  <c r="GZ76" i="13"/>
  <c r="HA76" i="13"/>
  <c r="HB76" i="13"/>
  <c r="HC76" i="13"/>
  <c r="HD76" i="13"/>
  <c r="HE76" i="13"/>
  <c r="HF76" i="13"/>
  <c r="HG76" i="13"/>
  <c r="HH76" i="13"/>
  <c r="HI76" i="13"/>
  <c r="HJ76" i="13"/>
  <c r="HK76" i="13"/>
  <c r="HL76" i="13"/>
  <c r="HM76" i="13"/>
  <c r="HN76" i="13"/>
  <c r="HO76" i="13"/>
  <c r="HP76" i="13"/>
  <c r="HQ76" i="13"/>
  <c r="HR76" i="13"/>
  <c r="HS76" i="13"/>
  <c r="HT76" i="13"/>
  <c r="HU76" i="13"/>
  <c r="HV76" i="13"/>
  <c r="HW76" i="13"/>
  <c r="HX76" i="13"/>
  <c r="HY76" i="13"/>
  <c r="HZ76" i="13"/>
  <c r="IA76" i="13"/>
  <c r="IB76" i="13"/>
  <c r="IC76" i="13"/>
  <c r="ID76" i="13"/>
  <c r="IE76" i="13"/>
  <c r="IF76" i="13"/>
  <c r="IG76" i="13"/>
  <c r="IH76" i="13"/>
  <c r="II76" i="13"/>
  <c r="IJ76" i="13"/>
  <c r="IK76" i="13"/>
  <c r="IL76" i="13"/>
  <c r="IM76" i="13"/>
  <c r="IN76" i="13"/>
  <c r="IO76" i="13"/>
  <c r="IP76" i="13"/>
  <c r="IQ76" i="13"/>
  <c r="IR76" i="13"/>
  <c r="IS76" i="13"/>
  <c r="IT76" i="13"/>
  <c r="IU76" i="13"/>
  <c r="IV76" i="13"/>
  <c r="IW76" i="13"/>
  <c r="IX76" i="13"/>
  <c r="IY76" i="13"/>
  <c r="IZ76" i="13"/>
  <c r="JA76" i="13"/>
  <c r="JB76" i="13"/>
  <c r="JC76" i="13"/>
  <c r="JD76" i="13"/>
  <c r="JE76" i="13"/>
  <c r="JF76" i="13"/>
  <c r="JG76" i="13"/>
  <c r="JH76" i="13"/>
  <c r="JI76" i="13"/>
  <c r="JJ76" i="13"/>
  <c r="JK76" i="13"/>
  <c r="JL76" i="13"/>
  <c r="JM76" i="13"/>
  <c r="JN76" i="13"/>
  <c r="JO76" i="13"/>
  <c r="JP76" i="13"/>
  <c r="JQ76" i="13"/>
  <c r="JR76" i="13"/>
  <c r="JS76" i="13"/>
  <c r="JT76" i="13"/>
  <c r="JU76" i="13"/>
  <c r="JV76" i="13"/>
  <c r="JW76" i="13"/>
  <c r="JX76" i="13"/>
  <c r="JY76" i="13"/>
  <c r="JZ76" i="13"/>
  <c r="KA76" i="13"/>
  <c r="KB76" i="13"/>
  <c r="KC76" i="13"/>
  <c r="KD76" i="13"/>
  <c r="KE76" i="13"/>
  <c r="KF76" i="13"/>
  <c r="KG76" i="13"/>
  <c r="KH76" i="13"/>
  <c r="KI76" i="13"/>
  <c r="KJ76" i="13"/>
  <c r="KK76" i="13"/>
  <c r="KL76" i="13"/>
  <c r="KM76" i="13"/>
  <c r="KN76" i="13"/>
  <c r="KO76" i="13"/>
  <c r="KP76" i="13"/>
  <c r="KQ76" i="13"/>
  <c r="KR76" i="13"/>
  <c r="KS76" i="13"/>
  <c r="KT76" i="13"/>
  <c r="KU76" i="13"/>
  <c r="KV76" i="13"/>
  <c r="KW76" i="13"/>
  <c r="KX76" i="13"/>
  <c r="KY76" i="13"/>
  <c r="KZ76" i="13"/>
  <c r="LA76" i="13"/>
  <c r="LB76" i="13"/>
  <c r="LC76" i="13"/>
  <c r="LD76" i="13"/>
  <c r="LE76" i="13"/>
  <c r="LF76" i="13"/>
  <c r="LG76" i="13"/>
  <c r="LH76" i="13"/>
  <c r="LI76" i="13"/>
  <c r="LJ76" i="13"/>
  <c r="LK76" i="13"/>
  <c r="LL76" i="13"/>
  <c r="LM76" i="13"/>
  <c r="LN76" i="13"/>
  <c r="LO76" i="13"/>
  <c r="LP76" i="13"/>
  <c r="LQ76" i="13"/>
  <c r="LR76" i="13"/>
  <c r="LS76" i="13"/>
  <c r="LT76" i="13"/>
  <c r="LU76" i="13"/>
  <c r="LV76" i="13"/>
  <c r="LW76" i="13"/>
  <c r="LX76" i="13"/>
  <c r="LY76" i="13"/>
  <c r="LZ76" i="13"/>
  <c r="MA76" i="13"/>
  <c r="MB76" i="13"/>
  <c r="MC76" i="13"/>
  <c r="MD76" i="13"/>
  <c r="ME76" i="13"/>
  <c r="MF76" i="13"/>
  <c r="MG76" i="13"/>
  <c r="MH76" i="13"/>
  <c r="MI76" i="13"/>
  <c r="MJ76" i="13"/>
  <c r="MK76" i="13"/>
  <c r="ML76" i="13"/>
  <c r="MM76" i="13"/>
  <c r="MN76" i="13"/>
  <c r="MO76" i="13"/>
  <c r="MP76" i="13"/>
  <c r="MQ76" i="13"/>
  <c r="MR76" i="13"/>
  <c r="MS76" i="13"/>
  <c r="MT76" i="13"/>
  <c r="MU76" i="13"/>
  <c r="MV76" i="13"/>
  <c r="MW76" i="13"/>
  <c r="MX76" i="13"/>
  <c r="MY76" i="13"/>
  <c r="MZ76" i="13"/>
  <c r="NA76" i="13"/>
  <c r="NB76" i="13"/>
  <c r="NC76" i="13"/>
  <c r="ND76" i="13"/>
  <c r="NE76" i="13"/>
  <c r="NF76" i="13"/>
  <c r="NG76" i="13"/>
  <c r="NH76" i="13"/>
  <c r="NI76" i="13"/>
  <c r="NJ76" i="13"/>
  <c r="NK76" i="13"/>
  <c r="NL76" i="13"/>
  <c r="NM76" i="13"/>
  <c r="NN76" i="13"/>
  <c r="NO76" i="13"/>
  <c r="NP76" i="13"/>
  <c r="NQ76" i="13"/>
  <c r="NR76" i="13"/>
  <c r="NS76" i="13"/>
  <c r="NT76" i="13"/>
  <c r="NU76" i="13"/>
  <c r="NV76" i="13"/>
  <c r="NW76" i="13"/>
  <c r="NX76" i="13"/>
  <c r="NY76" i="13"/>
  <c r="NZ76" i="13"/>
  <c r="OA76" i="13"/>
  <c r="OB76" i="13"/>
  <c r="OC76" i="13"/>
  <c r="OD76" i="13"/>
  <c r="OE76" i="13"/>
  <c r="OF76" i="13"/>
  <c r="OG76" i="13"/>
  <c r="OH76" i="13"/>
  <c r="OI76" i="13"/>
  <c r="OJ76" i="13"/>
  <c r="OK76" i="13"/>
  <c r="OL76" i="13"/>
  <c r="OM76" i="13"/>
  <c r="ON76" i="13"/>
  <c r="OO76" i="13"/>
  <c r="OP76" i="13"/>
  <c r="OQ76" i="13"/>
  <c r="OR76" i="13"/>
  <c r="OS76" i="13"/>
  <c r="OT76" i="13"/>
  <c r="OU76" i="13"/>
  <c r="OV76" i="13"/>
  <c r="OW76" i="13"/>
  <c r="OX76" i="13"/>
  <c r="OY76" i="13"/>
  <c r="OZ76" i="13"/>
  <c r="PA76" i="13"/>
  <c r="PB76" i="13"/>
  <c r="PC76" i="13"/>
  <c r="PD76" i="13"/>
  <c r="PE76" i="13"/>
  <c r="PF76" i="13"/>
  <c r="PG76" i="13"/>
  <c r="PH76" i="13"/>
  <c r="PI76" i="13"/>
  <c r="PJ76" i="13"/>
  <c r="PK76" i="13"/>
  <c r="PL76" i="13"/>
  <c r="PM76" i="13"/>
  <c r="PN76" i="13"/>
  <c r="PO76" i="13"/>
  <c r="PP76" i="13"/>
  <c r="PQ76" i="13"/>
  <c r="PR76" i="13"/>
  <c r="PS76" i="13"/>
  <c r="PT76" i="13"/>
  <c r="PU76" i="13"/>
  <c r="PV76" i="13"/>
  <c r="PW76" i="13"/>
  <c r="PX76" i="13"/>
  <c r="PY76" i="13"/>
  <c r="PZ76" i="13"/>
  <c r="QA76" i="13"/>
  <c r="QB76" i="13"/>
  <c r="QC76" i="13"/>
  <c r="QD76" i="13"/>
  <c r="QE76" i="13"/>
  <c r="QF76" i="13"/>
  <c r="QG76" i="13"/>
  <c r="QH76" i="13"/>
  <c r="QI76" i="13"/>
  <c r="QJ76" i="13"/>
  <c r="QK76" i="13"/>
  <c r="QL76" i="13"/>
  <c r="QM76" i="13"/>
  <c r="QN76" i="13"/>
  <c r="QO76" i="13"/>
  <c r="QP76" i="13"/>
  <c r="QQ76" i="13"/>
  <c r="QR76" i="13"/>
  <c r="QS76" i="13"/>
  <c r="QT76" i="13"/>
  <c r="D13" i="12"/>
  <c r="E13" i="12"/>
  <c r="F13" i="12"/>
  <c r="K13" i="12"/>
  <c r="D14" i="12"/>
  <c r="E14" i="12"/>
  <c r="F14" i="12"/>
  <c r="K14" i="12"/>
  <c r="J15" i="12"/>
  <c r="K15" i="12"/>
  <c r="L15" i="12"/>
  <c r="K16" i="12"/>
  <c r="J18" i="12"/>
  <c r="K18" i="12"/>
  <c r="L1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<sst xmlns="http://schemas.openxmlformats.org/spreadsheetml/2006/main" count="1450" uniqueCount="451">
  <si>
    <t>Unit Number</t>
  </si>
  <si>
    <t>Tenant Name</t>
  </si>
  <si>
    <t>Lease Start Date</t>
  </si>
  <si>
    <t>Lease End Date</t>
  </si>
  <si>
    <t>Monthly Rent ($)</t>
  </si>
  <si>
    <t>Deposit ($)</t>
  </si>
  <si>
    <t>Status</t>
  </si>
  <si>
    <t>Apt-001</t>
  </si>
  <si>
    <t>Tenant 1</t>
  </si>
  <si>
    <t>Vacated</t>
  </si>
  <si>
    <t>Apt-002</t>
  </si>
  <si>
    <t>Tenant 2</t>
  </si>
  <si>
    <t>Apt-003</t>
  </si>
  <si>
    <t>Tenant 3</t>
  </si>
  <si>
    <t>Pending</t>
  </si>
  <si>
    <t>Apt-004</t>
  </si>
  <si>
    <t>Tenant 4</t>
  </si>
  <si>
    <t>Apt-005</t>
  </si>
  <si>
    <t>Tenant 5</t>
  </si>
  <si>
    <t>Apt-006</t>
  </si>
  <si>
    <t>Tenant 6</t>
  </si>
  <si>
    <t>Apt-007</t>
  </si>
  <si>
    <t>Tenant 7</t>
  </si>
  <si>
    <t>Apt-008</t>
  </si>
  <si>
    <t>Tenant 8</t>
  </si>
  <si>
    <t>Apt-009</t>
  </si>
  <si>
    <t>Tenant 9</t>
  </si>
  <si>
    <t>Apt-010</t>
  </si>
  <si>
    <t>Tenant 10</t>
  </si>
  <si>
    <t>Apt-011</t>
  </si>
  <si>
    <t>Tenant 11</t>
  </si>
  <si>
    <t>Apt-012</t>
  </si>
  <si>
    <t>Tenant 12</t>
  </si>
  <si>
    <t>Apt-013</t>
  </si>
  <si>
    <t>Tenant 13</t>
  </si>
  <si>
    <t>Apt-014</t>
  </si>
  <si>
    <t>Tenant 14</t>
  </si>
  <si>
    <t>Apt-015</t>
  </si>
  <si>
    <t>Tenant 15</t>
  </si>
  <si>
    <t>Active</t>
  </si>
  <si>
    <t>Apt-016</t>
  </si>
  <si>
    <t>Tenant 16</t>
  </si>
  <si>
    <t>Apt-017</t>
  </si>
  <si>
    <t>Tenant 17</t>
  </si>
  <si>
    <t>Apt-018</t>
  </si>
  <si>
    <t>Tenant 18</t>
  </si>
  <si>
    <t>Apt-019</t>
  </si>
  <si>
    <t>Tenant 19</t>
  </si>
  <si>
    <t>Apt-020</t>
  </si>
  <si>
    <t>Tenant 20</t>
  </si>
  <si>
    <t>Apt-021</t>
  </si>
  <si>
    <t>Tenant 21</t>
  </si>
  <si>
    <t>Apt-022</t>
  </si>
  <si>
    <t>Tenant 22</t>
  </si>
  <si>
    <t>Apt-023</t>
  </si>
  <si>
    <t>Tenant 23</t>
  </si>
  <si>
    <t>Apt-024</t>
  </si>
  <si>
    <t>Tenant 24</t>
  </si>
  <si>
    <t>Apt-025</t>
  </si>
  <si>
    <t>Tenant 25</t>
  </si>
  <si>
    <t>Apt-026</t>
  </si>
  <si>
    <t>Tenant 26</t>
  </si>
  <si>
    <t>Apt-027</t>
  </si>
  <si>
    <t>Tenant 27</t>
  </si>
  <si>
    <t>Apt-028</t>
  </si>
  <si>
    <t>Tenant 28</t>
  </si>
  <si>
    <t>Apt-029</t>
  </si>
  <si>
    <t>Tenant 29</t>
  </si>
  <si>
    <t>Apt-030</t>
  </si>
  <si>
    <t>Tenant 30</t>
  </si>
  <si>
    <t>Apt-031</t>
  </si>
  <si>
    <t>Tenant 31</t>
  </si>
  <si>
    <t>Apt-032</t>
  </si>
  <si>
    <t>Tenant 32</t>
  </si>
  <si>
    <t>Apt-033</t>
  </si>
  <si>
    <t>Tenant 33</t>
  </si>
  <si>
    <t>Apt-034</t>
  </si>
  <si>
    <t>Tenant 34</t>
  </si>
  <si>
    <t>Apt-035</t>
  </si>
  <si>
    <t>Tenant 35</t>
  </si>
  <si>
    <t>Apt-036</t>
  </si>
  <si>
    <t>Tenant 36</t>
  </si>
  <si>
    <t>Apt-037</t>
  </si>
  <si>
    <t>Tenant 37</t>
  </si>
  <si>
    <t>Apt-038</t>
  </si>
  <si>
    <t>Tenant 38</t>
  </si>
  <si>
    <t>Apt-039</t>
  </si>
  <si>
    <t>Tenant 39</t>
  </si>
  <si>
    <t>Apt-040</t>
  </si>
  <si>
    <t>Tenant 40</t>
  </si>
  <si>
    <t>Apt-041</t>
  </si>
  <si>
    <t>Tenant 41</t>
  </si>
  <si>
    <t>Apt-042</t>
  </si>
  <si>
    <t>Tenant 42</t>
  </si>
  <si>
    <t>Apt-043</t>
  </si>
  <si>
    <t>Tenant 43</t>
  </si>
  <si>
    <t>Apt-044</t>
  </si>
  <si>
    <t>Tenant 44</t>
  </si>
  <si>
    <t>Apt-045</t>
  </si>
  <si>
    <t>Tenant 45</t>
  </si>
  <si>
    <t>Apt-046</t>
  </si>
  <si>
    <t>Tenant 46</t>
  </si>
  <si>
    <t>Apt-047</t>
  </si>
  <si>
    <t>Tenant 47</t>
  </si>
  <si>
    <t>Apt-048</t>
  </si>
  <si>
    <t>Tenant 48</t>
  </si>
  <si>
    <t>Apt-049</t>
  </si>
  <si>
    <t>Tenant 49</t>
  </si>
  <si>
    <t>Apt-050</t>
  </si>
  <si>
    <t>Tenant 50</t>
  </si>
  <si>
    <t>Apt-051</t>
  </si>
  <si>
    <t>Tenant 51</t>
  </si>
  <si>
    <t>Apt-052</t>
  </si>
  <si>
    <t>Tenant 52</t>
  </si>
  <si>
    <t>Apt-053</t>
  </si>
  <si>
    <t>Tenant 53</t>
  </si>
  <si>
    <t>Apt-054</t>
  </si>
  <si>
    <t>Tenant 54</t>
  </si>
  <si>
    <t>Apt-055</t>
  </si>
  <si>
    <t>Tenant 55</t>
  </si>
  <si>
    <t>Apt-056</t>
  </si>
  <si>
    <t>Tenant 56</t>
  </si>
  <si>
    <t>Apt-057</t>
  </si>
  <si>
    <t>Tenant 57</t>
  </si>
  <si>
    <t>Apt-058</t>
  </si>
  <si>
    <t>Tenant 58</t>
  </si>
  <si>
    <t>Apt-059</t>
  </si>
  <si>
    <t>Tenant 59</t>
  </si>
  <si>
    <t>Apt-060</t>
  </si>
  <si>
    <t>Tenant 60</t>
  </si>
  <si>
    <t>Apt-061</t>
  </si>
  <si>
    <t>Tenant 61</t>
  </si>
  <si>
    <t>Apt-062</t>
  </si>
  <si>
    <t>Tenant 62</t>
  </si>
  <si>
    <t>Apt-063</t>
  </si>
  <si>
    <t>Tenant 63</t>
  </si>
  <si>
    <t>Apt-064</t>
  </si>
  <si>
    <t>Tenant 64</t>
  </si>
  <si>
    <t>Apt-065</t>
  </si>
  <si>
    <t>Tenant 65</t>
  </si>
  <si>
    <t>Apt-066</t>
  </si>
  <si>
    <t>Tenant 66</t>
  </si>
  <si>
    <t>Apt-067</t>
  </si>
  <si>
    <t>Tenant 67</t>
  </si>
  <si>
    <t>Apt-068</t>
  </si>
  <si>
    <t>Tenant 68</t>
  </si>
  <si>
    <t>Apt-069</t>
  </si>
  <si>
    <t>Tenant 69</t>
  </si>
  <si>
    <t>Apt-070</t>
  </si>
  <si>
    <t>Tenant 70</t>
  </si>
  <si>
    <t>Apt-071</t>
  </si>
  <si>
    <t>Tenant 71</t>
  </si>
  <si>
    <t>Apt-072</t>
  </si>
  <si>
    <t>Tenant 72</t>
  </si>
  <si>
    <t>Apt-073</t>
  </si>
  <si>
    <t>Tenant 73</t>
  </si>
  <si>
    <t>Apt-074</t>
  </si>
  <si>
    <t>Tenant 74</t>
  </si>
  <si>
    <t>Apt-075</t>
  </si>
  <si>
    <t>Tenant 75</t>
  </si>
  <si>
    <t>Apt-076</t>
  </si>
  <si>
    <t>Tenant 76</t>
  </si>
  <si>
    <t>Apt-077</t>
  </si>
  <si>
    <t>Tenant 77</t>
  </si>
  <si>
    <t>Apt-078</t>
  </si>
  <si>
    <t>Tenant 78</t>
  </si>
  <si>
    <t>Apt-079</t>
  </si>
  <si>
    <t>Tenant 79</t>
  </si>
  <si>
    <t>Apt-080</t>
  </si>
  <si>
    <t>Tenant 80</t>
  </si>
  <si>
    <t>Apt-081</t>
  </si>
  <si>
    <t>Tenant 81</t>
  </si>
  <si>
    <t>Apt-082</t>
  </si>
  <si>
    <t>Tenant 82</t>
  </si>
  <si>
    <t>Apt-083</t>
  </si>
  <si>
    <t>Tenant 83</t>
  </si>
  <si>
    <t>Apt-084</t>
  </si>
  <si>
    <t>Tenant 84</t>
  </si>
  <si>
    <t>Apt-085</t>
  </si>
  <si>
    <t>Tenant 85</t>
  </si>
  <si>
    <t>Apt-086</t>
  </si>
  <si>
    <t>Tenant 86</t>
  </si>
  <si>
    <t>Apt-087</t>
  </si>
  <si>
    <t>Tenant 87</t>
  </si>
  <si>
    <t>Apt-088</t>
  </si>
  <si>
    <t>Tenant 88</t>
  </si>
  <si>
    <t>Apt-089</t>
  </si>
  <si>
    <t>Tenant 89</t>
  </si>
  <si>
    <t>Apt-090</t>
  </si>
  <si>
    <t>Tenant 90</t>
  </si>
  <si>
    <t>Apt-091</t>
  </si>
  <si>
    <t>Tenant 91</t>
  </si>
  <si>
    <t>Apt-092</t>
  </si>
  <si>
    <t>Tenant 92</t>
  </si>
  <si>
    <t>Apt-093</t>
  </si>
  <si>
    <t>Tenant 93</t>
  </si>
  <si>
    <t>Apt-094</t>
  </si>
  <si>
    <t>Tenant 94</t>
  </si>
  <si>
    <t>Apt-095</t>
  </si>
  <si>
    <t>Tenant 95</t>
  </si>
  <si>
    <t>Apt-096</t>
  </si>
  <si>
    <t>Tenant 96</t>
  </si>
  <si>
    <t>Apt-097</t>
  </si>
  <si>
    <t>Tenant 97</t>
  </si>
  <si>
    <t>Apt-098</t>
  </si>
  <si>
    <t>Tenant 98</t>
  </si>
  <si>
    <t>Apt-099</t>
  </si>
  <si>
    <t>Tenant 99</t>
  </si>
  <si>
    <t>Apt-100</t>
  </si>
  <si>
    <t>Tenant 100</t>
  </si>
  <si>
    <t>Lease End</t>
  </si>
  <si>
    <t>Date</t>
  </si>
  <si>
    <t>Unit</t>
  </si>
  <si>
    <t>Bed/Bath</t>
  </si>
  <si>
    <t>Actual Rent</t>
  </si>
  <si>
    <t>Market Rent</t>
  </si>
  <si>
    <t>Lease Start</t>
  </si>
  <si>
    <t>Occupied</t>
  </si>
  <si>
    <t>Vacant</t>
  </si>
  <si>
    <t>1BR/1BA</t>
  </si>
  <si>
    <t>2BR/1BA</t>
  </si>
  <si>
    <t>Studio</t>
  </si>
  <si>
    <t>Source</t>
  </si>
  <si>
    <t>Variance</t>
  </si>
  <si>
    <t>Total</t>
  </si>
  <si>
    <t>Unit Type</t>
  </si>
  <si>
    <t xml:space="preserve">Occupied </t>
  </si>
  <si>
    <t>Units</t>
  </si>
  <si>
    <t>SF</t>
  </si>
  <si>
    <t>Date:</t>
  </si>
  <si>
    <t>Property:</t>
  </si>
  <si>
    <t>Market Rent/Unit</t>
  </si>
  <si>
    <t>In-Place Rent/Unit</t>
  </si>
  <si>
    <t>Annualized</t>
  </si>
  <si>
    <t>Actual Rent/Month</t>
  </si>
  <si>
    <t>Market Rent/Month</t>
  </si>
  <si>
    <t>Unit Mix Summary</t>
  </si>
  <si>
    <t>Line items</t>
  </si>
  <si>
    <t>Gross Potential Rent</t>
  </si>
  <si>
    <t>Rental Income</t>
  </si>
  <si>
    <t>Parking Fees</t>
  </si>
  <si>
    <t>Laundry &amp; Vending</t>
  </si>
  <si>
    <t>Other Income</t>
  </si>
  <si>
    <t>Operating Expenses</t>
  </si>
  <si>
    <t>Property Management Fees</t>
  </si>
  <si>
    <t>Repairs and Maintenance</t>
  </si>
  <si>
    <t>Plumbing Repairs</t>
  </si>
  <si>
    <t>HVAC Maintenance</t>
  </si>
  <si>
    <t>Painting</t>
  </si>
  <si>
    <t>Utilities</t>
  </si>
  <si>
    <t>Electricity</t>
  </si>
  <si>
    <t>Water</t>
  </si>
  <si>
    <t>Gas</t>
  </si>
  <si>
    <t>Insurance</t>
  </si>
  <si>
    <t>Property Taxes</t>
  </si>
  <si>
    <t>Advertising and Marketing</t>
  </si>
  <si>
    <t>General and Administrative</t>
  </si>
  <si>
    <t>Office Supplies</t>
  </si>
  <si>
    <t>Legal Fees</t>
  </si>
  <si>
    <t>Cleaning Supplies</t>
  </si>
  <si>
    <t>Security</t>
  </si>
  <si>
    <t>Landscaping</t>
  </si>
  <si>
    <t>Pest Control</t>
  </si>
  <si>
    <t>Reserve for Replacement</t>
  </si>
  <si>
    <t>Net Operating Income (NOI)</t>
  </si>
  <si>
    <t>Capital Expenditures</t>
  </si>
  <si>
    <t>Interest Income</t>
  </si>
  <si>
    <t>Miscellaneous</t>
  </si>
  <si>
    <t>Net Income</t>
  </si>
  <si>
    <t>Revenue</t>
  </si>
  <si>
    <t>Year 1 Operating Statement (2021)</t>
  </si>
  <si>
    <t>Category</t>
  </si>
  <si>
    <t>Sub-line Items</t>
  </si>
  <si>
    <t>Amount ($)</t>
  </si>
  <si>
    <t>Debt Service (Mortgage)</t>
  </si>
  <si>
    <t>Year 2 Operating Statement (2022)</t>
  </si>
  <si>
    <t>Year 3 Operating Statement (2023)</t>
  </si>
  <si>
    <t>Year 4 Operating Statement (2024)</t>
  </si>
  <si>
    <t>In-Place Underwriting Statement</t>
  </si>
  <si>
    <t>ss</t>
  </si>
  <si>
    <t>Categorization</t>
  </si>
  <si>
    <t>Year 1</t>
  </si>
  <si>
    <t>Utility Reimbursements</t>
  </si>
  <si>
    <t>Parking Income</t>
  </si>
  <si>
    <t>Total Operating Income</t>
  </si>
  <si>
    <t>Income:</t>
  </si>
  <si>
    <t>#</t>
  </si>
  <si>
    <t>Expenses:</t>
  </si>
  <si>
    <t>Management Fees</t>
  </si>
  <si>
    <t>Repairs &amp; Maintenance</t>
  </si>
  <si>
    <t>Contract Services</t>
  </si>
  <si>
    <t>Bad Debt</t>
  </si>
  <si>
    <t>Total Operating Expense</t>
  </si>
  <si>
    <t>Leasing Commission</t>
  </si>
  <si>
    <t>Tenant Improvement</t>
  </si>
  <si>
    <t>Capital Expenditure</t>
  </si>
  <si>
    <t>Total Non-Operating Expense</t>
  </si>
  <si>
    <t>Less: Vacancy</t>
  </si>
  <si>
    <t>Other Expenses</t>
  </si>
  <si>
    <t>Janitorial</t>
  </si>
  <si>
    <t>Non-Operating Expense:</t>
  </si>
  <si>
    <t>Year 0 Operating Statement (2020)</t>
  </si>
  <si>
    <t>In Place UW</t>
  </si>
  <si>
    <t>Stablized UW</t>
  </si>
  <si>
    <t>$/Month</t>
  </si>
  <si>
    <t>$/SF</t>
  </si>
  <si>
    <t>Address:</t>
  </si>
  <si>
    <t>Sources</t>
  </si>
  <si>
    <t>Property Overview</t>
  </si>
  <si>
    <t>Type:</t>
  </si>
  <si>
    <t>Inputs</t>
  </si>
  <si>
    <t>No of Units:</t>
  </si>
  <si>
    <t>Acquisition Assumptions</t>
  </si>
  <si>
    <t>Refinance Assumptions</t>
  </si>
  <si>
    <t>Hold Period:</t>
  </si>
  <si>
    <t>Type</t>
  </si>
  <si>
    <t>Size</t>
  </si>
  <si>
    <t>Count</t>
  </si>
  <si>
    <t>Financing Assumptions</t>
  </si>
  <si>
    <t>Start Date:</t>
  </si>
  <si>
    <t>Fully Amortizing</t>
  </si>
  <si>
    <t>Interest Only</t>
  </si>
  <si>
    <t>Loan Amount:</t>
  </si>
  <si>
    <t>%</t>
  </si>
  <si>
    <t>Debt</t>
  </si>
  <si>
    <t>Equity</t>
  </si>
  <si>
    <t>% of Total</t>
  </si>
  <si>
    <t>Per Unit</t>
  </si>
  <si>
    <t>Total Sources</t>
  </si>
  <si>
    <t>Uses</t>
  </si>
  <si>
    <t>Closing Costs</t>
  </si>
  <si>
    <t>Financing Fees</t>
  </si>
  <si>
    <t>Total Uses</t>
  </si>
  <si>
    <t>Sources &amp; Uses</t>
  </si>
  <si>
    <t>NOI Summary</t>
  </si>
  <si>
    <t>City/State:</t>
  </si>
  <si>
    <t>Year Built/Renovated:</t>
  </si>
  <si>
    <t>Year 2</t>
  </si>
  <si>
    <t>Year 3</t>
  </si>
  <si>
    <t>Year 4</t>
  </si>
  <si>
    <t>Year 5</t>
  </si>
  <si>
    <t>Year 6</t>
  </si>
  <si>
    <t>NOI YoC</t>
  </si>
  <si>
    <t>Change in Exit Cap Rate</t>
  </si>
  <si>
    <t xml:space="preserve">NOI </t>
  </si>
  <si>
    <t>Growth</t>
  </si>
  <si>
    <t>Income Assumptions</t>
  </si>
  <si>
    <t>Operating Expense Assumptions</t>
  </si>
  <si>
    <t>Assumptions</t>
  </si>
  <si>
    <t>Occupancy</t>
  </si>
  <si>
    <t>Effective Rent/Month</t>
  </si>
  <si>
    <t>Effective Rent</t>
  </si>
  <si>
    <t>Vacancy Loss</t>
  </si>
  <si>
    <t>Collection Loss</t>
  </si>
  <si>
    <t xml:space="preserve">         Vacancy Loss</t>
  </si>
  <si>
    <t xml:space="preserve">         Non-Revenue Units</t>
  </si>
  <si>
    <t xml:space="preserve">         Collection Loss</t>
  </si>
  <si>
    <t>Total Rental Income</t>
  </si>
  <si>
    <t>Utility Reimbursement</t>
  </si>
  <si>
    <t>Total Income</t>
  </si>
  <si>
    <t xml:space="preserve">         (Operating Expenses)</t>
  </si>
  <si>
    <t>Net Operating Income</t>
  </si>
  <si>
    <t>Turnover</t>
  </si>
  <si>
    <t>Advertisement &amp; Marketing</t>
  </si>
  <si>
    <t>General &amp; Administrative</t>
  </si>
  <si>
    <t>Payroll</t>
  </si>
  <si>
    <t>Real Estate Taxes</t>
  </si>
  <si>
    <t>Property Insurance</t>
  </si>
  <si>
    <t>Subtotal</t>
  </si>
  <si>
    <t>Replacement Reserves</t>
  </si>
  <si>
    <t xml:space="preserve">Total </t>
  </si>
  <si>
    <t>Interest rate:</t>
  </si>
  <si>
    <t>Revenue &amp; Expenses Assumptions</t>
  </si>
  <si>
    <t>Rent</t>
  </si>
  <si>
    <t>Expense</t>
  </si>
  <si>
    <t>RET</t>
  </si>
  <si>
    <t>Year</t>
  </si>
  <si>
    <t>Loan Type:</t>
  </si>
  <si>
    <t>Fixed Rate</t>
  </si>
  <si>
    <t>Floating Rate</t>
  </si>
  <si>
    <t>Occupancy Schedule</t>
  </si>
  <si>
    <t>Days</t>
  </si>
  <si>
    <t>Month</t>
  </si>
  <si>
    <t>Operating Income</t>
  </si>
  <si>
    <t>Concessions</t>
  </si>
  <si>
    <t>Non Revenue Units</t>
  </si>
  <si>
    <t>RUBS/Utility Reimbursements</t>
  </si>
  <si>
    <t>Other income</t>
  </si>
  <si>
    <t>Total Other Income</t>
  </si>
  <si>
    <t>Real Estate Tax</t>
  </si>
  <si>
    <t>Repair &amp; Maintenance</t>
  </si>
  <si>
    <t>General &amp; Adminstrative</t>
  </si>
  <si>
    <t>Total Expenses</t>
  </si>
  <si>
    <t>Total Operating Expenses</t>
  </si>
  <si>
    <t>Non-Operating Expenses</t>
  </si>
  <si>
    <t>Replacement Reserve</t>
  </si>
  <si>
    <t>Total Non-Operating Expenses</t>
  </si>
  <si>
    <t>Rent Roll as of 12/31/2024</t>
  </si>
  <si>
    <t>Rent/Unit</t>
  </si>
  <si>
    <t>Monthly Rental</t>
  </si>
  <si>
    <t>Less: Loss to Lease</t>
  </si>
  <si>
    <t>Economic Occupancy</t>
  </si>
  <si>
    <t>Rent Growth</t>
  </si>
  <si>
    <t>Other Income Growth</t>
  </si>
  <si>
    <t>RET Growth</t>
  </si>
  <si>
    <t>Expense Growth</t>
  </si>
  <si>
    <t>Concession</t>
  </si>
  <si>
    <t>% of Total Revenue</t>
  </si>
  <si>
    <t>Debt Service</t>
  </si>
  <si>
    <t>DSCR</t>
  </si>
  <si>
    <t>Debt Yield</t>
  </si>
  <si>
    <t>Loan Balance</t>
  </si>
  <si>
    <t>Before Tax Cashflow</t>
  </si>
  <si>
    <t>Unlevered Returns</t>
  </si>
  <si>
    <t>Purchase</t>
  </si>
  <si>
    <t>Cashflow from Operations</t>
  </si>
  <si>
    <t>Sale</t>
  </si>
  <si>
    <t>Selling Costs</t>
  </si>
  <si>
    <t>Total Unlevered Cashflow</t>
  </si>
  <si>
    <t>Unlevered Cash-on-Cash Returns</t>
  </si>
  <si>
    <t>Unlevered IRR</t>
  </si>
  <si>
    <t>Unlevered Equity Multiple</t>
  </si>
  <si>
    <t>Levered Returns</t>
  </si>
  <si>
    <t>Loan Payoff</t>
  </si>
  <si>
    <t>Total Levered Cashflow</t>
  </si>
  <si>
    <t>Levered Cash-on-Cash Returns</t>
  </si>
  <si>
    <t>Levered IRR</t>
  </si>
  <si>
    <t>Levered Equity Multiple</t>
  </si>
  <si>
    <t>Return Metrics</t>
  </si>
  <si>
    <t>Leverage Test</t>
  </si>
  <si>
    <t>Avg. Levered CoC</t>
  </si>
  <si>
    <t>Avg. Unlevered CoC</t>
  </si>
  <si>
    <t>Positive Leverage</t>
  </si>
  <si>
    <t>Terminal Cap Rate</t>
  </si>
  <si>
    <t>Loan Term ( Yrs ):</t>
  </si>
  <si>
    <t>Amortization Period ( Months ):</t>
  </si>
  <si>
    <t xml:space="preserve">Interest Only Period ( Months ): </t>
  </si>
  <si>
    <t>$/Month/Unit</t>
  </si>
  <si>
    <t>Opening Balance</t>
  </si>
  <si>
    <t>Closing Balance</t>
  </si>
  <si>
    <t>Loan Amortization Schedule</t>
  </si>
  <si>
    <t>Notes as of 01/13/25</t>
  </si>
  <si>
    <t>Property Value</t>
  </si>
  <si>
    <t>Sensitivity Analysis- Property value ($/sf)</t>
  </si>
  <si>
    <t>Cap rate</t>
  </si>
  <si>
    <t>Gross Monthly Rent ($/SF)</t>
  </si>
  <si>
    <t>Gross Rent ($/SF/Month)</t>
  </si>
  <si>
    <t>Statement flow based on years in assumptions</t>
  </si>
  <si>
    <t xml:space="preserve">  Interest</t>
  </si>
  <si>
    <t xml:space="preserve">  Principal</t>
  </si>
  <si>
    <t>Refinance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</si>
</sst>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164" formatCode="yyyy\-mm\-dd\ hh:mm:ss"/>
    <numFmt numFmtId="165" formatCode="0.0%"/>
    <numFmt numFmtId="166" formatCode="\-"/>
    <numFmt numFmtId="167" formatCode="0.00\x"/>
  </numFmts>
  <fonts count="2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3.5"/>
      <color theme="1"/>
      <name val="Calibri"/>
      <family val="2"/>
    </font>
    <font>
      <b/>
      <u/>
      <sz val="11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11"/>
      <color theme="3" tint="0.249977111117893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</font>
    <font>
      <b/>
      <i/>
      <u/>
      <sz val="11"/>
      <color theme="1"/>
      <name val="Calibri"/>
      <family val="2"/>
    </font>
    <font>
      <i/>
      <sz val="10"/>
      <color theme="0" tint="-0.499984740745262"/>
      <name val="Calibri"/>
      <family val="2"/>
    </font>
    <font>
      <sz val="11"/>
      <color theme="0" tint="-0.499984740745262"/>
      <name val="Calibri"/>
      <family val="2"/>
    </font>
    <font>
      <i/>
      <u/>
      <sz val="11"/>
      <color theme="0" tint="-0.499984740745262"/>
      <name val="Calibri"/>
      <family val="2"/>
    </font>
    <font>
      <i/>
      <sz val="11"/>
      <color theme="0" tint="-0.499984740745262"/>
      <name val="Calibri"/>
      <family val="2"/>
    </font>
    <font>
      <i/>
      <sz val="9"/>
      <color theme="1"/>
      <name val="Calibri"/>
      <family val="2"/>
    </font>
    <font>
      <i/>
      <sz val="9"/>
      <color theme="2" tint="-0.499984740745262"/>
      <name val="Calibri"/>
      <family val="2"/>
    </font>
    <font>
      <sz val="11"/>
      <color theme="0"/>
      <name val="Calibri"/>
      <family val="2"/>
    </font>
    <font>
      <b/>
      <sz val="11"/>
      <name val="Calibri"/>
      <family val="2"/>
    </font>
    <font>
      <b/>
      <i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9">
    <xf numFmtId="0" fontId="0" fillId="0" borderId="0" xfId="0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8" fontId="0" fillId="0" borderId="0" xfId="0" applyNumberFormat="1"/>
    <xf numFmtId="8" fontId="0" fillId="0" borderId="9" xfId="0" applyNumberFormat="1" applyBorder="1"/>
    <xf numFmtId="8" fontId="0" fillId="0" borderId="6" xfId="0" applyNumberFormat="1" applyBorder="1"/>
    <xf numFmtId="8" fontId="0" fillId="0" borderId="7" xfId="0" applyNumberFormat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0" fillId="0" borderId="10" xfId="0" applyBorder="1"/>
    <xf numFmtId="0" fontId="0" fillId="0" borderId="11" xfId="0" applyBorder="1"/>
    <xf numFmtId="8" fontId="0" fillId="0" borderId="11" xfId="0" applyNumberFormat="1" applyBorder="1"/>
    <xf numFmtId="8" fontId="0" fillId="0" borderId="12" xfId="0" applyNumberFormat="1" applyBorder="1"/>
    <xf numFmtId="14" fontId="0" fillId="0" borderId="11" xfId="0" applyNumberFormat="1" applyBorder="1"/>
    <xf numFmtId="14" fontId="0" fillId="0" borderId="6" xfId="0" applyNumberFormat="1" applyBorder="1"/>
    <xf numFmtId="0" fontId="0" fillId="3" borderId="8" xfId="0" applyFill="1" applyBorder="1"/>
    <xf numFmtId="0" fontId="0" fillId="3" borderId="0" xfId="0" applyFill="1"/>
    <xf numFmtId="14" fontId="0" fillId="3" borderId="0" xfId="0" applyNumberFormat="1" applyFill="1"/>
    <xf numFmtId="8" fontId="0" fillId="3" borderId="0" xfId="0" applyNumberFormat="1" applyFill="1"/>
    <xf numFmtId="8" fontId="0" fillId="3" borderId="9" xfId="0" applyNumberFormat="1" applyFill="1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0" xfId="0" applyFill="1" applyAlignment="1">
      <alignment horizontal="center"/>
    </xf>
    <xf numFmtId="0" fontId="0" fillId="0" borderId="6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6" fontId="0" fillId="0" borderId="0" xfId="0" applyNumberFormat="1"/>
    <xf numFmtId="3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8" fontId="0" fillId="0" borderId="9" xfId="0" applyNumberFormat="1" applyBorder="1" applyAlignment="1">
      <alignment horizontal="center"/>
    </xf>
    <xf numFmtId="6" fontId="0" fillId="0" borderId="6" xfId="0" applyNumberFormat="1" applyBorder="1" applyAlignment="1">
      <alignment horizontal="center"/>
    </xf>
    <xf numFmtId="8" fontId="0" fillId="0" borderId="6" xfId="0" applyNumberFormat="1" applyBorder="1" applyAlignment="1">
      <alignment horizontal="center"/>
    </xf>
    <xf numFmtId="8" fontId="0" fillId="0" borderId="7" xfId="0" applyNumberFormat="1" applyBorder="1" applyAlignment="1">
      <alignment horizontal="center"/>
    </xf>
    <xf numFmtId="0" fontId="0" fillId="4" borderId="5" xfId="0" applyFill="1" applyBorder="1"/>
    <xf numFmtId="3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6" fontId="0" fillId="4" borderId="6" xfId="0" applyNumberFormat="1" applyFill="1" applyBorder="1" applyAlignment="1">
      <alignment horizontal="center"/>
    </xf>
    <xf numFmtId="8" fontId="0" fillId="4" borderId="6" xfId="0" applyNumberFormat="1" applyFill="1" applyBorder="1" applyAlignment="1">
      <alignment horizontal="center"/>
    </xf>
    <xf numFmtId="8" fontId="0" fillId="4" borderId="7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8" fontId="0" fillId="4" borderId="3" xfId="0" applyNumberFormat="1" applyFill="1" applyBorder="1" applyAlignment="1">
      <alignment horizontal="center"/>
    </xf>
    <xf numFmtId="8" fontId="0" fillId="4" borderId="4" xfId="0" applyNumberForma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5" borderId="8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14" fontId="0" fillId="5" borderId="0" xfId="0" applyNumberFormat="1" applyFill="1"/>
    <xf numFmtId="8" fontId="0" fillId="5" borderId="0" xfId="0" applyNumberFormat="1" applyFill="1"/>
    <xf numFmtId="8" fontId="0" fillId="5" borderId="9" xfId="0" applyNumberFormat="1" applyFill="1" applyBorder="1"/>
    <xf numFmtId="0" fontId="0" fillId="6" borderId="8" xfId="0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/>
    <xf numFmtId="8" fontId="0" fillId="6" borderId="0" xfId="0" applyNumberFormat="1" applyFill="1"/>
    <xf numFmtId="8" fontId="0" fillId="6" borderId="9" xfId="0" applyNumberFormat="1" applyFill="1" applyBorder="1"/>
    <xf numFmtId="0" fontId="3" fillId="0" borderId="2" xfId="0" applyFont="1" applyBorder="1"/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center"/>
    </xf>
    <xf numFmtId="0" fontId="3" fillId="0" borderId="3" xfId="0" applyFont="1" applyBorder="1"/>
    <xf numFmtId="8" fontId="3" fillId="0" borderId="3" xfId="0" applyNumberFormat="1" applyFont="1" applyBorder="1"/>
    <xf numFmtId="8" fontId="3" fillId="0" borderId="4" xfId="0" applyNumberFormat="1" applyFont="1" applyBorder="1"/>
    <xf numFmtId="0" fontId="3" fillId="0" borderId="10" xfId="0" applyFont="1" applyBorder="1"/>
    <xf numFmtId="0" fontId="3" fillId="0" borderId="5" xfId="0" applyFont="1" applyBorder="1"/>
    <xf numFmtId="0" fontId="0" fillId="0" borderId="16" xfId="0" applyBorder="1"/>
    <xf numFmtId="0" fontId="0" fillId="7" borderId="16" xfId="0" applyFill="1" applyBorder="1"/>
    <xf numFmtId="0" fontId="3" fillId="8" borderId="1" xfId="0" applyFont="1" applyFill="1" applyBorder="1"/>
    <xf numFmtId="0" fontId="0" fillId="0" borderId="15" xfId="0" applyBorder="1"/>
    <xf numFmtId="8" fontId="0" fillId="0" borderId="16" xfId="0" applyNumberFormat="1" applyBorder="1"/>
    <xf numFmtId="0" fontId="3" fillId="8" borderId="18" xfId="0" applyFont="1" applyFill="1" applyBorder="1"/>
    <xf numFmtId="8" fontId="0" fillId="10" borderId="16" xfId="0" applyNumberFormat="1" applyFill="1" applyBorder="1"/>
    <xf numFmtId="8" fontId="0" fillId="10" borderId="14" xfId="0" applyNumberFormat="1" applyFill="1" applyBorder="1"/>
    <xf numFmtId="2" fontId="0" fillId="10" borderId="16" xfId="0" applyNumberFormat="1" applyFill="1" applyBorder="1"/>
    <xf numFmtId="2" fontId="0" fillId="0" borderId="16" xfId="0" applyNumberFormat="1" applyBorder="1"/>
    <xf numFmtId="0" fontId="3" fillId="8" borderId="19" xfId="0" applyFont="1" applyFill="1" applyBorder="1"/>
    <xf numFmtId="0" fontId="0" fillId="7" borderId="15" xfId="0" applyFill="1" applyBorder="1"/>
    <xf numFmtId="0" fontId="3" fillId="7" borderId="16" xfId="0" applyFont="1" applyFill="1" applyBorder="1"/>
    <xf numFmtId="0" fontId="0" fillId="8" borderId="19" xfId="0" applyFill="1" applyBorder="1"/>
    <xf numFmtId="0" fontId="6" fillId="8" borderId="1" xfId="0" applyFont="1" applyFill="1" applyBorder="1"/>
    <xf numFmtId="0" fontId="6" fillId="9" borderId="1" xfId="0" applyFont="1" applyFill="1" applyBorder="1"/>
    <xf numFmtId="8" fontId="0" fillId="8" borderId="18" xfId="0" applyNumberFormat="1" applyFill="1" applyBorder="1"/>
    <xf numFmtId="8" fontId="0" fillId="9" borderId="19" xfId="0" applyNumberFormat="1" applyFill="1" applyBorder="1"/>
    <xf numFmtId="8" fontId="0" fillId="9" borderId="1" xfId="0" applyNumberFormat="1" applyFill="1" applyBorder="1"/>
    <xf numFmtId="8" fontId="0" fillId="7" borderId="16" xfId="0" applyNumberFormat="1" applyFill="1" applyBorder="1"/>
    <xf numFmtId="8" fontId="0" fillId="7" borderId="14" xfId="0" applyNumberFormat="1" applyFill="1" applyBorder="1"/>
    <xf numFmtId="0" fontId="7" fillId="7" borderId="15" xfId="0" applyFont="1" applyFill="1" applyBorder="1"/>
    <xf numFmtId="0" fontId="7" fillId="7" borderId="16" xfId="0" applyFont="1" applyFill="1" applyBorder="1"/>
    <xf numFmtId="8" fontId="0" fillId="7" borderId="16" xfId="0" applyNumberFormat="1" applyFill="1" applyBorder="1" applyAlignment="1">
      <alignment horizontal="right"/>
    </xf>
    <xf numFmtId="8" fontId="8" fillId="7" borderId="16" xfId="0" applyNumberFormat="1" applyFont="1" applyFill="1" applyBorder="1"/>
    <xf numFmtId="0" fontId="6" fillId="0" borderId="0" xfId="0" applyFont="1"/>
    <xf numFmtId="0" fontId="6" fillId="10" borderId="16" xfId="0" applyFont="1" applyFill="1" applyBorder="1"/>
    <xf numFmtId="0" fontId="0" fillId="10" borderId="15" xfId="0" applyFill="1" applyBorder="1"/>
    <xf numFmtId="0" fontId="0" fillId="10" borderId="16" xfId="0" applyFill="1" applyBorder="1"/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8" fontId="3" fillId="8" borderId="19" xfId="0" applyNumberFormat="1" applyFont="1" applyFill="1" applyBorder="1"/>
    <xf numFmtId="8" fontId="3" fillId="9" borderId="19" xfId="0" applyNumberFormat="1" applyFont="1" applyFill="1" applyBorder="1"/>
    <xf numFmtId="8" fontId="3" fillId="8" borderId="1" xfId="0" applyNumberFormat="1" applyFont="1" applyFill="1" applyBorder="1"/>
    <xf numFmtId="8" fontId="3" fillId="9" borderId="1" xfId="0" applyNumberFormat="1" applyFont="1" applyFill="1" applyBorder="1"/>
    <xf numFmtId="0" fontId="3" fillId="0" borderId="13" xfId="0" applyFont="1" applyBorder="1"/>
    <xf numFmtId="0" fontId="0" fillId="7" borderId="14" xfId="0" applyFill="1" applyBorder="1"/>
    <xf numFmtId="0" fontId="0" fillId="2" borderId="0" xfId="0" applyFill="1"/>
    <xf numFmtId="0" fontId="9" fillId="0" borderId="0" xfId="0" applyFont="1"/>
    <xf numFmtId="0" fontId="2" fillId="2" borderId="0" xfId="0" applyFont="1" applyFill="1" applyAlignment="1">
      <alignment horizontal="center"/>
    </xf>
    <xf numFmtId="0" fontId="3" fillId="0" borderId="6" xfId="0" applyFont="1" applyBorder="1"/>
    <xf numFmtId="0" fontId="0" fillId="4" borderId="0" xfId="0" applyFill="1"/>
    <xf numFmtId="3" fontId="0" fillId="4" borderId="0" xfId="0" applyNumberFormat="1" applyFill="1" applyAlignment="1">
      <alignment horizontal="center"/>
    </xf>
    <xf numFmtId="0" fontId="9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13" xfId="0" applyFont="1" applyBorder="1" applyAlignment="1">
      <alignment horizontal="center"/>
    </xf>
    <xf numFmtId="0" fontId="6" fillId="0" borderId="0" xfId="0" applyFont="1" applyAlignment="1">
      <alignment horizontal="center"/>
    </xf>
    <xf numFmtId="9" fontId="0" fillId="0" borderId="0" xfId="1" applyFont="1"/>
    <xf numFmtId="9" fontId="0" fillId="4" borderId="0" xfId="1" applyFont="1" applyFill="1"/>
    <xf numFmtId="9" fontId="3" fillId="0" borderId="0" xfId="1" applyFont="1"/>
    <xf numFmtId="9" fontId="3" fillId="0" borderId="13" xfId="1" applyFont="1" applyBorder="1"/>
    <xf numFmtId="0" fontId="3" fillId="4" borderId="13" xfId="0" applyFont="1" applyFill="1" applyBorder="1"/>
    <xf numFmtId="0" fontId="0" fillId="4" borderId="13" xfId="0" applyFill="1" applyBorder="1"/>
    <xf numFmtId="0" fontId="3" fillId="0" borderId="17" xfId="0" applyFont="1" applyBorder="1"/>
    <xf numFmtId="0" fontId="0" fillId="7" borderId="0" xfId="0" applyFill="1"/>
    <xf numFmtId="0" fontId="2" fillId="2" borderId="0" xfId="0" applyFont="1" applyFill="1"/>
    <xf numFmtId="0" fontId="2" fillId="0" borderId="0" xfId="0" applyFont="1"/>
    <xf numFmtId="8" fontId="10" fillId="0" borderId="0" xfId="0" applyNumberFormat="1" applyFont="1"/>
    <xf numFmtId="165" fontId="0" fillId="0" borderId="0" xfId="1" applyNumberFormat="1" applyFont="1"/>
    <xf numFmtId="10" fontId="0" fillId="0" borderId="0" xfId="1" applyNumberFormat="1" applyFont="1"/>
    <xf numFmtId="0" fontId="8" fillId="7" borderId="0" xfId="0" applyFont="1" applyFill="1"/>
    <xf numFmtId="0" fontId="0" fillId="11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9" fontId="0" fillId="0" borderId="6" xfId="1" applyFont="1" applyBorder="1"/>
    <xf numFmtId="8" fontId="3" fillId="0" borderId="6" xfId="0" applyNumberFormat="1" applyFont="1" applyBorder="1"/>
    <xf numFmtId="8" fontId="3" fillId="0" borderId="0" xfId="0" applyNumberFormat="1" applyFont="1"/>
    <xf numFmtId="8" fontId="10" fillId="4" borderId="0" xfId="0" applyNumberFormat="1" applyFont="1" applyFill="1"/>
    <xf numFmtId="0" fontId="10" fillId="4" borderId="0" xfId="0" applyFont="1" applyFill="1"/>
    <xf numFmtId="10" fontId="10" fillId="4" borderId="0" xfId="1" applyNumberFormat="1" applyFont="1" applyFill="1"/>
    <xf numFmtId="0" fontId="10" fillId="4" borderId="0" xfId="0" applyFont="1" applyFill="1" applyAlignment="1">
      <alignment horizontal="right"/>
    </xf>
    <xf numFmtId="3" fontId="3" fillId="0" borderId="13" xfId="0" applyNumberFormat="1" applyFont="1" applyBorder="1" applyAlignment="1">
      <alignment horizontal="center"/>
    </xf>
    <xf numFmtId="14" fontId="10" fillId="4" borderId="0" xfId="0" applyNumberFormat="1" applyFont="1" applyFill="1"/>
    <xf numFmtId="9" fontId="10" fillId="4" borderId="0" xfId="1" applyFont="1" applyFill="1"/>
    <xf numFmtId="8" fontId="10" fillId="4" borderId="0" xfId="0" applyNumberFormat="1" applyFont="1" applyFill="1" applyAlignment="1">
      <alignment horizontal="right"/>
    </xf>
    <xf numFmtId="0" fontId="6" fillId="0" borderId="0" xfId="0" applyFont="1" applyAlignment="1">
      <alignment horizontal="right"/>
    </xf>
    <xf numFmtId="8" fontId="10" fillId="0" borderId="6" xfId="0" applyNumberFormat="1" applyFont="1" applyBorder="1"/>
    <xf numFmtId="0" fontId="0" fillId="0" borderId="0" xfId="0" applyAlignment="1">
      <alignment horizontal="left" indent="1"/>
    </xf>
    <xf numFmtId="9" fontId="10" fillId="4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9" fontId="0" fillId="4" borderId="0" xfId="1" applyFont="1" applyFill="1" applyAlignment="1">
      <alignment horizontal="center"/>
    </xf>
    <xf numFmtId="10" fontId="10" fillId="4" borderId="0" xfId="0" applyNumberFormat="1" applyFont="1" applyFill="1" applyAlignment="1">
      <alignment horizontal="center"/>
    </xf>
    <xf numFmtId="8" fontId="10" fillId="4" borderId="6" xfId="0" applyNumberFormat="1" applyFont="1" applyFill="1" applyBorder="1"/>
    <xf numFmtId="0" fontId="11" fillId="0" borderId="0" xfId="0" applyFont="1"/>
    <xf numFmtId="0" fontId="12" fillId="0" borderId="0" xfId="0" applyFont="1"/>
    <xf numFmtId="14" fontId="2" fillId="2" borderId="0" xfId="0" applyNumberFormat="1" applyFont="1" applyFill="1" applyAlignment="1">
      <alignment horizontal="right"/>
    </xf>
    <xf numFmtId="14" fontId="2" fillId="2" borderId="0" xfId="0" applyNumberFormat="1" applyFont="1" applyFill="1"/>
    <xf numFmtId="0" fontId="13" fillId="0" borderId="0" xfId="0" applyFont="1"/>
    <xf numFmtId="9" fontId="0" fillId="0" borderId="0" xfId="1" applyFont="1" applyAlignment="1">
      <alignment horizontal="center"/>
    </xf>
    <xf numFmtId="6" fontId="3" fillId="0" borderId="0" xfId="0" applyNumberFormat="1" applyFont="1"/>
    <xf numFmtId="0" fontId="13" fillId="0" borderId="0" xfId="0" applyFont="1" applyAlignment="1">
      <alignment horizontal="center"/>
    </xf>
    <xf numFmtId="0" fontId="0" fillId="0" borderId="0" xfId="1" applyNumberFormat="1" applyFont="1" applyAlignment="1">
      <alignment horizontal="right"/>
    </xf>
    <xf numFmtId="0" fontId="3" fillId="9" borderId="17" xfId="0" applyFont="1" applyFill="1" applyBorder="1"/>
    <xf numFmtId="0" fontId="0" fillId="9" borderId="17" xfId="0" applyFill="1" applyBorder="1"/>
    <xf numFmtId="6" fontId="3" fillId="9" borderId="17" xfId="0" applyNumberFormat="1" applyFont="1" applyFill="1" applyBorder="1"/>
    <xf numFmtId="8" fontId="3" fillId="9" borderId="17" xfId="0" applyNumberFormat="1" applyFont="1" applyFill="1" applyBorder="1"/>
    <xf numFmtId="0" fontId="12" fillId="9" borderId="17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9" fontId="17" fillId="0" borderId="0" xfId="1" applyFont="1"/>
    <xf numFmtId="9" fontId="17" fillId="0" borderId="0" xfId="1" applyFont="1" applyAlignment="1">
      <alignment horizontal="center"/>
    </xf>
    <xf numFmtId="165" fontId="17" fillId="0" borderId="0" xfId="1" applyNumberFormat="1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left" indent="1"/>
    </xf>
    <xf numFmtId="0" fontId="17" fillId="0" borderId="0" xfId="0" applyFont="1" applyAlignment="1">
      <alignment horizontal="center"/>
    </xf>
    <xf numFmtId="6" fontId="17" fillId="0" borderId="0" xfId="0" applyNumberFormat="1" applyFont="1" applyAlignment="1">
      <alignment horizontal="center"/>
    </xf>
    <xf numFmtId="6" fontId="17" fillId="0" borderId="0" xfId="0" applyNumberFormat="1" applyFont="1"/>
    <xf numFmtId="166" fontId="0" fillId="10" borderId="16" xfId="0" applyNumberFormat="1" applyFill="1" applyBorder="1"/>
    <xf numFmtId="3" fontId="11" fillId="0" borderId="0" xfId="0" applyNumberFormat="1" applyFont="1"/>
    <xf numFmtId="0" fontId="18" fillId="0" borderId="0" xfId="0" applyFont="1"/>
    <xf numFmtId="9" fontId="0" fillId="0" borderId="0" xfId="0" applyNumberFormat="1"/>
    <xf numFmtId="9" fontId="10" fillId="4" borderId="0" xfId="0" applyNumberFormat="1" applyFont="1" applyFill="1"/>
    <xf numFmtId="10" fontId="0" fillId="0" borderId="0" xfId="0" applyNumberFormat="1"/>
    <xf numFmtId="0" fontId="0" fillId="12" borderId="0" xfId="0" applyFill="1"/>
    <xf numFmtId="8" fontId="0" fillId="4" borderId="0" xfId="0" applyNumberFormat="1" applyFill="1"/>
    <xf numFmtId="0" fontId="2" fillId="12" borderId="0" xfId="0" applyFont="1" applyFill="1"/>
    <xf numFmtId="0" fontId="19" fillId="0" borderId="0" xfId="0" applyFont="1"/>
    <xf numFmtId="165" fontId="19" fillId="0" borderId="0" xfId="1" applyNumberFormat="1" applyFont="1"/>
    <xf numFmtId="14" fontId="0" fillId="4" borderId="0" xfId="0" applyNumberFormat="1" applyFill="1"/>
    <xf numFmtId="0" fontId="2" fillId="0" borderId="0" xfId="0" applyFont="1" applyAlignment="1">
      <alignment horizontal="center"/>
    </xf>
    <xf numFmtId="167" fontId="0" fillId="4" borderId="0" xfId="0" applyNumberFormat="1" applyFill="1"/>
    <xf numFmtId="0" fontId="20" fillId="12" borderId="0" xfId="0" applyFont="1" applyFill="1"/>
    <xf numFmtId="0" fontId="20" fillId="0" borderId="0" xfId="0" applyFont="1"/>
    <xf numFmtId="0" fontId="2" fillId="12" borderId="0" xfId="0" applyFont="1" applyFill="1" applyAlignment="1">
      <alignment horizontal="center"/>
    </xf>
    <xf numFmtId="0" fontId="8" fillId="0" borderId="0" xfId="0" applyFont="1"/>
    <xf numFmtId="0" fontId="21" fillId="0" borderId="0" xfId="0" applyFont="1" applyAlignment="1">
      <alignment horizontal="center"/>
    </xf>
    <xf numFmtId="9" fontId="8" fillId="0" borderId="0" xfId="0" applyNumberFormat="1" applyFont="1"/>
    <xf numFmtId="10" fontId="0" fillId="0" borderId="9" xfId="0" applyNumberFormat="1" applyBorder="1" applyAlignment="1">
      <alignment horizontal="center"/>
    </xf>
    <xf numFmtId="10" fontId="10" fillId="0" borderId="9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8" fontId="10" fillId="0" borderId="3" xfId="1" applyNumberFormat="1" applyFont="1" applyBorder="1" applyAlignment="1">
      <alignment horizontal="center"/>
    </xf>
    <xf numFmtId="8" fontId="0" fillId="0" borderId="3" xfId="1" applyNumberFormat="1" applyFont="1" applyBorder="1" applyAlignment="1">
      <alignment horizontal="center"/>
    </xf>
    <xf numFmtId="6" fontId="20" fillId="0" borderId="0" xfId="0" applyNumberFormat="1" applyFont="1" applyAlignment="1">
      <alignment horizontal="center"/>
    </xf>
    <xf numFmtId="8" fontId="0" fillId="4" borderId="0" xfId="0" applyNumberFormat="1" applyFill="1" applyAlignment="1">
      <alignment horizontal="center"/>
    </xf>
    <xf numFmtId="0" fontId="0" fillId="0" borderId="20" xfId="0" applyBorder="1"/>
    <xf numFmtId="8" fontId="0" fillId="0" borderId="20" xfId="0" applyNumberFormat="1" applyBorder="1"/>
    <xf numFmtId="0" fontId="0" fillId="0" borderId="21" xfId="0" applyBorder="1"/>
    <xf numFmtId="8" fontId="0" fillId="0" borderId="21" xfId="0" applyNumberFormat="1" applyBorder="1"/>
    <xf numFmtId="10" fontId="0" fillId="4" borderId="0" xfId="0" applyNumberFormat="1" applyFill="1"/>
    <xf numFmtId="167" fontId="11" fillId="0" borderId="0" xfId="0" applyNumberFormat="1" applyFont="1"/>
    <xf numFmtId="10" fontId="11" fillId="0" borderId="0" xfId="1" applyNumberFormat="1" applyFont="1"/>
    <xf numFmtId="10" fontId="22" fillId="0" borderId="0" xfId="0" applyNumberFormat="1" applyFont="1"/>
    <xf numFmtId="167" fontId="22" fillId="0" borderId="0" xfId="0" applyNumberFormat="1" applyFont="1"/>
    <xf numFmtId="10" fontId="22" fillId="0" borderId="0" xfId="1" applyNumberFormat="1" applyFont="1"/>
    <xf numFmtId="9" fontId="22" fillId="0" borderId="0" xfId="0" applyNumberFormat="1" applyFont="1"/>
    <xf numFmtId="0" fontId="22" fillId="0" borderId="0" xfId="0" applyFont="1"/>
    <xf numFmtId="10" fontId="22" fillId="0" borderId="0" xfId="1" applyNumberFormat="1" applyFont="1" applyFill="1" applyBorder="1"/>
    <xf numFmtId="8" fontId="3" fillId="4" borderId="13" xfId="0" applyNumberFormat="1" applyFont="1" applyFill="1" applyBorder="1"/>
    <xf numFmtId="8" fontId="0" fillId="4" borderId="13" xfId="0" applyNumberFormat="1" applyFill="1" applyBorder="1"/>
    <xf numFmtId="9" fontId="3" fillId="4" borderId="13" xfId="1" applyFont="1" applyFill="1" applyBorder="1"/>
    <xf numFmtId="9" fontId="0" fillId="4" borderId="13" xfId="1" applyFont="1" applyFill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2DA7-1025-4CBD-B556-3B5D45A6EA9A}">
  <sheetPr codeName="Sheet1"/>
  <dimension ref="B2"/>
  <sheetViews>
    <sheetView showGridLines="0" workbookViewId="0">
      <selection activeCell="C9" sqref="C9"/>
    </sheetView>
  </sheetViews>
  <sheetFormatPr defaultRowHeight="14.4" x14ac:dyDescent="0.3"/>
  <cols>
    <col min="1" max="1" width="2" customWidth="1"/>
  </cols>
  <sheetData>
    <row r="2" spans="2:2" x14ac:dyDescent="0.3">
      <c r="B2" s="61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3A18-DD13-4ED7-A6DA-364F2E782520}">
  <sheetPr codeName="Sheet2"/>
  <dimension ref="B1:N18"/>
  <sheetViews>
    <sheetView showGridLines="0" workbookViewId="0">
      <selection activeCell="O15" sqref="O15"/>
    </sheetView>
  </sheetViews>
  <sheetFormatPr defaultRowHeight="14.4" x14ac:dyDescent="0.3"/>
  <cols>
    <col min="2" max="2" width="12.21875" bestFit="1" customWidth="1"/>
    <col min="4" max="4" width="14.44140625" bestFit="1" customWidth="1"/>
    <col min="5" max="5" width="9.33203125" bestFit="1" customWidth="1"/>
    <col min="6" max="6" width="11.77734375" bestFit="1" customWidth="1"/>
    <col min="10" max="10" width="16.88671875" bestFit="1" customWidth="1"/>
    <col min="12" max="12" width="11.5546875" bestFit="1" customWidth="1"/>
    <col min="13" max="13" width="9.33203125" bestFit="1" customWidth="1"/>
  </cols>
  <sheetData>
    <row r="1" spans="2:14" x14ac:dyDescent="0.3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2:14" x14ac:dyDescent="0.3"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</row>
    <row r="3" spans="2:14" x14ac:dyDescent="0.3">
      <c r="B3" s="136"/>
      <c r="C3" s="136"/>
      <c r="D3" s="142"/>
      <c r="E3" s="136"/>
      <c r="F3" s="136"/>
      <c r="G3" s="136"/>
      <c r="H3" s="136"/>
      <c r="I3" s="136"/>
      <c r="J3" s="136"/>
      <c r="K3" s="136"/>
      <c r="L3" s="136"/>
    </row>
    <row r="8" spans="2:14" x14ac:dyDescent="0.3">
      <c r="B8" s="235" t="s">
        <v>333</v>
      </c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138"/>
      <c r="N8" s="138"/>
    </row>
    <row r="10" spans="2:14" x14ac:dyDescent="0.3">
      <c r="D10" s="135" t="s">
        <v>224</v>
      </c>
      <c r="E10" s="135" t="s">
        <v>326</v>
      </c>
      <c r="F10" s="135" t="s">
        <v>327</v>
      </c>
      <c r="J10" s="135" t="s">
        <v>224</v>
      </c>
      <c r="K10" s="135" t="s">
        <v>326</v>
      </c>
      <c r="L10" s="135" t="s">
        <v>327</v>
      </c>
    </row>
    <row r="11" spans="2:14" x14ac:dyDescent="0.3">
      <c r="B11" s="107" t="s">
        <v>307</v>
      </c>
      <c r="H11" s="107" t="s">
        <v>329</v>
      </c>
    </row>
    <row r="13" spans="2:14" x14ac:dyDescent="0.3">
      <c r="B13" t="s">
        <v>324</v>
      </c>
      <c r="D13" s="139">
        <f ca="1">Assumptions!C22</f>
        <v>37687500</v>
      </c>
      <c r="E13" s="129">
        <f ca="1">D13/$D$16</f>
        <v>0.75</v>
      </c>
      <c r="F13" s="13">
        <f ca="1">D13/Assumptions!$C$10</f>
        <v>376875</v>
      </c>
      <c r="H13" t="s">
        <v>450</v>
      </c>
      <c r="J13" s="139">
        <v>32000000</v>
      </c>
      <c r="K13" s="141">
        <f ca="1">J13/$J$18</f>
        <v>0.99579897308230902</v>
      </c>
      <c r="L13" s="13">
        <f>J13/Assumptions!$C$10</f>
        <v>320000</v>
      </c>
    </row>
    <row r="14" spans="2:14" x14ac:dyDescent="0.3">
      <c r="B14" t="s">
        <v>325</v>
      </c>
      <c r="D14" s="139">
        <f ca="1">D16-D13</f>
        <v>12562500</v>
      </c>
      <c r="E14" s="129">
        <f t="shared" ref="E14:E16" ca="1" si="0">D14/$D$16</f>
        <v>0.25</v>
      </c>
      <c r="F14" s="13">
        <f ca="1">D14/Assumptions!$C$10</f>
        <v>125625</v>
      </c>
      <c r="H14" t="s">
        <v>330</v>
      </c>
      <c r="J14" s="139">
        <v>35000</v>
      </c>
      <c r="K14" s="141">
        <f ca="1">J14/$J$18</f>
        <v>1.0891551268087756E-3</v>
      </c>
      <c r="L14" s="13">
        <f>J14/Assumptions!$C$10</f>
        <v>350</v>
      </c>
    </row>
    <row r="15" spans="2:14" x14ac:dyDescent="0.3">
      <c r="E15" s="129"/>
      <c r="F15" s="13"/>
      <c r="H15" t="s">
        <v>295</v>
      </c>
      <c r="J15" s="139">
        <f ca="1">50250000-J18</f>
        <v>18115000</v>
      </c>
      <c r="K15" s="141">
        <f t="shared" ref="K15:K18" ca="1" si="1">J15/$J$18</f>
        <v>0.56371557491831337</v>
      </c>
      <c r="L15" s="13">
        <f ca="1">J15/Assumptions!$C$10</f>
        <v>181150</v>
      </c>
    </row>
    <row r="16" spans="2:14" x14ac:dyDescent="0.3">
      <c r="B16" s="133" t="s">
        <v>328</v>
      </c>
      <c r="C16" s="133"/>
      <c r="D16" s="231">
        <f>Assumptions!C18</f>
        <v>50250000</v>
      </c>
      <c r="E16" s="233">
        <f t="shared" si="0"/>
        <v>1</v>
      </c>
      <c r="F16" s="231">
        <f>D16/Assumptions!$C$10</f>
        <v>502500</v>
      </c>
      <c r="H16" t="s">
        <v>331</v>
      </c>
      <c r="J16" s="139">
        <v>10250</v>
      </c>
      <c r="K16" s="141">
        <f t="shared" ca="1" si="1"/>
        <v>3.189668585654271E-4</v>
      </c>
      <c r="L16" s="13">
        <f>J16/Assumptions!$C$10</f>
        <v>102.5</v>
      </c>
    </row>
    <row r="17" spans="8:12" x14ac:dyDescent="0.3">
      <c r="K17" s="129"/>
      <c r="L17" s="13"/>
    </row>
    <row r="18" spans="8:12" x14ac:dyDescent="0.3">
      <c r="H18" s="133" t="s">
        <v>332</v>
      </c>
      <c r="I18" s="134"/>
      <c r="J18" s="232">
        <f ca="1">SUM(J13:J17)</f>
        <v>50160250</v>
      </c>
      <c r="K18" s="234">
        <f t="shared" ca="1" si="1"/>
        <v>1</v>
      </c>
      <c r="L18" s="232">
        <f ca="1">J18/Assumptions!$C$10</f>
        <v>501602.5</v>
      </c>
    </row>
  </sheetData>
  <mergeCells count="1">
    <mergeCell ref="B8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CF19-551B-4EAA-B7DD-7454F275C984}">
  <sheetPr codeName="Sheet3"/>
  <dimension ref="A1"/>
  <sheetViews>
    <sheetView workbookViewId="0">
      <selection activeCell="C9" sqref="C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E9EE-46CF-47DF-9FD6-19521EAA47BA}">
  <sheetPr codeName="Sheet4"/>
  <dimension ref="A1"/>
  <sheetViews>
    <sheetView workbookViewId="0">
      <selection activeCell="C9" sqref="C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0FD5-3359-415B-828D-986CD9ED0A7F}">
  <sheetPr codeName="Sheet5"/>
  <dimension ref="A1"/>
  <sheetViews>
    <sheetView workbookViewId="0">
      <selection activeCell="C9" sqref="C9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7862-1B92-456F-AA7D-7867CBBD32CE}">
  <sheetPr codeName="Sheet6">
    <tabColor rgb="FFFF0000"/>
  </sheetPr>
  <dimension ref="C1:Y40"/>
  <sheetViews>
    <sheetView topLeftCell="J1" workbookViewId="0">
      <selection activeCell="G100" sqref="G100"/>
    </sheetView>
  </sheetViews>
  <sheetFormatPr defaultRowHeight="14.4" x14ac:dyDescent="0.3"/>
  <cols>
    <col min="4" max="4" width="23.6640625" bestFit="1" customWidth="1"/>
    <col min="8" max="8" width="23.6640625" bestFit="1" customWidth="1"/>
    <col min="12" max="12" width="23.6640625" bestFit="1" customWidth="1"/>
    <col min="16" max="16" width="23.6640625" bestFit="1" customWidth="1"/>
    <col min="20" max="20" width="23.6640625" bestFit="1" customWidth="1"/>
    <col min="24" max="24" width="23.6640625" bestFit="1" customWidth="1"/>
  </cols>
  <sheetData>
    <row r="1" spans="3:25" x14ac:dyDescent="0.3">
      <c r="P1" t="s">
        <v>279</v>
      </c>
    </row>
    <row r="4" spans="3:25" ht="18" x14ac:dyDescent="0.3">
      <c r="C4" s="58" t="s">
        <v>301</v>
      </c>
      <c r="G4" s="58" t="s">
        <v>270</v>
      </c>
      <c r="K4" s="58" t="s">
        <v>275</v>
      </c>
      <c r="O4" s="58" t="s">
        <v>276</v>
      </c>
      <c r="S4" s="58" t="s">
        <v>277</v>
      </c>
      <c r="W4" s="58" t="s">
        <v>278</v>
      </c>
    </row>
    <row r="6" spans="3:25" ht="28.8" x14ac:dyDescent="0.3">
      <c r="C6" s="60" t="s">
        <v>271</v>
      </c>
      <c r="D6" s="60" t="s">
        <v>272</v>
      </c>
      <c r="E6" s="59" t="s">
        <v>273</v>
      </c>
      <c r="G6" s="60" t="s">
        <v>271</v>
      </c>
      <c r="H6" s="60" t="s">
        <v>272</v>
      </c>
      <c r="I6" s="59" t="s">
        <v>273</v>
      </c>
      <c r="K6" s="60" t="s">
        <v>271</v>
      </c>
      <c r="L6" s="60" t="s">
        <v>272</v>
      </c>
      <c r="M6" s="59" t="s">
        <v>273</v>
      </c>
      <c r="O6" s="60" t="s">
        <v>271</v>
      </c>
      <c r="P6" s="60" t="s">
        <v>272</v>
      </c>
      <c r="Q6" s="59" t="s">
        <v>273</v>
      </c>
      <c r="S6" s="60" t="s">
        <v>271</v>
      </c>
      <c r="T6" s="60" t="s">
        <v>272</v>
      </c>
      <c r="U6" s="59" t="s">
        <v>273</v>
      </c>
      <c r="W6" s="60" t="s">
        <v>271</v>
      </c>
      <c r="X6" s="60" t="s">
        <v>272</v>
      </c>
      <c r="Y6" s="59" t="s">
        <v>273</v>
      </c>
    </row>
    <row r="7" spans="3:25" x14ac:dyDescent="0.3">
      <c r="C7" s="57" t="s">
        <v>269</v>
      </c>
      <c r="D7" s="57" t="s">
        <v>239</v>
      </c>
      <c r="E7" s="56">
        <v>1450000</v>
      </c>
      <c r="G7" s="57" t="s">
        <v>269</v>
      </c>
      <c r="H7" s="57" t="s">
        <v>239</v>
      </c>
      <c r="I7" s="56">
        <v>1000000</v>
      </c>
      <c r="K7" s="57" t="s">
        <v>269</v>
      </c>
      <c r="L7" s="57" t="s">
        <v>239</v>
      </c>
      <c r="M7" s="56">
        <v>1050000</v>
      </c>
      <c r="O7" s="57" t="s">
        <v>269</v>
      </c>
      <c r="P7" s="57" t="s">
        <v>239</v>
      </c>
      <c r="Q7" s="56">
        <v>1150000</v>
      </c>
      <c r="S7" s="57" t="s">
        <v>269</v>
      </c>
      <c r="T7" s="57" t="s">
        <v>239</v>
      </c>
      <c r="U7" s="56">
        <v>1200000</v>
      </c>
      <c r="W7" s="57" t="s">
        <v>269</v>
      </c>
      <c r="X7" s="57" t="s">
        <v>239</v>
      </c>
      <c r="Y7" s="56">
        <v>1400000</v>
      </c>
    </row>
    <row r="8" spans="3:25" x14ac:dyDescent="0.3">
      <c r="C8" s="57"/>
      <c r="D8" s="57" t="s">
        <v>240</v>
      </c>
      <c r="E8" s="56">
        <v>75000</v>
      </c>
      <c r="G8" s="57"/>
      <c r="H8" s="57" t="s">
        <v>240</v>
      </c>
      <c r="I8" s="56">
        <v>50000</v>
      </c>
      <c r="K8" s="57"/>
      <c r="L8" s="57" t="s">
        <v>240</v>
      </c>
      <c r="M8" s="56">
        <v>55000</v>
      </c>
      <c r="O8" s="57"/>
      <c r="P8" s="57" t="s">
        <v>240</v>
      </c>
      <c r="Q8" s="56">
        <v>60000</v>
      </c>
      <c r="S8" s="57"/>
      <c r="T8" s="57" t="s">
        <v>240</v>
      </c>
      <c r="U8" s="56">
        <v>65000</v>
      </c>
      <c r="W8" s="57"/>
      <c r="X8" s="57" t="s">
        <v>240</v>
      </c>
      <c r="Y8" s="56">
        <v>70000</v>
      </c>
    </row>
    <row r="9" spans="3:25" x14ac:dyDescent="0.3">
      <c r="C9" s="57"/>
      <c r="D9" s="57" t="s">
        <v>241</v>
      </c>
      <c r="E9" s="56">
        <v>45000</v>
      </c>
      <c r="G9" s="57"/>
      <c r="H9" s="57" t="s">
        <v>241</v>
      </c>
      <c r="I9" s="56">
        <v>20000</v>
      </c>
      <c r="K9" s="57"/>
      <c r="L9" s="57" t="s">
        <v>241</v>
      </c>
      <c r="M9" s="56">
        <v>25000</v>
      </c>
      <c r="O9" s="57"/>
      <c r="P9" s="57" t="s">
        <v>241</v>
      </c>
      <c r="Q9" s="56">
        <v>30000</v>
      </c>
      <c r="S9" s="57"/>
      <c r="T9" s="57" t="s">
        <v>241</v>
      </c>
      <c r="U9" s="56">
        <v>35000</v>
      </c>
      <c r="W9" s="57"/>
      <c r="X9" s="57" t="s">
        <v>241</v>
      </c>
      <c r="Y9" s="56">
        <v>40000</v>
      </c>
    </row>
    <row r="10" spans="3:25" x14ac:dyDescent="0.3">
      <c r="C10" s="57"/>
      <c r="D10" s="57" t="s">
        <v>242</v>
      </c>
      <c r="E10" s="56">
        <v>55000</v>
      </c>
      <c r="G10" s="57"/>
      <c r="H10" s="57" t="s">
        <v>242</v>
      </c>
      <c r="I10" s="56">
        <v>30000</v>
      </c>
      <c r="K10" s="57"/>
      <c r="L10" s="57" t="s">
        <v>242</v>
      </c>
      <c r="M10" s="56">
        <v>25000</v>
      </c>
      <c r="O10" s="57"/>
      <c r="P10" s="57" t="s">
        <v>242</v>
      </c>
      <c r="Q10" s="56">
        <v>40000</v>
      </c>
      <c r="S10" s="57"/>
      <c r="T10" s="57" t="s">
        <v>242</v>
      </c>
      <c r="U10" s="56">
        <v>50000</v>
      </c>
      <c r="W10" s="57"/>
      <c r="X10" s="57" t="s">
        <v>242</v>
      </c>
      <c r="Y10" s="56">
        <v>50000</v>
      </c>
    </row>
    <row r="11" spans="3:25" x14ac:dyDescent="0.3">
      <c r="C11" s="57"/>
      <c r="D11" s="57"/>
      <c r="E11" s="56"/>
      <c r="G11" s="57"/>
      <c r="H11" s="57"/>
      <c r="I11" s="56"/>
      <c r="K11" s="57"/>
      <c r="L11" s="57"/>
      <c r="M11" s="56"/>
      <c r="O11" s="57"/>
      <c r="P11" s="57"/>
      <c r="Q11" s="56"/>
      <c r="S11" s="57"/>
      <c r="T11" s="57"/>
      <c r="U11" s="56"/>
      <c r="W11" s="57"/>
      <c r="X11" s="57"/>
      <c r="Y11" s="56"/>
    </row>
    <row r="12" spans="3:25" x14ac:dyDescent="0.3">
      <c r="C12" s="57"/>
      <c r="D12" s="57"/>
      <c r="E12" s="56"/>
      <c r="G12" s="57"/>
      <c r="H12" s="57"/>
      <c r="I12" s="56"/>
      <c r="K12" s="57"/>
      <c r="L12" s="57"/>
      <c r="M12" s="56"/>
      <c r="O12" s="57"/>
      <c r="P12" s="57"/>
      <c r="Q12" s="56"/>
      <c r="S12" s="57"/>
      <c r="T12" s="57"/>
      <c r="U12" s="56"/>
      <c r="W12" s="57"/>
      <c r="X12" s="57"/>
      <c r="Y12" s="56"/>
    </row>
    <row r="13" spans="3:25" x14ac:dyDescent="0.3">
      <c r="C13" s="57" t="s">
        <v>243</v>
      </c>
      <c r="D13" s="57" t="s">
        <v>244</v>
      </c>
      <c r="E13" s="56">
        <v>75000</v>
      </c>
      <c r="G13" s="57" t="s">
        <v>243</v>
      </c>
      <c r="H13" s="57" t="s">
        <v>244</v>
      </c>
      <c r="I13" s="56">
        <v>50000</v>
      </c>
      <c r="K13" s="57" t="s">
        <v>243</v>
      </c>
      <c r="L13" s="57" t="s">
        <v>244</v>
      </c>
      <c r="M13" s="56">
        <v>55000</v>
      </c>
      <c r="O13" s="57" t="s">
        <v>243</v>
      </c>
      <c r="P13" s="57" t="s">
        <v>244</v>
      </c>
      <c r="Q13" s="56">
        <v>60000</v>
      </c>
      <c r="S13" s="57" t="s">
        <v>243</v>
      </c>
      <c r="T13" s="57" t="s">
        <v>244</v>
      </c>
      <c r="U13" s="56">
        <v>65000</v>
      </c>
      <c r="W13" s="57" t="s">
        <v>243</v>
      </c>
      <c r="X13" s="57" t="s">
        <v>244</v>
      </c>
      <c r="Y13" s="56">
        <v>70000</v>
      </c>
    </row>
    <row r="14" spans="3:25" x14ac:dyDescent="0.3">
      <c r="C14" s="57"/>
      <c r="D14" s="57" t="s">
        <v>245</v>
      </c>
      <c r="E14" s="56">
        <v>160000</v>
      </c>
      <c r="G14" s="57"/>
      <c r="H14" s="57" t="s">
        <v>245</v>
      </c>
      <c r="I14" s="56">
        <v>100000</v>
      </c>
      <c r="K14" s="57"/>
      <c r="L14" s="57" t="s">
        <v>245</v>
      </c>
      <c r="M14" s="56">
        <v>110000</v>
      </c>
      <c r="O14" s="57"/>
      <c r="P14" s="57" t="s">
        <v>245</v>
      </c>
      <c r="Q14" s="56">
        <v>120000</v>
      </c>
      <c r="S14" s="57"/>
      <c r="T14" s="57" t="s">
        <v>245</v>
      </c>
      <c r="U14" s="56">
        <v>130000</v>
      </c>
      <c r="W14" s="57"/>
      <c r="X14" s="57" t="s">
        <v>245</v>
      </c>
      <c r="Y14" s="56">
        <v>150000</v>
      </c>
    </row>
    <row r="15" spans="3:25" x14ac:dyDescent="0.3">
      <c r="C15" s="57"/>
      <c r="D15" s="57" t="s">
        <v>246</v>
      </c>
      <c r="E15" s="56">
        <v>45000</v>
      </c>
      <c r="G15" s="57"/>
      <c r="H15" s="57" t="s">
        <v>246</v>
      </c>
      <c r="I15" s="56">
        <v>20000</v>
      </c>
      <c r="K15" s="57"/>
      <c r="L15" s="57" t="s">
        <v>246</v>
      </c>
      <c r="M15" s="56">
        <v>25000</v>
      </c>
      <c r="O15" s="57"/>
      <c r="P15" s="57" t="s">
        <v>246</v>
      </c>
      <c r="Q15" s="56">
        <v>30000</v>
      </c>
      <c r="S15" s="57"/>
      <c r="T15" s="57" t="s">
        <v>246</v>
      </c>
      <c r="U15" s="56">
        <v>35000</v>
      </c>
      <c r="W15" s="57"/>
      <c r="X15" s="57" t="s">
        <v>246</v>
      </c>
      <c r="Y15" s="56">
        <v>40000</v>
      </c>
    </row>
    <row r="16" spans="3:25" x14ac:dyDescent="0.3">
      <c r="C16" s="57"/>
      <c r="D16" s="57" t="s">
        <v>247</v>
      </c>
      <c r="E16" s="56">
        <v>55000</v>
      </c>
      <c r="G16" s="57"/>
      <c r="H16" s="57" t="s">
        <v>247</v>
      </c>
      <c r="I16" s="56">
        <v>30000</v>
      </c>
      <c r="K16" s="57"/>
      <c r="L16" s="57" t="s">
        <v>247</v>
      </c>
      <c r="M16" s="56">
        <v>35000</v>
      </c>
      <c r="O16" s="57"/>
      <c r="P16" s="57" t="s">
        <v>247</v>
      </c>
      <c r="Q16" s="56">
        <v>40000</v>
      </c>
      <c r="S16" s="57"/>
      <c r="T16" s="57" t="s">
        <v>247</v>
      </c>
      <c r="U16" s="56">
        <v>45000</v>
      </c>
      <c r="W16" s="57"/>
      <c r="X16" s="57" t="s">
        <v>247</v>
      </c>
      <c r="Y16" s="56">
        <v>50000</v>
      </c>
    </row>
    <row r="17" spans="3:25" x14ac:dyDescent="0.3">
      <c r="C17" s="57"/>
      <c r="D17" s="57" t="s">
        <v>248</v>
      </c>
      <c r="E17" s="56">
        <v>100000</v>
      </c>
      <c r="G17" s="57"/>
      <c r="H17" s="57" t="s">
        <v>248</v>
      </c>
      <c r="I17" s="56">
        <v>50000</v>
      </c>
      <c r="K17" s="57"/>
      <c r="L17" s="57" t="s">
        <v>248</v>
      </c>
      <c r="M17" s="56">
        <v>60000</v>
      </c>
      <c r="O17" s="57"/>
      <c r="P17" s="57" t="s">
        <v>248</v>
      </c>
      <c r="Q17" s="56">
        <v>70000</v>
      </c>
      <c r="S17" s="57"/>
      <c r="T17" s="57" t="s">
        <v>248</v>
      </c>
      <c r="U17" s="56">
        <v>80000</v>
      </c>
      <c r="W17" s="57"/>
      <c r="X17" s="57" t="s">
        <v>248</v>
      </c>
      <c r="Y17" s="56">
        <v>90000</v>
      </c>
    </row>
    <row r="18" spans="3:25" x14ac:dyDescent="0.3">
      <c r="C18" s="57"/>
      <c r="D18" s="57" t="s">
        <v>249</v>
      </c>
      <c r="E18" s="56">
        <v>130000</v>
      </c>
      <c r="G18" s="57"/>
      <c r="H18" s="57" t="s">
        <v>249</v>
      </c>
      <c r="I18" s="56">
        <v>80000</v>
      </c>
      <c r="K18" s="57"/>
      <c r="L18" s="57" t="s">
        <v>249</v>
      </c>
      <c r="M18" s="56">
        <v>90000</v>
      </c>
      <c r="O18" s="57"/>
      <c r="P18" s="57" t="s">
        <v>249</v>
      </c>
      <c r="Q18" s="56">
        <v>100000</v>
      </c>
      <c r="S18" s="57"/>
      <c r="T18" s="57" t="s">
        <v>249</v>
      </c>
      <c r="U18" s="56">
        <v>110000</v>
      </c>
      <c r="W18" s="57"/>
      <c r="X18" s="57" t="s">
        <v>249</v>
      </c>
      <c r="Y18" s="56">
        <v>120000</v>
      </c>
    </row>
    <row r="19" spans="3:25" x14ac:dyDescent="0.3">
      <c r="C19" s="57"/>
      <c r="D19" s="57" t="s">
        <v>250</v>
      </c>
      <c r="E19" s="56">
        <v>65000</v>
      </c>
      <c r="G19" s="57"/>
      <c r="H19" s="57" t="s">
        <v>250</v>
      </c>
      <c r="I19" s="56">
        <v>40000</v>
      </c>
      <c r="K19" s="57"/>
      <c r="L19" s="57" t="s">
        <v>250</v>
      </c>
      <c r="M19" s="56">
        <v>45000</v>
      </c>
      <c r="O19" s="57"/>
      <c r="P19" s="57" t="s">
        <v>250</v>
      </c>
      <c r="Q19" s="56">
        <v>50000</v>
      </c>
      <c r="S19" s="57"/>
      <c r="T19" s="57" t="s">
        <v>250</v>
      </c>
      <c r="U19" s="56">
        <v>55000</v>
      </c>
      <c r="W19" s="57"/>
      <c r="X19" s="57" t="s">
        <v>250</v>
      </c>
      <c r="Y19" s="56">
        <v>60000</v>
      </c>
    </row>
    <row r="20" spans="3:25" x14ac:dyDescent="0.3">
      <c r="C20" s="57"/>
      <c r="D20" s="57" t="s">
        <v>251</v>
      </c>
      <c r="E20" s="56">
        <v>55000</v>
      </c>
      <c r="G20" s="57"/>
      <c r="H20" s="57" t="s">
        <v>251</v>
      </c>
      <c r="I20" s="56">
        <v>30000</v>
      </c>
      <c r="K20" s="57"/>
      <c r="L20" s="57" t="s">
        <v>251</v>
      </c>
      <c r="M20" s="56">
        <v>35000</v>
      </c>
      <c r="O20" s="57"/>
      <c r="P20" s="57" t="s">
        <v>251</v>
      </c>
      <c r="Q20" s="56">
        <v>40000</v>
      </c>
      <c r="S20" s="57"/>
      <c r="T20" s="57" t="s">
        <v>251</v>
      </c>
      <c r="U20" s="56">
        <v>45000</v>
      </c>
      <c r="W20" s="57"/>
      <c r="X20" s="57" t="s">
        <v>251</v>
      </c>
      <c r="Y20" s="56">
        <v>50000</v>
      </c>
    </row>
    <row r="21" spans="3:25" x14ac:dyDescent="0.3">
      <c r="C21" s="57"/>
      <c r="D21" s="57" t="s">
        <v>252</v>
      </c>
      <c r="E21" s="56">
        <v>15000</v>
      </c>
      <c r="G21" s="57"/>
      <c r="H21" s="57" t="s">
        <v>252</v>
      </c>
      <c r="I21" s="56">
        <v>10000</v>
      </c>
      <c r="K21" s="57"/>
      <c r="L21" s="57" t="s">
        <v>252</v>
      </c>
      <c r="M21" s="56">
        <v>10000</v>
      </c>
      <c r="O21" s="57"/>
      <c r="P21" s="57" t="s">
        <v>252</v>
      </c>
      <c r="Q21" s="56">
        <v>10000</v>
      </c>
      <c r="S21" s="57"/>
      <c r="T21" s="57" t="s">
        <v>252</v>
      </c>
      <c r="U21" s="56">
        <v>10000</v>
      </c>
      <c r="W21" s="57"/>
      <c r="X21" s="57" t="s">
        <v>252</v>
      </c>
      <c r="Y21" s="56">
        <v>15000</v>
      </c>
    </row>
    <row r="22" spans="3:25" x14ac:dyDescent="0.3">
      <c r="C22" s="57"/>
      <c r="D22" s="57" t="s">
        <v>253</v>
      </c>
      <c r="E22" s="56">
        <v>85000</v>
      </c>
      <c r="G22" s="57"/>
      <c r="H22" s="57" t="s">
        <v>253</v>
      </c>
      <c r="I22" s="56">
        <v>60000</v>
      </c>
      <c r="K22" s="57"/>
      <c r="L22" s="57" t="s">
        <v>253</v>
      </c>
      <c r="M22" s="56">
        <v>65000</v>
      </c>
      <c r="O22" s="57"/>
      <c r="P22" s="57" t="s">
        <v>253</v>
      </c>
      <c r="Q22" s="56">
        <v>70000</v>
      </c>
      <c r="S22" s="57"/>
      <c r="T22" s="57" t="s">
        <v>253</v>
      </c>
      <c r="U22" s="56">
        <v>75000</v>
      </c>
      <c r="W22" s="57"/>
      <c r="X22" s="57" t="s">
        <v>253</v>
      </c>
      <c r="Y22" s="56">
        <v>80000</v>
      </c>
    </row>
    <row r="23" spans="3:25" x14ac:dyDescent="0.3">
      <c r="C23" s="57"/>
      <c r="D23" s="57" t="s">
        <v>254</v>
      </c>
      <c r="E23" s="56">
        <v>260000</v>
      </c>
      <c r="G23" s="57"/>
      <c r="H23" s="57" t="s">
        <v>254</v>
      </c>
      <c r="I23" s="56">
        <v>200000</v>
      </c>
      <c r="K23" s="57"/>
      <c r="L23" s="57" t="s">
        <v>254</v>
      </c>
      <c r="M23" s="56">
        <v>210000</v>
      </c>
      <c r="O23" s="57"/>
      <c r="P23" s="57" t="s">
        <v>254</v>
      </c>
      <c r="Q23" s="56">
        <v>220000</v>
      </c>
      <c r="S23" s="57"/>
      <c r="T23" s="57" t="s">
        <v>254</v>
      </c>
      <c r="U23" s="56">
        <v>230000</v>
      </c>
      <c r="W23" s="57"/>
      <c r="X23" s="57" t="s">
        <v>254</v>
      </c>
      <c r="Y23" s="56">
        <v>250000</v>
      </c>
    </row>
    <row r="24" spans="3:25" x14ac:dyDescent="0.3">
      <c r="C24" s="57"/>
      <c r="D24" s="57" t="s">
        <v>255</v>
      </c>
      <c r="E24" s="56">
        <v>30000</v>
      </c>
      <c r="G24" s="57"/>
      <c r="H24" s="57" t="s">
        <v>255</v>
      </c>
      <c r="I24" s="56">
        <v>10000</v>
      </c>
      <c r="K24" s="57"/>
      <c r="L24" s="57" t="s">
        <v>255</v>
      </c>
      <c r="M24" s="56">
        <v>12000</v>
      </c>
      <c r="O24" s="57"/>
      <c r="P24" s="57" t="s">
        <v>255</v>
      </c>
      <c r="Q24" s="56">
        <v>15000</v>
      </c>
      <c r="S24" s="57"/>
      <c r="T24" s="57" t="s">
        <v>255</v>
      </c>
      <c r="U24" s="56">
        <v>20000</v>
      </c>
      <c r="W24" s="57"/>
      <c r="X24" s="57" t="s">
        <v>255</v>
      </c>
      <c r="Y24" s="56">
        <v>25000</v>
      </c>
    </row>
    <row r="25" spans="3:25" x14ac:dyDescent="0.3">
      <c r="C25" s="57"/>
      <c r="D25" s="57" t="s">
        <v>256</v>
      </c>
      <c r="E25" s="56">
        <v>50000</v>
      </c>
      <c r="G25" s="57"/>
      <c r="H25" s="57" t="s">
        <v>256</v>
      </c>
      <c r="I25" s="56">
        <v>25000</v>
      </c>
      <c r="K25" s="57"/>
      <c r="L25" s="57" t="s">
        <v>256</v>
      </c>
      <c r="M25" s="56">
        <v>30000</v>
      </c>
      <c r="O25" s="57"/>
      <c r="P25" s="57" t="s">
        <v>256</v>
      </c>
      <c r="Q25" s="56">
        <v>35000</v>
      </c>
      <c r="S25" s="57"/>
      <c r="T25" s="57" t="s">
        <v>256</v>
      </c>
      <c r="U25" s="56">
        <v>40000</v>
      </c>
      <c r="W25" s="57"/>
      <c r="X25" s="57" t="s">
        <v>256</v>
      </c>
      <c r="Y25" s="56">
        <v>45000</v>
      </c>
    </row>
    <row r="26" spans="3:25" x14ac:dyDescent="0.3">
      <c r="C26" s="57"/>
      <c r="D26" s="57" t="s">
        <v>257</v>
      </c>
      <c r="E26" s="56">
        <v>12000</v>
      </c>
      <c r="G26" s="57"/>
      <c r="H26" s="57" t="s">
        <v>257</v>
      </c>
      <c r="I26" s="56">
        <v>5000</v>
      </c>
      <c r="K26" s="57"/>
      <c r="L26" s="57" t="s">
        <v>257</v>
      </c>
      <c r="M26" s="56">
        <v>6000</v>
      </c>
      <c r="O26" s="57"/>
      <c r="P26" s="57" t="s">
        <v>257</v>
      </c>
      <c r="Q26" s="56">
        <v>7000</v>
      </c>
      <c r="S26" s="57"/>
      <c r="T26" s="57" t="s">
        <v>257</v>
      </c>
      <c r="U26" s="56">
        <v>8000</v>
      </c>
      <c r="W26" s="57"/>
      <c r="X26" s="57" t="s">
        <v>257</v>
      </c>
      <c r="Y26" s="56">
        <v>10000</v>
      </c>
    </row>
    <row r="27" spans="3:25" x14ac:dyDescent="0.3">
      <c r="C27" s="57"/>
      <c r="D27" s="57" t="s">
        <v>258</v>
      </c>
      <c r="E27" s="56">
        <v>25000</v>
      </c>
      <c r="G27" s="57"/>
      <c r="H27" s="57" t="s">
        <v>258</v>
      </c>
      <c r="I27" s="56">
        <v>10000</v>
      </c>
      <c r="K27" s="57"/>
      <c r="L27" s="57" t="s">
        <v>258</v>
      </c>
      <c r="M27" s="56">
        <v>12000</v>
      </c>
      <c r="O27" s="57"/>
      <c r="P27" s="57" t="s">
        <v>258</v>
      </c>
      <c r="Q27" s="56">
        <v>15000</v>
      </c>
      <c r="S27" s="57"/>
      <c r="T27" s="57" t="s">
        <v>258</v>
      </c>
      <c r="U27" s="56">
        <v>18000</v>
      </c>
      <c r="W27" s="57"/>
      <c r="X27" s="57" t="s">
        <v>258</v>
      </c>
      <c r="Y27" s="56">
        <v>20000</v>
      </c>
    </row>
    <row r="28" spans="3:25" x14ac:dyDescent="0.3">
      <c r="C28" s="57"/>
      <c r="D28" s="57" t="s">
        <v>259</v>
      </c>
      <c r="E28" s="56">
        <v>35000</v>
      </c>
      <c r="G28" s="57"/>
      <c r="H28" s="57" t="s">
        <v>259</v>
      </c>
      <c r="I28" s="56">
        <v>15000</v>
      </c>
      <c r="K28" s="57"/>
      <c r="L28" s="57" t="s">
        <v>259</v>
      </c>
      <c r="M28" s="56">
        <v>18000</v>
      </c>
      <c r="O28" s="57"/>
      <c r="P28" s="57" t="s">
        <v>259</v>
      </c>
      <c r="Q28" s="56">
        <v>20000</v>
      </c>
      <c r="S28" s="57"/>
      <c r="T28" s="57" t="s">
        <v>259</v>
      </c>
      <c r="U28" s="56">
        <v>25000</v>
      </c>
      <c r="W28" s="57"/>
      <c r="X28" s="57" t="s">
        <v>259</v>
      </c>
      <c r="Y28" s="56">
        <v>30000</v>
      </c>
    </row>
    <row r="29" spans="3:25" x14ac:dyDescent="0.3">
      <c r="C29" s="57"/>
      <c r="D29" s="57" t="s">
        <v>260</v>
      </c>
      <c r="E29" s="56">
        <v>50000</v>
      </c>
      <c r="G29" s="57"/>
      <c r="H29" s="57" t="s">
        <v>260</v>
      </c>
      <c r="I29" s="56">
        <v>25000</v>
      </c>
      <c r="K29" s="57"/>
      <c r="L29" s="57" t="s">
        <v>260</v>
      </c>
      <c r="M29" s="56">
        <v>30000</v>
      </c>
      <c r="O29" s="57"/>
      <c r="P29" s="57" t="s">
        <v>260</v>
      </c>
      <c r="Q29" s="56">
        <v>35000</v>
      </c>
      <c r="S29" s="57"/>
      <c r="T29" s="57" t="s">
        <v>260</v>
      </c>
      <c r="U29" s="56">
        <v>40000</v>
      </c>
      <c r="W29" s="57"/>
      <c r="X29" s="57" t="s">
        <v>260</v>
      </c>
      <c r="Y29" s="56">
        <v>45000</v>
      </c>
    </row>
    <row r="30" spans="3:25" x14ac:dyDescent="0.3">
      <c r="C30" s="57"/>
      <c r="D30" s="57" t="s">
        <v>261</v>
      </c>
      <c r="E30" s="56">
        <v>45000</v>
      </c>
      <c r="G30" s="57"/>
      <c r="H30" s="57" t="s">
        <v>261</v>
      </c>
      <c r="I30" s="56">
        <v>20000</v>
      </c>
      <c r="K30" s="57"/>
      <c r="L30" s="57" t="s">
        <v>261</v>
      </c>
      <c r="M30" s="56">
        <v>25000</v>
      </c>
      <c r="O30" s="57"/>
      <c r="P30" s="57" t="s">
        <v>261</v>
      </c>
      <c r="Q30" s="56">
        <v>30000</v>
      </c>
      <c r="S30" s="57"/>
      <c r="T30" s="57" t="s">
        <v>261</v>
      </c>
      <c r="U30" s="56">
        <v>35000</v>
      </c>
      <c r="W30" s="57"/>
      <c r="X30" s="57" t="s">
        <v>261</v>
      </c>
      <c r="Y30" s="56">
        <v>40000</v>
      </c>
    </row>
    <row r="31" spans="3:25" x14ac:dyDescent="0.3">
      <c r="C31" s="57"/>
      <c r="D31" s="57" t="s">
        <v>262</v>
      </c>
      <c r="E31" s="56">
        <v>18000</v>
      </c>
      <c r="G31" s="57"/>
      <c r="H31" s="57" t="s">
        <v>262</v>
      </c>
      <c r="I31" s="56">
        <v>5000</v>
      </c>
      <c r="K31" s="57"/>
      <c r="L31" s="57" t="s">
        <v>262</v>
      </c>
      <c r="M31" s="56">
        <v>7000</v>
      </c>
      <c r="O31" s="57"/>
      <c r="P31" s="57" t="s">
        <v>262</v>
      </c>
      <c r="Q31" s="56">
        <v>10000</v>
      </c>
      <c r="S31" s="57"/>
      <c r="T31" s="57" t="s">
        <v>262</v>
      </c>
      <c r="U31" s="56">
        <v>12000</v>
      </c>
      <c r="W31" s="57"/>
      <c r="X31" s="57" t="s">
        <v>262</v>
      </c>
      <c r="Y31" s="56">
        <v>15000</v>
      </c>
    </row>
    <row r="32" spans="3:25" x14ac:dyDescent="0.3">
      <c r="C32" s="57"/>
      <c r="D32" s="57"/>
      <c r="E32" s="56"/>
      <c r="G32" s="57"/>
      <c r="H32" s="57"/>
      <c r="I32" s="56"/>
      <c r="K32" s="57"/>
      <c r="L32" s="57"/>
      <c r="M32" s="56"/>
      <c r="O32" s="57"/>
      <c r="P32" s="57"/>
      <c r="Q32" s="56"/>
      <c r="S32" s="57"/>
      <c r="T32" s="57"/>
      <c r="U32" s="56"/>
      <c r="W32" s="57"/>
      <c r="X32" s="57"/>
      <c r="Y32" s="56"/>
    </row>
    <row r="33" spans="3:25" x14ac:dyDescent="0.3">
      <c r="C33" s="57"/>
      <c r="D33" s="57" t="s">
        <v>263</v>
      </c>
      <c r="E33" s="56">
        <v>55000</v>
      </c>
      <c r="G33" s="57"/>
      <c r="H33" s="57" t="s">
        <v>263</v>
      </c>
      <c r="I33" s="56">
        <v>30000</v>
      </c>
      <c r="K33" s="57"/>
      <c r="L33" s="57" t="s">
        <v>263</v>
      </c>
      <c r="M33" s="56">
        <v>35000</v>
      </c>
      <c r="O33" s="57"/>
      <c r="P33" s="57" t="s">
        <v>263</v>
      </c>
      <c r="Q33" s="56">
        <v>40000</v>
      </c>
      <c r="S33" s="57"/>
      <c r="T33" s="57" t="s">
        <v>263</v>
      </c>
      <c r="U33" s="56">
        <v>45000</v>
      </c>
      <c r="W33" s="57"/>
      <c r="X33" s="57" t="s">
        <v>263</v>
      </c>
      <c r="Y33" s="56">
        <v>50000</v>
      </c>
    </row>
    <row r="34" spans="3:25" x14ac:dyDescent="0.3">
      <c r="C34" s="57"/>
      <c r="D34" s="57"/>
      <c r="E34" s="56"/>
      <c r="G34" s="57"/>
      <c r="H34" s="57"/>
      <c r="I34" s="56"/>
      <c r="K34" s="57"/>
      <c r="L34" s="57"/>
      <c r="M34" s="56"/>
      <c r="O34" s="57"/>
      <c r="P34" s="57"/>
      <c r="Q34" s="56"/>
      <c r="S34" s="57"/>
      <c r="T34" s="57"/>
      <c r="U34" s="56"/>
      <c r="W34" s="57"/>
      <c r="X34" s="57"/>
      <c r="Y34" s="56"/>
    </row>
    <row r="35" spans="3:25" x14ac:dyDescent="0.3">
      <c r="D35" s="57" t="s">
        <v>264</v>
      </c>
      <c r="E35" s="56">
        <v>800000</v>
      </c>
      <c r="H35" s="57" t="s">
        <v>264</v>
      </c>
      <c r="I35" s="56">
        <v>560000</v>
      </c>
      <c r="L35" s="57" t="s">
        <v>264</v>
      </c>
      <c r="M35" s="56">
        <v>580000</v>
      </c>
      <c r="P35" s="57" t="s">
        <v>264</v>
      </c>
      <c r="Q35" s="56">
        <v>650000</v>
      </c>
      <c r="T35" s="57" t="s">
        <v>264</v>
      </c>
      <c r="U35" s="56">
        <v>665000</v>
      </c>
      <c r="X35" s="57" t="s">
        <v>264</v>
      </c>
      <c r="Y35" s="56">
        <v>750000</v>
      </c>
    </row>
    <row r="36" spans="3:25" x14ac:dyDescent="0.3">
      <c r="D36" s="57" t="s">
        <v>274</v>
      </c>
      <c r="E36" s="56">
        <v>340000</v>
      </c>
      <c r="H36" s="57" t="s">
        <v>274</v>
      </c>
      <c r="I36" s="56">
        <v>270000</v>
      </c>
      <c r="L36" s="57" t="s">
        <v>274</v>
      </c>
      <c r="M36" s="56">
        <v>280000</v>
      </c>
      <c r="P36" s="57" t="s">
        <v>274</v>
      </c>
      <c r="Q36" s="56">
        <v>300000</v>
      </c>
      <c r="T36" s="57" t="s">
        <v>274</v>
      </c>
      <c r="U36" s="56">
        <v>300000</v>
      </c>
      <c r="X36" s="57" t="s">
        <v>274</v>
      </c>
      <c r="Y36" s="56">
        <v>320000</v>
      </c>
    </row>
    <row r="37" spans="3:25" x14ac:dyDescent="0.3">
      <c r="D37" s="57" t="s">
        <v>265</v>
      </c>
      <c r="E37" s="56">
        <v>70000</v>
      </c>
      <c r="H37" s="57" t="s">
        <v>268</v>
      </c>
      <c r="I37" s="56">
        <v>290000</v>
      </c>
      <c r="L37" s="57" t="s">
        <v>268</v>
      </c>
      <c r="M37" s="56">
        <v>300000</v>
      </c>
      <c r="P37" s="57" t="s">
        <v>268</v>
      </c>
      <c r="Q37" s="56">
        <v>350000</v>
      </c>
      <c r="T37" s="57" t="s">
        <v>268</v>
      </c>
      <c r="U37" s="56">
        <v>365000</v>
      </c>
      <c r="X37" s="57" t="s">
        <v>265</v>
      </c>
      <c r="Y37" s="56">
        <v>60000</v>
      </c>
    </row>
    <row r="38" spans="3:25" x14ac:dyDescent="0.3">
      <c r="D38" s="57" t="s">
        <v>266</v>
      </c>
      <c r="E38" s="56">
        <v>15000</v>
      </c>
      <c r="X38" s="57" t="s">
        <v>266</v>
      </c>
      <c r="Y38" s="56">
        <v>10000</v>
      </c>
    </row>
    <row r="39" spans="3:25" x14ac:dyDescent="0.3">
      <c r="D39" s="57" t="s">
        <v>267</v>
      </c>
      <c r="E39" s="56">
        <v>7000</v>
      </c>
      <c r="X39" s="57" t="s">
        <v>267</v>
      </c>
      <c r="Y39" s="56">
        <v>5000</v>
      </c>
    </row>
    <row r="40" spans="3:25" x14ac:dyDescent="0.3">
      <c r="D40" s="57" t="s">
        <v>268</v>
      </c>
      <c r="E40" s="56">
        <v>455000</v>
      </c>
      <c r="X40" s="57" t="s">
        <v>268</v>
      </c>
      <c r="Y40" s="56">
        <v>385000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4700-AB26-4D80-8EDE-949F10C016FA}">
  <sheetPr codeName="Sheet7">
    <tabColor rgb="FFFF0000"/>
  </sheetPr>
  <dimension ref="A1:Q101"/>
  <sheetViews>
    <sheetView topLeftCell="A25" workbookViewId="0">
      <selection activeCell="G100" sqref="G100"/>
    </sheetView>
  </sheetViews>
  <sheetFormatPr defaultRowHeight="14.4" x14ac:dyDescent="0.3"/>
  <cols>
    <col min="1" max="1" width="11.88671875" bestFit="1" customWidth="1"/>
    <col min="2" max="2" width="12.33203125" bestFit="1" customWidth="1"/>
    <col min="3" max="4" width="18.109375" bestFit="1" customWidth="1"/>
    <col min="5" max="5" width="15.44140625" bestFit="1" customWidth="1"/>
    <col min="6" max="6" width="10.109375" bestFit="1" customWidth="1"/>
    <col min="7" max="7" width="7.6640625" bestFit="1" customWidth="1"/>
    <col min="11" max="11" width="18.109375" bestFit="1" customWidth="1"/>
    <col min="14" max="14" width="18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1" t="s">
        <v>2</v>
      </c>
      <c r="L1" t="s">
        <v>216</v>
      </c>
      <c r="M1" s="1" t="s">
        <v>211</v>
      </c>
      <c r="N1" s="1"/>
      <c r="O1" s="1"/>
      <c r="P1" t="s">
        <v>210</v>
      </c>
    </row>
    <row r="2" spans="1:17" x14ac:dyDescent="0.3">
      <c r="A2" t="s">
        <v>7</v>
      </c>
      <c r="B2" t="s">
        <v>8</v>
      </c>
      <c r="C2" s="2">
        <v>44927</v>
      </c>
      <c r="D2" s="2">
        <v>45292</v>
      </c>
      <c r="E2">
        <v>1761</v>
      </c>
      <c r="F2">
        <v>792</v>
      </c>
      <c r="G2" t="s">
        <v>39</v>
      </c>
      <c r="I2" t="s">
        <v>7</v>
      </c>
      <c r="J2" t="s">
        <v>8</v>
      </c>
      <c r="K2" s="2">
        <v>44927</v>
      </c>
      <c r="L2" s="4">
        <v>44927</v>
      </c>
      <c r="M2" s="3">
        <v>0</v>
      </c>
      <c r="N2" s="2"/>
      <c r="P2" s="4">
        <v>45292</v>
      </c>
      <c r="Q2" s="3">
        <v>0</v>
      </c>
    </row>
    <row r="3" spans="1:17" x14ac:dyDescent="0.3">
      <c r="A3" t="s">
        <v>10</v>
      </c>
      <c r="B3" t="s">
        <v>11</v>
      </c>
      <c r="C3" s="2">
        <v>44928</v>
      </c>
      <c r="D3" s="2">
        <v>45293</v>
      </c>
      <c r="E3">
        <v>1888</v>
      </c>
      <c r="F3">
        <v>1388</v>
      </c>
      <c r="G3" t="s">
        <v>39</v>
      </c>
      <c r="I3" t="s">
        <v>10</v>
      </c>
      <c r="J3" t="s">
        <v>11</v>
      </c>
      <c r="K3" s="2">
        <v>44928</v>
      </c>
      <c r="L3" s="4">
        <v>44928</v>
      </c>
      <c r="M3" s="3">
        <v>0</v>
      </c>
      <c r="N3" s="2"/>
      <c r="P3" s="4">
        <v>45293</v>
      </c>
      <c r="Q3" s="3">
        <v>0</v>
      </c>
    </row>
    <row r="4" spans="1:17" x14ac:dyDescent="0.3">
      <c r="A4" t="s">
        <v>12</v>
      </c>
      <c r="B4" t="s">
        <v>13</v>
      </c>
      <c r="C4" s="2">
        <v>44929</v>
      </c>
      <c r="D4" s="2">
        <v>45294</v>
      </c>
      <c r="E4">
        <v>1321</v>
      </c>
      <c r="F4">
        <v>720</v>
      </c>
      <c r="G4" t="s">
        <v>39</v>
      </c>
      <c r="I4" t="s">
        <v>12</v>
      </c>
      <c r="J4" t="s">
        <v>13</v>
      </c>
      <c r="K4" s="2">
        <v>44929</v>
      </c>
      <c r="L4" s="4">
        <v>44929</v>
      </c>
      <c r="M4" s="3">
        <v>0</v>
      </c>
      <c r="N4" s="2"/>
      <c r="P4" s="4">
        <v>45294</v>
      </c>
      <c r="Q4" s="3">
        <v>0</v>
      </c>
    </row>
    <row r="5" spans="1:17" x14ac:dyDescent="0.3">
      <c r="A5" t="s">
        <v>15</v>
      </c>
      <c r="B5" t="s">
        <v>16</v>
      </c>
      <c r="C5" s="2">
        <v>44930</v>
      </c>
      <c r="D5" s="2">
        <v>45295</v>
      </c>
      <c r="E5">
        <v>1724</v>
      </c>
      <c r="F5">
        <v>859</v>
      </c>
      <c r="G5" t="s">
        <v>39</v>
      </c>
      <c r="I5" t="s">
        <v>15</v>
      </c>
      <c r="J5" t="s">
        <v>16</v>
      </c>
      <c r="K5" s="2">
        <v>44930</v>
      </c>
      <c r="L5" s="4">
        <v>44930</v>
      </c>
      <c r="M5" s="3">
        <v>0</v>
      </c>
      <c r="N5" s="2"/>
      <c r="P5" s="4">
        <v>45295</v>
      </c>
      <c r="Q5" s="3">
        <v>0</v>
      </c>
    </row>
    <row r="6" spans="1:17" x14ac:dyDescent="0.3">
      <c r="A6" t="s">
        <v>17</v>
      </c>
      <c r="B6" t="s">
        <v>18</v>
      </c>
      <c r="C6" s="2">
        <v>44931</v>
      </c>
      <c r="D6" s="2">
        <v>45296</v>
      </c>
      <c r="E6">
        <v>2949</v>
      </c>
      <c r="F6">
        <v>834</v>
      </c>
      <c r="G6" t="s">
        <v>39</v>
      </c>
      <c r="I6" t="s">
        <v>17</v>
      </c>
      <c r="J6" t="s">
        <v>18</v>
      </c>
      <c r="K6" s="2">
        <v>44931</v>
      </c>
      <c r="L6" s="4">
        <v>44931</v>
      </c>
      <c r="M6" s="3">
        <v>0</v>
      </c>
      <c r="N6" s="2"/>
      <c r="P6" s="4">
        <v>45296</v>
      </c>
      <c r="Q6" s="3">
        <v>0</v>
      </c>
    </row>
    <row r="7" spans="1:17" x14ac:dyDescent="0.3">
      <c r="A7" t="s">
        <v>19</v>
      </c>
      <c r="B7" t="s">
        <v>20</v>
      </c>
      <c r="C7" s="2">
        <v>44932</v>
      </c>
      <c r="D7" s="2">
        <v>45297</v>
      </c>
      <c r="E7">
        <v>2305</v>
      </c>
      <c r="F7">
        <v>791</v>
      </c>
      <c r="G7" t="s">
        <v>39</v>
      </c>
      <c r="I7" t="s">
        <v>19</v>
      </c>
      <c r="J7" t="s">
        <v>20</v>
      </c>
      <c r="K7" s="2">
        <v>44932</v>
      </c>
      <c r="L7" s="4">
        <v>44932</v>
      </c>
      <c r="M7" s="3">
        <v>0</v>
      </c>
      <c r="N7" s="2"/>
      <c r="P7" s="4">
        <v>45297</v>
      </c>
      <c r="Q7" s="3">
        <v>0</v>
      </c>
    </row>
    <row r="8" spans="1:17" x14ac:dyDescent="0.3">
      <c r="A8" t="s">
        <v>21</v>
      </c>
      <c r="B8" t="s">
        <v>22</v>
      </c>
      <c r="C8" s="2">
        <v>44933</v>
      </c>
      <c r="D8" s="2">
        <v>45298</v>
      </c>
      <c r="E8">
        <v>1555</v>
      </c>
      <c r="F8">
        <v>1246</v>
      </c>
      <c r="G8" t="s">
        <v>39</v>
      </c>
      <c r="I8" t="s">
        <v>21</v>
      </c>
      <c r="J8" t="s">
        <v>22</v>
      </c>
      <c r="K8" s="2">
        <v>44933</v>
      </c>
      <c r="L8" s="4">
        <v>44933</v>
      </c>
      <c r="M8" s="3">
        <v>0</v>
      </c>
      <c r="N8" s="2"/>
      <c r="P8" s="4">
        <v>45298</v>
      </c>
      <c r="Q8" s="3">
        <v>0</v>
      </c>
    </row>
    <row r="9" spans="1:17" x14ac:dyDescent="0.3">
      <c r="A9" t="s">
        <v>23</v>
      </c>
      <c r="B9" t="s">
        <v>24</v>
      </c>
      <c r="C9" s="2">
        <v>44934</v>
      </c>
      <c r="D9" s="2">
        <v>45299</v>
      </c>
      <c r="E9">
        <v>2638</v>
      </c>
      <c r="F9">
        <v>1436</v>
      </c>
      <c r="G9" t="s">
        <v>39</v>
      </c>
      <c r="I9" t="s">
        <v>23</v>
      </c>
      <c r="J9" t="s">
        <v>24</v>
      </c>
      <c r="K9" s="2">
        <v>44934</v>
      </c>
      <c r="L9" s="4">
        <v>44934</v>
      </c>
      <c r="M9" s="3">
        <v>0</v>
      </c>
      <c r="N9" s="2"/>
      <c r="P9" s="4">
        <v>45299</v>
      </c>
      <c r="Q9" s="3">
        <v>0</v>
      </c>
    </row>
    <row r="10" spans="1:17" x14ac:dyDescent="0.3">
      <c r="A10" t="s">
        <v>25</v>
      </c>
      <c r="B10" t="s">
        <v>26</v>
      </c>
      <c r="C10" s="2">
        <v>44935</v>
      </c>
      <c r="D10" s="2">
        <v>45300</v>
      </c>
      <c r="E10">
        <v>2136</v>
      </c>
      <c r="F10">
        <v>917</v>
      </c>
      <c r="G10" t="s">
        <v>39</v>
      </c>
      <c r="I10" t="s">
        <v>25</v>
      </c>
      <c r="J10" t="s">
        <v>26</v>
      </c>
      <c r="K10" s="2">
        <v>44935</v>
      </c>
      <c r="L10" s="4">
        <v>44935</v>
      </c>
      <c r="M10" s="3">
        <v>0</v>
      </c>
      <c r="N10" s="2"/>
      <c r="P10" s="4">
        <v>45300</v>
      </c>
      <c r="Q10" s="3">
        <v>0</v>
      </c>
    </row>
    <row r="11" spans="1:17" x14ac:dyDescent="0.3">
      <c r="A11" t="s">
        <v>27</v>
      </c>
      <c r="B11" t="s">
        <v>28</v>
      </c>
      <c r="C11" s="2">
        <v>44936</v>
      </c>
      <c r="D11" s="2">
        <v>45301</v>
      </c>
      <c r="E11">
        <v>2096</v>
      </c>
      <c r="F11">
        <v>1150</v>
      </c>
      <c r="G11" t="s">
        <v>39</v>
      </c>
      <c r="I11" t="s">
        <v>27</v>
      </c>
      <c r="J11" t="s">
        <v>28</v>
      </c>
      <c r="K11" s="2">
        <v>44936</v>
      </c>
      <c r="L11" s="4">
        <v>44936</v>
      </c>
      <c r="M11" s="3">
        <v>0</v>
      </c>
      <c r="N11" s="2"/>
      <c r="P11" s="4">
        <v>45301</v>
      </c>
      <c r="Q11" s="3">
        <v>0</v>
      </c>
    </row>
    <row r="12" spans="1:17" x14ac:dyDescent="0.3">
      <c r="A12" t="s">
        <v>29</v>
      </c>
      <c r="B12" t="s">
        <v>30</v>
      </c>
      <c r="C12" s="2">
        <v>44937</v>
      </c>
      <c r="D12" s="2">
        <v>45302</v>
      </c>
      <c r="E12">
        <v>1990</v>
      </c>
      <c r="F12">
        <v>579</v>
      </c>
      <c r="G12" t="s">
        <v>39</v>
      </c>
      <c r="I12" t="s">
        <v>29</v>
      </c>
      <c r="J12" t="s">
        <v>30</v>
      </c>
      <c r="K12" s="2">
        <v>44937</v>
      </c>
      <c r="L12" s="4">
        <v>44937</v>
      </c>
      <c r="M12" s="3">
        <v>0</v>
      </c>
      <c r="N12" s="2"/>
      <c r="P12" s="4">
        <v>45302</v>
      </c>
      <c r="Q12" s="3">
        <v>0</v>
      </c>
    </row>
    <row r="13" spans="1:17" x14ac:dyDescent="0.3">
      <c r="A13" t="s">
        <v>31</v>
      </c>
      <c r="B13" t="s">
        <v>32</v>
      </c>
      <c r="C13" s="2">
        <v>44938</v>
      </c>
      <c r="D13" s="2">
        <v>45303</v>
      </c>
      <c r="E13">
        <v>2274</v>
      </c>
      <c r="F13">
        <v>1117</v>
      </c>
      <c r="G13" t="s">
        <v>39</v>
      </c>
      <c r="I13" t="s">
        <v>31</v>
      </c>
      <c r="J13" t="s">
        <v>32</v>
      </c>
      <c r="K13" s="2">
        <v>44938</v>
      </c>
      <c r="L13" s="4">
        <v>44938</v>
      </c>
      <c r="M13" s="3">
        <v>0</v>
      </c>
      <c r="N13" s="2"/>
      <c r="P13" s="4">
        <v>45303</v>
      </c>
      <c r="Q13" s="3">
        <v>0</v>
      </c>
    </row>
    <row r="14" spans="1:17" x14ac:dyDescent="0.3">
      <c r="A14" t="s">
        <v>33</v>
      </c>
      <c r="B14" t="s">
        <v>34</v>
      </c>
      <c r="C14" s="2">
        <v>44939</v>
      </c>
      <c r="D14" s="2">
        <v>45304</v>
      </c>
      <c r="E14">
        <v>1064</v>
      </c>
      <c r="F14">
        <v>950</v>
      </c>
      <c r="G14" t="s">
        <v>39</v>
      </c>
      <c r="I14" t="s">
        <v>33</v>
      </c>
      <c r="J14" t="s">
        <v>34</v>
      </c>
      <c r="K14" s="2">
        <v>44939</v>
      </c>
      <c r="L14" s="4">
        <v>44939</v>
      </c>
      <c r="M14" s="3">
        <v>0</v>
      </c>
      <c r="N14" s="2"/>
      <c r="P14" s="4">
        <v>45304</v>
      </c>
      <c r="Q14" s="3">
        <v>0</v>
      </c>
    </row>
    <row r="15" spans="1:17" x14ac:dyDescent="0.3">
      <c r="A15" t="s">
        <v>35</v>
      </c>
      <c r="B15" t="s">
        <v>36</v>
      </c>
      <c r="C15" s="2">
        <v>44940</v>
      </c>
      <c r="D15" s="2">
        <v>45305</v>
      </c>
      <c r="E15">
        <v>1700</v>
      </c>
      <c r="F15">
        <v>997</v>
      </c>
      <c r="G15" t="s">
        <v>39</v>
      </c>
      <c r="I15" t="s">
        <v>35</v>
      </c>
      <c r="J15" t="s">
        <v>36</v>
      </c>
      <c r="K15" s="2">
        <v>44940</v>
      </c>
      <c r="L15" s="4">
        <v>44940</v>
      </c>
      <c r="M15" s="3">
        <v>0</v>
      </c>
      <c r="N15" s="2"/>
      <c r="P15" s="4">
        <v>45305</v>
      </c>
      <c r="Q15" s="3">
        <v>0</v>
      </c>
    </row>
    <row r="16" spans="1:17" x14ac:dyDescent="0.3">
      <c r="A16" t="s">
        <v>37</v>
      </c>
      <c r="B16" t="s">
        <v>38</v>
      </c>
      <c r="C16" s="2">
        <v>44941</v>
      </c>
      <c r="D16" s="2">
        <v>45306</v>
      </c>
      <c r="E16">
        <v>2111</v>
      </c>
      <c r="F16">
        <v>723</v>
      </c>
      <c r="G16" t="s">
        <v>39</v>
      </c>
      <c r="I16" t="s">
        <v>37</v>
      </c>
      <c r="J16" t="s">
        <v>38</v>
      </c>
      <c r="K16" s="2">
        <v>44941</v>
      </c>
      <c r="L16" s="4">
        <v>44941</v>
      </c>
      <c r="M16" s="3">
        <v>0</v>
      </c>
      <c r="N16" s="2"/>
      <c r="P16" s="4">
        <v>45306</v>
      </c>
      <c r="Q16" s="3">
        <v>0</v>
      </c>
    </row>
    <row r="17" spans="1:17" x14ac:dyDescent="0.3">
      <c r="A17" t="s">
        <v>40</v>
      </c>
      <c r="B17" t="s">
        <v>41</v>
      </c>
      <c r="C17" s="2">
        <v>44942</v>
      </c>
      <c r="D17" s="2">
        <v>45307</v>
      </c>
      <c r="E17">
        <v>1187</v>
      </c>
      <c r="F17">
        <v>716</v>
      </c>
      <c r="G17" t="s">
        <v>39</v>
      </c>
      <c r="I17" t="s">
        <v>40</v>
      </c>
      <c r="J17" t="s">
        <v>41</v>
      </c>
      <c r="K17" s="2">
        <v>44942</v>
      </c>
      <c r="L17" s="4">
        <v>44942</v>
      </c>
      <c r="M17" s="3">
        <v>0</v>
      </c>
      <c r="N17" s="2"/>
      <c r="P17" s="4">
        <v>45307</v>
      </c>
      <c r="Q17" s="3">
        <v>0</v>
      </c>
    </row>
    <row r="18" spans="1:17" x14ac:dyDescent="0.3">
      <c r="A18" t="s">
        <v>42</v>
      </c>
      <c r="B18" t="s">
        <v>43</v>
      </c>
      <c r="C18" s="2">
        <v>44943</v>
      </c>
      <c r="D18" s="2">
        <v>45308</v>
      </c>
      <c r="E18">
        <v>1681</v>
      </c>
      <c r="F18">
        <v>1474</v>
      </c>
      <c r="G18" t="s">
        <v>39</v>
      </c>
      <c r="I18" t="s">
        <v>42</v>
      </c>
      <c r="J18" t="s">
        <v>43</v>
      </c>
      <c r="K18" s="2">
        <v>44943</v>
      </c>
      <c r="L18" s="4">
        <v>44943</v>
      </c>
      <c r="M18" s="3">
        <v>0</v>
      </c>
      <c r="N18" s="2"/>
      <c r="P18" s="4">
        <v>45308</v>
      </c>
      <c r="Q18" s="3">
        <v>0</v>
      </c>
    </row>
    <row r="19" spans="1:17" x14ac:dyDescent="0.3">
      <c r="A19" t="s">
        <v>44</v>
      </c>
      <c r="B19" t="s">
        <v>45</v>
      </c>
      <c r="C19" s="2">
        <v>44944</v>
      </c>
      <c r="D19" s="2">
        <v>45309</v>
      </c>
      <c r="E19">
        <v>2477</v>
      </c>
      <c r="F19">
        <v>918</v>
      </c>
      <c r="G19" t="s">
        <v>39</v>
      </c>
      <c r="I19" t="s">
        <v>44</v>
      </c>
      <c r="J19" t="s">
        <v>45</v>
      </c>
      <c r="K19" s="2">
        <v>44944</v>
      </c>
      <c r="L19" s="4">
        <v>44944</v>
      </c>
      <c r="M19" s="3">
        <v>0</v>
      </c>
      <c r="N19" s="2"/>
      <c r="P19" s="4">
        <v>45309</v>
      </c>
      <c r="Q19" s="3">
        <v>0</v>
      </c>
    </row>
    <row r="20" spans="1:17" x14ac:dyDescent="0.3">
      <c r="A20" t="s">
        <v>46</v>
      </c>
      <c r="B20" t="s">
        <v>47</v>
      </c>
      <c r="C20" s="2">
        <v>44945</v>
      </c>
      <c r="D20" s="2">
        <v>45310</v>
      </c>
      <c r="E20">
        <v>2780</v>
      </c>
      <c r="F20">
        <v>956</v>
      </c>
      <c r="G20" t="s">
        <v>39</v>
      </c>
      <c r="I20" t="s">
        <v>46</v>
      </c>
      <c r="J20" t="s">
        <v>47</v>
      </c>
      <c r="K20" s="2">
        <v>44945</v>
      </c>
      <c r="L20" s="4">
        <v>44945</v>
      </c>
      <c r="M20" s="3">
        <v>0</v>
      </c>
      <c r="N20" s="2"/>
      <c r="P20" s="4">
        <v>45310</v>
      </c>
      <c r="Q20" s="3">
        <v>0</v>
      </c>
    </row>
    <row r="21" spans="1:17" x14ac:dyDescent="0.3">
      <c r="A21" t="s">
        <v>48</v>
      </c>
      <c r="B21" t="s">
        <v>49</v>
      </c>
      <c r="C21" s="2">
        <v>44946</v>
      </c>
      <c r="D21" s="2">
        <v>45311</v>
      </c>
      <c r="E21">
        <v>1060</v>
      </c>
      <c r="F21">
        <v>1104</v>
      </c>
      <c r="G21" t="s">
        <v>39</v>
      </c>
      <c r="I21" t="s">
        <v>48</v>
      </c>
      <c r="J21" t="s">
        <v>49</v>
      </c>
      <c r="K21" s="2">
        <v>44946</v>
      </c>
      <c r="L21" s="4">
        <v>44946</v>
      </c>
      <c r="M21" s="3">
        <v>0</v>
      </c>
      <c r="N21" s="2"/>
      <c r="P21" s="4">
        <v>45311</v>
      </c>
      <c r="Q21" s="3">
        <v>0</v>
      </c>
    </row>
    <row r="22" spans="1:17" x14ac:dyDescent="0.3">
      <c r="A22" t="s">
        <v>50</v>
      </c>
      <c r="B22" t="s">
        <v>51</v>
      </c>
      <c r="C22" s="2">
        <v>44947</v>
      </c>
      <c r="D22" s="2">
        <v>45312</v>
      </c>
      <c r="E22">
        <v>1530</v>
      </c>
      <c r="F22">
        <v>714</v>
      </c>
      <c r="G22" t="s">
        <v>39</v>
      </c>
      <c r="I22" t="s">
        <v>50</v>
      </c>
      <c r="J22" t="s">
        <v>51</v>
      </c>
      <c r="K22" s="2">
        <v>44947</v>
      </c>
      <c r="L22" s="4">
        <v>44947</v>
      </c>
      <c r="M22" s="3">
        <v>0</v>
      </c>
      <c r="N22" s="2"/>
      <c r="P22" s="4">
        <v>45312</v>
      </c>
      <c r="Q22" s="3">
        <v>0</v>
      </c>
    </row>
    <row r="23" spans="1:17" x14ac:dyDescent="0.3">
      <c r="A23" t="s">
        <v>52</v>
      </c>
      <c r="B23" t="s">
        <v>53</v>
      </c>
      <c r="C23" s="2">
        <v>44948</v>
      </c>
      <c r="D23" s="2">
        <v>45313</v>
      </c>
      <c r="E23">
        <v>1166</v>
      </c>
      <c r="F23">
        <v>734</v>
      </c>
      <c r="G23" t="s">
        <v>39</v>
      </c>
      <c r="I23" t="s">
        <v>52</v>
      </c>
      <c r="J23" t="s">
        <v>53</v>
      </c>
      <c r="K23" s="2">
        <v>44948</v>
      </c>
      <c r="L23" s="4">
        <v>44948</v>
      </c>
      <c r="M23" s="3">
        <v>0</v>
      </c>
      <c r="N23" s="2"/>
      <c r="P23" s="4">
        <v>45313</v>
      </c>
      <c r="Q23" s="3">
        <v>0</v>
      </c>
    </row>
    <row r="24" spans="1:17" x14ac:dyDescent="0.3">
      <c r="A24" t="s">
        <v>54</v>
      </c>
      <c r="B24" t="s">
        <v>55</v>
      </c>
      <c r="C24" s="2">
        <v>44949</v>
      </c>
      <c r="D24" s="2">
        <v>45314</v>
      </c>
      <c r="E24">
        <v>2369</v>
      </c>
      <c r="F24">
        <v>1130</v>
      </c>
      <c r="G24" t="s">
        <v>39</v>
      </c>
      <c r="I24" t="s">
        <v>54</v>
      </c>
      <c r="J24" t="s">
        <v>55</v>
      </c>
      <c r="K24" s="2">
        <v>44949</v>
      </c>
      <c r="L24" s="4">
        <v>44949</v>
      </c>
      <c r="M24" s="3">
        <v>0</v>
      </c>
      <c r="N24" s="2"/>
      <c r="P24" s="4">
        <v>45314</v>
      </c>
      <c r="Q24" s="3">
        <v>0</v>
      </c>
    </row>
    <row r="25" spans="1:17" x14ac:dyDescent="0.3">
      <c r="A25" t="s">
        <v>56</v>
      </c>
      <c r="B25" t="s">
        <v>57</v>
      </c>
      <c r="C25" s="2">
        <v>44950</v>
      </c>
      <c r="D25" s="2">
        <v>45315</v>
      </c>
      <c r="E25">
        <v>2358</v>
      </c>
      <c r="F25">
        <v>1279</v>
      </c>
      <c r="G25" t="s">
        <v>39</v>
      </c>
      <c r="I25" t="s">
        <v>56</v>
      </c>
      <c r="J25" t="s">
        <v>57</v>
      </c>
      <c r="K25" s="2">
        <v>44950</v>
      </c>
      <c r="L25" s="4">
        <v>44950</v>
      </c>
      <c r="M25" s="3">
        <v>0</v>
      </c>
      <c r="N25" s="2"/>
      <c r="P25" s="4">
        <v>45315</v>
      </c>
      <c r="Q25" s="3">
        <v>0</v>
      </c>
    </row>
    <row r="26" spans="1:17" x14ac:dyDescent="0.3">
      <c r="A26" t="s">
        <v>58</v>
      </c>
      <c r="B26" t="s">
        <v>59</v>
      </c>
      <c r="C26" s="2">
        <v>44951</v>
      </c>
      <c r="D26" s="2">
        <v>45316</v>
      </c>
      <c r="E26">
        <v>2161</v>
      </c>
      <c r="F26">
        <v>1022</v>
      </c>
      <c r="G26" t="s">
        <v>39</v>
      </c>
      <c r="I26" t="s">
        <v>58</v>
      </c>
      <c r="J26" t="s">
        <v>59</v>
      </c>
      <c r="K26" s="2">
        <v>44951</v>
      </c>
      <c r="L26" s="4">
        <v>44951</v>
      </c>
      <c r="M26" s="3">
        <v>0</v>
      </c>
      <c r="N26" s="2"/>
      <c r="P26" s="4">
        <v>45316</v>
      </c>
      <c r="Q26" s="3">
        <v>0</v>
      </c>
    </row>
    <row r="27" spans="1:17" x14ac:dyDescent="0.3">
      <c r="A27" t="s">
        <v>60</v>
      </c>
      <c r="B27" t="s">
        <v>61</v>
      </c>
      <c r="C27" s="2">
        <v>44952</v>
      </c>
      <c r="D27" s="2">
        <v>45317</v>
      </c>
      <c r="E27">
        <v>1265</v>
      </c>
      <c r="F27">
        <v>1024</v>
      </c>
      <c r="G27" t="s">
        <v>39</v>
      </c>
      <c r="I27" t="s">
        <v>60</v>
      </c>
      <c r="J27" t="s">
        <v>61</v>
      </c>
      <c r="K27" s="2">
        <v>44952</v>
      </c>
      <c r="L27" s="4">
        <v>44952</v>
      </c>
      <c r="M27" s="3">
        <v>0</v>
      </c>
      <c r="N27" s="2"/>
      <c r="P27" s="4">
        <v>45317</v>
      </c>
      <c r="Q27" s="3">
        <v>0</v>
      </c>
    </row>
    <row r="28" spans="1:17" x14ac:dyDescent="0.3">
      <c r="A28" t="s">
        <v>62</v>
      </c>
      <c r="B28" t="s">
        <v>63</v>
      </c>
      <c r="C28" s="2">
        <v>44953</v>
      </c>
      <c r="D28" s="2">
        <v>45318</v>
      </c>
      <c r="E28">
        <v>1143</v>
      </c>
      <c r="F28">
        <v>1217</v>
      </c>
      <c r="G28" t="s">
        <v>39</v>
      </c>
      <c r="I28" t="s">
        <v>62</v>
      </c>
      <c r="J28" t="s">
        <v>63</v>
      </c>
      <c r="K28" s="2">
        <v>44953</v>
      </c>
      <c r="L28" s="4">
        <v>44953</v>
      </c>
      <c r="M28" s="3">
        <v>0</v>
      </c>
      <c r="N28" s="2"/>
      <c r="P28" s="4">
        <v>45318</v>
      </c>
      <c r="Q28" s="3">
        <v>0</v>
      </c>
    </row>
    <row r="29" spans="1:17" x14ac:dyDescent="0.3">
      <c r="A29" t="s">
        <v>64</v>
      </c>
      <c r="B29" t="s">
        <v>65</v>
      </c>
      <c r="C29" s="2">
        <v>44954</v>
      </c>
      <c r="D29" s="2">
        <v>45319</v>
      </c>
      <c r="E29">
        <v>2084</v>
      </c>
      <c r="F29">
        <v>650</v>
      </c>
      <c r="G29" t="s">
        <v>39</v>
      </c>
      <c r="I29" t="s">
        <v>64</v>
      </c>
      <c r="J29" t="s">
        <v>65</v>
      </c>
      <c r="K29" s="2">
        <v>44954</v>
      </c>
      <c r="L29" s="4">
        <v>44954</v>
      </c>
      <c r="M29" s="3">
        <v>0</v>
      </c>
      <c r="N29" s="2"/>
      <c r="P29" s="4">
        <v>45319</v>
      </c>
      <c r="Q29" s="3">
        <v>0</v>
      </c>
    </row>
    <row r="30" spans="1:17" x14ac:dyDescent="0.3">
      <c r="A30" t="s">
        <v>66</v>
      </c>
      <c r="B30" t="s">
        <v>67</v>
      </c>
      <c r="C30" s="2">
        <v>44955</v>
      </c>
      <c r="D30" s="2">
        <v>45320</v>
      </c>
      <c r="E30">
        <v>2203</v>
      </c>
      <c r="F30">
        <v>889</v>
      </c>
      <c r="G30" t="s">
        <v>39</v>
      </c>
      <c r="I30" t="s">
        <v>66</v>
      </c>
      <c r="J30" t="s">
        <v>67</v>
      </c>
      <c r="K30" s="2">
        <v>44955</v>
      </c>
      <c r="L30" s="4">
        <v>44955</v>
      </c>
      <c r="M30" s="3">
        <v>0</v>
      </c>
      <c r="N30" s="2"/>
      <c r="P30" s="4">
        <v>45320</v>
      </c>
      <c r="Q30" s="3">
        <v>0</v>
      </c>
    </row>
    <row r="31" spans="1:17" x14ac:dyDescent="0.3">
      <c r="A31" t="s">
        <v>68</v>
      </c>
      <c r="B31" t="s">
        <v>69</v>
      </c>
      <c r="C31" s="2">
        <v>44956</v>
      </c>
      <c r="D31" s="2">
        <v>45321</v>
      </c>
      <c r="E31">
        <v>1373</v>
      </c>
      <c r="F31">
        <v>885</v>
      </c>
      <c r="G31" t="s">
        <v>39</v>
      </c>
      <c r="I31" t="s">
        <v>68</v>
      </c>
      <c r="J31" t="s">
        <v>69</v>
      </c>
      <c r="K31" s="2">
        <v>44956</v>
      </c>
      <c r="L31" s="4">
        <v>44956</v>
      </c>
      <c r="M31" s="3">
        <v>0</v>
      </c>
      <c r="N31" s="2"/>
      <c r="P31" s="4">
        <v>45321</v>
      </c>
      <c r="Q31" s="3">
        <v>0</v>
      </c>
    </row>
    <row r="32" spans="1:17" x14ac:dyDescent="0.3">
      <c r="A32" t="s">
        <v>70</v>
      </c>
      <c r="B32" t="s">
        <v>71</v>
      </c>
      <c r="C32" s="2">
        <v>44957</v>
      </c>
      <c r="D32" s="2">
        <v>45322</v>
      </c>
      <c r="E32">
        <v>1776</v>
      </c>
      <c r="F32">
        <v>1170</v>
      </c>
      <c r="G32" t="s">
        <v>39</v>
      </c>
      <c r="I32" t="s">
        <v>70</v>
      </c>
      <c r="J32" t="s">
        <v>71</v>
      </c>
      <c r="K32" s="2">
        <v>44957</v>
      </c>
      <c r="L32" s="4">
        <v>44957</v>
      </c>
      <c r="M32" s="3">
        <v>0</v>
      </c>
      <c r="N32" s="2"/>
      <c r="P32" s="4">
        <v>45322</v>
      </c>
      <c r="Q32" s="3">
        <v>0</v>
      </c>
    </row>
    <row r="33" spans="1:17" x14ac:dyDescent="0.3">
      <c r="A33" t="s">
        <v>72</v>
      </c>
      <c r="B33" t="s">
        <v>73</v>
      </c>
      <c r="C33" s="2">
        <v>44958</v>
      </c>
      <c r="D33" s="2">
        <v>45323</v>
      </c>
      <c r="E33">
        <v>2282</v>
      </c>
      <c r="F33">
        <v>774</v>
      </c>
      <c r="G33" t="s">
        <v>39</v>
      </c>
      <c r="I33" t="s">
        <v>72</v>
      </c>
      <c r="J33" t="s">
        <v>73</v>
      </c>
      <c r="K33" s="2">
        <v>44958</v>
      </c>
      <c r="L33" s="4">
        <v>44958</v>
      </c>
      <c r="M33" s="3">
        <v>0</v>
      </c>
      <c r="N33" s="2"/>
      <c r="P33" s="4">
        <v>45323</v>
      </c>
      <c r="Q33" s="3">
        <v>0</v>
      </c>
    </row>
    <row r="34" spans="1:17" x14ac:dyDescent="0.3">
      <c r="A34" t="s">
        <v>74</v>
      </c>
      <c r="B34" t="s">
        <v>75</v>
      </c>
      <c r="C34" s="2">
        <v>44959</v>
      </c>
      <c r="D34" s="2">
        <v>45324</v>
      </c>
      <c r="E34">
        <v>1367</v>
      </c>
      <c r="F34">
        <v>1171</v>
      </c>
      <c r="G34" t="s">
        <v>39</v>
      </c>
      <c r="I34" t="s">
        <v>74</v>
      </c>
      <c r="J34" t="s">
        <v>75</v>
      </c>
      <c r="K34" s="2">
        <v>44959</v>
      </c>
      <c r="L34" s="4">
        <v>44959</v>
      </c>
      <c r="M34" s="3">
        <v>0</v>
      </c>
      <c r="N34" s="2"/>
      <c r="P34" s="4">
        <v>45324</v>
      </c>
      <c r="Q34" s="3">
        <v>0</v>
      </c>
    </row>
    <row r="35" spans="1:17" x14ac:dyDescent="0.3">
      <c r="A35" t="s">
        <v>76</v>
      </c>
      <c r="B35" t="s">
        <v>77</v>
      </c>
      <c r="C35" s="2">
        <v>44960</v>
      </c>
      <c r="D35" s="2">
        <v>45325</v>
      </c>
      <c r="E35">
        <v>1530</v>
      </c>
      <c r="F35">
        <v>740</v>
      </c>
      <c r="G35" t="s">
        <v>39</v>
      </c>
      <c r="I35" t="s">
        <v>76</v>
      </c>
      <c r="J35" t="s">
        <v>77</v>
      </c>
      <c r="K35" s="2">
        <v>44960</v>
      </c>
      <c r="L35" s="4">
        <v>44960</v>
      </c>
      <c r="M35" s="3">
        <v>0</v>
      </c>
      <c r="N35" s="2"/>
      <c r="P35" s="4">
        <v>45325</v>
      </c>
      <c r="Q35" s="3">
        <v>0</v>
      </c>
    </row>
    <row r="36" spans="1:17" x14ac:dyDescent="0.3">
      <c r="A36" t="s">
        <v>78</v>
      </c>
      <c r="B36" t="s">
        <v>79</v>
      </c>
      <c r="C36" s="2">
        <v>44961</v>
      </c>
      <c r="D36" s="2">
        <v>45326</v>
      </c>
      <c r="E36">
        <v>2996</v>
      </c>
      <c r="F36">
        <v>1005</v>
      </c>
      <c r="G36" t="s">
        <v>39</v>
      </c>
      <c r="I36" t="s">
        <v>78</v>
      </c>
      <c r="J36" t="s">
        <v>79</v>
      </c>
      <c r="K36" s="2">
        <v>44961</v>
      </c>
      <c r="L36" s="4">
        <v>44961</v>
      </c>
      <c r="M36" s="3">
        <v>0</v>
      </c>
      <c r="N36" s="2"/>
      <c r="P36" s="4">
        <v>45326</v>
      </c>
      <c r="Q36" s="3">
        <v>0</v>
      </c>
    </row>
    <row r="37" spans="1:17" x14ac:dyDescent="0.3">
      <c r="A37" t="s">
        <v>80</v>
      </c>
      <c r="B37" t="s">
        <v>81</v>
      </c>
      <c r="C37" s="2">
        <v>44962</v>
      </c>
      <c r="D37" s="2">
        <v>45327</v>
      </c>
      <c r="E37">
        <v>1024</v>
      </c>
      <c r="F37">
        <v>1410</v>
      </c>
      <c r="G37" t="s">
        <v>39</v>
      </c>
      <c r="I37" t="s">
        <v>80</v>
      </c>
      <c r="J37" t="s">
        <v>81</v>
      </c>
      <c r="K37" s="2">
        <v>44962</v>
      </c>
      <c r="L37" s="4">
        <v>44962</v>
      </c>
      <c r="M37" s="3">
        <v>0</v>
      </c>
      <c r="N37" s="2"/>
      <c r="P37" s="4">
        <v>45327</v>
      </c>
      <c r="Q37" s="3">
        <v>0</v>
      </c>
    </row>
    <row r="38" spans="1:17" x14ac:dyDescent="0.3">
      <c r="A38" t="s">
        <v>82</v>
      </c>
      <c r="B38" t="s">
        <v>83</v>
      </c>
      <c r="C38" s="2">
        <v>44963</v>
      </c>
      <c r="D38" s="2">
        <v>45328</v>
      </c>
      <c r="E38">
        <v>3000</v>
      </c>
      <c r="F38">
        <v>1164</v>
      </c>
      <c r="G38" t="s">
        <v>39</v>
      </c>
      <c r="I38" t="s">
        <v>82</v>
      </c>
      <c r="J38" t="s">
        <v>83</v>
      </c>
      <c r="K38" s="2">
        <v>44963</v>
      </c>
      <c r="L38" s="4">
        <v>44963</v>
      </c>
      <c r="M38" s="3">
        <v>0</v>
      </c>
      <c r="N38" s="2"/>
      <c r="P38" s="4">
        <v>45328</v>
      </c>
      <c r="Q38" s="3">
        <v>0</v>
      </c>
    </row>
    <row r="39" spans="1:17" x14ac:dyDescent="0.3">
      <c r="A39" t="s">
        <v>84</v>
      </c>
      <c r="B39" t="s">
        <v>85</v>
      </c>
      <c r="C39" s="2">
        <v>44964</v>
      </c>
      <c r="D39" s="2">
        <v>45329</v>
      </c>
      <c r="E39">
        <v>2842</v>
      </c>
      <c r="F39">
        <v>1067</v>
      </c>
      <c r="G39" t="s">
        <v>39</v>
      </c>
      <c r="I39" t="s">
        <v>84</v>
      </c>
      <c r="J39" t="s">
        <v>85</v>
      </c>
      <c r="K39" s="2">
        <v>44964</v>
      </c>
      <c r="L39" s="4">
        <v>44964</v>
      </c>
      <c r="M39" s="3">
        <v>0</v>
      </c>
      <c r="N39" s="2"/>
      <c r="P39" s="4">
        <v>45329</v>
      </c>
      <c r="Q39" s="3">
        <v>0</v>
      </c>
    </row>
    <row r="40" spans="1:17" x14ac:dyDescent="0.3">
      <c r="A40" t="s">
        <v>86</v>
      </c>
      <c r="B40" t="s">
        <v>87</v>
      </c>
      <c r="C40" s="2">
        <v>44965</v>
      </c>
      <c r="D40" s="2">
        <v>45330</v>
      </c>
      <c r="E40">
        <v>2136</v>
      </c>
      <c r="F40">
        <v>640</v>
      </c>
      <c r="G40" t="s">
        <v>39</v>
      </c>
      <c r="I40" t="s">
        <v>86</v>
      </c>
      <c r="J40" t="s">
        <v>87</v>
      </c>
      <c r="K40" s="2">
        <v>44965</v>
      </c>
      <c r="L40" s="4">
        <v>44965</v>
      </c>
      <c r="M40" s="3">
        <v>0</v>
      </c>
      <c r="N40" s="2"/>
      <c r="P40" s="4">
        <v>45330</v>
      </c>
      <c r="Q40" s="3">
        <v>0</v>
      </c>
    </row>
    <row r="41" spans="1:17" x14ac:dyDescent="0.3">
      <c r="A41" t="s">
        <v>88</v>
      </c>
      <c r="B41" t="s">
        <v>89</v>
      </c>
      <c r="C41" s="2">
        <v>44966</v>
      </c>
      <c r="D41" s="2">
        <v>45331</v>
      </c>
      <c r="E41">
        <v>2532</v>
      </c>
      <c r="F41">
        <v>1491</v>
      </c>
      <c r="G41" t="s">
        <v>39</v>
      </c>
      <c r="I41" t="s">
        <v>88</v>
      </c>
      <c r="J41" t="s">
        <v>89</v>
      </c>
      <c r="K41" s="2">
        <v>44966</v>
      </c>
      <c r="L41" s="4">
        <v>44966</v>
      </c>
      <c r="M41" s="3">
        <v>0</v>
      </c>
      <c r="N41" s="2"/>
      <c r="P41" s="4">
        <v>45331</v>
      </c>
      <c r="Q41" s="3">
        <v>0</v>
      </c>
    </row>
    <row r="42" spans="1:17" x14ac:dyDescent="0.3">
      <c r="A42" t="s">
        <v>90</v>
      </c>
      <c r="B42" t="s">
        <v>91</v>
      </c>
      <c r="C42" s="2">
        <v>44967</v>
      </c>
      <c r="D42" s="2">
        <v>45332</v>
      </c>
      <c r="E42">
        <v>1788</v>
      </c>
      <c r="F42">
        <v>522</v>
      </c>
      <c r="G42" t="s">
        <v>39</v>
      </c>
      <c r="I42" t="s">
        <v>90</v>
      </c>
      <c r="J42" t="s">
        <v>91</v>
      </c>
      <c r="K42" s="2">
        <v>44967</v>
      </c>
      <c r="L42" s="4">
        <v>44967</v>
      </c>
      <c r="M42" s="3">
        <v>0</v>
      </c>
      <c r="N42" s="2"/>
      <c r="P42" s="4">
        <v>45332</v>
      </c>
      <c r="Q42" s="3">
        <v>0</v>
      </c>
    </row>
    <row r="43" spans="1:17" x14ac:dyDescent="0.3">
      <c r="A43" t="s">
        <v>92</v>
      </c>
      <c r="B43" t="s">
        <v>93</v>
      </c>
      <c r="C43" s="2">
        <v>44968</v>
      </c>
      <c r="D43" s="2">
        <v>45333</v>
      </c>
      <c r="E43">
        <v>2199</v>
      </c>
      <c r="F43">
        <v>796</v>
      </c>
      <c r="G43" t="s">
        <v>39</v>
      </c>
      <c r="I43" t="s">
        <v>92</v>
      </c>
      <c r="J43" t="s">
        <v>93</v>
      </c>
      <c r="K43" s="2">
        <v>44968</v>
      </c>
      <c r="L43" s="4">
        <v>44968</v>
      </c>
      <c r="M43" s="3">
        <v>0</v>
      </c>
      <c r="N43" s="2"/>
      <c r="P43" s="4">
        <v>45333</v>
      </c>
      <c r="Q43" s="3">
        <v>0</v>
      </c>
    </row>
    <row r="44" spans="1:17" x14ac:dyDescent="0.3">
      <c r="A44" t="s">
        <v>94</v>
      </c>
      <c r="B44" t="s">
        <v>95</v>
      </c>
      <c r="C44" s="2">
        <v>44969</v>
      </c>
      <c r="D44" s="2">
        <v>45334</v>
      </c>
      <c r="E44">
        <v>1922</v>
      </c>
      <c r="F44">
        <v>1262</v>
      </c>
      <c r="G44" t="s">
        <v>39</v>
      </c>
      <c r="I44" t="s">
        <v>94</v>
      </c>
      <c r="J44" t="s">
        <v>95</v>
      </c>
      <c r="K44" s="2">
        <v>44969</v>
      </c>
      <c r="L44" s="4">
        <v>44969</v>
      </c>
      <c r="M44" s="3">
        <v>0</v>
      </c>
      <c r="N44" s="2"/>
      <c r="P44" s="4">
        <v>45334</v>
      </c>
      <c r="Q44" s="3">
        <v>0</v>
      </c>
    </row>
    <row r="45" spans="1:17" x14ac:dyDescent="0.3">
      <c r="A45" t="s">
        <v>96</v>
      </c>
      <c r="B45" t="s">
        <v>97</v>
      </c>
      <c r="C45" s="2">
        <v>44970</v>
      </c>
      <c r="D45" s="2">
        <v>45335</v>
      </c>
      <c r="E45">
        <v>2684</v>
      </c>
      <c r="F45">
        <v>774</v>
      </c>
      <c r="G45" t="s">
        <v>39</v>
      </c>
      <c r="I45" t="s">
        <v>96</v>
      </c>
      <c r="J45" t="s">
        <v>97</v>
      </c>
      <c r="K45" s="2">
        <v>44970</v>
      </c>
      <c r="L45" s="4">
        <v>44970</v>
      </c>
      <c r="M45" s="3">
        <v>0</v>
      </c>
      <c r="N45" s="2"/>
      <c r="P45" s="4">
        <v>45335</v>
      </c>
      <c r="Q45" s="3">
        <v>0</v>
      </c>
    </row>
    <row r="46" spans="1:17" x14ac:dyDescent="0.3">
      <c r="A46" t="s">
        <v>98</v>
      </c>
      <c r="B46" t="s">
        <v>99</v>
      </c>
      <c r="C46" s="2">
        <v>44971</v>
      </c>
      <c r="D46" s="2">
        <v>45336</v>
      </c>
      <c r="E46">
        <v>2767</v>
      </c>
      <c r="F46">
        <v>605</v>
      </c>
      <c r="G46" t="s">
        <v>39</v>
      </c>
      <c r="I46" t="s">
        <v>98</v>
      </c>
      <c r="J46" t="s">
        <v>99</v>
      </c>
      <c r="K46" s="2">
        <v>44971</v>
      </c>
      <c r="L46" s="4">
        <v>44971</v>
      </c>
      <c r="M46" s="3">
        <v>0</v>
      </c>
      <c r="N46" s="2"/>
      <c r="P46" s="4">
        <v>45336</v>
      </c>
      <c r="Q46" s="3">
        <v>0</v>
      </c>
    </row>
    <row r="47" spans="1:17" x14ac:dyDescent="0.3">
      <c r="A47" t="s">
        <v>100</v>
      </c>
      <c r="B47" t="s">
        <v>101</v>
      </c>
      <c r="C47" s="2">
        <v>44972</v>
      </c>
      <c r="D47" s="2">
        <v>45337</v>
      </c>
      <c r="E47">
        <v>1394</v>
      </c>
      <c r="F47">
        <v>545</v>
      </c>
      <c r="G47" t="s">
        <v>39</v>
      </c>
      <c r="I47" t="s">
        <v>100</v>
      </c>
      <c r="J47" t="s">
        <v>101</v>
      </c>
      <c r="K47" s="2">
        <v>44972</v>
      </c>
      <c r="L47" s="4">
        <v>44972</v>
      </c>
      <c r="M47" s="3">
        <v>0</v>
      </c>
      <c r="N47" s="2"/>
      <c r="P47" s="4">
        <v>45337</v>
      </c>
      <c r="Q47" s="3">
        <v>0</v>
      </c>
    </row>
    <row r="48" spans="1:17" x14ac:dyDescent="0.3">
      <c r="A48" t="s">
        <v>102</v>
      </c>
      <c r="B48" t="s">
        <v>103</v>
      </c>
      <c r="C48" s="2">
        <v>44973</v>
      </c>
      <c r="D48" s="2">
        <v>45338</v>
      </c>
      <c r="E48">
        <v>1961</v>
      </c>
      <c r="F48">
        <v>992</v>
      </c>
      <c r="G48" t="s">
        <v>39</v>
      </c>
      <c r="I48" t="s">
        <v>102</v>
      </c>
      <c r="J48" t="s">
        <v>103</v>
      </c>
      <c r="K48" s="2">
        <v>44973</v>
      </c>
      <c r="L48" s="4">
        <v>44973</v>
      </c>
      <c r="M48" s="3">
        <v>0</v>
      </c>
      <c r="N48" s="2"/>
      <c r="P48" s="4">
        <v>45338</v>
      </c>
      <c r="Q48" s="3">
        <v>0</v>
      </c>
    </row>
    <row r="49" spans="1:17" x14ac:dyDescent="0.3">
      <c r="A49" t="s">
        <v>104</v>
      </c>
      <c r="B49" t="s">
        <v>105</v>
      </c>
      <c r="C49" s="2">
        <v>44974</v>
      </c>
      <c r="D49" s="2">
        <v>45339</v>
      </c>
      <c r="E49">
        <v>1260</v>
      </c>
      <c r="F49">
        <v>1287</v>
      </c>
      <c r="G49" t="s">
        <v>39</v>
      </c>
      <c r="I49" t="s">
        <v>104</v>
      </c>
      <c r="J49" t="s">
        <v>105</v>
      </c>
      <c r="K49" s="2">
        <v>44974</v>
      </c>
      <c r="L49" s="4">
        <v>44974</v>
      </c>
      <c r="M49" s="3">
        <v>0</v>
      </c>
      <c r="N49" s="2"/>
      <c r="P49" s="4">
        <v>45339</v>
      </c>
      <c r="Q49" s="3">
        <v>0</v>
      </c>
    </row>
    <row r="50" spans="1:17" x14ac:dyDescent="0.3">
      <c r="A50" t="s">
        <v>106</v>
      </c>
      <c r="B50" t="s">
        <v>107</v>
      </c>
      <c r="C50" s="2">
        <v>44975</v>
      </c>
      <c r="D50" s="2">
        <v>45340</v>
      </c>
      <c r="E50">
        <v>1784</v>
      </c>
      <c r="F50">
        <v>1486</v>
      </c>
      <c r="G50" t="s">
        <v>39</v>
      </c>
      <c r="I50" t="s">
        <v>106</v>
      </c>
      <c r="J50" t="s">
        <v>107</v>
      </c>
      <c r="K50" s="2">
        <v>44975</v>
      </c>
      <c r="L50" s="4">
        <v>44975</v>
      </c>
      <c r="M50" s="3">
        <v>0</v>
      </c>
      <c r="N50" s="2"/>
      <c r="P50" s="4">
        <v>45340</v>
      </c>
      <c r="Q50" s="3">
        <v>0</v>
      </c>
    </row>
    <row r="51" spans="1:17" x14ac:dyDescent="0.3">
      <c r="A51" t="s">
        <v>108</v>
      </c>
      <c r="B51" t="s">
        <v>109</v>
      </c>
      <c r="C51" s="2">
        <v>44976</v>
      </c>
      <c r="D51" s="2">
        <v>45341</v>
      </c>
      <c r="E51">
        <v>1008</v>
      </c>
      <c r="F51">
        <v>719</v>
      </c>
      <c r="G51" t="s">
        <v>39</v>
      </c>
      <c r="I51" t="s">
        <v>108</v>
      </c>
      <c r="J51" t="s">
        <v>109</v>
      </c>
      <c r="K51" s="2">
        <v>44976</v>
      </c>
      <c r="L51" s="4">
        <v>44976</v>
      </c>
      <c r="M51" s="3">
        <v>0</v>
      </c>
      <c r="N51" s="2"/>
      <c r="P51" s="4">
        <v>45341</v>
      </c>
      <c r="Q51" s="3">
        <v>0</v>
      </c>
    </row>
    <row r="52" spans="1:17" x14ac:dyDescent="0.3">
      <c r="A52" t="s">
        <v>110</v>
      </c>
      <c r="B52" t="s">
        <v>111</v>
      </c>
      <c r="C52" s="2">
        <v>44977</v>
      </c>
      <c r="D52" s="2">
        <v>45342</v>
      </c>
      <c r="E52">
        <v>1789</v>
      </c>
      <c r="F52">
        <v>1088</v>
      </c>
      <c r="G52" t="s">
        <v>39</v>
      </c>
      <c r="I52" t="s">
        <v>110</v>
      </c>
      <c r="J52" t="s">
        <v>111</v>
      </c>
      <c r="K52" s="2">
        <v>44977</v>
      </c>
      <c r="L52" s="4">
        <v>44977</v>
      </c>
      <c r="M52" s="3">
        <v>0</v>
      </c>
      <c r="N52" s="2"/>
      <c r="P52" s="4">
        <v>45342</v>
      </c>
      <c r="Q52" s="3">
        <v>0</v>
      </c>
    </row>
    <row r="53" spans="1:17" x14ac:dyDescent="0.3">
      <c r="A53" t="s">
        <v>112</v>
      </c>
      <c r="B53" t="s">
        <v>113</v>
      </c>
      <c r="C53" s="2">
        <v>44978</v>
      </c>
      <c r="D53" s="2">
        <v>45343</v>
      </c>
      <c r="E53">
        <v>1157</v>
      </c>
      <c r="F53">
        <v>646</v>
      </c>
      <c r="G53" t="s">
        <v>39</v>
      </c>
      <c r="I53" t="s">
        <v>112</v>
      </c>
      <c r="J53" t="s">
        <v>113</v>
      </c>
      <c r="K53" s="2">
        <v>44978</v>
      </c>
      <c r="L53" s="4">
        <v>44978</v>
      </c>
      <c r="M53" s="3">
        <v>0</v>
      </c>
      <c r="N53" s="2"/>
      <c r="P53" s="4">
        <v>45343</v>
      </c>
      <c r="Q53" s="3">
        <v>0</v>
      </c>
    </row>
    <row r="54" spans="1:17" x14ac:dyDescent="0.3">
      <c r="A54" t="s">
        <v>114</v>
      </c>
      <c r="B54" t="s">
        <v>115</v>
      </c>
      <c r="C54" s="2">
        <v>44979</v>
      </c>
      <c r="D54" s="2">
        <v>45344</v>
      </c>
      <c r="E54">
        <v>1767</v>
      </c>
      <c r="F54">
        <v>510</v>
      </c>
      <c r="G54" t="s">
        <v>39</v>
      </c>
      <c r="I54" t="s">
        <v>114</v>
      </c>
      <c r="J54" t="s">
        <v>115</v>
      </c>
      <c r="K54" s="2">
        <v>44979</v>
      </c>
      <c r="L54" s="4">
        <v>44979</v>
      </c>
      <c r="M54" s="3">
        <v>0</v>
      </c>
      <c r="N54" s="2"/>
      <c r="P54" s="4">
        <v>45344</v>
      </c>
      <c r="Q54" s="3">
        <v>0</v>
      </c>
    </row>
    <row r="55" spans="1:17" x14ac:dyDescent="0.3">
      <c r="A55" t="s">
        <v>116</v>
      </c>
      <c r="B55" t="s">
        <v>117</v>
      </c>
      <c r="C55" s="2">
        <v>44980</v>
      </c>
      <c r="D55" s="2">
        <v>45345</v>
      </c>
      <c r="E55">
        <v>2501</v>
      </c>
      <c r="F55">
        <v>1403</v>
      </c>
      <c r="G55" t="s">
        <v>39</v>
      </c>
      <c r="I55" t="s">
        <v>116</v>
      </c>
      <c r="J55" t="s">
        <v>117</v>
      </c>
      <c r="K55" s="2">
        <v>44980</v>
      </c>
      <c r="L55" s="4">
        <v>44980</v>
      </c>
      <c r="M55" s="3">
        <v>0</v>
      </c>
      <c r="N55" s="2"/>
      <c r="P55" s="4">
        <v>45345</v>
      </c>
      <c r="Q55" s="3">
        <v>0</v>
      </c>
    </row>
    <row r="56" spans="1:17" x14ac:dyDescent="0.3">
      <c r="A56" t="s">
        <v>118</v>
      </c>
      <c r="B56" t="s">
        <v>119</v>
      </c>
      <c r="C56" s="2">
        <v>44981</v>
      </c>
      <c r="D56" s="2">
        <v>45346</v>
      </c>
      <c r="E56">
        <v>2381</v>
      </c>
      <c r="F56">
        <v>973</v>
      </c>
      <c r="G56" t="s">
        <v>39</v>
      </c>
      <c r="I56" t="s">
        <v>118</v>
      </c>
      <c r="J56" t="s">
        <v>119</v>
      </c>
      <c r="K56" s="2">
        <v>44981</v>
      </c>
      <c r="L56" s="4">
        <v>44981</v>
      </c>
      <c r="M56" s="3">
        <v>0</v>
      </c>
      <c r="N56" s="2"/>
      <c r="P56" s="4">
        <v>45346</v>
      </c>
      <c r="Q56" s="3">
        <v>0</v>
      </c>
    </row>
    <row r="57" spans="1:17" x14ac:dyDescent="0.3">
      <c r="A57" t="s">
        <v>120</v>
      </c>
      <c r="B57" t="s">
        <v>121</v>
      </c>
      <c r="C57" s="2">
        <v>44982</v>
      </c>
      <c r="D57" s="2">
        <v>45347</v>
      </c>
      <c r="E57">
        <v>2694</v>
      </c>
      <c r="F57">
        <v>1191</v>
      </c>
      <c r="G57" t="s">
        <v>39</v>
      </c>
      <c r="I57" t="s">
        <v>120</v>
      </c>
      <c r="J57" t="s">
        <v>121</v>
      </c>
      <c r="K57" s="2">
        <v>44982</v>
      </c>
      <c r="L57" s="4">
        <v>44982</v>
      </c>
      <c r="M57" s="3">
        <v>0</v>
      </c>
      <c r="N57" s="2"/>
      <c r="P57" s="4">
        <v>45347</v>
      </c>
      <c r="Q57" s="3">
        <v>0</v>
      </c>
    </row>
    <row r="58" spans="1:17" x14ac:dyDescent="0.3">
      <c r="A58" t="s">
        <v>122</v>
      </c>
      <c r="B58" t="s">
        <v>123</v>
      </c>
      <c r="C58" s="2">
        <v>44983</v>
      </c>
      <c r="D58" s="2">
        <v>45348</v>
      </c>
      <c r="E58">
        <v>1374</v>
      </c>
      <c r="F58">
        <v>1022</v>
      </c>
      <c r="G58" t="s">
        <v>39</v>
      </c>
      <c r="I58" t="s">
        <v>122</v>
      </c>
      <c r="J58" t="s">
        <v>123</v>
      </c>
      <c r="K58" s="2">
        <v>44983</v>
      </c>
      <c r="L58" s="4">
        <v>44983</v>
      </c>
      <c r="M58" s="3">
        <v>0</v>
      </c>
      <c r="N58" s="2"/>
      <c r="P58" s="4">
        <v>45348</v>
      </c>
      <c r="Q58" s="3">
        <v>0</v>
      </c>
    </row>
    <row r="59" spans="1:17" x14ac:dyDescent="0.3">
      <c r="A59" t="s">
        <v>124</v>
      </c>
      <c r="B59" t="s">
        <v>125</v>
      </c>
      <c r="C59" s="2">
        <v>44984</v>
      </c>
      <c r="D59" s="2">
        <v>45349</v>
      </c>
      <c r="E59">
        <v>2864</v>
      </c>
      <c r="F59">
        <v>687</v>
      </c>
      <c r="G59" t="s">
        <v>39</v>
      </c>
      <c r="I59" t="s">
        <v>124</v>
      </c>
      <c r="J59" t="s">
        <v>125</v>
      </c>
      <c r="K59" s="2">
        <v>44984</v>
      </c>
      <c r="L59" s="4">
        <v>44984</v>
      </c>
      <c r="M59" s="3">
        <v>0</v>
      </c>
      <c r="N59" s="2"/>
      <c r="P59" s="4">
        <v>45349</v>
      </c>
      <c r="Q59" s="3">
        <v>0</v>
      </c>
    </row>
    <row r="60" spans="1:17" x14ac:dyDescent="0.3">
      <c r="A60" t="s">
        <v>126</v>
      </c>
      <c r="B60" t="s">
        <v>127</v>
      </c>
      <c r="C60" s="2">
        <v>44985</v>
      </c>
      <c r="D60" s="2">
        <v>45350</v>
      </c>
      <c r="E60">
        <v>2085</v>
      </c>
      <c r="F60">
        <v>813</v>
      </c>
      <c r="G60" t="s">
        <v>39</v>
      </c>
      <c r="I60" t="s">
        <v>126</v>
      </c>
      <c r="J60" t="s">
        <v>127</v>
      </c>
      <c r="K60" s="2">
        <v>44985</v>
      </c>
      <c r="L60" s="4">
        <v>44985</v>
      </c>
      <c r="M60" s="3">
        <v>0</v>
      </c>
      <c r="N60" s="2"/>
      <c r="P60" s="4">
        <v>45350</v>
      </c>
      <c r="Q60" s="3">
        <v>0</v>
      </c>
    </row>
    <row r="61" spans="1:17" x14ac:dyDescent="0.3">
      <c r="A61" t="s">
        <v>128</v>
      </c>
      <c r="B61" t="s">
        <v>129</v>
      </c>
      <c r="C61" s="2">
        <v>44986</v>
      </c>
      <c r="D61" s="2">
        <v>45351</v>
      </c>
      <c r="E61">
        <v>1249</v>
      </c>
      <c r="F61">
        <v>576</v>
      </c>
      <c r="G61" t="s">
        <v>39</v>
      </c>
      <c r="I61" t="s">
        <v>128</v>
      </c>
      <c r="J61" t="s">
        <v>129</v>
      </c>
      <c r="K61" s="2">
        <v>44986</v>
      </c>
      <c r="L61" s="4">
        <v>44986</v>
      </c>
      <c r="M61" s="3">
        <v>0</v>
      </c>
      <c r="N61" s="2"/>
      <c r="P61" s="4">
        <v>45351</v>
      </c>
      <c r="Q61" s="3">
        <v>0</v>
      </c>
    </row>
    <row r="62" spans="1:17" x14ac:dyDescent="0.3">
      <c r="A62" t="s">
        <v>130</v>
      </c>
      <c r="B62" t="s">
        <v>131</v>
      </c>
      <c r="C62" s="2">
        <v>44987</v>
      </c>
      <c r="D62" s="2">
        <v>45352</v>
      </c>
      <c r="E62">
        <v>1087</v>
      </c>
      <c r="F62">
        <v>1394</v>
      </c>
      <c r="G62" t="s">
        <v>39</v>
      </c>
      <c r="I62" t="s">
        <v>130</v>
      </c>
      <c r="J62" t="s">
        <v>131</v>
      </c>
      <c r="K62" s="2">
        <v>44987</v>
      </c>
      <c r="L62" s="4">
        <v>44987</v>
      </c>
      <c r="M62" s="3">
        <v>0</v>
      </c>
      <c r="N62" s="2"/>
      <c r="P62" s="4">
        <v>45352</v>
      </c>
      <c r="Q62" s="3">
        <v>0</v>
      </c>
    </row>
    <row r="63" spans="1:17" x14ac:dyDescent="0.3">
      <c r="A63" t="s">
        <v>132</v>
      </c>
      <c r="B63" t="s">
        <v>133</v>
      </c>
      <c r="C63" s="2">
        <v>44988</v>
      </c>
      <c r="D63" s="2">
        <v>45353</v>
      </c>
      <c r="E63">
        <v>1935</v>
      </c>
      <c r="F63">
        <v>572</v>
      </c>
      <c r="G63" t="s">
        <v>39</v>
      </c>
      <c r="I63" t="s">
        <v>132</v>
      </c>
      <c r="J63" t="s">
        <v>133</v>
      </c>
      <c r="K63" s="2">
        <v>44988</v>
      </c>
      <c r="L63" s="4">
        <v>44988</v>
      </c>
      <c r="M63" s="3">
        <v>0</v>
      </c>
      <c r="N63" s="2"/>
      <c r="P63" s="4">
        <v>45353</v>
      </c>
      <c r="Q63" s="3">
        <v>0</v>
      </c>
    </row>
    <row r="64" spans="1:17" x14ac:dyDescent="0.3">
      <c r="A64" t="s">
        <v>134</v>
      </c>
      <c r="B64" t="s">
        <v>135</v>
      </c>
      <c r="C64" s="2">
        <v>44989</v>
      </c>
      <c r="D64" s="2">
        <v>45354</v>
      </c>
      <c r="E64">
        <v>2242</v>
      </c>
      <c r="F64">
        <v>1125</v>
      </c>
      <c r="G64" t="s">
        <v>39</v>
      </c>
      <c r="I64" t="s">
        <v>134</v>
      </c>
      <c r="J64" t="s">
        <v>135</v>
      </c>
      <c r="K64" s="2">
        <v>44989</v>
      </c>
      <c r="L64" s="4">
        <v>44989</v>
      </c>
      <c r="M64" s="3">
        <v>0</v>
      </c>
      <c r="N64" s="2"/>
      <c r="P64" s="4">
        <v>45354</v>
      </c>
      <c r="Q64" s="3">
        <v>0</v>
      </c>
    </row>
    <row r="65" spans="1:17" x14ac:dyDescent="0.3">
      <c r="A65" t="s">
        <v>136</v>
      </c>
      <c r="B65" t="s">
        <v>137</v>
      </c>
      <c r="C65" s="2">
        <v>44990</v>
      </c>
      <c r="D65" s="2">
        <v>45355</v>
      </c>
      <c r="E65">
        <v>1529</v>
      </c>
      <c r="F65">
        <v>989</v>
      </c>
      <c r="G65" t="s">
        <v>39</v>
      </c>
      <c r="I65" t="s">
        <v>136</v>
      </c>
      <c r="J65" t="s">
        <v>137</v>
      </c>
      <c r="K65" s="2">
        <v>44990</v>
      </c>
      <c r="L65" s="4">
        <v>44990</v>
      </c>
      <c r="M65" s="3">
        <v>0</v>
      </c>
      <c r="N65" s="2"/>
      <c r="P65" s="4">
        <v>45355</v>
      </c>
      <c r="Q65" s="3">
        <v>0</v>
      </c>
    </row>
    <row r="66" spans="1:17" x14ac:dyDescent="0.3">
      <c r="A66" t="s">
        <v>138</v>
      </c>
      <c r="B66" t="s">
        <v>139</v>
      </c>
      <c r="C66" s="2">
        <v>44991</v>
      </c>
      <c r="D66" s="2">
        <v>45356</v>
      </c>
      <c r="E66">
        <v>1738</v>
      </c>
      <c r="F66">
        <v>1066</v>
      </c>
      <c r="G66" t="s">
        <v>39</v>
      </c>
      <c r="I66" t="s">
        <v>138</v>
      </c>
      <c r="J66" t="s">
        <v>139</v>
      </c>
      <c r="K66" s="2">
        <v>44991</v>
      </c>
      <c r="L66" s="4">
        <v>44991</v>
      </c>
      <c r="M66" s="3">
        <v>0</v>
      </c>
      <c r="N66" s="2"/>
      <c r="P66" s="4">
        <v>45356</v>
      </c>
      <c r="Q66" s="3">
        <v>0</v>
      </c>
    </row>
    <row r="67" spans="1:17" x14ac:dyDescent="0.3">
      <c r="A67" t="s">
        <v>140</v>
      </c>
      <c r="B67" t="s">
        <v>141</v>
      </c>
      <c r="C67" s="2">
        <v>44992</v>
      </c>
      <c r="D67" s="2">
        <v>45357</v>
      </c>
      <c r="E67">
        <v>1357</v>
      </c>
      <c r="F67">
        <v>548</v>
      </c>
      <c r="G67" t="s">
        <v>39</v>
      </c>
      <c r="I67" t="s">
        <v>140</v>
      </c>
      <c r="J67" t="s">
        <v>141</v>
      </c>
      <c r="K67" s="2">
        <v>44992</v>
      </c>
      <c r="L67" s="4">
        <v>44992</v>
      </c>
      <c r="M67" s="3">
        <v>0</v>
      </c>
      <c r="N67" s="2"/>
      <c r="P67" s="4">
        <v>45357</v>
      </c>
      <c r="Q67" s="3">
        <v>0</v>
      </c>
    </row>
    <row r="68" spans="1:17" x14ac:dyDescent="0.3">
      <c r="A68" t="s">
        <v>142</v>
      </c>
      <c r="B68" t="s">
        <v>143</v>
      </c>
      <c r="C68" s="2">
        <v>44993</v>
      </c>
      <c r="D68" s="2">
        <v>45358</v>
      </c>
      <c r="E68">
        <v>1621</v>
      </c>
      <c r="F68">
        <v>1181</v>
      </c>
      <c r="G68" t="s">
        <v>39</v>
      </c>
      <c r="I68" t="s">
        <v>142</v>
      </c>
      <c r="J68" t="s">
        <v>143</v>
      </c>
      <c r="K68" s="2">
        <v>44993</v>
      </c>
      <c r="L68" s="4">
        <v>44993</v>
      </c>
      <c r="M68" s="3">
        <v>0</v>
      </c>
      <c r="N68" s="2"/>
      <c r="P68" s="4">
        <v>45358</v>
      </c>
      <c r="Q68" s="3">
        <v>0</v>
      </c>
    </row>
    <row r="69" spans="1:17" x14ac:dyDescent="0.3">
      <c r="A69" t="s">
        <v>144</v>
      </c>
      <c r="B69" t="s">
        <v>145</v>
      </c>
      <c r="C69" s="2">
        <v>44994</v>
      </c>
      <c r="D69" s="2">
        <v>45359</v>
      </c>
      <c r="E69">
        <v>1986</v>
      </c>
      <c r="F69">
        <v>864</v>
      </c>
      <c r="G69" t="s">
        <v>39</v>
      </c>
      <c r="I69" t="s">
        <v>144</v>
      </c>
      <c r="J69" t="s">
        <v>145</v>
      </c>
      <c r="K69" s="2">
        <v>44994</v>
      </c>
      <c r="L69" s="4">
        <v>44994</v>
      </c>
      <c r="M69" s="3">
        <v>0</v>
      </c>
      <c r="N69" s="2"/>
      <c r="P69" s="4">
        <v>45359</v>
      </c>
      <c r="Q69" s="3">
        <v>0</v>
      </c>
    </row>
    <row r="70" spans="1:17" x14ac:dyDescent="0.3">
      <c r="A70" t="s">
        <v>146</v>
      </c>
      <c r="B70" t="s">
        <v>147</v>
      </c>
      <c r="C70" s="2">
        <v>44995</v>
      </c>
      <c r="D70" s="2">
        <v>45360</v>
      </c>
      <c r="E70">
        <v>2310</v>
      </c>
      <c r="F70">
        <v>1378</v>
      </c>
      <c r="G70" t="s">
        <v>39</v>
      </c>
      <c r="I70" t="s">
        <v>146</v>
      </c>
      <c r="J70" t="s">
        <v>147</v>
      </c>
      <c r="K70" s="2">
        <v>44995</v>
      </c>
      <c r="L70" s="4">
        <v>44995</v>
      </c>
      <c r="M70" s="3">
        <v>0</v>
      </c>
      <c r="N70" s="2"/>
      <c r="P70" s="4">
        <v>45360</v>
      </c>
      <c r="Q70" s="3">
        <v>0</v>
      </c>
    </row>
    <row r="71" spans="1:17" x14ac:dyDescent="0.3">
      <c r="A71" t="s">
        <v>148</v>
      </c>
      <c r="B71" t="s">
        <v>149</v>
      </c>
      <c r="C71" s="2">
        <v>44996</v>
      </c>
      <c r="D71" s="2">
        <v>45361</v>
      </c>
      <c r="E71">
        <v>1871</v>
      </c>
      <c r="F71">
        <v>747</v>
      </c>
      <c r="G71" t="s">
        <v>14</v>
      </c>
      <c r="I71" t="s">
        <v>148</v>
      </c>
      <c r="J71" t="s">
        <v>149</v>
      </c>
      <c r="K71" s="2">
        <v>44996</v>
      </c>
      <c r="L71" s="4">
        <v>44996</v>
      </c>
      <c r="M71" s="3">
        <v>0</v>
      </c>
      <c r="N71" s="2"/>
      <c r="P71" s="4">
        <v>45361</v>
      </c>
      <c r="Q71" s="3">
        <v>0</v>
      </c>
    </row>
    <row r="72" spans="1:17" x14ac:dyDescent="0.3">
      <c r="A72" t="s">
        <v>150</v>
      </c>
      <c r="B72" t="s">
        <v>151</v>
      </c>
      <c r="C72" s="2">
        <v>44997</v>
      </c>
      <c r="D72" s="2">
        <v>45362</v>
      </c>
      <c r="E72">
        <v>2165</v>
      </c>
      <c r="F72">
        <v>1157</v>
      </c>
      <c r="G72" t="s">
        <v>9</v>
      </c>
      <c r="I72" t="s">
        <v>150</v>
      </c>
      <c r="J72" t="s">
        <v>151</v>
      </c>
      <c r="K72" s="2">
        <v>44997</v>
      </c>
      <c r="L72" s="4">
        <v>44997</v>
      </c>
      <c r="M72" s="3">
        <v>0</v>
      </c>
      <c r="N72" s="2"/>
      <c r="P72" s="4">
        <v>45362</v>
      </c>
      <c r="Q72" s="3">
        <v>0</v>
      </c>
    </row>
    <row r="73" spans="1:17" x14ac:dyDescent="0.3">
      <c r="A73" t="s">
        <v>152</v>
      </c>
      <c r="B73" t="s">
        <v>153</v>
      </c>
      <c r="C73" s="2">
        <v>44998</v>
      </c>
      <c r="D73" s="2">
        <v>45363</v>
      </c>
      <c r="E73">
        <v>2745</v>
      </c>
      <c r="F73">
        <v>624</v>
      </c>
      <c r="G73" t="s">
        <v>39</v>
      </c>
      <c r="I73" t="s">
        <v>152</v>
      </c>
      <c r="J73" t="s">
        <v>153</v>
      </c>
      <c r="K73" s="2">
        <v>44998</v>
      </c>
      <c r="L73" s="4">
        <v>44998</v>
      </c>
      <c r="M73" s="3">
        <v>0</v>
      </c>
      <c r="N73" s="2"/>
      <c r="P73" s="4">
        <v>45363</v>
      </c>
      <c r="Q73" s="3">
        <v>0</v>
      </c>
    </row>
    <row r="74" spans="1:17" x14ac:dyDescent="0.3">
      <c r="A74" t="s">
        <v>154</v>
      </c>
      <c r="B74" t="s">
        <v>155</v>
      </c>
      <c r="C74" s="2">
        <v>44999</v>
      </c>
      <c r="D74" s="2">
        <v>45364</v>
      </c>
      <c r="E74">
        <v>2426</v>
      </c>
      <c r="F74">
        <v>669</v>
      </c>
      <c r="G74" t="s">
        <v>9</v>
      </c>
      <c r="I74" t="s">
        <v>154</v>
      </c>
      <c r="J74" t="s">
        <v>155</v>
      </c>
      <c r="K74" s="2">
        <v>44999</v>
      </c>
      <c r="L74" s="4">
        <v>44999</v>
      </c>
      <c r="M74" s="3">
        <v>0</v>
      </c>
      <c r="N74" s="2"/>
      <c r="P74" s="4">
        <v>45364</v>
      </c>
      <c r="Q74" s="3">
        <v>0</v>
      </c>
    </row>
    <row r="75" spans="1:17" x14ac:dyDescent="0.3">
      <c r="A75" t="s">
        <v>156</v>
      </c>
      <c r="B75" t="s">
        <v>157</v>
      </c>
      <c r="C75" s="2">
        <v>45000</v>
      </c>
      <c r="D75" s="2">
        <v>45365</v>
      </c>
      <c r="E75">
        <v>2046</v>
      </c>
      <c r="F75">
        <v>1366</v>
      </c>
      <c r="G75" t="s">
        <v>9</v>
      </c>
      <c r="I75" t="s">
        <v>156</v>
      </c>
      <c r="J75" t="s">
        <v>157</v>
      </c>
      <c r="K75" s="2">
        <v>45000</v>
      </c>
      <c r="L75" s="4">
        <v>45000</v>
      </c>
      <c r="M75" s="3">
        <v>0</v>
      </c>
      <c r="N75" s="2"/>
      <c r="P75" s="4">
        <v>45365</v>
      </c>
      <c r="Q75" s="3">
        <v>0</v>
      </c>
    </row>
    <row r="76" spans="1:17" x14ac:dyDescent="0.3">
      <c r="A76" t="s">
        <v>158</v>
      </c>
      <c r="B76" t="s">
        <v>159</v>
      </c>
      <c r="C76" s="2">
        <v>45001</v>
      </c>
      <c r="D76" s="2">
        <v>45366</v>
      </c>
      <c r="E76">
        <v>1257</v>
      </c>
      <c r="F76">
        <v>1045</v>
      </c>
      <c r="G76" t="s">
        <v>39</v>
      </c>
      <c r="I76" t="s">
        <v>158</v>
      </c>
      <c r="J76" t="s">
        <v>159</v>
      </c>
      <c r="K76" s="2">
        <v>45001</v>
      </c>
      <c r="L76" s="4">
        <v>45001</v>
      </c>
      <c r="M76" s="3">
        <v>0</v>
      </c>
      <c r="N76" s="2"/>
      <c r="P76" s="4">
        <v>45366</v>
      </c>
      <c r="Q76" s="3">
        <v>0</v>
      </c>
    </row>
    <row r="77" spans="1:17" x14ac:dyDescent="0.3">
      <c r="A77" t="s">
        <v>160</v>
      </c>
      <c r="B77" t="s">
        <v>161</v>
      </c>
      <c r="C77" s="2">
        <v>45002</v>
      </c>
      <c r="D77" s="2">
        <v>45367</v>
      </c>
      <c r="E77">
        <v>1976</v>
      </c>
      <c r="F77">
        <v>869</v>
      </c>
      <c r="G77" t="s">
        <v>14</v>
      </c>
      <c r="I77" t="s">
        <v>160</v>
      </c>
      <c r="J77" t="s">
        <v>161</v>
      </c>
      <c r="K77" s="2">
        <v>45002</v>
      </c>
      <c r="L77" s="4">
        <v>45002</v>
      </c>
      <c r="M77" s="3">
        <v>0</v>
      </c>
      <c r="N77" s="2"/>
      <c r="P77" s="4">
        <v>45367</v>
      </c>
      <c r="Q77" s="3">
        <v>0</v>
      </c>
    </row>
    <row r="78" spans="1:17" x14ac:dyDescent="0.3">
      <c r="A78" t="s">
        <v>162</v>
      </c>
      <c r="B78" t="s">
        <v>163</v>
      </c>
      <c r="C78" s="2">
        <v>45003</v>
      </c>
      <c r="D78" s="2">
        <v>45368</v>
      </c>
      <c r="E78">
        <v>2350</v>
      </c>
      <c r="F78">
        <v>1270</v>
      </c>
      <c r="G78" t="s">
        <v>14</v>
      </c>
      <c r="I78" t="s">
        <v>162</v>
      </c>
      <c r="J78" t="s">
        <v>163</v>
      </c>
      <c r="K78" s="2">
        <v>45003</v>
      </c>
      <c r="L78" s="4">
        <v>45003</v>
      </c>
      <c r="M78" s="3">
        <v>0</v>
      </c>
      <c r="N78" s="2"/>
      <c r="P78" s="4">
        <v>45368</v>
      </c>
      <c r="Q78" s="3">
        <v>0</v>
      </c>
    </row>
    <row r="79" spans="1:17" x14ac:dyDescent="0.3">
      <c r="A79" t="s">
        <v>164</v>
      </c>
      <c r="B79" t="s">
        <v>165</v>
      </c>
      <c r="C79" s="2">
        <v>45004</v>
      </c>
      <c r="D79" s="2">
        <v>45369</v>
      </c>
      <c r="E79">
        <v>2212</v>
      </c>
      <c r="F79">
        <v>740</v>
      </c>
      <c r="G79" t="s">
        <v>9</v>
      </c>
      <c r="I79" t="s">
        <v>164</v>
      </c>
      <c r="J79" t="s">
        <v>165</v>
      </c>
      <c r="K79" s="2">
        <v>45004</v>
      </c>
      <c r="L79" s="4">
        <v>45004</v>
      </c>
      <c r="M79" s="3">
        <v>0</v>
      </c>
      <c r="N79" s="2"/>
      <c r="P79" s="4">
        <v>45369</v>
      </c>
      <c r="Q79" s="3">
        <v>0</v>
      </c>
    </row>
    <row r="80" spans="1:17" x14ac:dyDescent="0.3">
      <c r="A80" t="s">
        <v>166</v>
      </c>
      <c r="B80" t="s">
        <v>167</v>
      </c>
      <c r="C80" s="2">
        <v>45005</v>
      </c>
      <c r="D80" s="2">
        <v>45370</v>
      </c>
      <c r="E80">
        <v>2597</v>
      </c>
      <c r="F80">
        <v>507</v>
      </c>
      <c r="G80" t="s">
        <v>39</v>
      </c>
      <c r="I80" t="s">
        <v>166</v>
      </c>
      <c r="J80" t="s">
        <v>167</v>
      </c>
      <c r="K80" s="2">
        <v>45005</v>
      </c>
      <c r="L80" s="4">
        <v>45005</v>
      </c>
      <c r="M80" s="3">
        <v>0</v>
      </c>
      <c r="N80" s="2"/>
      <c r="P80" s="4">
        <v>45370</v>
      </c>
      <c r="Q80" s="3">
        <v>0</v>
      </c>
    </row>
    <row r="81" spans="1:17" x14ac:dyDescent="0.3">
      <c r="A81" t="s">
        <v>168</v>
      </c>
      <c r="B81" t="s">
        <v>169</v>
      </c>
      <c r="C81" s="2">
        <v>45006</v>
      </c>
      <c r="D81" s="2">
        <v>45371</v>
      </c>
      <c r="E81">
        <v>1215</v>
      </c>
      <c r="F81">
        <v>1281</v>
      </c>
      <c r="G81" t="s">
        <v>39</v>
      </c>
      <c r="I81" t="s">
        <v>168</v>
      </c>
      <c r="J81" t="s">
        <v>169</v>
      </c>
      <c r="K81" s="2">
        <v>45006</v>
      </c>
      <c r="L81" s="4">
        <v>45006</v>
      </c>
      <c r="M81" s="3">
        <v>0</v>
      </c>
      <c r="N81" s="2"/>
      <c r="P81" s="4">
        <v>45371</v>
      </c>
      <c r="Q81" s="3">
        <v>0</v>
      </c>
    </row>
    <row r="82" spans="1:17" x14ac:dyDescent="0.3">
      <c r="A82" t="s">
        <v>170</v>
      </c>
      <c r="B82" t="s">
        <v>171</v>
      </c>
      <c r="C82" s="2">
        <v>45007</v>
      </c>
      <c r="D82" s="2">
        <v>45372</v>
      </c>
      <c r="E82">
        <v>1163</v>
      </c>
      <c r="F82">
        <v>1479</v>
      </c>
      <c r="G82" t="s">
        <v>39</v>
      </c>
      <c r="I82" t="s">
        <v>170</v>
      </c>
      <c r="J82" t="s">
        <v>171</v>
      </c>
      <c r="K82" s="2">
        <v>45007</v>
      </c>
      <c r="L82" s="4">
        <v>45007</v>
      </c>
      <c r="M82" s="3">
        <v>0</v>
      </c>
      <c r="N82" s="2"/>
      <c r="P82" s="4">
        <v>45372</v>
      </c>
      <c r="Q82" s="3">
        <v>0</v>
      </c>
    </row>
    <row r="83" spans="1:17" x14ac:dyDescent="0.3">
      <c r="A83" t="s">
        <v>172</v>
      </c>
      <c r="B83" t="s">
        <v>173</v>
      </c>
      <c r="C83" s="2">
        <v>45008</v>
      </c>
      <c r="D83" s="2">
        <v>45373</v>
      </c>
      <c r="E83">
        <v>1310</v>
      </c>
      <c r="F83">
        <v>1229</v>
      </c>
      <c r="G83" t="s">
        <v>9</v>
      </c>
      <c r="I83" t="s">
        <v>172</v>
      </c>
      <c r="J83" t="s">
        <v>173</v>
      </c>
      <c r="K83" s="2">
        <v>45008</v>
      </c>
      <c r="L83" s="4">
        <v>45008</v>
      </c>
      <c r="M83" s="3">
        <v>0</v>
      </c>
      <c r="N83" s="2"/>
      <c r="P83" s="4">
        <v>45373</v>
      </c>
      <c r="Q83" s="3">
        <v>0</v>
      </c>
    </row>
    <row r="84" spans="1:17" x14ac:dyDescent="0.3">
      <c r="A84" t="s">
        <v>174</v>
      </c>
      <c r="B84" t="s">
        <v>175</v>
      </c>
      <c r="C84" s="2">
        <v>45009</v>
      </c>
      <c r="D84" s="2">
        <v>45374</v>
      </c>
      <c r="E84">
        <v>2874</v>
      </c>
      <c r="F84">
        <v>1211</v>
      </c>
      <c r="G84" t="s">
        <v>14</v>
      </c>
      <c r="I84" t="s">
        <v>174</v>
      </c>
      <c r="J84" t="s">
        <v>175</v>
      </c>
      <c r="K84" s="2">
        <v>45009</v>
      </c>
      <c r="L84" s="4">
        <v>45009</v>
      </c>
      <c r="M84" s="3">
        <v>0</v>
      </c>
      <c r="N84" s="2"/>
      <c r="P84" s="4">
        <v>45374</v>
      </c>
      <c r="Q84" s="3">
        <v>0</v>
      </c>
    </row>
    <row r="85" spans="1:17" x14ac:dyDescent="0.3">
      <c r="A85" t="s">
        <v>176</v>
      </c>
      <c r="B85" t="s">
        <v>177</v>
      </c>
      <c r="C85" s="2">
        <v>45010</v>
      </c>
      <c r="D85" s="2">
        <v>45375</v>
      </c>
      <c r="E85">
        <v>1072</v>
      </c>
      <c r="F85">
        <v>786</v>
      </c>
      <c r="G85" t="s">
        <v>39</v>
      </c>
      <c r="I85" t="s">
        <v>176</v>
      </c>
      <c r="J85" t="s">
        <v>177</v>
      </c>
      <c r="K85" s="2">
        <v>45010</v>
      </c>
      <c r="L85" s="4">
        <v>45010</v>
      </c>
      <c r="M85" s="3">
        <v>0</v>
      </c>
      <c r="N85" s="2"/>
      <c r="P85" s="4">
        <v>45375</v>
      </c>
      <c r="Q85" s="3">
        <v>0</v>
      </c>
    </row>
    <row r="86" spans="1:17" x14ac:dyDescent="0.3">
      <c r="A86" t="s">
        <v>178</v>
      </c>
      <c r="B86" t="s">
        <v>179</v>
      </c>
      <c r="C86" s="2">
        <v>45011</v>
      </c>
      <c r="D86" s="2">
        <v>45376</v>
      </c>
      <c r="E86">
        <v>1397</v>
      </c>
      <c r="F86">
        <v>698</v>
      </c>
      <c r="G86" t="s">
        <v>9</v>
      </c>
      <c r="I86" t="s">
        <v>178</v>
      </c>
      <c r="J86" t="s">
        <v>179</v>
      </c>
      <c r="K86" s="2">
        <v>45011</v>
      </c>
      <c r="L86" s="4">
        <v>45011</v>
      </c>
      <c r="M86" s="3">
        <v>0</v>
      </c>
      <c r="N86" s="2"/>
      <c r="P86" s="4">
        <v>45376</v>
      </c>
      <c r="Q86" s="3">
        <v>0</v>
      </c>
    </row>
    <row r="87" spans="1:17" x14ac:dyDescent="0.3">
      <c r="A87" t="s">
        <v>180</v>
      </c>
      <c r="B87" t="s">
        <v>181</v>
      </c>
      <c r="C87" s="2">
        <v>45012</v>
      </c>
      <c r="D87" s="2">
        <v>45377</v>
      </c>
      <c r="E87">
        <v>2159</v>
      </c>
      <c r="F87">
        <v>1281</v>
      </c>
      <c r="G87" t="s">
        <v>14</v>
      </c>
      <c r="I87" t="s">
        <v>180</v>
      </c>
      <c r="J87" t="s">
        <v>181</v>
      </c>
      <c r="K87" s="2">
        <v>45012</v>
      </c>
      <c r="L87" s="4">
        <v>45012</v>
      </c>
      <c r="M87" s="3">
        <v>0</v>
      </c>
      <c r="N87" s="2"/>
      <c r="P87" s="4">
        <v>45377</v>
      </c>
      <c r="Q87" s="3">
        <v>0</v>
      </c>
    </row>
    <row r="88" spans="1:17" x14ac:dyDescent="0.3">
      <c r="A88" t="s">
        <v>182</v>
      </c>
      <c r="B88" t="s">
        <v>183</v>
      </c>
      <c r="C88" s="2">
        <v>45013</v>
      </c>
      <c r="D88" s="2">
        <v>45378</v>
      </c>
      <c r="E88">
        <v>2777</v>
      </c>
      <c r="F88">
        <v>1417</v>
      </c>
      <c r="G88" t="s">
        <v>9</v>
      </c>
      <c r="I88" t="s">
        <v>182</v>
      </c>
      <c r="J88" t="s">
        <v>183</v>
      </c>
      <c r="K88" s="2">
        <v>45013</v>
      </c>
      <c r="L88" s="4">
        <v>45013</v>
      </c>
      <c r="M88" s="3">
        <v>0</v>
      </c>
      <c r="N88" s="2"/>
      <c r="P88" s="4">
        <v>45378</v>
      </c>
      <c r="Q88" s="3">
        <v>0</v>
      </c>
    </row>
    <row r="89" spans="1:17" x14ac:dyDescent="0.3">
      <c r="A89" t="s">
        <v>184</v>
      </c>
      <c r="B89" t="s">
        <v>185</v>
      </c>
      <c r="C89" s="2">
        <v>45014</v>
      </c>
      <c r="D89" s="2">
        <v>45379</v>
      </c>
      <c r="E89">
        <v>1354</v>
      </c>
      <c r="F89">
        <v>1120</v>
      </c>
      <c r="G89" t="s">
        <v>9</v>
      </c>
      <c r="I89" t="s">
        <v>184</v>
      </c>
      <c r="J89" t="s">
        <v>185</v>
      </c>
      <c r="K89" s="2">
        <v>45014</v>
      </c>
      <c r="L89" s="4">
        <v>45014</v>
      </c>
      <c r="M89" s="3">
        <v>0</v>
      </c>
      <c r="N89" s="2"/>
      <c r="P89" s="4">
        <v>45379</v>
      </c>
      <c r="Q89" s="3">
        <v>0</v>
      </c>
    </row>
    <row r="90" spans="1:17" x14ac:dyDescent="0.3">
      <c r="A90" t="s">
        <v>186</v>
      </c>
      <c r="B90" t="s">
        <v>187</v>
      </c>
      <c r="C90" s="2">
        <v>45015</v>
      </c>
      <c r="D90" s="2">
        <v>45380</v>
      </c>
      <c r="E90">
        <v>1295</v>
      </c>
      <c r="F90">
        <v>600</v>
      </c>
      <c r="G90" t="s">
        <v>39</v>
      </c>
      <c r="I90" t="s">
        <v>186</v>
      </c>
      <c r="J90" t="s">
        <v>187</v>
      </c>
      <c r="K90" s="2">
        <v>45015</v>
      </c>
      <c r="L90" s="4">
        <v>45015</v>
      </c>
      <c r="M90" s="3">
        <v>0</v>
      </c>
      <c r="N90" s="2"/>
      <c r="P90" s="4">
        <v>45380</v>
      </c>
      <c r="Q90" s="3">
        <v>0</v>
      </c>
    </row>
    <row r="91" spans="1:17" x14ac:dyDescent="0.3">
      <c r="A91" t="s">
        <v>188</v>
      </c>
      <c r="B91" t="s">
        <v>189</v>
      </c>
      <c r="C91" s="2">
        <v>45016</v>
      </c>
      <c r="D91" s="2">
        <v>45381</v>
      </c>
      <c r="E91">
        <v>2262</v>
      </c>
      <c r="F91">
        <v>1456</v>
      </c>
      <c r="G91" t="s">
        <v>14</v>
      </c>
      <c r="I91" t="s">
        <v>188</v>
      </c>
      <c r="J91" t="s">
        <v>189</v>
      </c>
      <c r="K91" s="2">
        <v>45016</v>
      </c>
      <c r="L91" s="4">
        <v>45016</v>
      </c>
      <c r="M91" s="3">
        <v>0</v>
      </c>
      <c r="N91" s="2"/>
      <c r="P91" s="4">
        <v>45381</v>
      </c>
      <c r="Q91" s="3">
        <v>0</v>
      </c>
    </row>
    <row r="92" spans="1:17" x14ac:dyDescent="0.3">
      <c r="A92" t="s">
        <v>190</v>
      </c>
      <c r="B92" t="s">
        <v>191</v>
      </c>
      <c r="C92" s="2">
        <v>45017</v>
      </c>
      <c r="D92" s="2">
        <v>45382</v>
      </c>
      <c r="E92">
        <v>2223</v>
      </c>
      <c r="F92">
        <v>1213</v>
      </c>
      <c r="G92" t="s">
        <v>9</v>
      </c>
      <c r="I92" t="s">
        <v>190</v>
      </c>
      <c r="J92" t="s">
        <v>191</v>
      </c>
      <c r="K92" s="2">
        <v>45017</v>
      </c>
      <c r="L92" s="4">
        <v>45017</v>
      </c>
      <c r="M92" s="3">
        <v>0</v>
      </c>
      <c r="N92" s="2"/>
      <c r="P92" s="4">
        <v>45382</v>
      </c>
      <c r="Q92" s="3">
        <v>0</v>
      </c>
    </row>
    <row r="93" spans="1:17" x14ac:dyDescent="0.3">
      <c r="A93" t="s">
        <v>192</v>
      </c>
      <c r="B93" t="s">
        <v>193</v>
      </c>
      <c r="C93" s="2">
        <v>45018</v>
      </c>
      <c r="D93" s="2">
        <v>45383</v>
      </c>
      <c r="E93">
        <v>2546</v>
      </c>
      <c r="F93">
        <v>657</v>
      </c>
      <c r="G93" t="s">
        <v>9</v>
      </c>
      <c r="I93" t="s">
        <v>192</v>
      </c>
      <c r="J93" t="s">
        <v>193</v>
      </c>
      <c r="K93" s="2">
        <v>45018</v>
      </c>
      <c r="L93" s="4">
        <v>45018</v>
      </c>
      <c r="M93" s="3">
        <v>0</v>
      </c>
      <c r="N93" s="2"/>
      <c r="P93" s="4">
        <v>45383</v>
      </c>
      <c r="Q93" s="3">
        <v>0</v>
      </c>
    </row>
    <row r="94" spans="1:17" x14ac:dyDescent="0.3">
      <c r="A94" t="s">
        <v>194</v>
      </c>
      <c r="B94" t="s">
        <v>195</v>
      </c>
      <c r="C94" s="2">
        <v>45019</v>
      </c>
      <c r="D94" s="2">
        <v>45384</v>
      </c>
      <c r="E94">
        <v>2782</v>
      </c>
      <c r="F94">
        <v>1415</v>
      </c>
      <c r="G94" t="s">
        <v>14</v>
      </c>
      <c r="I94" t="s">
        <v>194</v>
      </c>
      <c r="J94" t="s">
        <v>195</v>
      </c>
      <c r="K94" s="2">
        <v>45019</v>
      </c>
      <c r="L94" s="4">
        <v>45019</v>
      </c>
      <c r="M94" s="3">
        <v>0</v>
      </c>
      <c r="N94" s="2"/>
      <c r="P94" s="4">
        <v>45384</v>
      </c>
      <c r="Q94" s="3">
        <v>0</v>
      </c>
    </row>
    <row r="95" spans="1:17" x14ac:dyDescent="0.3">
      <c r="A95" t="s">
        <v>196</v>
      </c>
      <c r="B95" t="s">
        <v>197</v>
      </c>
      <c r="C95" s="2">
        <v>45020</v>
      </c>
      <c r="D95" s="2">
        <v>45385</v>
      </c>
      <c r="E95">
        <v>1765</v>
      </c>
      <c r="F95">
        <v>765</v>
      </c>
      <c r="G95" t="s">
        <v>14</v>
      </c>
      <c r="I95" t="s">
        <v>196</v>
      </c>
      <c r="J95" t="s">
        <v>197</v>
      </c>
      <c r="K95" s="2">
        <v>45020</v>
      </c>
      <c r="L95" s="4">
        <v>45020</v>
      </c>
      <c r="M95" s="3">
        <v>0</v>
      </c>
      <c r="N95" s="2"/>
      <c r="P95" s="4">
        <v>45385</v>
      </c>
      <c r="Q95" s="3">
        <v>0</v>
      </c>
    </row>
    <row r="96" spans="1:17" x14ac:dyDescent="0.3">
      <c r="A96" t="s">
        <v>198</v>
      </c>
      <c r="B96" t="s">
        <v>199</v>
      </c>
      <c r="C96" s="2">
        <v>45021</v>
      </c>
      <c r="D96" s="2">
        <v>45386</v>
      </c>
      <c r="E96">
        <v>1865</v>
      </c>
      <c r="F96">
        <v>1403</v>
      </c>
      <c r="G96" t="s">
        <v>9</v>
      </c>
      <c r="I96" t="s">
        <v>198</v>
      </c>
      <c r="J96" t="s">
        <v>199</v>
      </c>
      <c r="K96" s="2">
        <v>45021</v>
      </c>
      <c r="L96" s="4">
        <v>45021</v>
      </c>
      <c r="M96" s="3">
        <v>0</v>
      </c>
      <c r="N96" s="2"/>
      <c r="P96" s="4">
        <v>45386</v>
      </c>
      <c r="Q96" s="3">
        <v>0</v>
      </c>
    </row>
    <row r="97" spans="1:17" x14ac:dyDescent="0.3">
      <c r="A97" t="s">
        <v>200</v>
      </c>
      <c r="B97" t="s">
        <v>201</v>
      </c>
      <c r="C97" s="2">
        <v>45022</v>
      </c>
      <c r="D97" s="2">
        <v>45387</v>
      </c>
      <c r="E97">
        <v>2609</v>
      </c>
      <c r="F97">
        <v>925</v>
      </c>
      <c r="G97" t="s">
        <v>14</v>
      </c>
      <c r="I97" t="s">
        <v>200</v>
      </c>
      <c r="J97" t="s">
        <v>201</v>
      </c>
      <c r="K97" s="2">
        <v>45022</v>
      </c>
      <c r="L97" s="4">
        <v>45022</v>
      </c>
      <c r="M97" s="3">
        <v>0</v>
      </c>
      <c r="N97" s="2"/>
      <c r="P97" s="4">
        <v>45387</v>
      </c>
      <c r="Q97" s="3">
        <v>0</v>
      </c>
    </row>
    <row r="98" spans="1:17" x14ac:dyDescent="0.3">
      <c r="A98" t="s">
        <v>202</v>
      </c>
      <c r="B98" t="s">
        <v>203</v>
      </c>
      <c r="C98" s="2">
        <v>45023</v>
      </c>
      <c r="D98" s="2">
        <v>45388</v>
      </c>
      <c r="E98">
        <v>2654</v>
      </c>
      <c r="F98">
        <v>782</v>
      </c>
      <c r="G98" t="s">
        <v>39</v>
      </c>
      <c r="I98" t="s">
        <v>202</v>
      </c>
      <c r="J98" t="s">
        <v>203</v>
      </c>
      <c r="K98" s="2">
        <v>45023</v>
      </c>
      <c r="L98" s="4">
        <v>45023</v>
      </c>
      <c r="M98" s="3">
        <v>0</v>
      </c>
      <c r="N98" s="2"/>
      <c r="P98" s="4">
        <v>45388</v>
      </c>
      <c r="Q98" s="3">
        <v>0</v>
      </c>
    </row>
    <row r="99" spans="1:17" x14ac:dyDescent="0.3">
      <c r="A99" t="s">
        <v>204</v>
      </c>
      <c r="B99" t="s">
        <v>205</v>
      </c>
      <c r="C99" s="2">
        <v>45024</v>
      </c>
      <c r="D99" s="2">
        <v>45389</v>
      </c>
      <c r="E99">
        <v>1018</v>
      </c>
      <c r="F99">
        <v>1036</v>
      </c>
      <c r="G99" t="s">
        <v>39</v>
      </c>
      <c r="I99" t="s">
        <v>204</v>
      </c>
      <c r="J99" t="s">
        <v>205</v>
      </c>
      <c r="K99" s="2">
        <v>45024</v>
      </c>
      <c r="L99" s="4">
        <v>45024</v>
      </c>
      <c r="M99" s="3">
        <v>0</v>
      </c>
      <c r="N99" s="2"/>
      <c r="P99" s="4">
        <v>45389</v>
      </c>
      <c r="Q99" s="3">
        <v>0</v>
      </c>
    </row>
    <row r="100" spans="1:17" x14ac:dyDescent="0.3">
      <c r="A100" t="s">
        <v>206</v>
      </c>
      <c r="B100" t="s">
        <v>207</v>
      </c>
      <c r="C100" s="2">
        <v>45025</v>
      </c>
      <c r="D100" s="2">
        <v>45390</v>
      </c>
      <c r="E100">
        <v>1819</v>
      </c>
      <c r="F100">
        <v>794</v>
      </c>
      <c r="G100" t="s">
        <v>14</v>
      </c>
      <c r="I100" t="s">
        <v>206</v>
      </c>
      <c r="J100" t="s">
        <v>207</v>
      </c>
      <c r="K100" s="2">
        <v>45025</v>
      </c>
      <c r="L100" s="4">
        <v>45025</v>
      </c>
      <c r="M100" s="3">
        <v>0</v>
      </c>
      <c r="N100" s="2"/>
      <c r="P100" s="4">
        <v>45390</v>
      </c>
      <c r="Q100" s="3">
        <v>0</v>
      </c>
    </row>
    <row r="101" spans="1:17" x14ac:dyDescent="0.3">
      <c r="A101" t="s">
        <v>208</v>
      </c>
      <c r="B101" t="s">
        <v>209</v>
      </c>
      <c r="C101" s="2">
        <v>45026</v>
      </c>
      <c r="D101" s="2">
        <v>45391</v>
      </c>
      <c r="E101">
        <v>1593</v>
      </c>
      <c r="F101">
        <v>1494</v>
      </c>
      <c r="G101" t="s">
        <v>39</v>
      </c>
      <c r="I101" t="s">
        <v>208</v>
      </c>
      <c r="J101" t="s">
        <v>209</v>
      </c>
      <c r="K101" s="2">
        <v>45026</v>
      </c>
      <c r="L101" s="4">
        <v>45026</v>
      </c>
      <c r="M101" s="3">
        <v>0</v>
      </c>
      <c r="N101" s="2"/>
      <c r="P101" s="4">
        <v>45391</v>
      </c>
      <c r="Q10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C3B3-0D72-493D-B41F-F529068694F0}">
  <sheetPr codeName="Sheet10"/>
  <dimension ref="B1:P67"/>
  <sheetViews>
    <sheetView showGridLines="0" topLeftCell="A51" zoomScale="85" zoomScaleNormal="85" workbookViewId="0">
      <selection activeCell="J17" sqref="J17"/>
    </sheetView>
  </sheetViews>
  <sheetFormatPr defaultRowHeight="14.4" x14ac:dyDescent="0.3"/>
  <cols>
    <col min="2" max="2" width="27.77734375" bestFit="1" customWidth="1"/>
    <col min="3" max="3" width="14.6640625" customWidth="1"/>
    <col min="4" max="4" width="11.77734375" bestFit="1" customWidth="1"/>
    <col min="5" max="5" width="8.88671875" customWidth="1"/>
    <col min="6" max="6" width="27.77734375" customWidth="1"/>
    <col min="8" max="8" width="12" bestFit="1" customWidth="1"/>
    <col min="10" max="10" width="23.21875" bestFit="1" customWidth="1"/>
    <col min="11" max="11" width="20.33203125" bestFit="1" customWidth="1"/>
    <col min="13" max="13" width="11" bestFit="1" customWidth="1"/>
    <col min="14" max="14" width="21.5546875" bestFit="1" customWidth="1"/>
  </cols>
  <sheetData>
    <row r="1" spans="2:16" x14ac:dyDescent="0.3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</row>
    <row r="2" spans="2:16" x14ac:dyDescent="0.3"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</row>
    <row r="3" spans="2:16" x14ac:dyDescent="0.3"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</row>
    <row r="5" spans="2:16" ht="15" thickBot="1" x14ac:dyDescent="0.35">
      <c r="B5" s="122" t="s">
        <v>310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7" spans="2:16" x14ac:dyDescent="0.3">
      <c r="B7" s="235" t="s">
        <v>308</v>
      </c>
      <c r="C7" s="235"/>
      <c r="F7" s="235" t="s">
        <v>428</v>
      </c>
      <c r="G7" s="235"/>
      <c r="J7" s="235" t="s">
        <v>443</v>
      </c>
      <c r="K7" s="235"/>
      <c r="L7" s="235"/>
      <c r="M7" s="235"/>
      <c r="N7" s="235"/>
      <c r="O7" s="235"/>
      <c r="P7" s="235"/>
    </row>
    <row r="8" spans="2:16" ht="15" thickBot="1" x14ac:dyDescent="0.35">
      <c r="B8" t="s">
        <v>230</v>
      </c>
      <c r="C8" s="151"/>
      <c r="F8" t="s">
        <v>420</v>
      </c>
      <c r="G8" s="222">
        <f>'Financial Statement'!C101</f>
        <v>9.5228032208575897E-2</v>
      </c>
      <c r="J8" s="5" t="s">
        <v>444</v>
      </c>
      <c r="K8" s="7"/>
      <c r="L8" s="7" t="s">
        <v>445</v>
      </c>
      <c r="M8" s="7"/>
      <c r="N8" s="7"/>
    </row>
    <row r="9" spans="2:16" ht="15" thickBot="1" x14ac:dyDescent="0.35">
      <c r="B9" t="s">
        <v>309</v>
      </c>
      <c r="C9" s="151"/>
      <c r="F9" t="s">
        <v>421</v>
      </c>
      <c r="G9" s="204">
        <f>'Financial Statement'!C102</f>
        <v>1.5721928419879421</v>
      </c>
      <c r="J9" s="216">
        <f>'Financial Statement'!$G$90</f>
        <v>442.83497226971508</v>
      </c>
      <c r="K9" s="214">
        <v>1</v>
      </c>
      <c r="L9" s="215">
        <f>K9+0.5</f>
        <v>1.5</v>
      </c>
      <c r="M9" s="215">
        <f t="shared" ref="M9:P9" si="0">L9+0.5</f>
        <v>2</v>
      </c>
      <c r="N9" s="215">
        <f t="shared" si="0"/>
        <v>2.5</v>
      </c>
      <c r="O9" s="215">
        <f t="shared" si="0"/>
        <v>3</v>
      </c>
      <c r="P9" s="215">
        <f t="shared" si="0"/>
        <v>3.5</v>
      </c>
    </row>
    <row r="10" spans="2:16" x14ac:dyDescent="0.3">
      <c r="B10" t="s">
        <v>311</v>
      </c>
      <c r="C10" s="151">
        <v>100</v>
      </c>
      <c r="F10" t="s">
        <v>426</v>
      </c>
      <c r="G10" s="222">
        <f ca="1">'Financial Statement'!C114</f>
        <v>0.22149978345048038</v>
      </c>
      <c r="J10" s="212">
        <v>0.05</v>
      </c>
      <c r="K10" s="41">
        <f t="dataTable" ref="K10:P15" dt2D="1" dtr="1" r1="G22" r2="G20"/>
        <v>354.26797781577204</v>
      </c>
      <c r="L10" s="41">
        <v>354.26797781577204</v>
      </c>
      <c r="M10" s="41">
        <v>354.26797781577204</v>
      </c>
      <c r="N10" s="41">
        <v>354.26797781577204</v>
      </c>
      <c r="O10" s="41">
        <v>354.26797781577204</v>
      </c>
      <c r="P10" s="41">
        <v>354.26797781577204</v>
      </c>
    </row>
    <row r="11" spans="2:16" x14ac:dyDescent="0.3">
      <c r="B11" t="s">
        <v>306</v>
      </c>
      <c r="C11" s="151"/>
      <c r="F11" t="s">
        <v>427</v>
      </c>
      <c r="G11" s="204">
        <f ca="1">'Financial Statement'!C115</f>
        <v>2.4179129588595578</v>
      </c>
      <c r="J11" s="211">
        <f>J10-0.5%</f>
        <v>4.5000000000000005E-2</v>
      </c>
      <c r="K11" s="41">
        <v>393.63108646196889</v>
      </c>
      <c r="L11" s="41">
        <v>393.63108646196889</v>
      </c>
      <c r="M11" s="41">
        <v>393.63108646196889</v>
      </c>
      <c r="N11" s="41">
        <v>393.63108646196889</v>
      </c>
      <c r="O11" s="41">
        <v>393.63108646196889</v>
      </c>
      <c r="P11" s="41">
        <v>393.63108646196889</v>
      </c>
    </row>
    <row r="12" spans="2:16" x14ac:dyDescent="0.3">
      <c r="B12" t="s">
        <v>335</v>
      </c>
      <c r="C12" s="151"/>
      <c r="J12" s="211">
        <f t="shared" ref="J12:J15" si="1">J11-0.5%</f>
        <v>4.0000000000000008E-2</v>
      </c>
      <c r="K12" s="41">
        <v>442.83497226971502</v>
      </c>
      <c r="L12" s="41">
        <v>442.83497226971502</v>
      </c>
      <c r="M12" s="217">
        <v>442.83497226971502</v>
      </c>
      <c r="N12" s="217">
        <v>442.83497226971502</v>
      </c>
      <c r="O12" s="41">
        <v>442.83497226971502</v>
      </c>
      <c r="P12" s="41">
        <v>442.83497226971502</v>
      </c>
    </row>
    <row r="13" spans="2:16" x14ac:dyDescent="0.3">
      <c r="B13" t="s">
        <v>336</v>
      </c>
      <c r="C13" s="151"/>
      <c r="J13" s="211">
        <f t="shared" si="1"/>
        <v>3.500000000000001E-2</v>
      </c>
      <c r="K13" s="41">
        <v>506.09711116538847</v>
      </c>
      <c r="L13" s="41">
        <v>506.09711116538847</v>
      </c>
      <c r="M13" s="217">
        <v>506.09711116538847</v>
      </c>
      <c r="N13" s="217">
        <v>506.09711116538847</v>
      </c>
      <c r="O13" s="41">
        <v>506.09711116538847</v>
      </c>
      <c r="P13" s="41">
        <v>506.09711116538847</v>
      </c>
    </row>
    <row r="14" spans="2:16" x14ac:dyDescent="0.3">
      <c r="J14" s="211">
        <f t="shared" si="1"/>
        <v>3.0000000000000009E-2</v>
      </c>
      <c r="K14" s="41">
        <v>590.44662969295314</v>
      </c>
      <c r="L14" s="41">
        <v>590.44662969295314</v>
      </c>
      <c r="M14" s="41">
        <v>590.44662969295314</v>
      </c>
      <c r="N14" s="41">
        <v>590.44662969295314</v>
      </c>
      <c r="O14" s="41">
        <v>590.44662969295314</v>
      </c>
      <c r="P14" s="41">
        <v>590.44662969295314</v>
      </c>
    </row>
    <row r="15" spans="2:16" x14ac:dyDescent="0.3">
      <c r="B15" s="235" t="s">
        <v>313</v>
      </c>
      <c r="C15" s="235"/>
      <c r="F15" s="235" t="s">
        <v>429</v>
      </c>
      <c r="G15" s="235"/>
      <c r="J15" s="211">
        <f t="shared" si="1"/>
        <v>2.5000000000000008E-2</v>
      </c>
      <c r="K15" s="41">
        <v>708.53595563154386</v>
      </c>
      <c r="L15" s="41">
        <v>708.53595563154386</v>
      </c>
      <c r="M15" s="41">
        <v>708.53595563154386</v>
      </c>
      <c r="N15" s="41">
        <v>708.53595563154386</v>
      </c>
      <c r="O15" s="41">
        <v>708.53595563154386</v>
      </c>
      <c r="P15" s="41">
        <v>708.53595563154386</v>
      </c>
    </row>
    <row r="16" spans="2:16" x14ac:dyDescent="0.3">
      <c r="B16" t="str">
        <f>IF(B15="Refinance Assumptions","Refinance Date:","Acquisiton Date:")</f>
        <v>Refinance Date:</v>
      </c>
      <c r="C16" s="202"/>
      <c r="F16" t="s">
        <v>431</v>
      </c>
      <c r="G16" s="123"/>
      <c r="J16" s="213"/>
    </row>
    <row r="17" spans="2:14" x14ac:dyDescent="0.3">
      <c r="B17" t="s">
        <v>314</v>
      </c>
      <c r="C17" s="123"/>
      <c r="F17" t="s">
        <v>430</v>
      </c>
      <c r="G17" s="123"/>
      <c r="J17" s="196"/>
    </row>
    <row r="18" spans="2:14" x14ac:dyDescent="0.3">
      <c r="B18" t="str">
        <f>IF(B15="Acquisition Assumptions","Purchase Price:", "Refinance Price:")</f>
        <v>Refinance Price:</v>
      </c>
      <c r="C18" s="150">
        <v>50250000</v>
      </c>
      <c r="F18" t="s">
        <v>432</v>
      </c>
      <c r="G18" s="123"/>
      <c r="J18" s="196"/>
    </row>
    <row r="19" spans="2:14" x14ac:dyDescent="0.3">
      <c r="J19" s="196"/>
    </row>
    <row r="20" spans="2:14" x14ac:dyDescent="0.3">
      <c r="B20" s="235" t="s">
        <v>318</v>
      </c>
      <c r="C20" s="235"/>
      <c r="F20" s="137" t="s">
        <v>433</v>
      </c>
      <c r="G20" s="195">
        <v>0.04</v>
      </c>
      <c r="M20" s="194"/>
    </row>
    <row r="21" spans="2:14" x14ac:dyDescent="0.3">
      <c r="B21" t="s">
        <v>319</v>
      </c>
      <c r="C21" s="155">
        <v>45658</v>
      </c>
      <c r="F21" s="137" t="s">
        <v>417</v>
      </c>
      <c r="G21" s="195">
        <v>0.03</v>
      </c>
    </row>
    <row r="22" spans="2:14" x14ac:dyDescent="0.3">
      <c r="B22" t="s">
        <v>322</v>
      </c>
      <c r="C22" s="150">
        <f ca="1">C18*C28</f>
        <v>37687500</v>
      </c>
      <c r="F22" s="137" t="s">
        <v>446</v>
      </c>
      <c r="G22" s="150">
        <v>2.5</v>
      </c>
    </row>
    <row r="23" spans="2:14" x14ac:dyDescent="0.3">
      <c r="B23" t="s">
        <v>377</v>
      </c>
      <c r="C23" s="157" t="s">
        <v>379</v>
      </c>
    </row>
    <row r="24" spans="2:14" x14ac:dyDescent="0.3">
      <c r="B24" t="s">
        <v>371</v>
      </c>
      <c r="C24" s="152">
        <v>0.04</v>
      </c>
    </row>
    <row r="25" spans="2:14" x14ac:dyDescent="0.3">
      <c r="B25" t="s">
        <v>434</v>
      </c>
      <c r="C25" s="153">
        <v>10</v>
      </c>
    </row>
    <row r="26" spans="2:14" x14ac:dyDescent="0.3">
      <c r="B26" t="s">
        <v>435</v>
      </c>
      <c r="C26" s="151">
        <v>360</v>
      </c>
    </row>
    <row r="27" spans="2:14" x14ac:dyDescent="0.3">
      <c r="B27" t="s">
        <v>436</v>
      </c>
      <c r="C27" s="151">
        <v>60</v>
      </c>
    </row>
    <row r="28" spans="2:14" x14ac:dyDescent="0.3">
      <c r="B28" t="str">
        <f>IF(B15="Acquisition Assumptions","Loan to Purchase Price:","Loan to Value:")</f>
        <v>Loan to Value:</v>
      </c>
      <c r="C28" s="156">
        <f ca="1">C22/C18</f>
        <v>0.75</v>
      </c>
    </row>
    <row r="30" spans="2:14" x14ac:dyDescent="0.3">
      <c r="B30" s="235" t="s">
        <v>236</v>
      </c>
      <c r="C30" s="235"/>
      <c r="D30" s="235"/>
      <c r="E30" s="235"/>
      <c r="J30" s="235" t="s">
        <v>334</v>
      </c>
      <c r="K30" s="235"/>
      <c r="L30" s="235"/>
      <c r="M30" s="235"/>
      <c r="N30" s="235"/>
    </row>
    <row r="31" spans="2:14" x14ac:dyDescent="0.3">
      <c r="B31" s="107" t="s">
        <v>315</v>
      </c>
      <c r="C31" s="128" t="s">
        <v>316</v>
      </c>
      <c r="D31" s="128" t="s">
        <v>317</v>
      </c>
      <c r="E31" s="158" t="s">
        <v>323</v>
      </c>
      <c r="K31" s="125" t="s">
        <v>344</v>
      </c>
      <c r="L31" s="120" t="s">
        <v>345</v>
      </c>
      <c r="M31" s="125" t="s">
        <v>342</v>
      </c>
      <c r="N31" s="120" t="s">
        <v>343</v>
      </c>
    </row>
    <row r="32" spans="2:14" x14ac:dyDescent="0.3">
      <c r="B32" t="str">
        <f>'Rent Roll'!N7</f>
        <v>Studio</v>
      </c>
      <c r="C32" s="124">
        <f>'Rent Roll'!O7</f>
        <v>32400</v>
      </c>
      <c r="D32" s="126">
        <f>'Rent Roll'!P7</f>
        <v>35</v>
      </c>
      <c r="E32" s="130">
        <f>D32/$D$35</f>
        <v>0.35</v>
      </c>
      <c r="J32" t="s">
        <v>281</v>
      </c>
      <c r="K32" s="150">
        <f>'Financial Statement'!F77</f>
        <v>145722.97919999994</v>
      </c>
    </row>
    <row r="33" spans="2:16" x14ac:dyDescent="0.3">
      <c r="B33" t="str">
        <f>'Rent Roll'!N8</f>
        <v>1BR/1BA</v>
      </c>
      <c r="C33" s="124">
        <f>'Rent Roll'!O8</f>
        <v>35700</v>
      </c>
      <c r="D33" s="126">
        <f>'Rent Roll'!P8</f>
        <v>32</v>
      </c>
      <c r="E33" s="130">
        <f>D33/$D$35</f>
        <v>0.32</v>
      </c>
      <c r="J33" t="s">
        <v>337</v>
      </c>
      <c r="K33" s="150">
        <f>'Financial Statement'!J77</f>
        <v>389515.27245384362</v>
      </c>
      <c r="L33" s="141">
        <f>K33/K32-1</f>
        <v>1.6729845532408918</v>
      </c>
    </row>
    <row r="34" spans="2:16" x14ac:dyDescent="0.3">
      <c r="B34" t="str">
        <f>'Rent Roll'!N9</f>
        <v>2BR/1BA</v>
      </c>
      <c r="C34" s="124">
        <f>'Rent Roll'!O9</f>
        <v>39600</v>
      </c>
      <c r="D34" s="126">
        <f>'Rent Roll'!P9</f>
        <v>33</v>
      </c>
      <c r="E34" s="130">
        <f>D34/$D$35</f>
        <v>0.33</v>
      </c>
      <c r="J34" t="s">
        <v>338</v>
      </c>
      <c r="K34" s="150">
        <f>'Financial Statement'!N77</f>
        <v>713223.22189694177</v>
      </c>
      <c r="L34" s="141">
        <f t="shared" ref="L34:L37" si="2">K34/K33-1</f>
        <v>0.83105329196419775</v>
      </c>
    </row>
    <row r="35" spans="2:16" x14ac:dyDescent="0.3">
      <c r="B35" s="117" t="s">
        <v>224</v>
      </c>
      <c r="C35" s="154">
        <f>SUM(C32:C34)</f>
        <v>107700</v>
      </c>
      <c r="D35" s="127">
        <f>SUM(D32:D34)</f>
        <v>100</v>
      </c>
      <c r="E35" s="132">
        <f>D35/$D$35</f>
        <v>1</v>
      </c>
      <c r="J35" t="s">
        <v>339</v>
      </c>
      <c r="K35" s="150">
        <f>'Financial Statement'!R77</f>
        <v>1195042.4831056781</v>
      </c>
      <c r="L35" s="141">
        <f t="shared" si="2"/>
        <v>0.67555184185850514</v>
      </c>
    </row>
    <row r="36" spans="2:16" x14ac:dyDescent="0.3">
      <c r="J36" t="s">
        <v>340</v>
      </c>
      <c r="K36" s="150">
        <f>'Financial Statement'!V77</f>
        <v>1907733.0605379324</v>
      </c>
      <c r="L36" s="141">
        <f t="shared" si="2"/>
        <v>0.5963725871737322</v>
      </c>
    </row>
    <row r="37" spans="2:16" x14ac:dyDescent="0.3">
      <c r="J37" t="s">
        <v>341</v>
      </c>
      <c r="K37" s="150">
        <f>'Financial Statement'!Z77</f>
        <v>2956493.1997108795</v>
      </c>
      <c r="L37" s="141">
        <f t="shared" si="2"/>
        <v>0.54974155497269783</v>
      </c>
    </row>
    <row r="38" spans="2:16" ht="15" thickBot="1" x14ac:dyDescent="0.3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40" spans="2:16" x14ac:dyDescent="0.3">
      <c r="B40" s="235" t="s">
        <v>346</v>
      </c>
      <c r="C40" s="235"/>
      <c r="D40" s="235"/>
      <c r="E40" s="235"/>
      <c r="F40" s="235"/>
      <c r="J40" s="235" t="s">
        <v>347</v>
      </c>
      <c r="K40" s="235"/>
      <c r="L40" s="235"/>
      <c r="M40" s="235"/>
      <c r="N40" s="235"/>
    </row>
    <row r="41" spans="2:16" x14ac:dyDescent="0.3">
      <c r="D41" s="107" t="s">
        <v>348</v>
      </c>
      <c r="E41" s="107"/>
      <c r="F41" s="158" t="s">
        <v>224</v>
      </c>
      <c r="L41" s="128" t="s">
        <v>323</v>
      </c>
      <c r="M41" s="107" t="s">
        <v>327</v>
      </c>
      <c r="N41" s="158" t="s">
        <v>224</v>
      </c>
    </row>
    <row r="42" spans="2:16" x14ac:dyDescent="0.3">
      <c r="B42" t="s">
        <v>349</v>
      </c>
      <c r="D42" s="140"/>
      <c r="F42" s="140">
        <f>'Rent Roll'!U12/'Rent Roll'!V12</f>
        <v>0.8503582554517134</v>
      </c>
      <c r="J42" t="s">
        <v>289</v>
      </c>
      <c r="L42" s="129"/>
      <c r="M42" s="139">
        <v>140</v>
      </c>
      <c r="N42" s="13">
        <f>M42*$D$35</f>
        <v>14000</v>
      </c>
    </row>
    <row r="43" spans="2:16" x14ac:dyDescent="0.3">
      <c r="B43" t="s">
        <v>350</v>
      </c>
      <c r="E43" s="13"/>
      <c r="F43" s="13">
        <f>'Rent Roll'!S10</f>
        <v>1904.4069767441861</v>
      </c>
      <c r="G43" s="13">
        <f>F43/12</f>
        <v>158.70058139534885</v>
      </c>
      <c r="J43" t="s">
        <v>362</v>
      </c>
      <c r="L43" s="129"/>
      <c r="M43" s="139">
        <v>142</v>
      </c>
      <c r="N43" s="13">
        <f t="shared" ref="N43:N50" si="3">M43*$D$35</f>
        <v>14200</v>
      </c>
    </row>
    <row r="44" spans="2:16" x14ac:dyDescent="0.3">
      <c r="E44" s="13"/>
      <c r="F44" s="13"/>
      <c r="J44" t="s">
        <v>363</v>
      </c>
      <c r="L44" s="129"/>
      <c r="M44" s="139">
        <v>289</v>
      </c>
      <c r="N44" s="13">
        <f t="shared" si="3"/>
        <v>28900</v>
      </c>
    </row>
    <row r="45" spans="2:16" x14ac:dyDescent="0.3">
      <c r="B45" t="s">
        <v>351</v>
      </c>
      <c r="E45" s="13"/>
      <c r="F45" s="13">
        <f>'Rent Roll'!V10</f>
        <v>192600</v>
      </c>
      <c r="J45" t="s">
        <v>364</v>
      </c>
      <c r="L45" s="129"/>
      <c r="M45" s="139">
        <v>134</v>
      </c>
      <c r="N45" s="13">
        <f t="shared" si="3"/>
        <v>13400</v>
      </c>
    </row>
    <row r="46" spans="2:16" x14ac:dyDescent="0.3">
      <c r="B46" s="145" t="s">
        <v>354</v>
      </c>
      <c r="E46" s="13"/>
      <c r="F46" s="13">
        <f>-('Rent Roll'!V10-'Rent Roll'!U10)</f>
        <v>-28821</v>
      </c>
      <c r="J46" t="s">
        <v>365</v>
      </c>
      <c r="L46" s="129"/>
      <c r="M46" s="139">
        <v>145</v>
      </c>
      <c r="N46" s="13">
        <f t="shared" si="3"/>
        <v>14500</v>
      </c>
    </row>
    <row r="47" spans="2:16" x14ac:dyDescent="0.3">
      <c r="B47" s="145" t="s">
        <v>355</v>
      </c>
      <c r="D47" s="164">
        <v>1.8E-3</v>
      </c>
      <c r="E47" s="13"/>
      <c r="F47" s="13">
        <f>-D47*F45</f>
        <v>-346.68</v>
      </c>
      <c r="J47" t="s">
        <v>288</v>
      </c>
      <c r="L47" s="161">
        <v>0.02</v>
      </c>
      <c r="M47" s="13">
        <f>$L$47*$F$52/$D$35</f>
        <v>36.233384000000008</v>
      </c>
      <c r="N47" s="13">
        <f t="shared" si="3"/>
        <v>3623.338400000001</v>
      </c>
    </row>
    <row r="48" spans="2:16" ht="15" thickBot="1" x14ac:dyDescent="0.35">
      <c r="B48" s="145" t="s">
        <v>356</v>
      </c>
      <c r="D48" s="164">
        <v>4.0000000000000001E-3</v>
      </c>
      <c r="E48" s="15"/>
      <c r="F48" s="15">
        <f>-D48*F45</f>
        <v>-770.4</v>
      </c>
      <c r="J48" t="s">
        <v>249</v>
      </c>
      <c r="L48" s="129"/>
      <c r="M48" s="139">
        <v>189</v>
      </c>
      <c r="N48" s="13">
        <f t="shared" si="3"/>
        <v>18900</v>
      </c>
    </row>
    <row r="49" spans="2:14" x14ac:dyDescent="0.3">
      <c r="B49" s="146" t="s">
        <v>357</v>
      </c>
      <c r="E49" s="13"/>
      <c r="F49" s="13">
        <f>SUM(F45:F48)</f>
        <v>162661.92000000001</v>
      </c>
      <c r="J49" t="s">
        <v>366</v>
      </c>
      <c r="L49" s="129"/>
      <c r="M49" s="139">
        <v>351</v>
      </c>
      <c r="N49" s="13">
        <f t="shared" si="3"/>
        <v>35100</v>
      </c>
    </row>
    <row r="50" spans="2:14" ht="15" thickBot="1" x14ac:dyDescent="0.35">
      <c r="B50" s="145" t="s">
        <v>358</v>
      </c>
      <c r="E50" s="13"/>
      <c r="F50" s="139">
        <v>10005</v>
      </c>
      <c r="J50" t="s">
        <v>367</v>
      </c>
      <c r="L50" s="129"/>
      <c r="M50" s="159">
        <v>114</v>
      </c>
      <c r="N50" s="15">
        <f t="shared" si="3"/>
        <v>11400</v>
      </c>
    </row>
    <row r="51" spans="2:14" ht="15" thickBot="1" x14ac:dyDescent="0.35">
      <c r="B51" s="145" t="s">
        <v>242</v>
      </c>
      <c r="E51" s="15"/>
      <c r="F51" s="159">
        <v>8500</v>
      </c>
      <c r="J51" s="61" t="s">
        <v>368</v>
      </c>
      <c r="K51" s="61"/>
      <c r="L51" s="131"/>
      <c r="M51" s="148">
        <f>SUM(M42:M50)</f>
        <v>1540.2333840000001</v>
      </c>
      <c r="N51" s="148">
        <f>SUM(N42:N50)</f>
        <v>154023.33840000001</v>
      </c>
    </row>
    <row r="52" spans="2:14" ht="15" thickBot="1" x14ac:dyDescent="0.35">
      <c r="B52" s="146" t="s">
        <v>359</v>
      </c>
      <c r="E52" s="13"/>
      <c r="F52" s="13">
        <f>SUM(F49:F51)</f>
        <v>181166.92</v>
      </c>
      <c r="J52" s="7" t="s">
        <v>369</v>
      </c>
      <c r="K52" s="7"/>
      <c r="L52" s="147"/>
      <c r="M52" s="165">
        <v>150</v>
      </c>
      <c r="N52" s="15">
        <f>M52*$D$35</f>
        <v>15000</v>
      </c>
    </row>
    <row r="53" spans="2:14" ht="15" thickBot="1" x14ac:dyDescent="0.35">
      <c r="B53" s="33" t="s">
        <v>360</v>
      </c>
      <c r="C53" s="7"/>
      <c r="D53" s="7"/>
      <c r="E53" s="15"/>
      <c r="F53" s="15">
        <f>N53</f>
        <v>169023.33840000001</v>
      </c>
      <c r="J53" s="61" t="s">
        <v>370</v>
      </c>
      <c r="K53" s="61"/>
      <c r="L53" s="131"/>
      <c r="M53" s="149">
        <f>M51+M52</f>
        <v>1690.2333840000001</v>
      </c>
      <c r="N53" s="149">
        <f>N51+N52</f>
        <v>169023.33840000001</v>
      </c>
    </row>
    <row r="54" spans="2:14" x14ac:dyDescent="0.3">
      <c r="B54" s="146" t="s">
        <v>361</v>
      </c>
      <c r="C54" s="61"/>
      <c r="D54" s="61"/>
      <c r="E54" s="149"/>
      <c r="F54" s="149">
        <f>F52-F53</f>
        <v>12143.581600000005</v>
      </c>
    </row>
    <row r="57" spans="2:14" x14ac:dyDescent="0.3">
      <c r="B57" s="235" t="s">
        <v>372</v>
      </c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</row>
    <row r="59" spans="2:14" hidden="1" x14ac:dyDescent="0.3">
      <c r="B59">
        <v>1</v>
      </c>
      <c r="C59">
        <f>B59+1</f>
        <v>2</v>
      </c>
      <c r="D59">
        <f>C59+1</f>
        <v>3</v>
      </c>
      <c r="E59">
        <f t="shared" ref="E59:N59" si="4">D59+1</f>
        <v>4</v>
      </c>
      <c r="F59">
        <f t="shared" si="4"/>
        <v>5</v>
      </c>
      <c r="G59">
        <f t="shared" si="4"/>
        <v>6</v>
      </c>
      <c r="H59">
        <f t="shared" si="4"/>
        <v>7</v>
      </c>
      <c r="I59">
        <f t="shared" si="4"/>
        <v>8</v>
      </c>
      <c r="J59">
        <f t="shared" si="4"/>
        <v>9</v>
      </c>
      <c r="K59">
        <f t="shared" si="4"/>
        <v>10</v>
      </c>
      <c r="L59">
        <f t="shared" si="4"/>
        <v>11</v>
      </c>
      <c r="M59">
        <f t="shared" si="4"/>
        <v>12</v>
      </c>
      <c r="N59">
        <f t="shared" si="4"/>
        <v>13</v>
      </c>
    </row>
    <row r="60" spans="2:14" x14ac:dyDescent="0.3">
      <c r="B60" s="61"/>
      <c r="C60" s="61"/>
      <c r="D60" s="162"/>
      <c r="E60" s="162"/>
      <c r="F60" s="162" t="s">
        <v>373</v>
      </c>
      <c r="G60" s="162"/>
      <c r="H60" s="162"/>
      <c r="I60" s="162"/>
      <c r="J60" s="162" t="s">
        <v>374</v>
      </c>
      <c r="K60" s="162"/>
      <c r="L60" s="162" t="s">
        <v>375</v>
      </c>
      <c r="M60" s="162"/>
      <c r="N60" s="162" t="s">
        <v>242</v>
      </c>
    </row>
    <row r="61" spans="2:14" x14ac:dyDescent="0.3">
      <c r="B61" s="128" t="s">
        <v>376</v>
      </c>
      <c r="C61" s="107"/>
      <c r="D61" s="128" t="s">
        <v>349</v>
      </c>
      <c r="E61" s="128"/>
      <c r="F61" s="128" t="s">
        <v>345</v>
      </c>
      <c r="G61" s="128"/>
      <c r="H61" s="128"/>
      <c r="I61" s="128"/>
      <c r="J61" s="128" t="s">
        <v>345</v>
      </c>
      <c r="K61" s="128"/>
      <c r="L61" s="128" t="s">
        <v>345</v>
      </c>
      <c r="M61" s="128"/>
      <c r="N61" s="128" t="s">
        <v>345</v>
      </c>
    </row>
    <row r="62" spans="2:14" x14ac:dyDescent="0.3">
      <c r="B62" s="5">
        <f>YEAR(C21)</f>
        <v>2025</v>
      </c>
      <c r="D62" s="161">
        <f>F42</f>
        <v>0.8503582554517134</v>
      </c>
      <c r="E62" s="163"/>
      <c r="F62" s="161">
        <v>0</v>
      </c>
      <c r="J62" s="161">
        <v>0</v>
      </c>
      <c r="K62" s="161"/>
      <c r="L62" s="161">
        <v>0</v>
      </c>
      <c r="N62" s="161">
        <v>0</v>
      </c>
    </row>
    <row r="63" spans="2:14" x14ac:dyDescent="0.3">
      <c r="B63" s="5">
        <f>B62+1</f>
        <v>2026</v>
      </c>
      <c r="D63" s="161">
        <v>0.9</v>
      </c>
      <c r="E63" s="163"/>
      <c r="F63" s="161">
        <v>0.03</v>
      </c>
      <c r="J63" s="161">
        <v>0.03</v>
      </c>
      <c r="K63" s="161"/>
      <c r="L63" s="161">
        <v>0.02</v>
      </c>
      <c r="N63" s="161">
        <v>0.03</v>
      </c>
    </row>
    <row r="64" spans="2:14" x14ac:dyDescent="0.3">
      <c r="B64" s="5">
        <f t="shared" ref="B64:B67" si="5">B63+1</f>
        <v>2027</v>
      </c>
      <c r="D64" s="163">
        <f>D63</f>
        <v>0.9</v>
      </c>
      <c r="E64" s="163"/>
      <c r="F64" s="163">
        <f>F63</f>
        <v>0.03</v>
      </c>
      <c r="J64" s="163">
        <f>J63</f>
        <v>0.03</v>
      </c>
      <c r="K64" s="163"/>
      <c r="L64" s="163">
        <f>L63</f>
        <v>0.02</v>
      </c>
      <c r="N64" s="163">
        <f>N63</f>
        <v>0.03</v>
      </c>
    </row>
    <row r="65" spans="2:14" x14ac:dyDescent="0.3">
      <c r="B65" s="5">
        <f t="shared" si="5"/>
        <v>2028</v>
      </c>
      <c r="D65" s="163">
        <f t="shared" ref="D65:D67" si="6">D64</f>
        <v>0.9</v>
      </c>
      <c r="E65" s="163"/>
      <c r="F65" s="163">
        <f t="shared" ref="F65:F67" si="7">F64</f>
        <v>0.03</v>
      </c>
      <c r="J65" s="163">
        <f t="shared" ref="J65:J67" si="8">J64</f>
        <v>0.03</v>
      </c>
      <c r="K65" s="163"/>
      <c r="L65" s="163">
        <f t="shared" ref="L65:L67" si="9">L64</f>
        <v>0.02</v>
      </c>
      <c r="N65" s="163">
        <f t="shared" ref="N65:N67" si="10">N64</f>
        <v>0.03</v>
      </c>
    </row>
    <row r="66" spans="2:14" x14ac:dyDescent="0.3">
      <c r="B66" s="5">
        <f t="shared" si="5"/>
        <v>2029</v>
      </c>
      <c r="D66" s="163">
        <f t="shared" si="6"/>
        <v>0.9</v>
      </c>
      <c r="E66" s="163"/>
      <c r="F66" s="163">
        <f t="shared" si="7"/>
        <v>0.03</v>
      </c>
      <c r="J66" s="163">
        <f t="shared" si="8"/>
        <v>0.03</v>
      </c>
      <c r="K66" s="163"/>
      <c r="L66" s="163">
        <f t="shared" si="9"/>
        <v>0.02</v>
      </c>
      <c r="N66" s="163">
        <f t="shared" si="10"/>
        <v>0.03</v>
      </c>
    </row>
    <row r="67" spans="2:14" x14ac:dyDescent="0.3">
      <c r="B67" s="5">
        <f t="shared" si="5"/>
        <v>2030</v>
      </c>
      <c r="D67" s="163">
        <f t="shared" si="6"/>
        <v>0.9</v>
      </c>
      <c r="E67" s="163"/>
      <c r="F67" s="163">
        <f t="shared" si="7"/>
        <v>0.03</v>
      </c>
      <c r="J67" s="163">
        <f t="shared" si="8"/>
        <v>0.03</v>
      </c>
      <c r="K67" s="163"/>
      <c r="L67" s="163">
        <f t="shared" si="9"/>
        <v>0.02</v>
      </c>
      <c r="N67" s="163">
        <f t="shared" si="10"/>
        <v>0.03</v>
      </c>
    </row>
  </sheetData>
  <mergeCells count="11">
    <mergeCell ref="F7:G7"/>
    <mergeCell ref="F15:G15"/>
    <mergeCell ref="B57:N57"/>
    <mergeCell ref="J30:N30"/>
    <mergeCell ref="B40:F40"/>
    <mergeCell ref="J40:N40"/>
    <mergeCell ref="B7:C7"/>
    <mergeCell ref="B15:C15"/>
    <mergeCell ref="B20:C20"/>
    <mergeCell ref="B30:E30"/>
    <mergeCell ref="J7:P7"/>
  </mergeCells>
  <pageMargins left="0.7" right="0.7" top="0.75" bottom="0.75" header="0.3" footer="0.3"/>
  <ignoredErrors>
    <ignoredError sqref="N51" formula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1460FED8-E2ED-4F1D-A83F-D25F60AFB311}">
          <x14:formula1>
            <xm:f>'Financial Schedule'!$G$6:$G$7</xm:f>
          </x14:formula1>
          <xm:sqref>B15:C15</xm:sqref>
        </x14:dataValidation>
        <x14:dataValidation type="list" allowBlank="1" showInputMessage="1" showErrorMessage="1" xr:uid="{2212B936-09F7-4F19-B0C7-FCC61E0F5969}">
          <x14:formula1>
            <xm:f>'Financial Schedule'!$G$15:$G$16</xm:f>
          </x14:formula1>
          <xm:sqref>C23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DD2B-C9FC-4913-BE4C-CBAFC19414F7}">
  <sheetPr codeName="Sheet8"/>
  <dimension ref="A2:AJ115"/>
  <sheetViews>
    <sheetView showGridLines="0" zoomScale="70" zoomScaleNormal="70" workbookViewId="0">
      <pane xSplit="4" ySplit="3" topLeftCell="E96" activePane="bottomRight" state="frozen"/>
      <selection pane="topRight" activeCell="E1" sqref="E1"/>
      <selection pane="bottomLeft" activeCell="A4" sqref="A4"/>
      <selection pane="bottomRight" activeCell="F113" sqref="F113"/>
    </sheetView>
  </sheetViews>
  <sheetFormatPr defaultRowHeight="14.4" x14ac:dyDescent="0.3"/>
  <cols>
    <col min="1" max="1" width="2" customWidth="1"/>
    <col min="2" max="2" width="27.109375" bestFit="1" customWidth="1"/>
    <col min="3" max="3" width="23.21875" bestFit="1" customWidth="1"/>
    <col min="4" max="4" width="2.88671875" customWidth="1"/>
    <col min="6" max="6" width="16.109375" bestFit="1" customWidth="1"/>
    <col min="7" max="7" width="13.5546875" bestFit="1" customWidth="1"/>
    <col min="8" max="8" width="2.88671875" customWidth="1"/>
    <col min="10" max="10" width="16.109375" bestFit="1" customWidth="1"/>
    <col min="11" max="11" width="13.5546875" bestFit="1" customWidth="1"/>
    <col min="12" max="12" width="2.88671875" customWidth="1"/>
    <col min="14" max="14" width="16.109375" bestFit="1" customWidth="1"/>
    <col min="15" max="15" width="13.5546875" bestFit="1" customWidth="1"/>
    <col min="16" max="16" width="2.88671875" customWidth="1"/>
    <col min="18" max="18" width="16.109375" bestFit="1" customWidth="1"/>
    <col min="19" max="19" width="13.5546875" bestFit="1" customWidth="1"/>
    <col min="20" max="20" width="2.88671875" customWidth="1"/>
    <col min="22" max="22" width="16.109375" bestFit="1" customWidth="1"/>
    <col min="23" max="23" width="13.5546875" bestFit="1" customWidth="1"/>
    <col min="24" max="24" width="3" customWidth="1"/>
    <col min="26" max="26" width="16.109375" bestFit="1" customWidth="1"/>
    <col min="27" max="27" width="13.5546875" bestFit="1" customWidth="1"/>
    <col min="28" max="28" width="2" customWidth="1"/>
    <col min="31" max="31" width="11.109375" bestFit="1" customWidth="1"/>
    <col min="35" max="35" width="12.109375" bestFit="1" customWidth="1"/>
  </cols>
  <sheetData>
    <row r="2" spans="1:36" x14ac:dyDescent="0.3">
      <c r="B2" s="166" t="s">
        <v>228</v>
      </c>
      <c r="C2" s="192">
        <f>'Rent Roll'!$O$10</f>
        <v>107700</v>
      </c>
    </row>
    <row r="3" spans="1:36" x14ac:dyDescent="0.3">
      <c r="B3" s="166" t="s">
        <v>227</v>
      </c>
      <c r="C3" s="166">
        <f>'Rent Roll'!P10</f>
        <v>100</v>
      </c>
      <c r="F3" s="111">
        <v>2025</v>
      </c>
      <c r="G3" s="13"/>
      <c r="J3" s="111">
        <f>F3+1</f>
        <v>2026</v>
      </c>
      <c r="N3" s="111">
        <f>J3+1</f>
        <v>2027</v>
      </c>
      <c r="R3" s="111">
        <f>N3+1</f>
        <v>2028</v>
      </c>
      <c r="V3" s="111">
        <f>R3+1</f>
        <v>2029</v>
      </c>
      <c r="Z3" s="111">
        <f>V3+1</f>
        <v>2030</v>
      </c>
      <c r="AE3" s="112" t="s">
        <v>302</v>
      </c>
      <c r="AI3" s="112" t="s">
        <v>303</v>
      </c>
    </row>
    <row r="4" spans="1:36" x14ac:dyDescent="0.3">
      <c r="F4" s="82"/>
      <c r="J4" s="82"/>
      <c r="N4" s="82"/>
      <c r="R4" s="82"/>
      <c r="V4" s="82"/>
      <c r="Z4" s="82"/>
      <c r="AE4" s="82"/>
      <c r="AI4" s="82"/>
    </row>
    <row r="5" spans="1:36" x14ac:dyDescent="0.3">
      <c r="B5" s="96" t="s">
        <v>237</v>
      </c>
      <c r="C5" s="87" t="s">
        <v>280</v>
      </c>
      <c r="D5" s="61"/>
      <c r="E5" s="96" t="s">
        <v>305</v>
      </c>
      <c r="F5" s="96" t="s">
        <v>233</v>
      </c>
      <c r="G5" s="96" t="s">
        <v>437</v>
      </c>
      <c r="I5" s="96" t="s">
        <v>305</v>
      </c>
      <c r="J5" s="96" t="s">
        <v>233</v>
      </c>
      <c r="K5" s="96" t="s">
        <v>437</v>
      </c>
      <c r="M5" s="96" t="s">
        <v>305</v>
      </c>
      <c r="N5" s="96" t="s">
        <v>233</v>
      </c>
      <c r="O5" s="96" t="s">
        <v>437</v>
      </c>
      <c r="Q5" s="96" t="s">
        <v>305</v>
      </c>
      <c r="R5" s="96" t="s">
        <v>233</v>
      </c>
      <c r="S5" s="96" t="s">
        <v>437</v>
      </c>
      <c r="U5" s="96" t="s">
        <v>305</v>
      </c>
      <c r="V5" s="96" t="s">
        <v>233</v>
      </c>
      <c r="W5" s="96" t="s">
        <v>437</v>
      </c>
      <c r="X5" s="107"/>
      <c r="Y5" s="96" t="s">
        <v>305</v>
      </c>
      <c r="Z5" s="96" t="s">
        <v>233</v>
      </c>
      <c r="AA5" s="96" t="s">
        <v>437</v>
      </c>
      <c r="AB5" s="107"/>
      <c r="AD5" s="97" t="s">
        <v>305</v>
      </c>
      <c r="AE5" s="97" t="s">
        <v>233</v>
      </c>
      <c r="AF5" s="97" t="s">
        <v>304</v>
      </c>
      <c r="AH5" s="97" t="s">
        <v>305</v>
      </c>
      <c r="AI5" s="97" t="s">
        <v>233</v>
      </c>
      <c r="AJ5" s="97" t="s">
        <v>304</v>
      </c>
    </row>
    <row r="6" spans="1:36" x14ac:dyDescent="0.3">
      <c r="A6" t="s">
        <v>286</v>
      </c>
      <c r="B6" s="108" t="s">
        <v>285</v>
      </c>
      <c r="C6" s="109"/>
      <c r="E6" s="88"/>
      <c r="F6" s="88"/>
      <c r="G6" s="88"/>
      <c r="I6" s="88"/>
      <c r="J6" s="88"/>
      <c r="K6" s="88"/>
      <c r="M6" s="88"/>
      <c r="N6" s="88"/>
      <c r="O6" s="88"/>
      <c r="Q6" s="88"/>
      <c r="R6" s="88"/>
      <c r="S6" s="88"/>
      <c r="U6" s="88"/>
      <c r="V6" s="88"/>
      <c r="W6" s="88"/>
      <c r="X6" s="13"/>
      <c r="Y6" s="88"/>
      <c r="Z6" s="88"/>
      <c r="AA6" s="88"/>
      <c r="AB6" s="13"/>
      <c r="AD6" s="86"/>
      <c r="AE6" s="86"/>
      <c r="AF6" s="86"/>
      <c r="AH6" s="86"/>
      <c r="AI6" s="86"/>
      <c r="AJ6" s="86"/>
    </row>
    <row r="7" spans="1:36" x14ac:dyDescent="0.3">
      <c r="B7" s="83" t="s">
        <v>238</v>
      </c>
      <c r="C7" s="103" t="s">
        <v>238</v>
      </c>
      <c r="E7" s="101">
        <f>F7/$C$2</f>
        <v>21.459610027855152</v>
      </c>
      <c r="F7" s="101" cm="1">
        <f t="array" ref="F7">SUMPRODUCT((Financials!$B$28:$B$67='Financial Statement'!$B7)*(Financials!$L$25:$EA$25='Financial Statement'!F$3)*Financials!$L$28:$EA$67)</f>
        <v>2311200</v>
      </c>
      <c r="G7" s="101">
        <f>F7/(12*$C$3)</f>
        <v>1926</v>
      </c>
      <c r="I7" s="101">
        <f>J7/$C$2</f>
        <v>26.141006874271522</v>
      </c>
      <c r="J7" s="101" cm="1">
        <f t="array" ref="J7">SUMPRODUCT((Financials!$B$28:$B$67='Financial Statement'!$B7)*(Financials!$L$25:$EA$25='Financial Statement'!J$3)*Financials!$L$28:$EA$67)</f>
        <v>2815386.440359043</v>
      </c>
      <c r="K7" s="101">
        <f>J7/(12*$C$3)</f>
        <v>2346.1553669658692</v>
      </c>
      <c r="M7" s="101">
        <f>N7/$C$2</f>
        <v>37.270825144113438</v>
      </c>
      <c r="N7" s="101" cm="1">
        <f t="array" ref="N7">SUMPRODUCT((Financials!$B$28:$B$67='Financial Statement'!$B7)*(Financials!$L$25:$EA$25='Financial Statement'!N$3)*Financials!$L$28:$EA$67)</f>
        <v>4014067.8680210169</v>
      </c>
      <c r="O7" s="101">
        <f>N7/(12*$C$3)</f>
        <v>3345.0565566841806</v>
      </c>
      <c r="Q7" s="101">
        <f>R7/$C$2</f>
        <v>53.139284710960041</v>
      </c>
      <c r="R7" s="101" cm="1">
        <f t="array" ref="R7">SUMPRODUCT((Financials!$B$28:$B$67='Financial Statement'!$B7)*(Financials!$L$25:$EA$25='Financial Statement'!R$3)*Financials!$L$28:$EA$67)</f>
        <v>5723100.9633703968</v>
      </c>
      <c r="S7" s="101">
        <f>R7/(12*$C$3)</f>
        <v>4769.250802808664</v>
      </c>
      <c r="U7" s="101">
        <f>V7/$C$2</f>
        <v>75.763913695870016</v>
      </c>
      <c r="V7" s="101" cm="1">
        <f t="array" ref="V7">SUMPRODUCT((Financials!$B$28:$B$67='Financial Statement'!$B7)*(Financials!$L$25:$EA$25='Financial Statement'!V$3)*Financials!$L$28:$EA$67)</f>
        <v>8159773.5050452007</v>
      </c>
      <c r="W7" s="101">
        <f>V7/(12*$C$3)</f>
        <v>6799.8112542043336</v>
      </c>
      <c r="X7" s="13"/>
      <c r="Y7" s="101">
        <f>Z7/$C$2</f>
        <v>108.02122478196104</v>
      </c>
      <c r="Z7" s="101" cm="1">
        <f t="array" ref="Z7">SUMPRODUCT((Financials!$B$28:$B$67='Financial Statement'!$B7)*(Financials!$L$25:$EA$25='Financial Statement'!Z$3)*Financials!$L$28:$EA$67)</f>
        <v>11633885.909017203</v>
      </c>
      <c r="AA7" s="101">
        <f>Z7/(12*$C$3)</f>
        <v>9694.9049241810026</v>
      </c>
      <c r="AB7" s="13"/>
      <c r="AD7" s="191">
        <f>AE7/$C$2</f>
        <v>0</v>
      </c>
      <c r="AE7" s="191">
        <v>0</v>
      </c>
      <c r="AF7" s="191">
        <f>AE7/12</f>
        <v>0</v>
      </c>
      <c r="AH7" s="191">
        <f>AI7/$C$2</f>
        <v>0</v>
      </c>
      <c r="AI7" s="191">
        <v>0</v>
      </c>
      <c r="AJ7" s="191">
        <f>AI7/12</f>
        <v>0</v>
      </c>
    </row>
    <row r="8" spans="1:36" x14ac:dyDescent="0.3">
      <c r="B8" s="83" t="s">
        <v>352</v>
      </c>
      <c r="C8" s="103" t="s">
        <v>297</v>
      </c>
      <c r="E8" s="101">
        <f t="shared" ref="E8:E13" si="0">F8/$C$2</f>
        <v>-3.2112534818941505</v>
      </c>
      <c r="F8" s="101" cm="1">
        <f t="array" ref="F8">SUMPRODUCT((Financials!$B$28:$B$67='Financial Statement'!$B8)*(Financials!$L$25:$EA$25='Financial Statement'!F$3)*Financials!$L$28:$EA$67)</f>
        <v>-345852</v>
      </c>
      <c r="G8" s="101">
        <f t="shared" ref="G8:G13" si="1">F8/(12*$C$3)</f>
        <v>-288.20999999999998</v>
      </c>
      <c r="I8" s="101">
        <f t="shared" ref="I8:I13" si="2">J8/$C$2</f>
        <v>-2.6141006874271517</v>
      </c>
      <c r="J8" s="101" cm="1">
        <f t="array" ref="J8">SUMPRODUCT((Financials!$B$28:$B$67='Financial Statement'!$B8)*(Financials!$L$25:$EA$25='Financial Statement'!J$3)*Financials!$L$28:$EA$67)</f>
        <v>-281538.64403590426</v>
      </c>
      <c r="K8" s="101">
        <f t="shared" ref="K8:K13" si="3">J8/(12*$C$3)</f>
        <v>-234.61553669658687</v>
      </c>
      <c r="M8" s="101">
        <f t="shared" ref="M8:M13" si="4">N8/$C$2</f>
        <v>-3.7270825144113435</v>
      </c>
      <c r="N8" s="101" cm="1">
        <f t="array" ref="N8">SUMPRODUCT((Financials!$B$28:$B$67='Financial Statement'!$B8)*(Financials!$L$25:$EA$25='Financial Statement'!N$3)*Financials!$L$28:$EA$67)</f>
        <v>-401406.78680210171</v>
      </c>
      <c r="O8" s="101">
        <f t="shared" ref="O8:O13" si="5">N8/(12*$C$3)</f>
        <v>-334.50565566841811</v>
      </c>
      <c r="Q8" s="101">
        <f t="shared" ref="Q8:Q13" si="6">R8/$C$2</f>
        <v>-5.3139284710960029</v>
      </c>
      <c r="R8" s="101" cm="1">
        <f t="array" ref="R8">SUMPRODUCT((Financials!$B$28:$B$67='Financial Statement'!$B8)*(Financials!$L$25:$EA$25='Financial Statement'!R$3)*Financials!$L$28:$EA$67)</f>
        <v>-572310.09633703949</v>
      </c>
      <c r="S8" s="101">
        <f t="shared" ref="S8:S13" si="7">R8/(12*$C$3)</f>
        <v>-476.92508028086627</v>
      </c>
      <c r="U8" s="101">
        <f t="shared" ref="U8:U13" si="8">V8/$C$2</f>
        <v>-7.5763913695870011</v>
      </c>
      <c r="V8" s="101" cm="1">
        <f t="array" ref="V8">SUMPRODUCT((Financials!$B$28:$B$67='Financial Statement'!$B8)*(Financials!$L$25:$EA$25='Financial Statement'!V$3)*Financials!$L$28:$EA$67)</f>
        <v>-815977.35050452</v>
      </c>
      <c r="W8" s="101">
        <f t="shared" ref="W8:W13" si="9">V8/(12*$C$3)</f>
        <v>-679.98112542043339</v>
      </c>
      <c r="X8" s="13"/>
      <c r="Y8" s="101">
        <f t="shared" ref="Y8:Y13" si="10">Z8/$C$2</f>
        <v>-10.802122478196104</v>
      </c>
      <c r="Z8" s="101" cm="1">
        <f t="array" ref="Z8">SUMPRODUCT((Financials!$B$28:$B$67='Financial Statement'!$B8)*(Financials!$L$25:$EA$25='Financial Statement'!Z$3)*Financials!$L$28:$EA$67)</f>
        <v>-1163388.5909017203</v>
      </c>
      <c r="AA8" s="101">
        <f t="shared" ref="AA8:AA13" si="11">Z8/(12*$C$3)</f>
        <v>-969.4904924181003</v>
      </c>
      <c r="AB8" s="13"/>
      <c r="AD8" s="191">
        <f t="shared" ref="AD8:AD10" si="12">AE8/$C$2</f>
        <v>0</v>
      </c>
      <c r="AE8" s="191">
        <v>0</v>
      </c>
      <c r="AF8" s="191">
        <f t="shared" ref="AF8:AF10" si="13">AE8/12</f>
        <v>0</v>
      </c>
      <c r="AH8" s="191">
        <f t="shared" ref="AH8:AH10" si="14">AI8/$C$2</f>
        <v>0</v>
      </c>
      <c r="AI8" s="191">
        <v>0</v>
      </c>
      <c r="AJ8" s="191">
        <f t="shared" ref="AJ8:AJ10" si="15">AI8/12</f>
        <v>0</v>
      </c>
    </row>
    <row r="9" spans="1:36" x14ac:dyDescent="0.3">
      <c r="B9" s="83" t="s">
        <v>384</v>
      </c>
      <c r="C9" s="103" t="s">
        <v>406</v>
      </c>
      <c r="E9" s="101">
        <f t="shared" si="0"/>
        <v>0</v>
      </c>
      <c r="F9" s="101" cm="1">
        <f t="array" ref="F9">SUMPRODUCT((Financials!$B$28:$B$67='Financial Statement'!$B9)*(Financials!$L$25:$EA$25='Financial Statement'!F$3)*Financials!$L$28:$EA$67)</f>
        <v>0</v>
      </c>
      <c r="G9" s="101">
        <f t="shared" si="1"/>
        <v>0</v>
      </c>
      <c r="I9" s="101">
        <f t="shared" si="2"/>
        <v>0</v>
      </c>
      <c r="J9" s="101" cm="1">
        <f t="array" ref="J9">SUMPRODUCT((Financials!$B$28:$B$67='Financial Statement'!$B9)*(Financials!$L$25:$EA$25='Financial Statement'!J$3)*Financials!$L$28:$EA$67)</f>
        <v>0</v>
      </c>
      <c r="K9" s="101">
        <f t="shared" si="3"/>
        <v>0</v>
      </c>
      <c r="M9" s="101">
        <f t="shared" si="4"/>
        <v>0</v>
      </c>
      <c r="N9" s="101" cm="1">
        <f t="array" ref="N9">SUMPRODUCT((Financials!$B$28:$B$67='Financial Statement'!$B9)*(Financials!$L$25:$EA$25='Financial Statement'!N$3)*Financials!$L$28:$EA$67)</f>
        <v>0</v>
      </c>
      <c r="O9" s="101">
        <f t="shared" si="5"/>
        <v>0</v>
      </c>
      <c r="Q9" s="101">
        <f t="shared" si="6"/>
        <v>0</v>
      </c>
      <c r="R9" s="101" cm="1">
        <f t="array" ref="R9">SUMPRODUCT((Financials!$B$28:$B$67='Financial Statement'!$B9)*(Financials!$L$25:$EA$25='Financial Statement'!R$3)*Financials!$L$28:$EA$67)</f>
        <v>0</v>
      </c>
      <c r="S9" s="101">
        <f t="shared" si="7"/>
        <v>0</v>
      </c>
      <c r="U9" s="101">
        <f t="shared" si="8"/>
        <v>0</v>
      </c>
      <c r="V9" s="101" cm="1">
        <f t="array" ref="V9">SUMPRODUCT((Financials!$B$28:$B$67='Financial Statement'!$B9)*(Financials!$L$25:$EA$25='Financial Statement'!V$3)*Financials!$L$28:$EA$67)</f>
        <v>0</v>
      </c>
      <c r="W9" s="101">
        <f t="shared" si="9"/>
        <v>0</v>
      </c>
      <c r="X9" s="13"/>
      <c r="Y9" s="101">
        <f t="shared" si="10"/>
        <v>0</v>
      </c>
      <c r="Z9" s="101" cm="1">
        <f t="array" ref="Z9">SUMPRODUCT((Financials!$B$28:$B$67='Financial Statement'!$B9)*(Financials!$L$25:$EA$25='Financial Statement'!Z$3)*Financials!$L$28:$EA$67)</f>
        <v>0</v>
      </c>
      <c r="AA9" s="101">
        <f t="shared" si="11"/>
        <v>0</v>
      </c>
      <c r="AB9" s="13"/>
      <c r="AD9" s="191">
        <f t="shared" si="12"/>
        <v>0</v>
      </c>
      <c r="AE9" s="191">
        <v>0</v>
      </c>
      <c r="AF9" s="191">
        <f t="shared" si="13"/>
        <v>0</v>
      </c>
      <c r="AH9" s="191">
        <f t="shared" si="14"/>
        <v>0</v>
      </c>
      <c r="AI9" s="191">
        <v>0</v>
      </c>
      <c r="AJ9" s="191">
        <f t="shared" si="15"/>
        <v>0</v>
      </c>
    </row>
    <row r="10" spans="1:36" x14ac:dyDescent="0.3">
      <c r="B10" s="83" t="s">
        <v>353</v>
      </c>
      <c r="C10" s="103" t="s">
        <v>353</v>
      </c>
      <c r="E10" s="101">
        <f t="shared" si="0"/>
        <v>-8.5838440111420583E-2</v>
      </c>
      <c r="F10" s="101" cm="1">
        <f t="array" ref="F10">SUMPRODUCT((Financials!$B$28:$B$67='Financial Statement'!$B10)*(Financials!$L$25:$EA$25='Financial Statement'!F$3)*Financials!$L$28:$EA$67)</f>
        <v>-9244.7999999999975</v>
      </c>
      <c r="G10" s="101">
        <f t="shared" si="1"/>
        <v>-7.703999999999998</v>
      </c>
      <c r="I10" s="101">
        <f t="shared" si="2"/>
        <v>-8.5838440111420583E-2</v>
      </c>
      <c r="J10" s="101" cm="1">
        <f t="array" ref="J10">SUMPRODUCT((Financials!$B$28:$B$67='Financial Statement'!$B10)*(Financials!$L$25:$EA$25='Financial Statement'!J$3)*Financials!$L$28:$EA$67)</f>
        <v>-9244.7999999999975</v>
      </c>
      <c r="K10" s="101">
        <f t="shared" si="3"/>
        <v>-7.703999999999998</v>
      </c>
      <c r="M10" s="101">
        <f t="shared" si="4"/>
        <v>-8.5838440111420583E-2</v>
      </c>
      <c r="N10" s="101" cm="1">
        <f t="array" ref="N10">SUMPRODUCT((Financials!$B$28:$B$67='Financial Statement'!$B10)*(Financials!$L$25:$EA$25='Financial Statement'!N$3)*Financials!$L$28:$EA$67)</f>
        <v>-9244.7999999999975</v>
      </c>
      <c r="O10" s="101">
        <f t="shared" si="5"/>
        <v>-7.703999999999998</v>
      </c>
      <c r="Q10" s="101">
        <f t="shared" si="6"/>
        <v>-8.5838440111420583E-2</v>
      </c>
      <c r="R10" s="101" cm="1">
        <f t="array" ref="R10">SUMPRODUCT((Financials!$B$28:$B$67='Financial Statement'!$B10)*(Financials!$L$25:$EA$25='Financial Statement'!R$3)*Financials!$L$28:$EA$67)</f>
        <v>-9244.7999999999975</v>
      </c>
      <c r="S10" s="101">
        <f t="shared" si="7"/>
        <v>-7.703999999999998</v>
      </c>
      <c r="U10" s="101">
        <f t="shared" si="8"/>
        <v>-8.5838440111420583E-2</v>
      </c>
      <c r="V10" s="101" cm="1">
        <f t="array" ref="V10">SUMPRODUCT((Financials!$B$28:$B$67='Financial Statement'!$B10)*(Financials!$L$25:$EA$25='Financial Statement'!V$3)*Financials!$L$28:$EA$67)</f>
        <v>-9244.7999999999975</v>
      </c>
      <c r="W10" s="101">
        <f t="shared" si="9"/>
        <v>-7.703999999999998</v>
      </c>
      <c r="X10" s="13"/>
      <c r="Y10" s="101">
        <f t="shared" si="10"/>
        <v>-8.5838440111420583E-2</v>
      </c>
      <c r="Z10" s="101" cm="1">
        <f t="array" ref="Z10">SUMPRODUCT((Financials!$B$28:$B$67='Financial Statement'!$B10)*(Financials!$L$25:$EA$25='Financial Statement'!Z$3)*Financials!$L$28:$EA$67)</f>
        <v>-9244.7999999999975</v>
      </c>
      <c r="AA10" s="101">
        <f t="shared" si="11"/>
        <v>-7.703999999999998</v>
      </c>
      <c r="AB10" s="13"/>
      <c r="AD10" s="191">
        <f t="shared" si="12"/>
        <v>0</v>
      </c>
      <c r="AE10" s="191">
        <v>0</v>
      </c>
      <c r="AF10" s="191">
        <f t="shared" si="13"/>
        <v>0</v>
      </c>
      <c r="AH10" s="191">
        <f t="shared" si="14"/>
        <v>0</v>
      </c>
      <c r="AI10" s="191">
        <v>0</v>
      </c>
      <c r="AJ10" s="191">
        <f t="shared" si="15"/>
        <v>0</v>
      </c>
    </row>
    <row r="11" spans="1:36" x14ac:dyDescent="0.3">
      <c r="B11" s="118" t="s">
        <v>242</v>
      </c>
      <c r="C11" s="104" t="s">
        <v>242</v>
      </c>
      <c r="E11" s="101">
        <f t="shared" si="0"/>
        <v>0.94707520891364905</v>
      </c>
      <c r="F11" s="102" cm="1">
        <f t="array" ref="F11">SUMPRODUCT((Financials!$B$28:$B$67='Financial Statement'!$B11)*(Financials!$L$25:$EA$25='Financial Statement'!F$3)*Financials!$L$28:$EA$67)</f>
        <v>102000</v>
      </c>
      <c r="G11" s="101">
        <f t="shared" si="1"/>
        <v>85</v>
      </c>
      <c r="I11" s="101">
        <f t="shared" si="2"/>
        <v>1.1536789118967186</v>
      </c>
      <c r="J11" s="102" cm="1">
        <f t="array" ref="J11">SUMPRODUCT((Financials!$B$28:$B$67='Financial Statement'!$B11)*(Financials!$L$25:$EA$25='Financial Statement'!J$3)*Financials!$L$28:$EA$67)</f>
        <v>124251.21881127659</v>
      </c>
      <c r="K11" s="101">
        <f t="shared" si="3"/>
        <v>103.54268234273049</v>
      </c>
      <c r="M11" s="101">
        <f t="shared" si="4"/>
        <v>1.6448702685616008</v>
      </c>
      <c r="N11" s="102" cm="1">
        <f t="array" ref="N11">SUMPRODUCT((Financials!$B$28:$B$67='Financial Statement'!$B11)*(Financials!$L$25:$EA$25='Financial Statement'!N$3)*Financials!$L$28:$EA$67)</f>
        <v>177152.5279240844</v>
      </c>
      <c r="O11" s="101">
        <f t="shared" si="5"/>
        <v>147.62710660340366</v>
      </c>
      <c r="Q11" s="101">
        <f t="shared" si="6"/>
        <v>2.345191692851301</v>
      </c>
      <c r="R11" s="102" cm="1">
        <f t="array" ref="R11">SUMPRODUCT((Financials!$B$28:$B$67='Financial Statement'!$B11)*(Financials!$L$25:$EA$25='Financial Statement'!R$3)*Financials!$L$28:$EA$67)</f>
        <v>252577.14532008511</v>
      </c>
      <c r="S11" s="101">
        <f t="shared" si="7"/>
        <v>210.48095443340426</v>
      </c>
      <c r="U11" s="101">
        <f t="shared" si="8"/>
        <v>3.3436825878239644</v>
      </c>
      <c r="V11" s="102" cm="1">
        <f t="array" ref="V11">SUMPRODUCT((Financials!$B$28:$B$67='Financial Statement'!$B11)*(Financials!$L$25:$EA$25='Financial Statement'!V$3)*Financials!$L$28:$EA$67)</f>
        <v>360114.61470864096</v>
      </c>
      <c r="W11" s="101">
        <f t="shared" si="9"/>
        <v>300.09551225720082</v>
      </c>
      <c r="X11" s="13"/>
      <c r="Y11" s="101">
        <f t="shared" si="10"/>
        <v>4.7672918517480234</v>
      </c>
      <c r="Z11" s="102" cm="1">
        <f t="array" ref="Z11">SUMPRODUCT((Financials!$B$28:$B$67='Financial Statement'!$B11)*(Financials!$L$25:$EA$25='Financial Statement'!Z$3)*Financials!$L$28:$EA$67)</f>
        <v>513437.33243326214</v>
      </c>
      <c r="AA11" s="101">
        <f t="shared" si="11"/>
        <v>427.8644436943851</v>
      </c>
      <c r="AB11" s="13"/>
      <c r="AD11" s="88"/>
      <c r="AE11" s="89"/>
      <c r="AF11" s="88"/>
      <c r="AH11" s="88"/>
      <c r="AI11" s="89"/>
      <c r="AJ11" s="88"/>
    </row>
    <row r="12" spans="1:36" x14ac:dyDescent="0.3">
      <c r="B12" s="83" t="s">
        <v>385</v>
      </c>
      <c r="C12" s="103" t="s">
        <v>385</v>
      </c>
      <c r="E12" s="101">
        <f t="shared" si="0"/>
        <v>-3.8627298050139265E-2</v>
      </c>
      <c r="F12" s="101" cm="1">
        <f t="array" ref="F12">SUMPRODUCT((Financials!$B$28:$B$67='Financial Statement'!$B12)*(Financials!$L$25:$EA$25='Financial Statement'!F$3)*Financials!$L$28:$EA$67)</f>
        <v>-4160.1599999999989</v>
      </c>
      <c r="G12" s="101">
        <f t="shared" si="1"/>
        <v>-3.4667999999999992</v>
      </c>
      <c r="I12" s="101">
        <f t="shared" si="2"/>
        <v>-3.8627298050139265E-2</v>
      </c>
      <c r="J12" s="101" cm="1">
        <f t="array" ref="J12">SUMPRODUCT((Financials!$B$28:$B$67='Financial Statement'!$B12)*(Financials!$L$25:$EA$25='Financial Statement'!J$3)*Financials!$L$28:$EA$67)</f>
        <v>-4160.1599999999989</v>
      </c>
      <c r="K12" s="101">
        <f t="shared" si="3"/>
        <v>-3.4667999999999992</v>
      </c>
      <c r="M12" s="101">
        <f t="shared" si="4"/>
        <v>-3.8627298050139265E-2</v>
      </c>
      <c r="N12" s="101" cm="1">
        <f t="array" ref="N12">SUMPRODUCT((Financials!$B$28:$B$67='Financial Statement'!$B12)*(Financials!$L$25:$EA$25='Financial Statement'!N$3)*Financials!$L$28:$EA$67)</f>
        <v>-4160.1599999999989</v>
      </c>
      <c r="O12" s="101">
        <f t="shared" si="5"/>
        <v>-3.4667999999999992</v>
      </c>
      <c r="Q12" s="101">
        <f t="shared" si="6"/>
        <v>-3.8627298050139265E-2</v>
      </c>
      <c r="R12" s="101" cm="1">
        <f t="array" ref="R12">SUMPRODUCT((Financials!$B$28:$B$67='Financial Statement'!$B12)*(Financials!$L$25:$EA$25='Financial Statement'!R$3)*Financials!$L$28:$EA$67)</f>
        <v>-4160.1599999999989</v>
      </c>
      <c r="S12" s="101">
        <f t="shared" si="7"/>
        <v>-3.4667999999999992</v>
      </c>
      <c r="U12" s="101">
        <f t="shared" si="8"/>
        <v>-3.8627298050139265E-2</v>
      </c>
      <c r="V12" s="101" cm="1">
        <f t="array" ref="V12">SUMPRODUCT((Financials!$B$28:$B$67='Financial Statement'!$B12)*(Financials!$L$25:$EA$25='Financial Statement'!V$3)*Financials!$L$28:$EA$67)</f>
        <v>-4160.1599999999989</v>
      </c>
      <c r="W12" s="101">
        <f t="shared" si="9"/>
        <v>-3.4667999999999992</v>
      </c>
      <c r="X12" s="13"/>
      <c r="Y12" s="101">
        <f t="shared" si="10"/>
        <v>-3.8627298050139265E-2</v>
      </c>
      <c r="Z12" s="101" cm="1">
        <f t="array" ref="Z12">SUMPRODUCT((Financials!$B$28:$B$67='Financial Statement'!$B12)*(Financials!$L$25:$EA$25='Financial Statement'!Z$3)*Financials!$L$28:$EA$67)</f>
        <v>-4160.1599999999989</v>
      </c>
      <c r="AA12" s="101">
        <f t="shared" si="11"/>
        <v>-3.4667999999999992</v>
      </c>
      <c r="AB12" s="13"/>
      <c r="AD12" s="88"/>
      <c r="AE12" s="88"/>
      <c r="AF12" s="88"/>
      <c r="AH12" s="88"/>
      <c r="AI12" s="88"/>
      <c r="AJ12" s="88"/>
    </row>
    <row r="13" spans="1:36" x14ac:dyDescent="0.3">
      <c r="B13" s="83" t="s">
        <v>386</v>
      </c>
      <c r="C13" s="103" t="s">
        <v>282</v>
      </c>
      <c r="E13" s="101">
        <f t="shared" si="0"/>
        <v>1.1147632311977715</v>
      </c>
      <c r="F13" s="101" cm="1">
        <f t="array" ref="F13">SUMPRODUCT((Financials!$B$28:$B$67='Financial Statement'!$B13)*(Financials!$L$25:$EA$25='Financial Statement'!F$3)*Financials!$L$28:$EA$67)</f>
        <v>120060</v>
      </c>
      <c r="G13" s="101">
        <f t="shared" si="1"/>
        <v>100.05</v>
      </c>
      <c r="I13" s="101">
        <f t="shared" si="2"/>
        <v>1.3579479427678431</v>
      </c>
      <c r="J13" s="101" cm="1">
        <f t="array" ref="J13">SUMPRODUCT((Financials!$B$28:$B$67='Financial Statement'!$B13)*(Financials!$L$25:$EA$25='Financial Statement'!J$3)*Financials!$L$28:$EA$67)</f>
        <v>146250.9934360967</v>
      </c>
      <c r="K13" s="101">
        <f t="shared" si="3"/>
        <v>121.87582786341392</v>
      </c>
      <c r="M13" s="101">
        <f t="shared" si="4"/>
        <v>1.9361090631716245</v>
      </c>
      <c r="N13" s="101" cm="1">
        <f t="array" ref="N13">SUMPRODUCT((Financials!$B$28:$B$67='Financial Statement'!$B13)*(Financials!$L$25:$EA$25='Financial Statement'!N$3)*Financials!$L$28:$EA$67)</f>
        <v>208518.94610358396</v>
      </c>
      <c r="O13" s="101">
        <f t="shared" si="5"/>
        <v>173.76578841965329</v>
      </c>
      <c r="Q13" s="101">
        <f t="shared" si="6"/>
        <v>2.7604285749385009</v>
      </c>
      <c r="R13" s="101" cm="1">
        <f t="array" ref="R13">SUMPRODUCT((Financials!$B$28:$B$67='Financial Statement'!$B13)*(Financials!$L$25:$EA$25='Financial Statement'!R$3)*Financials!$L$28:$EA$67)</f>
        <v>297298.15752087656</v>
      </c>
      <c r="S13" s="101">
        <f t="shared" si="7"/>
        <v>247.74846460073047</v>
      </c>
      <c r="U13" s="101">
        <f t="shared" si="8"/>
        <v>3.9357110930798522</v>
      </c>
      <c r="V13" s="101" cm="1">
        <f t="array" ref="V13">SUMPRODUCT((Financials!$B$28:$B$67='Financial Statement'!$B13)*(Financials!$L$25:$EA$25='Financial Statement'!V$3)*Financials!$L$28:$EA$67)</f>
        <v>423876.08472470008</v>
      </c>
      <c r="W13" s="101">
        <f t="shared" si="9"/>
        <v>353.23007060391672</v>
      </c>
      <c r="X13" s="13"/>
      <c r="Y13" s="101">
        <f t="shared" si="10"/>
        <v>5.6113829384398777</v>
      </c>
      <c r="Z13" s="101" cm="1">
        <f t="array" ref="Z13">SUMPRODUCT((Financials!$B$28:$B$67='Financial Statement'!$B13)*(Financials!$L$25:$EA$25='Financial Statement'!Z$3)*Financials!$L$28:$EA$67)</f>
        <v>604345.94246997486</v>
      </c>
      <c r="AA13" s="101">
        <f t="shared" si="11"/>
        <v>503.62161872497904</v>
      </c>
      <c r="AB13" s="13"/>
      <c r="AD13" s="88"/>
      <c r="AE13" s="88"/>
      <c r="AF13" s="88"/>
      <c r="AH13" s="88"/>
      <c r="AI13" s="88"/>
      <c r="AJ13" s="88"/>
    </row>
    <row r="14" spans="1:36" x14ac:dyDescent="0.3">
      <c r="B14" s="83"/>
      <c r="C14" s="103"/>
      <c r="E14" s="101"/>
      <c r="F14" s="101"/>
      <c r="G14" s="101"/>
      <c r="I14" s="101"/>
      <c r="J14" s="101"/>
      <c r="K14" s="101"/>
      <c r="M14" s="101"/>
      <c r="N14" s="101"/>
      <c r="O14" s="101"/>
      <c r="Q14" s="101"/>
      <c r="R14" s="101"/>
      <c r="S14" s="101"/>
      <c r="U14" s="101"/>
      <c r="V14" s="101"/>
      <c r="W14" s="101"/>
      <c r="X14" s="13"/>
      <c r="Y14" s="101"/>
      <c r="Z14" s="101"/>
      <c r="AA14" s="101"/>
      <c r="AB14" s="13"/>
      <c r="AD14" s="88"/>
      <c r="AE14" s="88"/>
      <c r="AF14" s="88"/>
      <c r="AH14" s="88"/>
      <c r="AI14" s="88"/>
      <c r="AJ14" s="88"/>
    </row>
    <row r="15" spans="1:36" x14ac:dyDescent="0.3">
      <c r="B15" s="83"/>
      <c r="C15" s="103"/>
      <c r="E15" s="101"/>
      <c r="F15" s="101"/>
      <c r="G15" s="101"/>
      <c r="I15" s="101"/>
      <c r="J15" s="101"/>
      <c r="K15" s="101"/>
      <c r="M15" s="101"/>
      <c r="N15" s="101"/>
      <c r="O15" s="101"/>
      <c r="Q15" s="101"/>
      <c r="R15" s="101"/>
      <c r="S15" s="101"/>
      <c r="U15" s="101"/>
      <c r="V15" s="101"/>
      <c r="W15" s="101"/>
      <c r="X15" s="13"/>
      <c r="Y15" s="101"/>
      <c r="Z15" s="101"/>
      <c r="AA15" s="101"/>
      <c r="AB15" s="13"/>
      <c r="AD15" s="88"/>
      <c r="AE15" s="88"/>
      <c r="AF15" s="88"/>
      <c r="AH15" s="88"/>
      <c r="AI15" s="88"/>
      <c r="AJ15" s="88"/>
    </row>
    <row r="16" spans="1:36" x14ac:dyDescent="0.3">
      <c r="B16" s="94"/>
      <c r="C16" s="103"/>
      <c r="E16" s="101"/>
      <c r="F16" s="101"/>
      <c r="G16" s="101"/>
      <c r="I16" s="101"/>
      <c r="J16" s="101"/>
      <c r="K16" s="101"/>
      <c r="M16" s="101"/>
      <c r="N16" s="101"/>
      <c r="O16" s="101"/>
      <c r="Q16" s="101"/>
      <c r="R16" s="101"/>
      <c r="S16" s="101"/>
      <c r="U16" s="101"/>
      <c r="V16" s="101"/>
      <c r="W16" s="101"/>
      <c r="X16" s="13"/>
      <c r="Y16" s="101"/>
      <c r="Z16" s="101"/>
      <c r="AA16" s="101"/>
      <c r="AB16" s="13"/>
      <c r="AD16" s="88"/>
      <c r="AE16" s="88"/>
      <c r="AF16" s="88"/>
      <c r="AH16" s="88"/>
      <c r="AI16" s="88"/>
      <c r="AJ16" s="88"/>
    </row>
    <row r="17" spans="1:36" x14ac:dyDescent="0.3">
      <c r="B17" s="83"/>
      <c r="C17" s="103"/>
      <c r="E17" s="101"/>
      <c r="F17" s="101"/>
      <c r="G17" s="101"/>
      <c r="I17" s="101"/>
      <c r="J17" s="101"/>
      <c r="K17" s="101"/>
      <c r="M17" s="101"/>
      <c r="N17" s="101"/>
      <c r="O17" s="101"/>
      <c r="Q17" s="101"/>
      <c r="R17" s="101"/>
      <c r="S17" s="101"/>
      <c r="U17" s="101"/>
      <c r="V17" s="101"/>
      <c r="W17" s="101"/>
      <c r="X17" s="13"/>
      <c r="Y17" s="101"/>
      <c r="Z17" s="101"/>
      <c r="AA17" s="101"/>
      <c r="AB17" s="13"/>
      <c r="AD17" s="88"/>
      <c r="AE17" s="88"/>
      <c r="AF17" s="88"/>
      <c r="AH17" s="88"/>
      <c r="AI17" s="88"/>
      <c r="AJ17" s="88"/>
    </row>
    <row r="18" spans="1:36" ht="15" thickBot="1" x14ac:dyDescent="0.35">
      <c r="B18" s="92" t="s">
        <v>284</v>
      </c>
      <c r="C18" s="95"/>
      <c r="E18" s="113">
        <f>SUM(E7:E11)</f>
        <v>19.109593314763231</v>
      </c>
      <c r="F18" s="113">
        <f>SUM(F7:F17)</f>
        <v>2174003.04</v>
      </c>
      <c r="G18" s="113">
        <f>SUM(G7:G11)</f>
        <v>1715.086</v>
      </c>
      <c r="I18" s="113">
        <f>SUM(I7:I11)</f>
        <v>24.594746658629671</v>
      </c>
      <c r="J18" s="113">
        <f>SUM(J7:J17)</f>
        <v>2790945.0485705119</v>
      </c>
      <c r="K18" s="113">
        <f>SUM(K7:K11)</f>
        <v>2207.3785126120129</v>
      </c>
      <c r="M18" s="113">
        <f>SUM(M7:M11)</f>
        <v>35.102774458152275</v>
      </c>
      <c r="N18" s="113">
        <f>SUM(N7:N17)</f>
        <v>3984927.5952465837</v>
      </c>
      <c r="O18" s="113">
        <f>SUM(O7:O11)</f>
        <v>3150.4740076191661</v>
      </c>
      <c r="Q18" s="113">
        <f>SUM(Q7:Q11)</f>
        <v>50.084709492603913</v>
      </c>
      <c r="R18" s="113">
        <f>SUM(R7:R17)</f>
        <v>5687261.209874318</v>
      </c>
      <c r="S18" s="113">
        <f>SUM(S7:S11)</f>
        <v>4495.1026769612017</v>
      </c>
      <c r="U18" s="113">
        <f t="shared" ref="U18:Y18" si="16">SUM(U7:U11)</f>
        <v>71.445366473995563</v>
      </c>
      <c r="V18" s="113">
        <f>SUM(V7:V17)</f>
        <v>8114381.8939740211</v>
      </c>
      <c r="W18" s="113">
        <f>SUM(W7:W11)</f>
        <v>6412.2216410411011</v>
      </c>
      <c r="X18" s="149"/>
      <c r="Y18" s="113">
        <f t="shared" si="16"/>
        <v>101.90055571540155</v>
      </c>
      <c r="Z18" s="113">
        <f>SUM(Z7:Z17)</f>
        <v>11574875.633018721</v>
      </c>
      <c r="AA18" s="113">
        <f>SUM(AA7:AA11)</f>
        <v>9145.5748754572869</v>
      </c>
      <c r="AB18" s="13"/>
      <c r="AD18" s="114">
        <f>SUM(AD7:AD11)</f>
        <v>0</v>
      </c>
      <c r="AE18" s="114">
        <f>SUM(AE7:AE11)</f>
        <v>0</v>
      </c>
      <c r="AF18" s="114">
        <f>SUM(AF7:AF11)</f>
        <v>0</v>
      </c>
      <c r="AH18" s="114">
        <f>SUM(AH7:AH11)</f>
        <v>0</v>
      </c>
      <c r="AI18" s="114">
        <f>SUM(AI7:AI11)</f>
        <v>0</v>
      </c>
      <c r="AJ18" s="114">
        <f>SUM(AJ7:AJ11)</f>
        <v>0</v>
      </c>
    </row>
    <row r="19" spans="1:36" ht="2.1" customHeight="1" thickTop="1" x14ac:dyDescent="0.3">
      <c r="B19" s="82"/>
      <c r="C19" s="85"/>
      <c r="E19" s="91"/>
      <c r="F19" s="91"/>
      <c r="G19" s="91"/>
      <c r="I19" s="86"/>
      <c r="J19" s="86"/>
      <c r="K19" s="86"/>
      <c r="M19" s="86"/>
      <c r="N19" s="86"/>
      <c r="O19" s="86"/>
      <c r="Q19" s="86"/>
      <c r="R19" s="86"/>
      <c r="S19" s="86"/>
      <c r="U19" s="86"/>
      <c r="V19" s="86"/>
      <c r="W19" s="86"/>
      <c r="X19" s="13"/>
      <c r="Y19" s="86"/>
      <c r="Z19" s="86"/>
      <c r="AA19" s="86"/>
      <c r="AB19" s="13"/>
      <c r="AD19" s="86"/>
      <c r="AE19" s="86"/>
      <c r="AF19" s="86"/>
      <c r="AH19" s="86"/>
      <c r="AI19" s="86"/>
      <c r="AJ19" s="86"/>
    </row>
    <row r="20" spans="1:36" x14ac:dyDescent="0.3">
      <c r="A20" t="s">
        <v>286</v>
      </c>
      <c r="B20" s="108" t="s">
        <v>287</v>
      </c>
      <c r="C20" s="109"/>
      <c r="E20" s="90"/>
      <c r="F20" s="90"/>
      <c r="G20" s="90"/>
      <c r="I20" s="88"/>
      <c r="J20" s="88"/>
      <c r="K20" s="88"/>
      <c r="M20" s="88"/>
      <c r="N20" s="88"/>
      <c r="O20" s="88"/>
      <c r="Q20" s="88"/>
      <c r="R20" s="88"/>
      <c r="S20" s="88"/>
      <c r="U20" s="88"/>
      <c r="V20" s="88"/>
      <c r="W20" s="88"/>
      <c r="X20" s="13"/>
      <c r="Y20" s="88"/>
      <c r="Z20" s="88"/>
      <c r="AA20" s="88"/>
      <c r="AB20" s="13"/>
      <c r="AD20" s="86"/>
      <c r="AE20" s="86"/>
      <c r="AF20" s="86"/>
      <c r="AH20" s="86"/>
      <c r="AI20" s="86"/>
      <c r="AJ20" s="86"/>
    </row>
    <row r="21" spans="1:36" x14ac:dyDescent="0.3">
      <c r="B21" s="83" t="s">
        <v>288</v>
      </c>
      <c r="C21" s="103" t="s">
        <v>288</v>
      </c>
      <c r="E21" s="101">
        <f>F21/$C$2</f>
        <v>0.40371458495821733</v>
      </c>
      <c r="F21" s="105" cm="1">
        <f t="array" ref="F21">SUMPRODUCT((Financials!$B$28:$B$67='Financial Statement'!$B21)*(Financials!$L$25:$EA$25='Financial Statement'!F$3)*Financials!$L$28:$EA$67)</f>
        <v>43480.060800000007</v>
      </c>
      <c r="G21" s="101">
        <f t="shared" ref="G21:G29" si="17">F21/(12*$C$3)</f>
        <v>36.233384000000008</v>
      </c>
      <c r="I21" s="101">
        <f>J21/$C$2</f>
        <v>0.51828134606694742</v>
      </c>
      <c r="J21" s="101" cm="1">
        <f t="array" ref="J21">SUMPRODUCT((Financials!$B$28:$B$67='Financial Statement'!$B21)*(Financials!$L$25:$EA$25='Financial Statement'!J$3)*Financials!$L$28:$EA$67)</f>
        <v>55818.900971410236</v>
      </c>
      <c r="K21" s="101">
        <f t="shared" ref="K21:K29" si="18">J21/(12*$C$3)</f>
        <v>46.515750809508532</v>
      </c>
      <c r="M21" s="101">
        <f>N21/$C$2</f>
        <v>0.74000512446547506</v>
      </c>
      <c r="N21" s="101" cm="1">
        <f t="array" ref="N21">SUMPRODUCT((Financials!$B$28:$B$67='Financial Statement'!$B21)*(Financials!$L$25:$EA$25='Financial Statement'!N$3)*Financials!$L$28:$EA$67)</f>
        <v>79698.551904931664</v>
      </c>
      <c r="O21" s="101">
        <f t="shared" ref="O21:O29" si="19">N21/(12*$C$3)</f>
        <v>66.415459920776385</v>
      </c>
      <c r="Q21" s="101">
        <f>R21/$C$2</f>
        <v>1.0561302153898455</v>
      </c>
      <c r="R21" s="101" cm="1">
        <f t="array" ref="R21">SUMPRODUCT((Financials!$B$28:$B$67='Financial Statement'!$B21)*(Financials!$L$25:$EA$25='Financial Statement'!R$3)*Financials!$L$28:$EA$67)</f>
        <v>113745.22419748636</v>
      </c>
      <c r="S21" s="101">
        <f t="shared" ref="S21:S29" si="20">R21/(12*$C$3)</f>
        <v>94.787686831238631</v>
      </c>
      <c r="U21" s="101">
        <f>V21/$C$2</f>
        <v>1.5068490053805057</v>
      </c>
      <c r="V21" s="101" cm="1">
        <f t="array" ref="V21">SUMPRODUCT((Financials!$B$28:$B$67='Financial Statement'!$B21)*(Financials!$L$25:$EA$25='Financial Statement'!V$3)*Financials!$L$28:$EA$67)</f>
        <v>162287.63787948046</v>
      </c>
      <c r="W21" s="101">
        <f t="shared" ref="W21:W29" si="21">V21/(12*$C$3)</f>
        <v>135.23969823290039</v>
      </c>
      <c r="X21" s="13"/>
      <c r="Y21" s="101">
        <f>Z21/$C$2</f>
        <v>2.1494662271158251</v>
      </c>
      <c r="Z21" s="101" cm="1">
        <f t="array" ref="Z21">SUMPRODUCT((Financials!$B$28:$B$67='Financial Statement'!$B21)*(Financials!$L$25:$EA$25='Financial Statement'!Z$3)*Financials!$L$28:$EA$67)</f>
        <v>231497.51266037437</v>
      </c>
      <c r="AA21" s="101">
        <f t="shared" ref="AA21:AA29" si="22">Z21/(12*$C$3)</f>
        <v>192.9145938836453</v>
      </c>
      <c r="AB21" s="13"/>
      <c r="AD21" s="191">
        <f>AE21/$C$2</f>
        <v>0</v>
      </c>
      <c r="AE21" s="191">
        <v>0</v>
      </c>
      <c r="AF21" s="191">
        <f t="shared" ref="AF21:AF29" si="23">AE21/12</f>
        <v>0</v>
      </c>
      <c r="AH21" s="191">
        <f>AI21/$C$2</f>
        <v>0</v>
      </c>
      <c r="AI21" s="191">
        <v>0</v>
      </c>
      <c r="AJ21" s="191">
        <f t="shared" ref="AJ21:AJ29" si="24">AI21/12</f>
        <v>0</v>
      </c>
    </row>
    <row r="22" spans="1:36" x14ac:dyDescent="0.3">
      <c r="B22" s="83" t="s">
        <v>389</v>
      </c>
      <c r="C22" s="103" t="s">
        <v>254</v>
      </c>
      <c r="E22" s="101">
        <f t="shared" ref="E22:E29" si="25">F22/$C$2</f>
        <v>3.9108635097493036</v>
      </c>
      <c r="F22" s="105" cm="1">
        <f t="array" ref="F22">SUMPRODUCT((Financials!$B$28:$B$67='Financial Statement'!$B22)*(Financials!$L$25:$EA$25='Financial Statement'!F$3)*Financials!$L$28:$EA$67)</f>
        <v>421200</v>
      </c>
      <c r="G22" s="101">
        <f t="shared" si="17"/>
        <v>351</v>
      </c>
      <c r="I22" s="101">
        <f t="shared" ref="I22:I29" si="26">J22/$C$2</f>
        <v>4.458492446113393</v>
      </c>
      <c r="J22" s="101" cm="1">
        <f t="array" ref="J22">SUMPRODUCT((Financials!$B$28:$B$67='Financial Statement'!$B22)*(Financials!$L$25:$EA$25='Financial Statement'!J$3)*Financials!$L$28:$EA$67)</f>
        <v>480179.63644641242</v>
      </c>
      <c r="K22" s="101">
        <f t="shared" si="18"/>
        <v>400.149697038677</v>
      </c>
      <c r="M22" s="101">
        <f t="shared" ref="M22:M29" si="27">N22/$C$2</f>
        <v>5.6544464609024034</v>
      </c>
      <c r="N22" s="101" cm="1">
        <f t="array" ref="N22">SUMPRODUCT((Financials!$B$28:$B$67='Financial Statement'!$B22)*(Financials!$L$25:$EA$25='Financial Statement'!N$3)*Financials!$L$28:$EA$67)</f>
        <v>608983.88383918884</v>
      </c>
      <c r="O22" s="101">
        <f t="shared" si="19"/>
        <v>507.4865698659907</v>
      </c>
      <c r="Q22" s="101">
        <f t="shared" ref="Q22:Q29" si="28">R22/$C$2</f>
        <v>7.1712053268326992</v>
      </c>
      <c r="R22" s="101" cm="1">
        <f t="array" ref="R22">SUMPRODUCT((Financials!$B$28:$B$67='Financial Statement'!$B22)*(Financials!$L$25:$EA$25='Financial Statement'!R$3)*Financials!$L$28:$EA$67)</f>
        <v>772338.81369988166</v>
      </c>
      <c r="S22" s="101">
        <f t="shared" si="20"/>
        <v>643.61567808323468</v>
      </c>
      <c r="U22" s="101">
        <f t="shared" ref="U22:U29" si="29">V22/$C$2</f>
        <v>9.0948223128787902</v>
      </c>
      <c r="V22" s="101" cm="1">
        <f t="array" ref="V22">SUMPRODUCT((Financials!$B$28:$B$67='Financial Statement'!$B22)*(Financials!$L$25:$EA$25='Financial Statement'!V$3)*Financials!$L$28:$EA$67)</f>
        <v>979512.36309704569</v>
      </c>
      <c r="W22" s="101">
        <f t="shared" si="21"/>
        <v>816.26030258087144</v>
      </c>
      <c r="X22" s="13"/>
      <c r="Y22" s="101">
        <f t="shared" ref="Y22:Y29" si="30">Z22/$C$2</f>
        <v>11.534433771312875</v>
      </c>
      <c r="Z22" s="101" cm="1">
        <f t="array" ref="Z22">SUMPRODUCT((Financials!$B$28:$B$67='Financial Statement'!$B22)*(Financials!$L$25:$EA$25='Financial Statement'!Z$3)*Financials!$L$28:$EA$67)</f>
        <v>1242258.5171703966</v>
      </c>
      <c r="AA22" s="101">
        <f t="shared" si="22"/>
        <v>1035.2154309753305</v>
      </c>
      <c r="AB22" s="13"/>
      <c r="AD22" s="191">
        <f t="shared" ref="AD22:AD29" si="31">AE22/$C$2</f>
        <v>0</v>
      </c>
      <c r="AE22" s="191">
        <v>0</v>
      </c>
      <c r="AF22" s="191">
        <f t="shared" si="23"/>
        <v>0</v>
      </c>
      <c r="AH22" s="191">
        <f t="shared" ref="AH22:AH29" si="32">AI22/$C$2</f>
        <v>0</v>
      </c>
      <c r="AI22" s="191">
        <v>0</v>
      </c>
      <c r="AJ22" s="191">
        <f t="shared" si="24"/>
        <v>0</v>
      </c>
    </row>
    <row r="23" spans="1:36" x14ac:dyDescent="0.3">
      <c r="B23" s="83" t="s">
        <v>253</v>
      </c>
      <c r="C23" s="103" t="s">
        <v>253</v>
      </c>
      <c r="E23" s="101">
        <f t="shared" si="25"/>
        <v>1.2701949860724233</v>
      </c>
      <c r="F23" s="105" cm="1">
        <f t="array" ref="F23">SUMPRODUCT((Financials!$B$28:$B$67='Financial Statement'!$B23)*(Financials!$L$25:$EA$25='Financial Statement'!F$3)*Financials!$L$28:$EA$67)</f>
        <v>136800</v>
      </c>
      <c r="G23" s="101">
        <f t="shared" si="17"/>
        <v>114</v>
      </c>
      <c r="I23" s="101">
        <f t="shared" si="26"/>
        <v>1.5472870112497166</v>
      </c>
      <c r="J23" s="101" cm="1">
        <f t="array" ref="J23">SUMPRODUCT((Financials!$B$28:$B$67='Financial Statement'!$B23)*(Financials!$L$25:$EA$25='Financial Statement'!J$3)*Financials!$L$28:$EA$67)</f>
        <v>166642.81111159446</v>
      </c>
      <c r="K23" s="101">
        <f t="shared" si="18"/>
        <v>138.86900925966205</v>
      </c>
      <c r="M23" s="101">
        <f t="shared" si="27"/>
        <v>2.2060613013649704</v>
      </c>
      <c r="N23" s="101" cm="1">
        <f t="array" ref="N23">SUMPRODUCT((Financials!$B$28:$B$67='Financial Statement'!$B23)*(Financials!$L$25:$EA$25='Financial Statement'!N$3)*Financials!$L$28:$EA$67)</f>
        <v>237592.8021570073</v>
      </c>
      <c r="O23" s="101">
        <f t="shared" si="19"/>
        <v>197.99400179750609</v>
      </c>
      <c r="Q23" s="101">
        <f t="shared" si="28"/>
        <v>3.1453159174711565</v>
      </c>
      <c r="R23" s="101" cm="1">
        <f t="array" ref="R23">SUMPRODUCT((Financials!$B$28:$B$67='Financial Statement'!$B23)*(Financials!$L$25:$EA$25='Financial Statement'!R$3)*Financials!$L$28:$EA$67)</f>
        <v>338750.52431164356</v>
      </c>
      <c r="S23" s="101">
        <f t="shared" si="20"/>
        <v>282.2921035930363</v>
      </c>
      <c r="U23" s="101">
        <f t="shared" si="29"/>
        <v>4.4844684119050795</v>
      </c>
      <c r="V23" s="101" cm="1">
        <f t="array" ref="V23">SUMPRODUCT((Financials!$B$28:$B$67='Financial Statement'!$B23)*(Financials!$L$25:$EA$25='Financial Statement'!V$3)*Financials!$L$28:$EA$67)</f>
        <v>482977.24796217703</v>
      </c>
      <c r="W23" s="101">
        <f t="shared" si="21"/>
        <v>402.48103996848084</v>
      </c>
      <c r="X23" s="13"/>
      <c r="Y23" s="101">
        <f t="shared" si="30"/>
        <v>6.3937796599914645</v>
      </c>
      <c r="Z23" s="101" cm="1">
        <f t="array" ref="Z23">SUMPRODUCT((Financials!$B$28:$B$67='Financial Statement'!$B23)*(Financials!$L$25:$EA$25='Financial Statement'!Z$3)*Financials!$L$28:$EA$67)</f>
        <v>688610.06938108068</v>
      </c>
      <c r="AA23" s="101">
        <f t="shared" si="22"/>
        <v>573.84172448423385</v>
      </c>
      <c r="AB23" s="13"/>
      <c r="AD23" s="191">
        <f t="shared" si="31"/>
        <v>0</v>
      </c>
      <c r="AE23" s="191">
        <v>0</v>
      </c>
      <c r="AF23" s="191">
        <f t="shared" si="23"/>
        <v>0</v>
      </c>
      <c r="AH23" s="191">
        <f t="shared" si="32"/>
        <v>0</v>
      </c>
      <c r="AI23" s="191">
        <v>0</v>
      </c>
      <c r="AJ23" s="191">
        <f t="shared" si="24"/>
        <v>0</v>
      </c>
    </row>
    <row r="24" spans="1:36" x14ac:dyDescent="0.3">
      <c r="B24" s="83" t="s">
        <v>390</v>
      </c>
      <c r="C24" s="103" t="s">
        <v>245</v>
      </c>
      <c r="E24" s="101">
        <f t="shared" si="25"/>
        <v>1.5598885793871866</v>
      </c>
      <c r="F24" s="105" cm="1">
        <f t="array" ref="F24">SUMPRODUCT((Financials!$B$28:$B$67='Financial Statement'!$B24)*(Financials!$L$25:$EA$25='Financial Statement'!F$3)*Financials!$L$28:$EA$67)</f>
        <v>168000</v>
      </c>
      <c r="G24" s="101">
        <f t="shared" si="17"/>
        <v>140</v>
      </c>
      <c r="I24" s="101">
        <f t="shared" si="26"/>
        <v>1.9001770313593009</v>
      </c>
      <c r="J24" s="101" cm="1">
        <f t="array" ref="J24">SUMPRODUCT((Financials!$B$28:$B$67='Financial Statement'!$B24)*(Financials!$L$25:$EA$25='Financial Statement'!J$3)*Financials!$L$28:$EA$67)</f>
        <v>204649.06627739672</v>
      </c>
      <c r="K24" s="101">
        <f t="shared" si="18"/>
        <v>170.54088856449727</v>
      </c>
      <c r="M24" s="101">
        <f t="shared" si="27"/>
        <v>2.7091980893955778</v>
      </c>
      <c r="N24" s="101" cm="1">
        <f t="array" ref="N24">SUMPRODUCT((Financials!$B$28:$B$67='Financial Statement'!$B24)*(Financials!$L$25:$EA$25='Financial Statement'!N$3)*Financials!$L$28:$EA$67)</f>
        <v>291780.63422790373</v>
      </c>
      <c r="O24" s="101">
        <f t="shared" si="19"/>
        <v>243.15052852325312</v>
      </c>
      <c r="Q24" s="101">
        <f t="shared" si="28"/>
        <v>3.8626686705786133</v>
      </c>
      <c r="R24" s="101" cm="1">
        <f t="array" ref="R24">SUMPRODUCT((Financials!$B$28:$B$67='Financial Statement'!$B24)*(Financials!$L$25:$EA$25='Financial Statement'!R$3)*Financials!$L$28:$EA$67)</f>
        <v>416009.41582131665</v>
      </c>
      <c r="S24" s="101">
        <f t="shared" si="20"/>
        <v>346.67451318443057</v>
      </c>
      <c r="U24" s="101">
        <f t="shared" si="29"/>
        <v>5.507241909357119</v>
      </c>
      <c r="V24" s="101" cm="1">
        <f t="array" ref="V24">SUMPRODUCT((Financials!$B$28:$B$67='Financial Statement'!$B24)*(Financials!$L$25:$EA$25='Financial Statement'!V$3)*Financials!$L$28:$EA$67)</f>
        <v>593129.95363776176</v>
      </c>
      <c r="W24" s="101">
        <f t="shared" si="21"/>
        <v>494.27496136480147</v>
      </c>
      <c r="X24" s="13"/>
      <c r="Y24" s="101">
        <f t="shared" si="30"/>
        <v>7.852010108761454</v>
      </c>
      <c r="Z24" s="101" cm="1">
        <f t="array" ref="Z24">SUMPRODUCT((Financials!$B$28:$B$67='Financial Statement'!$B24)*(Financials!$L$25:$EA$25='Financial Statement'!Z$3)*Financials!$L$28:$EA$67)</f>
        <v>845661.48871360859</v>
      </c>
      <c r="AA24" s="101">
        <f t="shared" si="22"/>
        <v>704.71790726134054</v>
      </c>
      <c r="AB24" s="13"/>
      <c r="AD24" s="191">
        <f t="shared" si="31"/>
        <v>0</v>
      </c>
      <c r="AE24" s="191">
        <v>0</v>
      </c>
      <c r="AF24" s="191">
        <f t="shared" si="23"/>
        <v>0</v>
      </c>
      <c r="AH24" s="191">
        <f t="shared" si="32"/>
        <v>0</v>
      </c>
      <c r="AI24" s="191">
        <v>0</v>
      </c>
      <c r="AJ24" s="191">
        <f t="shared" si="24"/>
        <v>0</v>
      </c>
    </row>
    <row r="25" spans="1:36" x14ac:dyDescent="0.3">
      <c r="B25" s="83" t="s">
        <v>362</v>
      </c>
      <c r="C25" s="103" t="s">
        <v>245</v>
      </c>
      <c r="E25" s="101">
        <f t="shared" si="25"/>
        <v>1.5821727019498608</v>
      </c>
      <c r="F25" s="105" cm="1">
        <f t="array" ref="F25">SUMPRODUCT((Financials!$B$28:$B$67='Financial Statement'!$B25)*(Financials!$L$25:$EA$25='Financial Statement'!F$3)*Financials!$L$28:$EA$67)</f>
        <v>170400</v>
      </c>
      <c r="G25" s="101">
        <f t="shared" si="17"/>
        <v>142</v>
      </c>
      <c r="I25" s="101">
        <f t="shared" si="26"/>
        <v>1.9273224175215768</v>
      </c>
      <c r="J25" s="101" cm="1">
        <f t="array" ref="J25">SUMPRODUCT((Financials!$B$28:$B$67='Financial Statement'!$B25)*(Financials!$L$25:$EA$25='Financial Statement'!J$3)*Financials!$L$28:$EA$67)</f>
        <v>207572.62436707382</v>
      </c>
      <c r="K25" s="101">
        <f t="shared" si="18"/>
        <v>172.97718697256153</v>
      </c>
      <c r="M25" s="101">
        <f t="shared" si="27"/>
        <v>2.7479009192440857</v>
      </c>
      <c r="N25" s="101" cm="1">
        <f t="array" ref="N25">SUMPRODUCT((Financials!$B$28:$B$67='Financial Statement'!$B25)*(Financials!$L$25:$EA$25='Financial Statement'!N$3)*Financials!$L$28:$EA$67)</f>
        <v>295948.92900258803</v>
      </c>
      <c r="O25" s="101">
        <f t="shared" si="19"/>
        <v>246.6241075021567</v>
      </c>
      <c r="Q25" s="101">
        <f t="shared" si="28"/>
        <v>3.9178496515868781</v>
      </c>
      <c r="R25" s="101" cm="1">
        <f t="array" ref="R25">SUMPRODUCT((Financials!$B$28:$B$67='Financial Statement'!$B25)*(Financials!$L$25:$EA$25='Financial Statement'!R$3)*Financials!$L$28:$EA$67)</f>
        <v>421952.40747590677</v>
      </c>
      <c r="S25" s="101">
        <f t="shared" si="20"/>
        <v>351.6270062299223</v>
      </c>
      <c r="U25" s="101">
        <f t="shared" si="29"/>
        <v>5.5859167937765033</v>
      </c>
      <c r="V25" s="101" cm="1">
        <f t="array" ref="V25">SUMPRODUCT((Financials!$B$28:$B$67='Financial Statement'!$B25)*(Financials!$L$25:$EA$25='Financial Statement'!V$3)*Financials!$L$28:$EA$67)</f>
        <v>601603.23868972936</v>
      </c>
      <c r="W25" s="101">
        <f t="shared" si="21"/>
        <v>501.33603224144116</v>
      </c>
      <c r="X25" s="13"/>
      <c r="Y25" s="101">
        <f t="shared" si="30"/>
        <v>7.9641816817437538</v>
      </c>
      <c r="Z25" s="101" cm="1">
        <f t="array" ref="Z25">SUMPRODUCT((Financials!$B$28:$B$67='Financial Statement'!$B25)*(Financials!$L$25:$EA$25='Financial Statement'!Z$3)*Financials!$L$28:$EA$67)</f>
        <v>857742.36712380231</v>
      </c>
      <c r="AA25" s="101">
        <f t="shared" si="22"/>
        <v>714.78530593650191</v>
      </c>
      <c r="AB25" s="13"/>
      <c r="AD25" s="191">
        <f t="shared" si="31"/>
        <v>0</v>
      </c>
      <c r="AE25" s="191">
        <v>0</v>
      </c>
      <c r="AF25" s="191">
        <f t="shared" si="23"/>
        <v>0</v>
      </c>
      <c r="AH25" s="191">
        <f t="shared" si="32"/>
        <v>0</v>
      </c>
      <c r="AI25" s="191">
        <v>0</v>
      </c>
      <c r="AJ25" s="191">
        <f t="shared" si="24"/>
        <v>0</v>
      </c>
    </row>
    <row r="26" spans="1:36" x14ac:dyDescent="0.3">
      <c r="B26" s="83" t="s">
        <v>363</v>
      </c>
      <c r="C26" s="103" t="s">
        <v>255</v>
      </c>
      <c r="E26" s="101">
        <f t="shared" si="25"/>
        <v>3.2200557103064065</v>
      </c>
      <c r="F26" s="105" cm="1">
        <f t="array" ref="F26">SUMPRODUCT((Financials!$B$28:$B$67='Financial Statement'!$B26)*(Financials!$L$25:$EA$25='Financial Statement'!F$3)*Financials!$L$28:$EA$67)</f>
        <v>346800</v>
      </c>
      <c r="G26" s="101">
        <f t="shared" si="17"/>
        <v>289</v>
      </c>
      <c r="I26" s="101">
        <f t="shared" si="26"/>
        <v>3.9225083004488432</v>
      </c>
      <c r="J26" s="101" cm="1">
        <f t="array" ref="J26">SUMPRODUCT((Financials!$B$28:$B$67='Financial Statement'!$B26)*(Financials!$L$25:$EA$25='Financial Statement'!J$3)*Financials!$L$28:$EA$67)</f>
        <v>422454.1439583404</v>
      </c>
      <c r="K26" s="101">
        <f t="shared" si="18"/>
        <v>352.04511996528367</v>
      </c>
      <c r="M26" s="101">
        <f t="shared" si="27"/>
        <v>5.5925589131094444</v>
      </c>
      <c r="N26" s="101" cm="1">
        <f t="array" ref="N26">SUMPRODUCT((Financials!$B$28:$B$67='Financial Statement'!$B26)*(Financials!$L$25:$EA$25='Financial Statement'!N$3)*Financials!$L$28:$EA$67)</f>
        <v>602318.59494188719</v>
      </c>
      <c r="O26" s="101">
        <f t="shared" si="19"/>
        <v>501.93216245157265</v>
      </c>
      <c r="Q26" s="101">
        <f t="shared" si="28"/>
        <v>7.9736517556944246</v>
      </c>
      <c r="R26" s="101" cm="1">
        <f t="array" ref="R26">SUMPRODUCT((Financials!$B$28:$B$67='Financial Statement'!$B26)*(Financials!$L$25:$EA$25='Financial Statement'!R$3)*Financials!$L$28:$EA$67)</f>
        <v>858762.29408828949</v>
      </c>
      <c r="S26" s="101">
        <f t="shared" si="20"/>
        <v>715.63524507357454</v>
      </c>
      <c r="U26" s="101">
        <f t="shared" si="29"/>
        <v>11.368520798601475</v>
      </c>
      <c r="V26" s="101" cm="1">
        <f t="array" ref="V26">SUMPRODUCT((Financials!$B$28:$B$67='Financial Statement'!$B26)*(Financials!$L$25:$EA$25='Financial Statement'!V$3)*Financials!$L$28:$EA$67)</f>
        <v>1224389.6900093788</v>
      </c>
      <c r="W26" s="101">
        <f t="shared" si="21"/>
        <v>1020.3247416744823</v>
      </c>
      <c r="X26" s="13"/>
      <c r="Y26" s="101">
        <f t="shared" si="30"/>
        <v>16.208792295943276</v>
      </c>
      <c r="Z26" s="101" cm="1">
        <f t="array" ref="Z26">SUMPRODUCT((Financials!$B$28:$B$67='Financial Statement'!$B26)*(Financials!$L$25:$EA$25='Financial Statement'!Z$3)*Financials!$L$28:$EA$67)</f>
        <v>1745686.930273091</v>
      </c>
      <c r="AA26" s="101">
        <f t="shared" si="22"/>
        <v>1454.739108560909</v>
      </c>
      <c r="AB26" s="13"/>
      <c r="AD26" s="191">
        <f t="shared" si="31"/>
        <v>0</v>
      </c>
      <c r="AE26" s="191">
        <v>0</v>
      </c>
      <c r="AF26" s="191">
        <f t="shared" si="23"/>
        <v>0</v>
      </c>
      <c r="AH26" s="191">
        <f t="shared" si="32"/>
        <v>0</v>
      </c>
      <c r="AI26" s="191">
        <v>0</v>
      </c>
      <c r="AJ26" s="191">
        <f t="shared" si="24"/>
        <v>0</v>
      </c>
    </row>
    <row r="27" spans="1:36" x14ac:dyDescent="0.3">
      <c r="B27" s="83" t="s">
        <v>391</v>
      </c>
      <c r="C27" s="103" t="s">
        <v>256</v>
      </c>
      <c r="E27" s="101">
        <f t="shared" si="25"/>
        <v>1.4930362116991645</v>
      </c>
      <c r="F27" s="105" cm="1">
        <f t="array" ref="F27">SUMPRODUCT((Financials!$B$28:$B$67='Financial Statement'!$B27)*(Financials!$L$25:$EA$25='Financial Statement'!F$3)*Financials!$L$28:$EA$67)</f>
        <v>160800</v>
      </c>
      <c r="G27" s="101">
        <f t="shared" si="17"/>
        <v>134</v>
      </c>
      <c r="I27" s="101">
        <f t="shared" si="26"/>
        <v>1.8187408728724734</v>
      </c>
      <c r="J27" s="101" cm="1">
        <f t="array" ref="J27">SUMPRODUCT((Financials!$B$28:$B$67='Financial Statement'!$B27)*(Financials!$L$25:$EA$25='Financial Statement'!J$3)*Financials!$L$28:$EA$67)</f>
        <v>195878.39200836539</v>
      </c>
      <c r="K27" s="101">
        <f t="shared" si="18"/>
        <v>163.23199334030448</v>
      </c>
      <c r="M27" s="101">
        <f t="shared" si="27"/>
        <v>2.5930895998500509</v>
      </c>
      <c r="N27" s="101" cm="1">
        <f t="array" ref="N27">SUMPRODUCT((Financials!$B$28:$B$67='Financial Statement'!$B27)*(Financials!$L$25:$EA$25='Financial Statement'!N$3)*Financials!$L$28:$EA$67)</f>
        <v>279275.74990385049</v>
      </c>
      <c r="O27" s="101">
        <f t="shared" si="19"/>
        <v>232.72979158654206</v>
      </c>
      <c r="Q27" s="101">
        <f t="shared" si="28"/>
        <v>3.697125727553813</v>
      </c>
      <c r="R27" s="101" cm="1">
        <f t="array" ref="R27">SUMPRODUCT((Financials!$B$28:$B$67='Financial Statement'!$B27)*(Financials!$L$25:$EA$25='Financial Statement'!R$3)*Financials!$L$28:$EA$67)</f>
        <v>398180.44085754565</v>
      </c>
      <c r="S27" s="101">
        <f t="shared" si="20"/>
        <v>331.81703404795468</v>
      </c>
      <c r="U27" s="101">
        <f t="shared" si="29"/>
        <v>5.271217256098951</v>
      </c>
      <c r="V27" s="101" cm="1">
        <f t="array" ref="V27">SUMPRODUCT((Financials!$B$28:$B$67='Financial Statement'!$B27)*(Financials!$L$25:$EA$25='Financial Statement'!V$3)*Financials!$L$28:$EA$67)</f>
        <v>567710.09848185699</v>
      </c>
      <c r="W27" s="101">
        <f t="shared" si="21"/>
        <v>473.09174873488081</v>
      </c>
      <c r="X27" s="13"/>
      <c r="Y27" s="101">
        <f t="shared" si="30"/>
        <v>7.5154953898145234</v>
      </c>
      <c r="Z27" s="101" cm="1">
        <f t="array" ref="Z27">SUMPRODUCT((Financials!$B$28:$B$67='Financial Statement'!$B27)*(Financials!$L$25:$EA$25='Financial Statement'!Z$3)*Financials!$L$28:$EA$67)</f>
        <v>809418.85348302417</v>
      </c>
      <c r="AA27" s="101">
        <f t="shared" si="22"/>
        <v>674.51571123585347</v>
      </c>
      <c r="AB27" s="13"/>
      <c r="AD27" s="191">
        <f t="shared" si="31"/>
        <v>0</v>
      </c>
      <c r="AE27" s="191">
        <v>0</v>
      </c>
      <c r="AF27" s="191">
        <f t="shared" si="23"/>
        <v>0</v>
      </c>
      <c r="AH27" s="191">
        <f t="shared" si="32"/>
        <v>0</v>
      </c>
      <c r="AI27" s="191">
        <v>0</v>
      </c>
      <c r="AJ27" s="191">
        <f t="shared" si="24"/>
        <v>0</v>
      </c>
    </row>
    <row r="28" spans="1:36" x14ac:dyDescent="0.3">
      <c r="B28" s="83" t="s">
        <v>365</v>
      </c>
      <c r="C28" s="103" t="s">
        <v>365</v>
      </c>
      <c r="E28" s="101">
        <f t="shared" si="25"/>
        <v>1.6155988857938719</v>
      </c>
      <c r="F28" s="105" cm="1">
        <f t="array" ref="F28">SUMPRODUCT((Financials!$B$28:$B$67='Financial Statement'!$B28)*(Financials!$L$25:$EA$25='Financial Statement'!F$3)*Financials!$L$28:$EA$67)</f>
        <v>174000</v>
      </c>
      <c r="G28" s="101">
        <f t="shared" si="17"/>
        <v>145</v>
      </c>
      <c r="I28" s="101">
        <f t="shared" si="26"/>
        <v>1.96804049676499</v>
      </c>
      <c r="J28" s="101" cm="1">
        <f t="array" ref="J28">SUMPRODUCT((Financials!$B$28:$B$67='Financial Statement'!$B28)*(Financials!$L$25:$EA$25='Financial Statement'!J$3)*Financials!$L$28:$EA$67)</f>
        <v>211957.96150158942</v>
      </c>
      <c r="K28" s="101">
        <f t="shared" si="18"/>
        <v>176.63163458465786</v>
      </c>
      <c r="M28" s="101">
        <f t="shared" si="27"/>
        <v>2.8059551640168472</v>
      </c>
      <c r="N28" s="101" cm="1">
        <f t="array" ref="N28">SUMPRODUCT((Financials!$B$28:$B$67='Financial Statement'!$B28)*(Financials!$L$25:$EA$25='Financial Statement'!N$3)*Financials!$L$28:$EA$67)</f>
        <v>302201.37116461445</v>
      </c>
      <c r="O28" s="101">
        <f t="shared" si="19"/>
        <v>251.83447597051205</v>
      </c>
      <c r="Q28" s="101">
        <f t="shared" si="28"/>
        <v>4.0006211230992763</v>
      </c>
      <c r="R28" s="101" cm="1">
        <f t="array" ref="R28">SUMPRODUCT((Financials!$B$28:$B$67='Financial Statement'!$B28)*(Financials!$L$25:$EA$25='Financial Statement'!R$3)*Financials!$L$28:$EA$67)</f>
        <v>430866.89495779201</v>
      </c>
      <c r="S28" s="101">
        <f t="shared" si="20"/>
        <v>359.05574579815999</v>
      </c>
      <c r="U28" s="101">
        <f t="shared" si="29"/>
        <v>5.7039291204055829</v>
      </c>
      <c r="V28" s="101" cm="1">
        <f t="array" ref="V28">SUMPRODUCT((Financials!$B$28:$B$67='Financial Statement'!$B28)*(Financials!$L$25:$EA$25='Financial Statement'!V$3)*Financials!$L$28:$EA$67)</f>
        <v>614313.16626768128</v>
      </c>
      <c r="W28" s="101">
        <f t="shared" si="21"/>
        <v>511.92763855640106</v>
      </c>
      <c r="X28" s="13"/>
      <c r="Y28" s="101">
        <f t="shared" si="30"/>
        <v>8.132439041217209</v>
      </c>
      <c r="Z28" s="101" cm="1">
        <f t="array" ref="Z28">SUMPRODUCT((Financials!$B$28:$B$67='Financial Statement'!$B28)*(Financials!$L$25:$EA$25='Financial Statement'!Z$3)*Financials!$L$28:$EA$67)</f>
        <v>875863.68473909341</v>
      </c>
      <c r="AA28" s="101">
        <f t="shared" si="22"/>
        <v>729.88640394924448</v>
      </c>
      <c r="AB28" s="13"/>
      <c r="AD28" s="191">
        <f t="shared" si="31"/>
        <v>0</v>
      </c>
      <c r="AE28" s="191">
        <v>0</v>
      </c>
      <c r="AF28" s="191">
        <f t="shared" si="23"/>
        <v>0</v>
      </c>
      <c r="AH28" s="191">
        <f t="shared" si="32"/>
        <v>0</v>
      </c>
      <c r="AI28" s="191">
        <v>0</v>
      </c>
      <c r="AJ28" s="191">
        <f t="shared" si="24"/>
        <v>0</v>
      </c>
    </row>
    <row r="29" spans="1:36" x14ac:dyDescent="0.3">
      <c r="B29" s="83" t="s">
        <v>249</v>
      </c>
      <c r="C29" s="103" t="s">
        <v>249</v>
      </c>
      <c r="E29" s="101">
        <f t="shared" si="25"/>
        <v>2.1058495821727021</v>
      </c>
      <c r="F29" s="105" cm="1">
        <f t="array" ref="F29">SUMPRODUCT((Financials!$B$28:$B$67='Financial Statement'!$B29)*(Financials!$L$25:$EA$25='Financial Statement'!F$3)*Financials!$L$28:$EA$67)</f>
        <v>226800</v>
      </c>
      <c r="G29" s="101">
        <f t="shared" si="17"/>
        <v>189</v>
      </c>
      <c r="I29" s="101">
        <f t="shared" si="26"/>
        <v>2.5652389923350567</v>
      </c>
      <c r="J29" s="101" cm="1">
        <f t="array" ref="J29">SUMPRODUCT((Financials!$B$28:$B$67='Financial Statement'!$B29)*(Financials!$L$25:$EA$25='Financial Statement'!J$3)*Financials!$L$28:$EA$67)</f>
        <v>276276.23947448563</v>
      </c>
      <c r="K29" s="101">
        <f t="shared" si="18"/>
        <v>230.23019956207136</v>
      </c>
      <c r="M29" s="101">
        <f t="shared" si="27"/>
        <v>3.6574174206840304</v>
      </c>
      <c r="N29" s="101" cm="1">
        <f t="array" ref="N29">SUMPRODUCT((Financials!$B$28:$B$67='Financial Statement'!$B29)*(Financials!$L$25:$EA$25='Financial Statement'!N$3)*Financials!$L$28:$EA$67)</f>
        <v>393903.85620767006</v>
      </c>
      <c r="O29" s="101">
        <f t="shared" si="19"/>
        <v>328.25321350639172</v>
      </c>
      <c r="Q29" s="101">
        <f t="shared" si="28"/>
        <v>5.2146027052811279</v>
      </c>
      <c r="R29" s="101" cm="1">
        <f t="array" ref="R29">SUMPRODUCT((Financials!$B$28:$B$67='Financial Statement'!$B29)*(Financials!$L$25:$EA$25='Financial Statement'!R$3)*Financials!$L$28:$EA$67)</f>
        <v>561612.71135877748</v>
      </c>
      <c r="S29" s="101">
        <f t="shared" si="20"/>
        <v>468.01059279898124</v>
      </c>
      <c r="U29" s="101">
        <f t="shared" si="29"/>
        <v>7.4347765776321086</v>
      </c>
      <c r="V29" s="101" cm="1">
        <f t="array" ref="V29">SUMPRODUCT((Financials!$B$28:$B$67='Financial Statement'!$B29)*(Financials!$L$25:$EA$25='Financial Statement'!V$3)*Financials!$L$28:$EA$67)</f>
        <v>800725.43741097813</v>
      </c>
      <c r="W29" s="101">
        <f t="shared" si="21"/>
        <v>667.2711978424818</v>
      </c>
      <c r="X29" s="13"/>
      <c r="Y29" s="101">
        <f t="shared" si="30"/>
        <v>10.600213646827955</v>
      </c>
      <c r="Z29" s="101" cm="1">
        <f t="array" ref="Z29">SUMPRODUCT((Financials!$B$28:$B$67='Financial Statement'!$B29)*(Financials!$L$25:$EA$25='Financial Statement'!Z$3)*Financials!$L$28:$EA$67)</f>
        <v>1141643.0097633707</v>
      </c>
      <c r="AA29" s="101">
        <f t="shared" si="22"/>
        <v>951.36917480280897</v>
      </c>
      <c r="AB29" s="13"/>
      <c r="AD29" s="191">
        <f t="shared" si="31"/>
        <v>0</v>
      </c>
      <c r="AE29" s="191">
        <v>0</v>
      </c>
      <c r="AF29" s="191">
        <f t="shared" si="23"/>
        <v>0</v>
      </c>
      <c r="AH29" s="191">
        <f t="shared" si="32"/>
        <v>0</v>
      </c>
      <c r="AI29" s="191">
        <v>0</v>
      </c>
      <c r="AJ29" s="191">
        <f t="shared" si="24"/>
        <v>0</v>
      </c>
    </row>
    <row r="30" spans="1:36" x14ac:dyDescent="0.3">
      <c r="B30" s="83"/>
      <c r="C30" s="93"/>
      <c r="E30" s="101"/>
      <c r="F30" s="105"/>
      <c r="G30" s="101"/>
      <c r="I30" s="101"/>
      <c r="J30" s="101"/>
      <c r="K30" s="101"/>
      <c r="M30" s="101"/>
      <c r="N30" s="101"/>
      <c r="O30" s="101"/>
      <c r="Q30" s="101"/>
      <c r="R30" s="101"/>
      <c r="S30" s="101"/>
      <c r="U30" s="101"/>
      <c r="V30" s="101"/>
      <c r="W30" s="101"/>
      <c r="X30" s="13"/>
      <c r="Y30" s="101"/>
      <c r="Z30" s="101"/>
      <c r="AA30" s="101"/>
      <c r="AB30" s="13"/>
      <c r="AD30" s="88"/>
      <c r="AE30" s="88"/>
      <c r="AF30" s="88"/>
      <c r="AH30" s="88"/>
      <c r="AI30" s="88"/>
      <c r="AJ30" s="88"/>
    </row>
    <row r="31" spans="1:36" hidden="1" x14ac:dyDescent="0.3">
      <c r="B31" s="83"/>
      <c r="C31" s="93"/>
      <c r="E31" s="101"/>
      <c r="F31" s="101"/>
      <c r="G31" s="101"/>
      <c r="I31" s="101"/>
      <c r="J31" s="101"/>
      <c r="K31" s="101"/>
      <c r="M31" s="101"/>
      <c r="N31" s="101"/>
      <c r="O31" s="101"/>
      <c r="Q31" s="101"/>
      <c r="R31" s="101"/>
      <c r="S31" s="101"/>
      <c r="U31" s="101"/>
      <c r="V31" s="101"/>
      <c r="W31" s="101"/>
      <c r="X31" s="13"/>
      <c r="Y31" s="101"/>
      <c r="Z31" s="101"/>
      <c r="AA31" s="101"/>
      <c r="AB31" s="13"/>
      <c r="AD31" s="88"/>
      <c r="AE31" s="88"/>
      <c r="AF31" s="88"/>
      <c r="AH31" s="88"/>
      <c r="AI31" s="88"/>
      <c r="AJ31" s="88"/>
    </row>
    <row r="32" spans="1:36" hidden="1" x14ac:dyDescent="0.3">
      <c r="B32" s="83"/>
      <c r="C32" s="93"/>
      <c r="E32" s="101"/>
      <c r="F32" s="101"/>
      <c r="G32" s="101"/>
      <c r="I32" s="101"/>
      <c r="J32" s="101"/>
      <c r="K32" s="101"/>
      <c r="M32" s="101"/>
      <c r="N32" s="101"/>
      <c r="O32" s="101"/>
      <c r="Q32" s="101"/>
      <c r="R32" s="101"/>
      <c r="S32" s="101"/>
      <c r="U32" s="101"/>
      <c r="V32" s="101"/>
      <c r="W32" s="101"/>
      <c r="X32" s="13"/>
      <c r="Y32" s="101"/>
      <c r="Z32" s="101"/>
      <c r="AA32" s="101"/>
      <c r="AB32" s="13"/>
      <c r="AD32" s="88"/>
      <c r="AE32" s="88"/>
      <c r="AF32" s="88"/>
      <c r="AH32" s="88"/>
      <c r="AI32" s="88"/>
      <c r="AJ32" s="88"/>
    </row>
    <row r="33" spans="2:36" hidden="1" x14ac:dyDescent="0.3">
      <c r="B33" s="83"/>
      <c r="C33" s="93"/>
      <c r="E33" s="101"/>
      <c r="F33" s="101"/>
      <c r="G33" s="101"/>
      <c r="I33" s="101"/>
      <c r="J33" s="101"/>
      <c r="K33" s="101"/>
      <c r="M33" s="101"/>
      <c r="N33" s="101"/>
      <c r="O33" s="101"/>
      <c r="Q33" s="101"/>
      <c r="R33" s="101"/>
      <c r="S33" s="101"/>
      <c r="U33" s="101"/>
      <c r="V33" s="101"/>
      <c r="W33" s="101"/>
      <c r="X33" s="13"/>
      <c r="Y33" s="101"/>
      <c r="Z33" s="101"/>
      <c r="AA33" s="101"/>
      <c r="AB33" s="13"/>
      <c r="AD33" s="88"/>
      <c r="AE33" s="88"/>
      <c r="AF33" s="88"/>
      <c r="AH33" s="88"/>
      <c r="AI33" s="88"/>
      <c r="AJ33" s="88"/>
    </row>
    <row r="34" spans="2:36" hidden="1" x14ac:dyDescent="0.3">
      <c r="B34" s="83"/>
      <c r="C34" s="93"/>
      <c r="E34" s="101"/>
      <c r="F34" s="101"/>
      <c r="G34" s="101"/>
      <c r="I34" s="101"/>
      <c r="J34" s="101"/>
      <c r="K34" s="101"/>
      <c r="M34" s="101"/>
      <c r="N34" s="101"/>
      <c r="O34" s="101"/>
      <c r="Q34" s="101"/>
      <c r="R34" s="101"/>
      <c r="S34" s="101"/>
      <c r="U34" s="101"/>
      <c r="V34" s="101"/>
      <c r="W34" s="101"/>
      <c r="X34" s="13"/>
      <c r="Y34" s="101"/>
      <c r="Z34" s="101"/>
      <c r="AA34" s="101"/>
      <c r="AB34" s="13"/>
      <c r="AD34" s="88"/>
      <c r="AE34" s="88"/>
      <c r="AF34" s="88"/>
      <c r="AH34" s="88"/>
      <c r="AI34" s="88"/>
      <c r="AJ34" s="88"/>
    </row>
    <row r="35" spans="2:36" hidden="1" x14ac:dyDescent="0.3">
      <c r="B35" s="83"/>
      <c r="C35" s="93"/>
      <c r="E35" s="101"/>
      <c r="F35" s="101"/>
      <c r="G35" s="101"/>
      <c r="I35" s="101"/>
      <c r="J35" s="101"/>
      <c r="K35" s="101"/>
      <c r="M35" s="101"/>
      <c r="N35" s="101"/>
      <c r="O35" s="101"/>
      <c r="Q35" s="101"/>
      <c r="R35" s="101"/>
      <c r="S35" s="101"/>
      <c r="U35" s="101"/>
      <c r="V35" s="101"/>
      <c r="W35" s="101"/>
      <c r="X35" s="13"/>
      <c r="Y35" s="101"/>
      <c r="Z35" s="101"/>
      <c r="AA35" s="101"/>
      <c r="AB35" s="13"/>
      <c r="AD35" s="88"/>
      <c r="AE35" s="88"/>
      <c r="AF35" s="88"/>
      <c r="AH35" s="88"/>
      <c r="AI35" s="88"/>
      <c r="AJ35" s="88"/>
    </row>
    <row r="36" spans="2:36" hidden="1" x14ac:dyDescent="0.3">
      <c r="B36" s="94"/>
      <c r="C36" s="93"/>
      <c r="E36" s="101"/>
      <c r="F36" s="101"/>
      <c r="G36" s="101"/>
      <c r="I36" s="101"/>
      <c r="J36" s="101"/>
      <c r="K36" s="101"/>
      <c r="M36" s="101"/>
      <c r="N36" s="101"/>
      <c r="O36" s="101"/>
      <c r="Q36" s="101"/>
      <c r="R36" s="101"/>
      <c r="S36" s="101"/>
      <c r="U36" s="101"/>
      <c r="V36" s="101"/>
      <c r="W36" s="101"/>
      <c r="X36" s="13"/>
      <c r="Y36" s="101"/>
      <c r="Z36" s="101"/>
      <c r="AA36" s="101"/>
      <c r="AB36" s="13"/>
      <c r="AD36" s="88"/>
      <c r="AE36" s="88"/>
      <c r="AF36" s="88"/>
      <c r="AH36" s="88"/>
      <c r="AI36" s="88"/>
      <c r="AJ36" s="88"/>
    </row>
    <row r="37" spans="2:36" hidden="1" x14ac:dyDescent="0.3">
      <c r="B37" s="83"/>
      <c r="C37" s="93"/>
      <c r="E37" s="101"/>
      <c r="F37" s="101"/>
      <c r="G37" s="101"/>
      <c r="I37" s="101"/>
      <c r="J37" s="101"/>
      <c r="K37" s="101"/>
      <c r="M37" s="101"/>
      <c r="N37" s="101"/>
      <c r="O37" s="101"/>
      <c r="Q37" s="101"/>
      <c r="R37" s="101"/>
      <c r="S37" s="101"/>
      <c r="U37" s="101"/>
      <c r="V37" s="101"/>
      <c r="W37" s="101"/>
      <c r="X37" s="13"/>
      <c r="Y37" s="101"/>
      <c r="Z37" s="101"/>
      <c r="AA37" s="101"/>
      <c r="AB37" s="13"/>
      <c r="AD37" s="88"/>
      <c r="AE37" s="88"/>
      <c r="AF37" s="88"/>
      <c r="AH37" s="88"/>
      <c r="AI37" s="88"/>
      <c r="AJ37" s="88"/>
    </row>
    <row r="38" spans="2:36" hidden="1" x14ac:dyDescent="0.3">
      <c r="B38" s="83"/>
      <c r="C38" s="93"/>
      <c r="E38" s="101"/>
      <c r="F38" s="101"/>
      <c r="G38" s="101"/>
      <c r="I38" s="101"/>
      <c r="J38" s="101"/>
      <c r="K38" s="101"/>
      <c r="M38" s="101"/>
      <c r="N38" s="101"/>
      <c r="O38" s="101"/>
      <c r="Q38" s="101"/>
      <c r="R38" s="101"/>
      <c r="S38" s="101"/>
      <c r="U38" s="101"/>
      <c r="V38" s="101"/>
      <c r="W38" s="101"/>
      <c r="X38" s="13"/>
      <c r="Y38" s="101"/>
      <c r="Z38" s="101"/>
      <c r="AA38" s="101"/>
      <c r="AB38" s="13"/>
      <c r="AD38" s="88"/>
      <c r="AE38" s="88"/>
      <c r="AF38" s="88"/>
      <c r="AH38" s="88"/>
      <c r="AI38" s="88"/>
      <c r="AJ38" s="88"/>
    </row>
    <row r="39" spans="2:36" hidden="1" x14ac:dyDescent="0.3">
      <c r="B39" s="83"/>
      <c r="C39" s="93"/>
      <c r="E39" s="101"/>
      <c r="F39" s="101"/>
      <c r="G39" s="101"/>
      <c r="I39" s="101"/>
      <c r="J39" s="101"/>
      <c r="K39" s="101"/>
      <c r="M39" s="101"/>
      <c r="N39" s="101"/>
      <c r="O39" s="101"/>
      <c r="Q39" s="101"/>
      <c r="R39" s="101"/>
      <c r="S39" s="101"/>
      <c r="U39" s="101"/>
      <c r="V39" s="101"/>
      <c r="W39" s="101"/>
      <c r="X39" s="13"/>
      <c r="Y39" s="101"/>
      <c r="Z39" s="101"/>
      <c r="AA39" s="101"/>
      <c r="AB39" s="13"/>
      <c r="AD39" s="88"/>
      <c r="AE39" s="88"/>
      <c r="AF39" s="88"/>
      <c r="AH39" s="88"/>
      <c r="AI39" s="88"/>
      <c r="AJ39" s="88"/>
    </row>
    <row r="40" spans="2:36" hidden="1" x14ac:dyDescent="0.3">
      <c r="B40" s="83"/>
      <c r="C40" s="93"/>
      <c r="E40" s="101"/>
      <c r="F40" s="101"/>
      <c r="G40" s="101"/>
      <c r="I40" s="101"/>
      <c r="J40" s="101"/>
      <c r="K40" s="101"/>
      <c r="M40" s="101"/>
      <c r="N40" s="101"/>
      <c r="O40" s="101"/>
      <c r="Q40" s="101"/>
      <c r="R40" s="101"/>
      <c r="S40" s="101"/>
      <c r="U40" s="101"/>
      <c r="V40" s="101"/>
      <c r="W40" s="101"/>
      <c r="X40" s="13"/>
      <c r="Y40" s="101"/>
      <c r="Z40" s="101"/>
      <c r="AA40" s="101"/>
      <c r="AB40" s="13"/>
      <c r="AD40" s="88"/>
      <c r="AE40" s="88"/>
      <c r="AF40" s="88"/>
      <c r="AH40" s="88"/>
      <c r="AI40" s="88"/>
      <c r="AJ40" s="88"/>
    </row>
    <row r="41" spans="2:36" hidden="1" x14ac:dyDescent="0.3">
      <c r="B41" s="83"/>
      <c r="C41" s="93"/>
      <c r="E41" s="101"/>
      <c r="F41" s="101"/>
      <c r="G41" s="101"/>
      <c r="I41" s="101"/>
      <c r="J41" s="101"/>
      <c r="K41" s="101"/>
      <c r="M41" s="101"/>
      <c r="N41" s="101"/>
      <c r="O41" s="101"/>
      <c r="Q41" s="101"/>
      <c r="R41" s="101"/>
      <c r="S41" s="101"/>
      <c r="U41" s="101"/>
      <c r="V41" s="101"/>
      <c r="W41" s="101"/>
      <c r="X41" s="13"/>
      <c r="Y41" s="101"/>
      <c r="Z41" s="101"/>
      <c r="AA41" s="101"/>
      <c r="AB41" s="13"/>
      <c r="AD41" s="88"/>
      <c r="AE41" s="88"/>
      <c r="AF41" s="88"/>
      <c r="AH41" s="88"/>
      <c r="AI41" s="88"/>
      <c r="AJ41" s="88"/>
    </row>
    <row r="42" spans="2:36" hidden="1" x14ac:dyDescent="0.3">
      <c r="B42" s="94"/>
      <c r="C42" s="93"/>
      <c r="E42" s="101"/>
      <c r="F42" s="101"/>
      <c r="G42" s="101"/>
      <c r="I42" s="101"/>
      <c r="J42" s="101"/>
      <c r="K42" s="101"/>
      <c r="M42" s="101"/>
      <c r="N42" s="101"/>
      <c r="O42" s="101"/>
      <c r="Q42" s="101"/>
      <c r="R42" s="101"/>
      <c r="S42" s="101"/>
      <c r="U42" s="101"/>
      <c r="V42" s="101"/>
      <c r="W42" s="101"/>
      <c r="X42" s="13"/>
      <c r="Y42" s="101"/>
      <c r="Z42" s="101"/>
      <c r="AA42" s="101"/>
      <c r="AB42" s="13"/>
      <c r="AD42" s="88"/>
      <c r="AE42" s="88"/>
      <c r="AF42" s="88"/>
      <c r="AH42" s="88"/>
      <c r="AI42" s="88"/>
      <c r="AJ42" s="88"/>
    </row>
    <row r="43" spans="2:36" hidden="1" x14ac:dyDescent="0.3">
      <c r="B43" s="83"/>
      <c r="C43" s="93"/>
      <c r="E43" s="101"/>
      <c r="F43" s="101"/>
      <c r="G43" s="101"/>
      <c r="I43" s="101"/>
      <c r="J43" s="101"/>
      <c r="K43" s="101"/>
      <c r="M43" s="101"/>
      <c r="N43" s="101"/>
      <c r="O43" s="101"/>
      <c r="Q43" s="101"/>
      <c r="R43" s="101"/>
      <c r="S43" s="101"/>
      <c r="U43" s="101"/>
      <c r="V43" s="101"/>
      <c r="W43" s="101"/>
      <c r="X43" s="13"/>
      <c r="Y43" s="101"/>
      <c r="Z43" s="101"/>
      <c r="AA43" s="101"/>
      <c r="AB43" s="13"/>
      <c r="AD43" s="88"/>
      <c r="AE43" s="88"/>
      <c r="AF43" s="88"/>
      <c r="AH43" s="88"/>
      <c r="AI43" s="88"/>
      <c r="AJ43" s="88"/>
    </row>
    <row r="44" spans="2:36" hidden="1" x14ac:dyDescent="0.3">
      <c r="B44" s="83"/>
      <c r="C44" s="93"/>
      <c r="E44" s="101"/>
      <c r="F44" s="101"/>
      <c r="G44" s="101"/>
      <c r="I44" s="101"/>
      <c r="J44" s="101"/>
      <c r="K44" s="101"/>
      <c r="M44" s="101"/>
      <c r="N44" s="101"/>
      <c r="O44" s="101"/>
      <c r="Q44" s="101"/>
      <c r="R44" s="101"/>
      <c r="S44" s="101"/>
      <c r="U44" s="101"/>
      <c r="V44" s="101"/>
      <c r="W44" s="101"/>
      <c r="X44" s="13"/>
      <c r="Y44" s="101"/>
      <c r="Z44" s="101"/>
      <c r="AA44" s="101"/>
      <c r="AB44" s="13"/>
      <c r="AD44" s="88"/>
      <c r="AE44" s="88"/>
      <c r="AF44" s="88"/>
      <c r="AH44" s="88"/>
      <c r="AI44" s="88"/>
      <c r="AJ44" s="88"/>
    </row>
    <row r="45" spans="2:36" hidden="1" x14ac:dyDescent="0.3">
      <c r="B45" s="83"/>
      <c r="C45" s="93"/>
      <c r="E45" s="101"/>
      <c r="F45" s="101"/>
      <c r="G45" s="101"/>
      <c r="I45" s="101"/>
      <c r="J45" s="101"/>
      <c r="K45" s="101"/>
      <c r="M45" s="101"/>
      <c r="N45" s="101"/>
      <c r="O45" s="101"/>
      <c r="Q45" s="101"/>
      <c r="R45" s="101"/>
      <c r="S45" s="101"/>
      <c r="U45" s="101"/>
      <c r="V45" s="101"/>
      <c r="W45" s="101"/>
      <c r="X45" s="13"/>
      <c r="Y45" s="101"/>
      <c r="Z45" s="101"/>
      <c r="AA45" s="101"/>
      <c r="AB45" s="13"/>
      <c r="AD45" s="88"/>
      <c r="AE45" s="88"/>
      <c r="AF45" s="88"/>
      <c r="AH45" s="88"/>
      <c r="AI45" s="88"/>
      <c r="AJ45" s="88"/>
    </row>
    <row r="46" spans="2:36" hidden="1" x14ac:dyDescent="0.3">
      <c r="B46" s="83"/>
      <c r="C46" s="93"/>
      <c r="E46" s="101"/>
      <c r="F46" s="101"/>
      <c r="G46" s="101"/>
      <c r="I46" s="101"/>
      <c r="J46" s="101"/>
      <c r="K46" s="101"/>
      <c r="M46" s="101"/>
      <c r="N46" s="101"/>
      <c r="O46" s="101"/>
      <c r="Q46" s="101"/>
      <c r="R46" s="101"/>
      <c r="S46" s="101"/>
      <c r="U46" s="101"/>
      <c r="V46" s="101"/>
      <c r="W46" s="101"/>
      <c r="X46" s="13"/>
      <c r="Y46" s="101"/>
      <c r="Z46" s="101"/>
      <c r="AA46" s="101"/>
      <c r="AB46" s="13"/>
      <c r="AD46" s="88"/>
      <c r="AE46" s="88"/>
      <c r="AF46" s="88"/>
      <c r="AH46" s="88"/>
      <c r="AI46" s="88"/>
      <c r="AJ46" s="88"/>
    </row>
    <row r="47" spans="2:36" hidden="1" x14ac:dyDescent="0.3">
      <c r="B47" s="94"/>
      <c r="C47" s="93"/>
      <c r="E47" s="101"/>
      <c r="F47" s="101"/>
      <c r="G47" s="101"/>
      <c r="I47" s="101"/>
      <c r="J47" s="101"/>
      <c r="K47" s="101"/>
      <c r="M47" s="101"/>
      <c r="N47" s="101"/>
      <c r="O47" s="101"/>
      <c r="Q47" s="101"/>
      <c r="R47" s="101"/>
      <c r="S47" s="101"/>
      <c r="U47" s="101"/>
      <c r="V47" s="101"/>
      <c r="W47" s="101"/>
      <c r="X47" s="13"/>
      <c r="Y47" s="101"/>
      <c r="Z47" s="101"/>
      <c r="AA47" s="101"/>
      <c r="AB47" s="13"/>
      <c r="AD47" s="88"/>
      <c r="AE47" s="88"/>
      <c r="AF47" s="88"/>
      <c r="AH47" s="88"/>
      <c r="AI47" s="88"/>
      <c r="AJ47" s="88"/>
    </row>
    <row r="48" spans="2:36" hidden="1" x14ac:dyDescent="0.3">
      <c r="B48" s="83"/>
      <c r="C48" s="93"/>
      <c r="E48" s="101"/>
      <c r="F48" s="101"/>
      <c r="G48" s="101"/>
      <c r="I48" s="101"/>
      <c r="J48" s="101"/>
      <c r="K48" s="101"/>
      <c r="M48" s="101"/>
      <c r="N48" s="101"/>
      <c r="O48" s="101"/>
      <c r="Q48" s="101"/>
      <c r="R48" s="101"/>
      <c r="S48" s="101"/>
      <c r="U48" s="101"/>
      <c r="V48" s="101"/>
      <c r="W48" s="101"/>
      <c r="X48" s="13"/>
      <c r="Y48" s="101"/>
      <c r="Z48" s="101"/>
      <c r="AA48" s="101"/>
      <c r="AB48" s="13"/>
      <c r="AD48" s="88"/>
      <c r="AE48" s="88"/>
      <c r="AF48" s="88"/>
      <c r="AH48" s="88"/>
      <c r="AI48" s="88"/>
      <c r="AJ48" s="88"/>
    </row>
    <row r="49" spans="2:36" hidden="1" x14ac:dyDescent="0.3">
      <c r="B49" s="83"/>
      <c r="C49" s="93"/>
      <c r="E49" s="101"/>
      <c r="F49" s="101"/>
      <c r="G49" s="101"/>
      <c r="I49" s="101"/>
      <c r="J49" s="101"/>
      <c r="K49" s="101"/>
      <c r="M49" s="101"/>
      <c r="N49" s="101"/>
      <c r="O49" s="101"/>
      <c r="Q49" s="101"/>
      <c r="R49" s="101"/>
      <c r="S49" s="101"/>
      <c r="U49" s="101"/>
      <c r="V49" s="101"/>
      <c r="W49" s="101"/>
      <c r="X49" s="13"/>
      <c r="Y49" s="101"/>
      <c r="Z49" s="101"/>
      <c r="AA49" s="101"/>
      <c r="AB49" s="13"/>
      <c r="AD49" s="88"/>
      <c r="AE49" s="88"/>
      <c r="AF49" s="88"/>
      <c r="AH49" s="88"/>
      <c r="AI49" s="88"/>
      <c r="AJ49" s="88"/>
    </row>
    <row r="50" spans="2:36" hidden="1" x14ac:dyDescent="0.3">
      <c r="B50" s="83"/>
      <c r="C50" s="93"/>
      <c r="E50" s="101"/>
      <c r="F50" s="101"/>
      <c r="G50" s="101"/>
      <c r="I50" s="101"/>
      <c r="J50" s="101"/>
      <c r="K50" s="101"/>
      <c r="M50" s="101"/>
      <c r="N50" s="101"/>
      <c r="O50" s="101"/>
      <c r="Q50" s="101"/>
      <c r="R50" s="101"/>
      <c r="S50" s="101"/>
      <c r="U50" s="101"/>
      <c r="V50" s="101"/>
      <c r="W50" s="101"/>
      <c r="X50" s="13"/>
      <c r="Y50" s="101"/>
      <c r="Z50" s="101"/>
      <c r="AA50" s="101"/>
      <c r="AB50" s="13"/>
      <c r="AD50" s="88"/>
      <c r="AE50" s="88"/>
      <c r="AF50" s="88"/>
      <c r="AH50" s="88"/>
      <c r="AI50" s="88"/>
      <c r="AJ50" s="88"/>
    </row>
    <row r="51" spans="2:36" hidden="1" x14ac:dyDescent="0.3">
      <c r="B51" s="83"/>
      <c r="C51" s="93"/>
      <c r="E51" s="101"/>
      <c r="F51" s="101"/>
      <c r="G51" s="101"/>
      <c r="I51" s="101"/>
      <c r="J51" s="101"/>
      <c r="K51" s="101"/>
      <c r="M51" s="101"/>
      <c r="N51" s="101"/>
      <c r="O51" s="101"/>
      <c r="Q51" s="101"/>
      <c r="R51" s="101"/>
      <c r="S51" s="101"/>
      <c r="U51" s="101"/>
      <c r="V51" s="101"/>
      <c r="W51" s="101"/>
      <c r="X51" s="13"/>
      <c r="Y51" s="101"/>
      <c r="Z51" s="101"/>
      <c r="AA51" s="101"/>
      <c r="AB51" s="13"/>
      <c r="AD51" s="88"/>
      <c r="AE51" s="88"/>
      <c r="AF51" s="88"/>
      <c r="AH51" s="88"/>
      <c r="AI51" s="88"/>
      <c r="AJ51" s="88"/>
    </row>
    <row r="52" spans="2:36" hidden="1" x14ac:dyDescent="0.3">
      <c r="B52" s="94"/>
      <c r="C52" s="93"/>
      <c r="E52" s="101"/>
      <c r="F52" s="101"/>
      <c r="G52" s="101"/>
      <c r="I52" s="101"/>
      <c r="J52" s="101"/>
      <c r="K52" s="101"/>
      <c r="M52" s="101"/>
      <c r="N52" s="101"/>
      <c r="O52" s="101"/>
      <c r="Q52" s="101"/>
      <c r="R52" s="101"/>
      <c r="S52" s="101"/>
      <c r="U52" s="101"/>
      <c r="V52" s="101"/>
      <c r="W52" s="101"/>
      <c r="X52" s="13"/>
      <c r="Y52" s="101"/>
      <c r="Z52" s="101"/>
      <c r="AA52" s="101"/>
      <c r="AB52" s="13"/>
      <c r="AD52" s="88"/>
      <c r="AE52" s="88"/>
      <c r="AF52" s="88"/>
      <c r="AH52" s="88"/>
      <c r="AI52" s="88"/>
      <c r="AJ52" s="88"/>
    </row>
    <row r="53" spans="2:36" hidden="1" x14ac:dyDescent="0.3">
      <c r="B53" s="83"/>
      <c r="C53" s="93"/>
      <c r="E53" s="101"/>
      <c r="F53" s="101"/>
      <c r="G53" s="101"/>
      <c r="I53" s="101"/>
      <c r="J53" s="101"/>
      <c r="K53" s="101"/>
      <c r="M53" s="101"/>
      <c r="N53" s="101"/>
      <c r="O53" s="101"/>
      <c r="Q53" s="101"/>
      <c r="R53" s="101"/>
      <c r="S53" s="101"/>
      <c r="U53" s="101"/>
      <c r="V53" s="101"/>
      <c r="W53" s="101"/>
      <c r="X53" s="13"/>
      <c r="Y53" s="101"/>
      <c r="Z53" s="101"/>
      <c r="AA53" s="101"/>
      <c r="AB53" s="13"/>
      <c r="AD53" s="88"/>
      <c r="AE53" s="88"/>
      <c r="AF53" s="88"/>
      <c r="AH53" s="88"/>
      <c r="AI53" s="88"/>
      <c r="AJ53" s="88"/>
    </row>
    <row r="54" spans="2:36" hidden="1" x14ac:dyDescent="0.3">
      <c r="B54" s="83"/>
      <c r="C54" s="93"/>
      <c r="E54" s="101"/>
      <c r="F54" s="101"/>
      <c r="G54" s="101"/>
      <c r="I54" s="101"/>
      <c r="J54" s="101"/>
      <c r="K54" s="101"/>
      <c r="M54" s="101"/>
      <c r="N54" s="101"/>
      <c r="O54" s="101"/>
      <c r="Q54" s="101"/>
      <c r="R54" s="101"/>
      <c r="S54" s="101"/>
      <c r="U54" s="101"/>
      <c r="V54" s="101"/>
      <c r="W54" s="101"/>
      <c r="X54" s="13"/>
      <c r="Y54" s="101"/>
      <c r="Z54" s="101"/>
      <c r="AA54" s="101"/>
      <c r="AB54" s="13"/>
      <c r="AD54" s="88"/>
      <c r="AE54" s="88"/>
      <c r="AF54" s="88"/>
      <c r="AH54" s="88"/>
      <c r="AI54" s="88"/>
      <c r="AJ54" s="88"/>
    </row>
    <row r="55" spans="2:36" hidden="1" x14ac:dyDescent="0.3">
      <c r="B55" s="83"/>
      <c r="C55" s="93"/>
      <c r="E55" s="101"/>
      <c r="F55" s="101"/>
      <c r="G55" s="101"/>
      <c r="I55" s="101"/>
      <c r="J55" s="101"/>
      <c r="K55" s="101"/>
      <c r="M55" s="101"/>
      <c r="N55" s="101"/>
      <c r="O55" s="101"/>
      <c r="Q55" s="101"/>
      <c r="R55" s="101"/>
      <c r="S55" s="101"/>
      <c r="U55" s="101"/>
      <c r="V55" s="101"/>
      <c r="W55" s="101"/>
      <c r="X55" s="13"/>
      <c r="Y55" s="101"/>
      <c r="Z55" s="101"/>
      <c r="AA55" s="101"/>
      <c r="AB55" s="13"/>
      <c r="AD55" s="88"/>
      <c r="AE55" s="88"/>
      <c r="AF55" s="88"/>
      <c r="AH55" s="88"/>
      <c r="AI55" s="88"/>
      <c r="AJ55" s="88"/>
    </row>
    <row r="56" spans="2:36" hidden="1" x14ac:dyDescent="0.3">
      <c r="B56" s="83"/>
      <c r="C56" s="93"/>
      <c r="E56" s="101"/>
      <c r="F56" s="101"/>
      <c r="G56" s="101"/>
      <c r="I56" s="101"/>
      <c r="J56" s="101"/>
      <c r="K56" s="101"/>
      <c r="M56" s="101"/>
      <c r="N56" s="101"/>
      <c r="O56" s="101"/>
      <c r="Q56" s="101"/>
      <c r="R56" s="101"/>
      <c r="S56" s="101"/>
      <c r="U56" s="101"/>
      <c r="V56" s="101"/>
      <c r="W56" s="101"/>
      <c r="X56" s="13"/>
      <c r="Y56" s="101"/>
      <c r="Z56" s="101"/>
      <c r="AA56" s="101"/>
      <c r="AB56" s="13"/>
      <c r="AD56" s="88"/>
      <c r="AE56" s="88"/>
      <c r="AF56" s="88"/>
      <c r="AH56" s="88"/>
      <c r="AI56" s="88"/>
      <c r="AJ56" s="88"/>
    </row>
    <row r="57" spans="2:36" hidden="1" x14ac:dyDescent="0.3">
      <c r="B57" s="94"/>
      <c r="C57" s="93"/>
      <c r="E57" s="101"/>
      <c r="F57" s="101"/>
      <c r="G57" s="101"/>
      <c r="I57" s="101"/>
      <c r="J57" s="101"/>
      <c r="K57" s="101"/>
      <c r="M57" s="101"/>
      <c r="N57" s="101"/>
      <c r="O57" s="101"/>
      <c r="Q57" s="101"/>
      <c r="R57" s="101"/>
      <c r="S57" s="101"/>
      <c r="U57" s="101"/>
      <c r="V57" s="101"/>
      <c r="W57" s="101"/>
      <c r="X57" s="13"/>
      <c r="Y57" s="101"/>
      <c r="Z57" s="101"/>
      <c r="AA57" s="101"/>
      <c r="AB57" s="13"/>
      <c r="AD57" s="88"/>
      <c r="AE57" s="88"/>
      <c r="AF57" s="88"/>
      <c r="AH57" s="88"/>
      <c r="AI57" s="88"/>
      <c r="AJ57" s="88"/>
    </row>
    <row r="58" spans="2:36" hidden="1" x14ac:dyDescent="0.3">
      <c r="B58" s="83"/>
      <c r="C58" s="93"/>
      <c r="E58" s="101"/>
      <c r="F58" s="101"/>
      <c r="G58" s="101"/>
      <c r="I58" s="101"/>
      <c r="J58" s="101"/>
      <c r="K58" s="101"/>
      <c r="M58" s="101"/>
      <c r="N58" s="101"/>
      <c r="O58" s="101"/>
      <c r="Q58" s="101"/>
      <c r="R58" s="101"/>
      <c r="S58" s="101"/>
      <c r="U58" s="101"/>
      <c r="V58" s="101"/>
      <c r="W58" s="101"/>
      <c r="X58" s="13"/>
      <c r="Y58" s="101"/>
      <c r="Z58" s="101"/>
      <c r="AA58" s="101"/>
      <c r="AB58" s="13"/>
      <c r="AD58" s="88"/>
      <c r="AE58" s="88"/>
      <c r="AF58" s="88"/>
      <c r="AH58" s="88"/>
      <c r="AI58" s="88"/>
      <c r="AJ58" s="88"/>
    </row>
    <row r="59" spans="2:36" ht="15" thickBot="1" x14ac:dyDescent="0.35">
      <c r="B59" s="92" t="s">
        <v>292</v>
      </c>
      <c r="C59" s="95"/>
      <c r="E59" s="113">
        <f>SUM(E21:E30)</f>
        <v>17.161374752089138</v>
      </c>
      <c r="F59" s="113">
        <f>SUM(F21:F30)</f>
        <v>1848280.0608000001</v>
      </c>
      <c r="G59" s="113">
        <f>SUM(G21:G30)</f>
        <v>1540.2333840000001</v>
      </c>
      <c r="I59" s="113">
        <f>SUM(I21:I30)</f>
        <v>20.626088914732296</v>
      </c>
      <c r="J59" s="113">
        <f>SUM(J21:J30)</f>
        <v>2221429.7761166682</v>
      </c>
      <c r="K59" s="113">
        <f>SUM(K21:K30)</f>
        <v>1851.1914800972238</v>
      </c>
      <c r="M59" s="113">
        <f>SUM(M21:M30)</f>
        <v>28.706632993032887</v>
      </c>
      <c r="N59" s="113">
        <f>SUM(N21:N30)</f>
        <v>3091704.3733496419</v>
      </c>
      <c r="O59" s="113">
        <f>SUM(O21:O30)</f>
        <v>2576.4203111247011</v>
      </c>
      <c r="Q59" s="113">
        <f>SUM(Q21:Q30)</f>
        <v>40.039171093487838</v>
      </c>
      <c r="R59" s="113">
        <f>SUM(R21:R30)</f>
        <v>4312218.7267686399</v>
      </c>
      <c r="S59" s="113">
        <f>SUM(S21:S30)</f>
        <v>3593.5156056405326</v>
      </c>
      <c r="U59" s="113">
        <f t="shared" ref="U59:Y59" si="33">SUM(U21:U30)</f>
        <v>55.957742186036114</v>
      </c>
      <c r="V59" s="113">
        <f>SUM(V21:V30)</f>
        <v>6026648.8334360886</v>
      </c>
      <c r="W59" s="113">
        <f>SUM(W21:W30)</f>
        <v>5022.2073611967407</v>
      </c>
      <c r="X59" s="149"/>
      <c r="Y59" s="113">
        <f t="shared" si="33"/>
        <v>78.350811822728332</v>
      </c>
      <c r="Z59" s="113">
        <f>SUM(Z21:Z30)</f>
        <v>8438382.4333078414</v>
      </c>
      <c r="AA59" s="113">
        <f>SUM(AA21:AA30)</f>
        <v>7031.9853610898681</v>
      </c>
      <c r="AB59" s="13"/>
      <c r="AD59" s="114">
        <f>SUM(AD21:AD30)</f>
        <v>0</v>
      </c>
      <c r="AE59" s="114">
        <f>SUM(AE21:AE30)</f>
        <v>0</v>
      </c>
      <c r="AF59" s="114">
        <f>SUM(AF21:AF30)</f>
        <v>0</v>
      </c>
      <c r="AH59" s="114">
        <f>SUM(AH21:AH30)</f>
        <v>0</v>
      </c>
      <c r="AI59" s="114">
        <f>SUM(AI21:AI30)</f>
        <v>0</v>
      </c>
      <c r="AJ59" s="114">
        <f>SUM(AJ21:AJ30)</f>
        <v>0</v>
      </c>
    </row>
    <row r="60" spans="2:36" ht="2.1" customHeight="1" thickTop="1" x14ac:dyDescent="0.3">
      <c r="B60" s="82"/>
      <c r="C60" s="85"/>
      <c r="E60" s="86"/>
      <c r="F60" s="86"/>
      <c r="G60" s="86"/>
      <c r="I60" s="86"/>
      <c r="J60" s="86"/>
      <c r="K60" s="86"/>
      <c r="M60" s="86"/>
      <c r="N60" s="86"/>
      <c r="O60" s="86"/>
      <c r="Q60" s="86"/>
      <c r="R60" s="86"/>
      <c r="S60" s="86"/>
      <c r="U60" s="86"/>
      <c r="V60" s="86"/>
      <c r="W60" s="86"/>
      <c r="X60" s="13"/>
      <c r="Y60" s="86"/>
      <c r="Z60" s="86"/>
      <c r="AA60" s="86"/>
      <c r="AB60" s="13"/>
      <c r="AD60" s="86"/>
      <c r="AE60" s="86"/>
      <c r="AF60" s="86"/>
      <c r="AH60" s="86"/>
      <c r="AI60" s="86"/>
      <c r="AJ60" s="86"/>
    </row>
    <row r="61" spans="2:36" x14ac:dyDescent="0.3">
      <c r="B61" s="108" t="s">
        <v>300</v>
      </c>
      <c r="C61" s="109"/>
      <c r="E61" s="88"/>
      <c r="F61" s="88"/>
      <c r="G61" s="88"/>
      <c r="I61" s="88"/>
      <c r="J61" s="88"/>
      <c r="K61" s="88"/>
      <c r="M61" s="88"/>
      <c r="N61" s="88"/>
      <c r="O61" s="88"/>
      <c r="Q61" s="88"/>
      <c r="R61" s="88"/>
      <c r="S61" s="88"/>
      <c r="U61" s="88"/>
      <c r="V61" s="88"/>
      <c r="W61" s="88"/>
      <c r="X61" s="13"/>
      <c r="Y61" s="88"/>
      <c r="Z61" s="88"/>
      <c r="AA61" s="88"/>
      <c r="AB61" s="13"/>
      <c r="AD61" s="86"/>
      <c r="AE61" s="86"/>
      <c r="AF61" s="86"/>
      <c r="AH61" s="86"/>
      <c r="AI61" s="86"/>
      <c r="AJ61" s="86"/>
    </row>
    <row r="62" spans="2:36" x14ac:dyDescent="0.3">
      <c r="B62" s="83" t="s">
        <v>395</v>
      </c>
      <c r="C62" s="103" t="s">
        <v>263</v>
      </c>
      <c r="E62" s="106">
        <f t="shared" ref="E62" si="34">F62/$C$2</f>
        <v>1.6713091922005572</v>
      </c>
      <c r="F62" s="106" cm="1">
        <f t="array" ref="F62">SUMPRODUCT((Financials!$B$28:$B$67='Financial Statement'!$B62)*(Financials!$L$25:$EA$25='Financial Statement'!F$3)*Financials!$L$28:$EA$67)</f>
        <v>180000</v>
      </c>
      <c r="G62" s="106">
        <f t="shared" ref="G62" si="35">F62/(12*$C$3)</f>
        <v>150</v>
      </c>
      <c r="I62" s="106">
        <f t="shared" ref="I62" si="36">J62/$C$2</f>
        <v>1.6713091922005572</v>
      </c>
      <c r="J62" s="106" cm="1">
        <f t="array" ref="J62">SUMPRODUCT((Financials!$B$28:$B$67='Financial Statement'!$B62)*(Financials!$L$25:$EA$25='Financial Statement'!J$3)*Financials!$L$28:$EA$67)</f>
        <v>180000</v>
      </c>
      <c r="K62" s="106">
        <f t="shared" ref="K62" si="37">J62/(12*$C$3)</f>
        <v>150</v>
      </c>
      <c r="M62" s="101">
        <f t="shared" ref="M62" si="38">N62/$C$2</f>
        <v>1.6713091922005572</v>
      </c>
      <c r="N62" s="101" cm="1">
        <f t="array" ref="N62">SUMPRODUCT((Financials!$B$28:$B$67='Financial Statement'!$B62)*(Financials!$L$25:$EA$25='Financial Statement'!N$3)*Financials!$L$28:$EA$67)</f>
        <v>180000</v>
      </c>
      <c r="O62" s="101">
        <f t="shared" ref="O62" si="39">N62/(12*$C$3)</f>
        <v>150</v>
      </c>
      <c r="Q62" s="101">
        <f t="shared" ref="Q62" si="40">R62/$C$2</f>
        <v>1.6713091922005572</v>
      </c>
      <c r="R62" s="101" cm="1">
        <f t="array" ref="R62">SUMPRODUCT((Financials!$B$28:$B$67='Financial Statement'!$B62)*(Financials!$L$25:$EA$25='Financial Statement'!R$3)*Financials!$L$28:$EA$67)</f>
        <v>180000</v>
      </c>
      <c r="S62" s="101">
        <f t="shared" ref="S62" si="41">R62/(12*$C$3)</f>
        <v>150</v>
      </c>
      <c r="U62" s="101">
        <f t="shared" ref="U62" si="42">V62/$C$2</f>
        <v>1.6713091922005572</v>
      </c>
      <c r="V62" s="101" cm="1">
        <f t="array" ref="V62">SUMPRODUCT((Financials!$B$28:$B$67='Financial Statement'!$B62)*(Financials!$L$25:$EA$25='Financial Statement'!V$3)*Financials!$L$28:$EA$67)</f>
        <v>180000</v>
      </c>
      <c r="W62" s="101">
        <f t="shared" ref="W62" si="43">V62/(12*$C$3)</f>
        <v>150</v>
      </c>
      <c r="X62" s="13"/>
      <c r="Y62" s="101">
        <f t="shared" ref="Y62" si="44">Z62/$C$2</f>
        <v>1.6713091922005572</v>
      </c>
      <c r="Z62" s="101" cm="1">
        <f t="array" ref="Z62">SUMPRODUCT((Financials!$B$28:$B$67='Financial Statement'!$B62)*(Financials!$L$25:$EA$25='Financial Statement'!Z$3)*Financials!$L$28:$EA$67)</f>
        <v>180000</v>
      </c>
      <c r="AA62" s="101">
        <f t="shared" ref="AA62" si="45">Z62/(12*$C$3)</f>
        <v>150</v>
      </c>
      <c r="AB62" s="13"/>
      <c r="AD62" s="191">
        <f t="shared" ref="AD62" si="46">AE62/$C$2</f>
        <v>0</v>
      </c>
      <c r="AE62" s="191">
        <v>0</v>
      </c>
      <c r="AF62" s="191">
        <f t="shared" ref="AF62" si="47">AE62/12</f>
        <v>0</v>
      </c>
      <c r="AH62" s="191">
        <f t="shared" ref="AH62" si="48">AI62/$C$2</f>
        <v>0</v>
      </c>
      <c r="AI62" s="191">
        <v>0</v>
      </c>
      <c r="AJ62" s="191">
        <f t="shared" ref="AJ62" si="49">AI62/12</f>
        <v>0</v>
      </c>
    </row>
    <row r="63" spans="2:36" hidden="1" x14ac:dyDescent="0.3">
      <c r="B63" s="94"/>
      <c r="C63" s="93"/>
      <c r="E63" s="106"/>
      <c r="F63" s="106"/>
      <c r="G63" s="106"/>
      <c r="I63" s="106"/>
      <c r="J63" s="106"/>
      <c r="K63" s="106"/>
      <c r="M63" s="101"/>
      <c r="N63" s="101"/>
      <c r="O63" s="101"/>
      <c r="Q63" s="101"/>
      <c r="R63" s="101"/>
      <c r="S63" s="101"/>
      <c r="U63" s="101"/>
      <c r="V63" s="101"/>
      <c r="W63" s="101"/>
      <c r="X63" s="13"/>
      <c r="Y63" s="101"/>
      <c r="Z63" s="101"/>
      <c r="AA63" s="101"/>
      <c r="AB63" s="13"/>
      <c r="AD63" s="88"/>
      <c r="AE63" s="88"/>
      <c r="AF63" s="88"/>
      <c r="AH63" s="88"/>
      <c r="AI63" s="88"/>
      <c r="AJ63" s="88"/>
    </row>
    <row r="64" spans="2:36" hidden="1" x14ac:dyDescent="0.3">
      <c r="B64" s="83"/>
      <c r="C64" s="93"/>
      <c r="E64" s="106"/>
      <c r="F64" s="106"/>
      <c r="G64" s="106"/>
      <c r="I64" s="106"/>
      <c r="J64" s="106"/>
      <c r="K64" s="106"/>
      <c r="M64" s="101"/>
      <c r="N64" s="101"/>
      <c r="O64" s="101"/>
      <c r="Q64" s="101"/>
      <c r="R64" s="101"/>
      <c r="S64" s="101"/>
      <c r="U64" s="101"/>
      <c r="V64" s="101"/>
      <c r="W64" s="101"/>
      <c r="X64" s="13"/>
      <c r="Y64" s="101"/>
      <c r="Z64" s="101"/>
      <c r="AA64" s="101"/>
      <c r="AB64" s="13"/>
      <c r="AD64" s="88"/>
      <c r="AE64" s="88"/>
      <c r="AF64" s="88"/>
      <c r="AH64" s="88"/>
      <c r="AI64" s="88"/>
      <c r="AJ64" s="88"/>
    </row>
    <row r="65" spans="1:36" hidden="1" x14ac:dyDescent="0.3">
      <c r="B65" s="83"/>
      <c r="C65" s="93"/>
      <c r="E65" s="106"/>
      <c r="F65" s="106"/>
      <c r="G65" s="106"/>
      <c r="I65" s="106"/>
      <c r="J65" s="106"/>
      <c r="K65" s="106"/>
      <c r="M65" s="101"/>
      <c r="N65" s="101"/>
      <c r="O65" s="101"/>
      <c r="Q65" s="101"/>
      <c r="R65" s="101"/>
      <c r="S65" s="101"/>
      <c r="U65" s="101"/>
      <c r="V65" s="101"/>
      <c r="W65" s="101"/>
      <c r="X65" s="13"/>
      <c r="Y65" s="101"/>
      <c r="Z65" s="101"/>
      <c r="AA65" s="101"/>
      <c r="AB65" s="13"/>
      <c r="AD65" s="88"/>
      <c r="AE65" s="88"/>
      <c r="AF65" s="88"/>
      <c r="AH65" s="88"/>
      <c r="AI65" s="88"/>
      <c r="AJ65" s="88"/>
    </row>
    <row r="66" spans="1:36" hidden="1" x14ac:dyDescent="0.3">
      <c r="B66" s="83"/>
      <c r="C66" s="93"/>
      <c r="E66" s="106"/>
      <c r="F66" s="106"/>
      <c r="G66" s="106"/>
      <c r="I66" s="106"/>
      <c r="J66" s="106"/>
      <c r="K66" s="106"/>
      <c r="M66" s="101"/>
      <c r="N66" s="101"/>
      <c r="O66" s="101"/>
      <c r="Q66" s="101"/>
      <c r="R66" s="101"/>
      <c r="S66" s="101"/>
      <c r="U66" s="101"/>
      <c r="V66" s="101"/>
      <c r="W66" s="101"/>
      <c r="X66" s="13"/>
      <c r="Y66" s="101"/>
      <c r="Z66" s="101"/>
      <c r="AA66" s="101"/>
      <c r="AB66" s="13"/>
      <c r="AD66" s="88"/>
      <c r="AE66" s="88"/>
      <c r="AF66" s="88"/>
      <c r="AH66" s="88"/>
      <c r="AI66" s="88"/>
      <c r="AJ66" s="88"/>
    </row>
    <row r="67" spans="1:36" hidden="1" x14ac:dyDescent="0.3">
      <c r="B67" s="83"/>
      <c r="C67" s="93"/>
      <c r="E67" s="106"/>
      <c r="F67" s="106"/>
      <c r="G67" s="106"/>
      <c r="I67" s="106"/>
      <c r="J67" s="106"/>
      <c r="K67" s="106"/>
      <c r="M67" s="101"/>
      <c r="N67" s="101"/>
      <c r="O67" s="101"/>
      <c r="Q67" s="101"/>
      <c r="R67" s="101"/>
      <c r="S67" s="101"/>
      <c r="U67" s="101"/>
      <c r="V67" s="101"/>
      <c r="W67" s="101"/>
      <c r="X67" s="13"/>
      <c r="Y67" s="101"/>
      <c r="Z67" s="101"/>
      <c r="AA67" s="101"/>
      <c r="AB67" s="13"/>
      <c r="AD67" s="88"/>
      <c r="AE67" s="88"/>
      <c r="AF67" s="88"/>
      <c r="AH67" s="88"/>
      <c r="AI67" s="88"/>
      <c r="AJ67" s="88"/>
    </row>
    <row r="68" spans="1:36" hidden="1" x14ac:dyDescent="0.3">
      <c r="B68" s="94"/>
      <c r="C68" s="93"/>
      <c r="E68" s="106"/>
      <c r="F68" s="106"/>
      <c r="G68" s="106"/>
      <c r="I68" s="106"/>
      <c r="J68" s="106"/>
      <c r="K68" s="106"/>
      <c r="M68" s="101"/>
      <c r="N68" s="101"/>
      <c r="O68" s="101"/>
      <c r="Q68" s="101"/>
      <c r="R68" s="101"/>
      <c r="S68" s="101"/>
      <c r="U68" s="101"/>
      <c r="V68" s="101"/>
      <c r="W68" s="101"/>
      <c r="X68" s="13"/>
      <c r="Y68" s="101"/>
      <c r="Z68" s="101"/>
      <c r="AA68" s="101"/>
      <c r="AB68" s="13"/>
      <c r="AD68" s="88"/>
      <c r="AE68" s="88"/>
      <c r="AF68" s="88"/>
      <c r="AH68" s="88"/>
      <c r="AI68" s="88"/>
      <c r="AJ68" s="88"/>
    </row>
    <row r="69" spans="1:36" hidden="1" x14ac:dyDescent="0.3">
      <c r="B69" s="83"/>
      <c r="C69" s="93"/>
      <c r="E69" s="106"/>
      <c r="F69" s="106"/>
      <c r="G69" s="106"/>
      <c r="I69" s="106"/>
      <c r="J69" s="106"/>
      <c r="K69" s="106"/>
      <c r="M69" s="101"/>
      <c r="N69" s="101"/>
      <c r="O69" s="101"/>
      <c r="Q69" s="101"/>
      <c r="R69" s="101"/>
      <c r="S69" s="101"/>
      <c r="U69" s="101"/>
      <c r="V69" s="101"/>
      <c r="W69" s="101"/>
      <c r="X69" s="13"/>
      <c r="Y69" s="101"/>
      <c r="Z69" s="101"/>
      <c r="AA69" s="101"/>
      <c r="AB69" s="13"/>
      <c r="AD69" s="88"/>
      <c r="AE69" s="88"/>
      <c r="AF69" s="88"/>
      <c r="AH69" s="88"/>
      <c r="AI69" s="88"/>
      <c r="AJ69" s="88"/>
    </row>
    <row r="70" spans="1:36" hidden="1" x14ac:dyDescent="0.3">
      <c r="B70" s="83"/>
      <c r="C70" s="93"/>
      <c r="E70" s="106"/>
      <c r="F70" s="106"/>
      <c r="G70" s="106"/>
      <c r="I70" s="106"/>
      <c r="J70" s="106"/>
      <c r="K70" s="106"/>
      <c r="M70" s="101"/>
      <c r="N70" s="101"/>
      <c r="O70" s="101"/>
      <c r="Q70" s="101"/>
      <c r="R70" s="101"/>
      <c r="S70" s="101"/>
      <c r="U70" s="101"/>
      <c r="V70" s="101"/>
      <c r="W70" s="101"/>
      <c r="X70" s="13"/>
      <c r="Y70" s="101"/>
      <c r="Z70" s="101"/>
      <c r="AA70" s="101"/>
      <c r="AB70" s="13"/>
      <c r="AD70" s="88"/>
      <c r="AE70" s="88"/>
      <c r="AF70" s="88"/>
      <c r="AH70" s="88"/>
      <c r="AI70" s="88"/>
      <c r="AJ70" s="88"/>
    </row>
    <row r="71" spans="1:36" hidden="1" x14ac:dyDescent="0.3">
      <c r="B71" s="83"/>
      <c r="C71" s="93"/>
      <c r="E71" s="106"/>
      <c r="F71" s="106"/>
      <c r="G71" s="106"/>
      <c r="I71" s="106"/>
      <c r="J71" s="106"/>
      <c r="K71" s="106"/>
      <c r="M71" s="101"/>
      <c r="N71" s="101"/>
      <c r="O71" s="101"/>
      <c r="Q71" s="101"/>
      <c r="R71" s="101"/>
      <c r="S71" s="101"/>
      <c r="U71" s="101"/>
      <c r="V71" s="101"/>
      <c r="W71" s="101"/>
      <c r="X71" s="13"/>
      <c r="Y71" s="101"/>
      <c r="Z71" s="101"/>
      <c r="AA71" s="101"/>
      <c r="AB71" s="13"/>
      <c r="AD71" s="88"/>
      <c r="AE71" s="88"/>
      <c r="AF71" s="88"/>
      <c r="AH71" s="88"/>
      <c r="AI71" s="88"/>
      <c r="AJ71" s="88"/>
    </row>
    <row r="72" spans="1:36" hidden="1" x14ac:dyDescent="0.3">
      <c r="B72" s="83"/>
      <c r="C72" s="93"/>
      <c r="E72" s="106"/>
      <c r="F72" s="106"/>
      <c r="G72" s="106"/>
      <c r="I72" s="106"/>
      <c r="J72" s="106"/>
      <c r="K72" s="106"/>
      <c r="M72" s="101"/>
      <c r="N72" s="101"/>
      <c r="O72" s="101"/>
      <c r="Q72" s="101"/>
      <c r="R72" s="101"/>
      <c r="S72" s="101"/>
      <c r="U72" s="101"/>
      <c r="V72" s="101"/>
      <c r="W72" s="101"/>
      <c r="X72" s="13"/>
      <c r="Y72" s="101"/>
      <c r="Z72" s="101"/>
      <c r="AA72" s="101"/>
      <c r="AB72" s="13"/>
      <c r="AD72" s="88"/>
      <c r="AE72" s="88"/>
      <c r="AF72" s="88"/>
      <c r="AH72" s="88"/>
      <c r="AI72" s="88"/>
      <c r="AJ72" s="88"/>
    </row>
    <row r="73" spans="1:36" hidden="1" x14ac:dyDescent="0.3">
      <c r="B73" s="94"/>
      <c r="C73" s="93"/>
      <c r="E73" s="106"/>
      <c r="F73" s="106"/>
      <c r="G73" s="106"/>
      <c r="I73" s="106"/>
      <c r="J73" s="106"/>
      <c r="K73" s="106"/>
      <c r="M73" s="101"/>
      <c r="N73" s="101"/>
      <c r="O73" s="101"/>
      <c r="Q73" s="101"/>
      <c r="R73" s="101"/>
      <c r="S73" s="101"/>
      <c r="U73" s="101"/>
      <c r="V73" s="101"/>
      <c r="W73" s="101"/>
      <c r="X73" s="13"/>
      <c r="Y73" s="101"/>
      <c r="Z73" s="101"/>
      <c r="AA73" s="101"/>
      <c r="AB73" s="13"/>
      <c r="AD73" s="88"/>
      <c r="AE73" s="88"/>
      <c r="AF73" s="88"/>
      <c r="AH73" s="88"/>
      <c r="AI73" s="88"/>
      <c r="AJ73" s="88"/>
    </row>
    <row r="74" spans="1:36" x14ac:dyDescent="0.3">
      <c r="B74" s="83"/>
      <c r="C74" s="93"/>
      <c r="E74" s="106"/>
      <c r="F74" s="106"/>
      <c r="G74" s="106"/>
      <c r="I74" s="106"/>
      <c r="J74" s="106"/>
      <c r="K74" s="106"/>
      <c r="M74" s="101"/>
      <c r="N74" s="101"/>
      <c r="O74" s="101"/>
      <c r="Q74" s="101"/>
      <c r="R74" s="101"/>
      <c r="S74" s="101"/>
      <c r="U74" s="101"/>
      <c r="V74" s="101"/>
      <c r="W74" s="101"/>
      <c r="X74" s="13"/>
      <c r="Y74" s="101"/>
      <c r="Z74" s="101"/>
      <c r="AA74" s="101"/>
      <c r="AB74" s="13"/>
      <c r="AD74" s="88"/>
      <c r="AE74" s="88"/>
      <c r="AF74" s="88"/>
      <c r="AH74" s="88"/>
      <c r="AI74" s="88"/>
      <c r="AJ74" s="88"/>
    </row>
    <row r="75" spans="1:36" ht="15" thickBot="1" x14ac:dyDescent="0.35">
      <c r="B75" s="92" t="s">
        <v>296</v>
      </c>
      <c r="C75" s="95"/>
      <c r="E75" s="113">
        <f>SUM(E62:E74)</f>
        <v>1.6713091922005572</v>
      </c>
      <c r="F75" s="113">
        <f>SUM(F62:F74)</f>
        <v>180000</v>
      </c>
      <c r="G75" s="113">
        <f>SUM(G62:G74)</f>
        <v>150</v>
      </c>
      <c r="I75" s="113">
        <f>SUM(I62:I74)</f>
        <v>1.6713091922005572</v>
      </c>
      <c r="J75" s="113">
        <f>SUM(J62:J74)</f>
        <v>180000</v>
      </c>
      <c r="K75" s="113">
        <f>SUM(K62:K74)</f>
        <v>150</v>
      </c>
      <c r="M75" s="113">
        <f>SUM(M62:M74)</f>
        <v>1.6713091922005572</v>
      </c>
      <c r="N75" s="113">
        <f>SUM(N62:N74)</f>
        <v>180000</v>
      </c>
      <c r="O75" s="113">
        <f>SUM(O62:O74)</f>
        <v>150</v>
      </c>
      <c r="Q75" s="113">
        <f>SUM(Q62:Q74)</f>
        <v>1.6713091922005572</v>
      </c>
      <c r="R75" s="113">
        <f>SUM(R62:R74)</f>
        <v>180000</v>
      </c>
      <c r="S75" s="113">
        <f>SUM(S62:S74)</f>
        <v>150</v>
      </c>
      <c r="U75" s="113">
        <f t="shared" ref="U75:AA75" si="50">SUM(U62:U74)</f>
        <v>1.6713091922005572</v>
      </c>
      <c r="V75" s="113">
        <f>SUM(V62:V74)</f>
        <v>180000</v>
      </c>
      <c r="W75" s="113">
        <f t="shared" si="50"/>
        <v>150</v>
      </c>
      <c r="X75" s="149"/>
      <c r="Y75" s="113">
        <f t="shared" si="50"/>
        <v>1.6713091922005572</v>
      </c>
      <c r="Z75" s="113">
        <f>SUM(Z62:Z74)</f>
        <v>180000</v>
      </c>
      <c r="AA75" s="113">
        <f t="shared" si="50"/>
        <v>150</v>
      </c>
      <c r="AB75" s="13"/>
      <c r="AD75" s="114">
        <f>SUM(AD62:AD74)</f>
        <v>0</v>
      </c>
      <c r="AE75" s="114">
        <f>SUM(AE62:AE74)</f>
        <v>0</v>
      </c>
      <c r="AF75" s="114">
        <f>SUM(AF62:AF74)</f>
        <v>0</v>
      </c>
      <c r="AH75" s="99">
        <f>SUM(AH62:AH74)</f>
        <v>0</v>
      </c>
      <c r="AI75" s="99">
        <f>SUM(AI62:AI74)</f>
        <v>0</v>
      </c>
      <c r="AJ75" s="99">
        <f>SUM(AJ62:AJ74)</f>
        <v>0</v>
      </c>
    </row>
    <row r="76" spans="1:36" ht="15" thickTop="1" x14ac:dyDescent="0.3">
      <c r="B76" s="110"/>
      <c r="C76" s="109"/>
      <c r="E76" s="88"/>
      <c r="F76" s="88"/>
      <c r="G76" s="88"/>
      <c r="I76" s="88"/>
      <c r="J76" s="88"/>
      <c r="K76" s="88"/>
      <c r="M76" s="88"/>
      <c r="N76" s="88"/>
      <c r="O76" s="88"/>
      <c r="Q76" s="88"/>
      <c r="R76" s="88"/>
      <c r="S76" s="88"/>
      <c r="U76" s="88"/>
      <c r="V76" s="88"/>
      <c r="W76" s="88"/>
      <c r="X76" s="13"/>
      <c r="Y76" s="88"/>
      <c r="Z76" s="88"/>
      <c r="AA76" s="88"/>
      <c r="AB76" s="13"/>
      <c r="AD76" s="88"/>
      <c r="AE76" s="88"/>
      <c r="AF76" s="88"/>
      <c r="AH76" s="88"/>
      <c r="AI76" s="88"/>
      <c r="AJ76" s="88"/>
    </row>
    <row r="77" spans="1:36" x14ac:dyDescent="0.3">
      <c r="A77" t="s">
        <v>286</v>
      </c>
      <c r="B77" s="84" t="s">
        <v>268</v>
      </c>
      <c r="C77" s="98"/>
      <c r="D77" s="13"/>
      <c r="E77" s="115">
        <f>E18-(E59+E75)</f>
        <v>0.27690937047353614</v>
      </c>
      <c r="F77" s="115">
        <f>F18-(F59+F75)</f>
        <v>145722.97919999994</v>
      </c>
      <c r="G77" s="115">
        <f>G18-(G59+G75)</f>
        <v>24.852615999999898</v>
      </c>
      <c r="I77" s="115">
        <f>I18-(I59+I75)</f>
        <v>2.2973485516968175</v>
      </c>
      <c r="J77" s="115">
        <f>J18-(J59+J75)</f>
        <v>389515.27245384362</v>
      </c>
      <c r="K77" s="115">
        <f>K18-(K59+K75)</f>
        <v>206.18703251478905</v>
      </c>
      <c r="M77" s="115">
        <f>M18-(M59+M75)</f>
        <v>4.7248322729188317</v>
      </c>
      <c r="N77" s="115">
        <f>N18-(N59+N75)</f>
        <v>713223.22189694177</v>
      </c>
      <c r="O77" s="115">
        <f>O18-(O59+O75)</f>
        <v>424.05369649446493</v>
      </c>
      <c r="Q77" s="115">
        <f>Q18-(Q59+Q75)</f>
        <v>8.3742292069155155</v>
      </c>
      <c r="R77" s="115">
        <f>R18-(R59+R75)</f>
        <v>1195042.4831056781</v>
      </c>
      <c r="S77" s="115">
        <f>S18-(S59+S75)</f>
        <v>751.58707132066911</v>
      </c>
      <c r="U77" s="115">
        <f t="shared" ref="U77:AA77" si="51">U18-(U59+U75)</f>
        <v>13.816315095758888</v>
      </c>
      <c r="V77" s="115">
        <f>V18-(V59+V75)</f>
        <v>1907733.0605379324</v>
      </c>
      <c r="W77" s="115">
        <f t="shared" si="51"/>
        <v>1240.0142798443603</v>
      </c>
      <c r="X77" s="149"/>
      <c r="Y77" s="115">
        <f t="shared" si="51"/>
        <v>21.878434700472667</v>
      </c>
      <c r="Z77" s="115">
        <f>Z18-(Z59+Z75)</f>
        <v>2956493.1997108795</v>
      </c>
      <c r="AA77" s="115">
        <f t="shared" si="51"/>
        <v>1963.5895143674188</v>
      </c>
      <c r="AB77" s="13"/>
      <c r="AD77" s="116">
        <f>AD18-(AD59+AD75)</f>
        <v>0</v>
      </c>
      <c r="AE77" s="116">
        <f>AE18-(AE59+AE75)</f>
        <v>0</v>
      </c>
      <c r="AF77" s="116">
        <f>AF18-(AF59+AF75)</f>
        <v>0</v>
      </c>
      <c r="AH77" s="100">
        <f>AH18-(AH59+AH75)</f>
        <v>0</v>
      </c>
      <c r="AI77" s="100">
        <f>AI18-(AI59+AI75)</f>
        <v>0</v>
      </c>
      <c r="AJ77" s="100">
        <f>AJ18-(AJ59+AJ75)</f>
        <v>0</v>
      </c>
    </row>
    <row r="78" spans="1:36" ht="1.2" customHeight="1" x14ac:dyDescent="0.3"/>
    <row r="79" spans="1:36" x14ac:dyDescent="0.3">
      <c r="B79" s="200" t="s">
        <v>407</v>
      </c>
      <c r="C79" s="200"/>
      <c r="D79" s="200"/>
      <c r="E79" s="200"/>
      <c r="F79" s="201">
        <f>F77/F$18</f>
        <v>6.702979550571371E-2</v>
      </c>
      <c r="G79" s="200"/>
      <c r="H79" s="200"/>
      <c r="I79" s="200"/>
      <c r="J79" s="201">
        <f>J77/J$18</f>
        <v>0.13956393467988509</v>
      </c>
      <c r="K79" s="200"/>
      <c r="L79" s="200"/>
      <c r="M79" s="200"/>
      <c r="N79" s="201">
        <f>N77/N$18</f>
        <v>0.17898022105789557</v>
      </c>
      <c r="O79" s="200"/>
      <c r="P79" s="200"/>
      <c r="Q79" s="200"/>
      <c r="R79" s="201">
        <f>R77/R$18</f>
        <v>0.21012618183086534</v>
      </c>
      <c r="S79" s="200"/>
      <c r="T79" s="200"/>
      <c r="U79" s="200"/>
      <c r="V79" s="201">
        <f>V77/V$18</f>
        <v>0.23510516086932895</v>
      </c>
      <c r="W79" s="200"/>
      <c r="X79" s="200"/>
      <c r="Y79" s="200"/>
      <c r="Z79" s="201">
        <f>Z77/Z$18</f>
        <v>0.25542332319123395</v>
      </c>
      <c r="AA79" s="200"/>
      <c r="AB79" s="200"/>
      <c r="AC79" s="200"/>
      <c r="AD79" s="200"/>
      <c r="AE79" s="201" t="e">
        <f>AE77/AE$18</f>
        <v>#DIV/0!</v>
      </c>
      <c r="AF79" s="200"/>
      <c r="AG79" s="200"/>
      <c r="AH79" s="200"/>
      <c r="AI79" s="201" t="e">
        <f>AI77/AI$18</f>
        <v>#DIV/0!</v>
      </c>
      <c r="AJ79" s="193"/>
    </row>
    <row r="80" spans="1:36" x14ac:dyDescent="0.3">
      <c r="F80" s="13">
        <f>F77/$C$2/12</f>
        <v>0.11275377530176411</v>
      </c>
      <c r="J80" s="13">
        <f>J77/$C$2/12</f>
        <v>0.30138909970120986</v>
      </c>
      <c r="N80" s="13">
        <f>N77/$C$2/12</f>
        <v>0.55185950317002608</v>
      </c>
      <c r="R80" s="13">
        <f>R77/$C$2/12</f>
        <v>0.92466920698365695</v>
      </c>
      <c r="V80" s="13">
        <f>V77/$C$2/12</f>
        <v>1.4761165742323836</v>
      </c>
    </row>
    <row r="81" spans="2:36" x14ac:dyDescent="0.3">
      <c r="B81" s="199" t="s">
        <v>408</v>
      </c>
      <c r="C81" s="197"/>
      <c r="D81" s="197"/>
      <c r="E81" s="197"/>
      <c r="F81" s="197"/>
      <c r="G81" s="197"/>
      <c r="H81" s="197"/>
      <c r="I81" s="197"/>
      <c r="J81" s="197"/>
      <c r="K81" s="197"/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  <c r="AF81" s="197"/>
      <c r="AG81" s="197"/>
      <c r="AH81" s="197"/>
      <c r="AI81" s="197"/>
      <c r="AJ81" s="197"/>
    </row>
    <row r="82" spans="2:36" x14ac:dyDescent="0.3">
      <c r="B82" t="s">
        <v>408</v>
      </c>
      <c r="F82" s="13" cm="1">
        <f t="array" aca="1" ref="F82" ca="1">IF(F79="","",SUMPRODUCT((Financials!$B$72:$B$76='Financial Statement'!$B82)*(Financials!$L$25:$QT$25='Financial Statement'!F$3)*Financials!$L$72:$QT$76))</f>
        <v>2159110.6737425411</v>
      </c>
      <c r="G82" s="13" t="str" cm="1">
        <f t="array" ref="G82">IF(G79="","",SUMPRODUCT((Financials!$B$72:$B$76='Financial Statement'!$B82)*(Financials!$L$25:$QT$25='Financial Statement'!G$3)*Financials!$L$72:$QT$76))</f>
        <v/>
      </c>
      <c r="H82" s="13" t="str" cm="1">
        <f t="array" ref="H82">IF(H79="","",SUMPRODUCT((Financials!$B$72:$B$76='Financial Statement'!$B82)*(Financials!$L$25:$QT$25='Financial Statement'!H$3)*Financials!$L$72:$QT$76))</f>
        <v/>
      </c>
      <c r="I82" s="13" t="str" cm="1">
        <f t="array" ref="I82">IF(I79="","",SUMPRODUCT((Financials!$B$72:$B$76='Financial Statement'!$B82)*(Financials!$L$25:$QT$25='Financial Statement'!I$3)*Financials!$L$72:$QT$76))</f>
        <v/>
      </c>
      <c r="J82" s="13" cm="1">
        <f t="array" aca="1" ref="J82" ca="1">IF(J79="","",SUMPRODUCT((Financials!$B$72:$B$76='Financial Statement'!$B82)*(Financials!$L$25:$QT$25='Financial Statement'!J$3)*Financials!$L$72:$QT$76))</f>
        <v>2159110.6737425411</v>
      </c>
      <c r="K82" s="13" t="str" cm="1">
        <f t="array" ref="K82">IF(K79="","",SUMPRODUCT((Financials!$B$72:$B$76='Financial Statement'!$B82)*(Financials!$L$25:$QT$25='Financial Statement'!K$3)*Financials!$L$72:$QT$76))</f>
        <v/>
      </c>
      <c r="L82" s="13" t="str" cm="1">
        <f t="array" ref="L82">IF(L79="","",SUMPRODUCT((Financials!$B$72:$B$76='Financial Statement'!$B82)*(Financials!$L$25:$QT$25='Financial Statement'!L$3)*Financials!$L$72:$QT$76))</f>
        <v/>
      </c>
      <c r="M82" s="13" t="str" cm="1">
        <f t="array" ref="M82">IF(M79="","",SUMPRODUCT((Financials!$B$72:$B$76='Financial Statement'!$B82)*(Financials!$L$25:$QT$25='Financial Statement'!M$3)*Financials!$L$72:$QT$76))</f>
        <v/>
      </c>
      <c r="N82" s="13" cm="1">
        <f t="array" aca="1" ref="N82" ca="1">IF(N79="","",SUMPRODUCT((Financials!$B$72:$B$76='Financial Statement'!$B82)*(Financials!$L$25:$QT$25='Financial Statement'!N$3)*Financials!$L$72:$QT$76))</f>
        <v>2159110.6737425411</v>
      </c>
      <c r="O82" s="13" t="str" cm="1">
        <f t="array" ref="O82">IF(O79="","",SUMPRODUCT((Financials!$B$72:$B$76='Financial Statement'!$B82)*(Financials!$L$25:$QT$25='Financial Statement'!O$3)*Financials!$L$72:$QT$76))</f>
        <v/>
      </c>
      <c r="P82" s="13" t="str" cm="1">
        <f t="array" ref="P82">IF(P79="","",SUMPRODUCT((Financials!$B$72:$B$76='Financial Statement'!$B82)*(Financials!$L$25:$QT$25='Financial Statement'!P$3)*Financials!$L$72:$QT$76))</f>
        <v/>
      </c>
      <c r="Q82" s="13" t="str" cm="1">
        <f t="array" ref="Q82">IF(Q79="","",SUMPRODUCT((Financials!$B$72:$B$76='Financial Statement'!$B82)*(Financials!$L$25:$QT$25='Financial Statement'!Q$3)*Financials!$L$72:$QT$76))</f>
        <v/>
      </c>
      <c r="R82" s="13" cm="1">
        <f t="array" aca="1" ref="R82" ca="1">IF(R79="","",SUMPRODUCT((Financials!$B$72:$B$76='Financial Statement'!$B82)*(Financials!$L$25:$QT$25='Financial Statement'!R$3)*Financials!$L$72:$QT$76))</f>
        <v>2159110.6737425411</v>
      </c>
      <c r="S82" s="13" t="str" cm="1">
        <f t="array" ref="S82">IF(S79="","",SUMPRODUCT((Financials!$B$72:$B$76='Financial Statement'!$B82)*(Financials!$L$25:$QT$25='Financial Statement'!S$3)*Financials!$L$72:$QT$76))</f>
        <v/>
      </c>
      <c r="T82" s="13" t="str" cm="1">
        <f t="array" ref="T82">IF(T79="","",SUMPRODUCT((Financials!$B$72:$B$76='Financial Statement'!$B82)*(Financials!$L$25:$QT$25='Financial Statement'!T$3)*Financials!$L$72:$QT$76))</f>
        <v/>
      </c>
      <c r="U82" s="13" t="str" cm="1">
        <f t="array" ref="U82">IF(U79="","",SUMPRODUCT((Financials!$B$72:$B$76='Financial Statement'!$B82)*(Financials!$L$25:$QT$25='Financial Statement'!U$3)*Financials!$L$72:$QT$76))</f>
        <v/>
      </c>
      <c r="V82" s="13" cm="1">
        <f t="array" aca="1" ref="V82" ca="1">IF(V79="","",SUMPRODUCT((Financials!$B$72:$B$76='Financial Statement'!$B82)*(Financials!$L$25:$QT$25='Financial Statement'!V$3)*Financials!$L$72:$QT$76))</f>
        <v>2159110.6737425411</v>
      </c>
      <c r="W82" s="13" t="str" cm="1">
        <f t="array" ref="W82">IF(W79="","",SUMPRODUCT((Financials!$B$72:$B$76='Financial Statement'!$B82)*(Financials!$L$25:$QT$25='Financial Statement'!W$3)*Financials!$L$72:$QT$76))</f>
        <v/>
      </c>
      <c r="X82" s="13" t="str" cm="1">
        <f t="array" ref="X82">IF(X79="","",SUMPRODUCT((Financials!$B$72:$B$76='Financial Statement'!$B82)*(Financials!$L$25:$QT$25='Financial Statement'!X$3)*Financials!$L$72:$QT$76))</f>
        <v/>
      </c>
      <c r="Y82" s="13" t="str" cm="1">
        <f t="array" ref="Y82">IF(Y79="","",SUMPRODUCT((Financials!$B$72:$B$76='Financial Statement'!$B82)*(Financials!$L$25:$QT$25='Financial Statement'!Y$3)*Financials!$L$72:$QT$76))</f>
        <v/>
      </c>
      <c r="Z82" s="13" cm="1">
        <f t="array" aca="1" ref="Z82" ca="1">IF(Z79="","",SUMPRODUCT((Financials!$B$72:$B$76='Financial Statement'!$B82)*(Financials!$L$25:$QT$25='Financial Statement'!Z$3)*Financials!$L$72:$QT$76))</f>
        <v>2159110.6737425411</v>
      </c>
      <c r="AA82" s="13" t="str" cm="1">
        <f t="array" ref="AA82">IF(AA79="","",SUMPRODUCT((Financials!$B$72:$B$76='Financial Statement'!$B82)*(Financials!$L$25:$QT$25='Financial Statement'!AA$3)*Financials!$L$72:$QT$76))</f>
        <v/>
      </c>
      <c r="AB82" s="13" t="str" cm="1">
        <f t="array" ref="AB82">IF(AB79="","",SUMPRODUCT((Financials!$B$72:$B$76='Financial Statement'!$B82)*(Financials!$L$25:$QT$25='Financial Statement'!AB$3)*Financials!$L$72:$QT$76))</f>
        <v/>
      </c>
    </row>
    <row r="83" spans="2:36" x14ac:dyDescent="0.3">
      <c r="B83" t="s">
        <v>411</v>
      </c>
      <c r="F83" s="13">
        <f ca="1">-(Assumptions!C22-'Financial Statement'!F82)</f>
        <v>-35528389.32625746</v>
      </c>
      <c r="J83" s="13">
        <f ca="1">F83+J82</f>
        <v>-33369278.65251492</v>
      </c>
      <c r="N83" s="13">
        <f ca="1">J83+N82</f>
        <v>-31210167.978772379</v>
      </c>
      <c r="R83" s="13">
        <f ca="1">N83+R82</f>
        <v>-29051057.305029839</v>
      </c>
      <c r="V83" s="13">
        <f ca="1">R83+V82</f>
        <v>-26891946.631287299</v>
      </c>
      <c r="Z83" s="13">
        <f ca="1">V83+Z82</f>
        <v>-24732835.957544759</v>
      </c>
    </row>
    <row r="84" spans="2:36" x14ac:dyDescent="0.3">
      <c r="B84" s="166" t="s">
        <v>409</v>
      </c>
      <c r="C84" s="166"/>
      <c r="D84" s="166"/>
      <c r="E84" s="166"/>
      <c r="F84" s="223">
        <f ca="1">F77/F82</f>
        <v>6.7492130427667177E-2</v>
      </c>
      <c r="G84" s="166"/>
      <c r="H84" s="166"/>
      <c r="I84" s="166"/>
      <c r="J84" s="223">
        <f ca="1">J77/J82</f>
        <v>0.18040542209847396</v>
      </c>
      <c r="K84" s="166"/>
      <c r="L84" s="166"/>
      <c r="M84" s="166"/>
      <c r="N84" s="223">
        <f ca="1">N77/N82</f>
        <v>0.33033194202160138</v>
      </c>
      <c r="O84" s="166"/>
      <c r="P84" s="166"/>
      <c r="Q84" s="166"/>
      <c r="R84" s="223">
        <f ca="1">R77/R82</f>
        <v>0.55348829387899112</v>
      </c>
      <c r="S84" s="166"/>
      <c r="T84" s="166"/>
      <c r="U84" s="166"/>
      <c r="V84" s="223">
        <f ca="1">V77/V82</f>
        <v>0.88357353966997998</v>
      </c>
      <c r="W84" s="166"/>
      <c r="X84" s="166"/>
      <c r="Y84" s="166"/>
      <c r="Z84" s="223">
        <f ca="1">Z77/Z82</f>
        <v>1.3693106313008856</v>
      </c>
    </row>
    <row r="85" spans="2:36" x14ac:dyDescent="0.3">
      <c r="B85" s="166" t="s">
        <v>410</v>
      </c>
      <c r="C85" s="166"/>
      <c r="D85" s="166"/>
      <c r="E85" s="166"/>
      <c r="F85" s="224">
        <f ca="1">F77/-F83</f>
        <v>4.1015926126519485E-3</v>
      </c>
      <c r="G85" s="166"/>
      <c r="H85" s="166"/>
      <c r="I85" s="166"/>
      <c r="J85" s="224">
        <f ca="1">J77/-J83</f>
        <v>1.1672870621807321E-2</v>
      </c>
      <c r="K85" s="166"/>
      <c r="L85" s="166"/>
      <c r="M85" s="166"/>
      <c r="N85" s="224">
        <f ca="1">N77/-N83</f>
        <v>2.2852271169512484E-2</v>
      </c>
      <c r="O85" s="166"/>
      <c r="P85" s="166"/>
      <c r="Q85" s="166"/>
      <c r="R85" s="224">
        <f ca="1">R77/-R83</f>
        <v>4.1135937689220387E-2</v>
      </c>
      <c r="S85" s="166"/>
      <c r="T85" s="166"/>
      <c r="U85" s="166"/>
      <c r="V85" s="224">
        <f ca="1">V77/-V83</f>
        <v>7.0940682974522565E-2</v>
      </c>
      <c r="W85" s="166"/>
      <c r="X85" s="166"/>
      <c r="Y85" s="166"/>
      <c r="Z85" s="224">
        <f ca="1">Z77/-Z83</f>
        <v>0.11953716932364161</v>
      </c>
    </row>
    <row r="86" spans="2:36" x14ac:dyDescent="0.3">
      <c r="B86" s="123" t="s">
        <v>412</v>
      </c>
      <c r="C86" s="123"/>
      <c r="D86" s="123"/>
      <c r="E86" s="123"/>
      <c r="F86" s="198">
        <f ca="1">F77-F82</f>
        <v>-2013387.6945425412</v>
      </c>
      <c r="G86" s="123"/>
      <c r="H86" s="123"/>
      <c r="I86" s="123"/>
      <c r="J86" s="198">
        <f ca="1">J77-J82</f>
        <v>-1769595.4012886975</v>
      </c>
      <c r="K86" s="123"/>
      <c r="L86" s="123"/>
      <c r="M86" s="123"/>
      <c r="N86" s="198">
        <f ca="1">N77-N82</f>
        <v>-1445887.4518455993</v>
      </c>
      <c r="O86" s="123"/>
      <c r="P86" s="123"/>
      <c r="Q86" s="123"/>
      <c r="R86" s="198">
        <f ca="1">R77-R82</f>
        <v>-964068.190636863</v>
      </c>
      <c r="S86" s="123"/>
      <c r="T86" s="123"/>
      <c r="U86" s="123"/>
      <c r="V86" s="198">
        <f ca="1">V77-V82</f>
        <v>-251377.61320460867</v>
      </c>
      <c r="W86" s="123"/>
      <c r="X86" s="123"/>
      <c r="Y86" s="123"/>
      <c r="Z86" s="198">
        <f ca="1">Z77-Z82</f>
        <v>797382.52596833836</v>
      </c>
      <c r="AA86" s="123"/>
      <c r="AB86" s="123"/>
      <c r="AC86" s="123"/>
      <c r="AD86" s="123"/>
      <c r="AE86" s="123"/>
      <c r="AF86" s="123"/>
      <c r="AG86" s="123"/>
      <c r="AH86" s="123"/>
      <c r="AI86" s="123"/>
      <c r="AJ86" s="123"/>
    </row>
    <row r="88" spans="2:36" s="206" customFormat="1" x14ac:dyDescent="0.3">
      <c r="B88" s="199" t="s">
        <v>442</v>
      </c>
      <c r="C88" s="205"/>
      <c r="D88" s="205"/>
      <c r="E88" s="205"/>
      <c r="F88" s="205"/>
      <c r="G88" s="207" t="s">
        <v>305</v>
      </c>
      <c r="H88" s="205"/>
      <c r="I88" s="205"/>
      <c r="J88" s="205"/>
      <c r="K88" s="205"/>
      <c r="L88" s="205"/>
      <c r="M88" s="205"/>
      <c r="N88" s="205"/>
      <c r="O88" s="205"/>
      <c r="P88" s="205"/>
      <c r="Q88" s="205"/>
      <c r="R88" s="205"/>
      <c r="S88" s="205"/>
      <c r="T88" s="205"/>
      <c r="U88" s="205"/>
      <c r="V88" s="205"/>
      <c r="W88" s="205"/>
      <c r="X88" s="205"/>
      <c r="Y88" s="205"/>
      <c r="Z88" s="205"/>
      <c r="AA88" s="205"/>
      <c r="AB88" s="205"/>
      <c r="AC88" s="205"/>
      <c r="AD88" s="205"/>
      <c r="AE88" s="205"/>
      <c r="AF88" s="205"/>
      <c r="AG88" s="205"/>
      <c r="AH88" s="205"/>
      <c r="AI88" s="205"/>
      <c r="AJ88" s="205"/>
    </row>
    <row r="89" spans="2:36" s="208" customFormat="1" x14ac:dyDescent="0.3">
      <c r="B89" s="208" t="str">
        <f>Assumptions!F20</f>
        <v>Terminal Cap Rate</v>
      </c>
      <c r="F89" s="210">
        <f>Assumptions!$G$20</f>
        <v>0.04</v>
      </c>
      <c r="G89" s="209"/>
    </row>
    <row r="90" spans="2:36" x14ac:dyDescent="0.3">
      <c r="B90" t="s">
        <v>442</v>
      </c>
      <c r="F90" s="13">
        <f>V77/Assumptions!$G$20</f>
        <v>47693326.513448313</v>
      </c>
      <c r="G90" s="13">
        <f>F90/$C$2</f>
        <v>442.83497226971508</v>
      </c>
      <c r="I90" s="13"/>
    </row>
    <row r="92" spans="2:36" x14ac:dyDescent="0.3">
      <c r="B92" s="199" t="s">
        <v>413</v>
      </c>
      <c r="C92" s="197"/>
      <c r="D92" s="197"/>
      <c r="E92" s="197"/>
      <c r="F92" s="197"/>
      <c r="G92" s="197"/>
      <c r="H92" s="197"/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197"/>
      <c r="AF92" s="197"/>
      <c r="AG92" s="197"/>
      <c r="AH92" s="197"/>
      <c r="AI92" s="197"/>
      <c r="AJ92" s="197"/>
    </row>
    <row r="93" spans="2:36" x14ac:dyDescent="0.3">
      <c r="B93" t="s">
        <v>414</v>
      </c>
      <c r="C93" s="13">
        <f>-Assumptions!C18</f>
        <v>-50250000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</row>
    <row r="94" spans="2:36" x14ac:dyDescent="0.3">
      <c r="B94" t="s">
        <v>415</v>
      </c>
      <c r="C94" s="13"/>
      <c r="D94" s="13"/>
      <c r="E94" s="13"/>
      <c r="F94" s="13">
        <f>F77</f>
        <v>145722.97919999994</v>
      </c>
      <c r="G94" s="13"/>
      <c r="H94" s="13"/>
      <c r="I94" s="13"/>
      <c r="J94" s="13">
        <f>J77</f>
        <v>389515.27245384362</v>
      </c>
      <c r="K94" s="13"/>
      <c r="L94" s="13"/>
      <c r="M94" s="13"/>
      <c r="N94" s="13">
        <f>N77</f>
        <v>713223.22189694177</v>
      </c>
      <c r="O94" s="13"/>
      <c r="P94" s="13"/>
      <c r="Q94" s="13"/>
      <c r="R94" s="13">
        <f>R77</f>
        <v>1195042.4831056781</v>
      </c>
      <c r="S94" s="13"/>
      <c r="T94" s="13"/>
      <c r="U94" s="13"/>
      <c r="V94" s="13">
        <f>V77</f>
        <v>1907733.0605379324</v>
      </c>
      <c r="W94" s="13"/>
      <c r="X94" s="13"/>
      <c r="Y94" s="13"/>
      <c r="Z94" s="13">
        <f>Z77</f>
        <v>2956493.1997108795</v>
      </c>
      <c r="AA94" s="13"/>
      <c r="AB94" s="13"/>
      <c r="AC94" s="13"/>
      <c r="AD94" s="13"/>
      <c r="AE94" s="13">
        <f>AE77</f>
        <v>0</v>
      </c>
      <c r="AF94" s="13"/>
      <c r="AG94" s="13"/>
      <c r="AH94" s="13"/>
      <c r="AI94" s="13">
        <f>AI77</f>
        <v>0</v>
      </c>
    </row>
    <row r="95" spans="2:36" x14ac:dyDescent="0.3">
      <c r="B95" t="s">
        <v>416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>
        <f>Z77/$F$89</f>
        <v>73912329.992771983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>
        <f>AI94/Assumptions!$G$20</f>
        <v>0</v>
      </c>
    </row>
    <row r="96" spans="2:36" x14ac:dyDescent="0.3">
      <c r="B96" t="s">
        <v>417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>
        <f>V95*-Assumptions!G21</f>
        <v>-2217369.8997831596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>
        <f>-AI95*Assumptions!$G$21</f>
        <v>0</v>
      </c>
    </row>
    <row r="97" spans="2:36" x14ac:dyDescent="0.3">
      <c r="B97" s="123" t="s">
        <v>418</v>
      </c>
      <c r="C97" s="198">
        <f>SUM(C93:C96)</f>
        <v>-50250000</v>
      </c>
      <c r="D97" s="198"/>
      <c r="E97" s="198"/>
      <c r="F97" s="198">
        <f>SUM(F93:F96)</f>
        <v>145722.97919999994</v>
      </c>
      <c r="G97" s="198"/>
      <c r="H97" s="198"/>
      <c r="I97" s="198"/>
      <c r="J97" s="198">
        <f>SUM(J93:J96)</f>
        <v>389515.27245384362</v>
      </c>
      <c r="K97" s="198"/>
      <c r="L97" s="198"/>
      <c r="M97" s="198"/>
      <c r="N97" s="198">
        <f>SUM(N93:N96)</f>
        <v>713223.22189694177</v>
      </c>
      <c r="O97" s="198"/>
      <c r="P97" s="198"/>
      <c r="Q97" s="198"/>
      <c r="R97" s="198">
        <f>SUM(R93:R96)</f>
        <v>1195042.4831056781</v>
      </c>
      <c r="S97" s="198"/>
      <c r="T97" s="198"/>
      <c r="U97" s="198"/>
      <c r="V97" s="198">
        <f>SUM(V93:V96)</f>
        <v>73602693.153526753</v>
      </c>
      <c r="W97" s="198"/>
      <c r="X97" s="198" t="str">
        <f t="shared" ref="X97" si="52">IF(X93="","",SUM(X93:X96))</f>
        <v/>
      </c>
      <c r="Y97" s="198"/>
      <c r="Z97" s="198">
        <f>SUM(Z93:Z96)</f>
        <v>2956493.1997108795</v>
      </c>
      <c r="AA97" s="198"/>
      <c r="AB97" s="198"/>
      <c r="AC97" s="198"/>
      <c r="AD97" s="198"/>
      <c r="AE97" s="198">
        <f>SUM(AE93:AE96)</f>
        <v>0</v>
      </c>
      <c r="AF97" s="198"/>
      <c r="AG97" s="198"/>
      <c r="AH97" s="198"/>
      <c r="AI97" s="198">
        <f>SUM(AI93:AI96)</f>
        <v>0</v>
      </c>
      <c r="AJ97" s="123"/>
    </row>
    <row r="100" spans="2:36" x14ac:dyDescent="0.3">
      <c r="B100" t="s">
        <v>419</v>
      </c>
      <c r="C100" s="225">
        <f>AVERAGE(F100:AI100)</f>
        <v>1.8178433375386258E-2</v>
      </c>
      <c r="D100" s="61"/>
      <c r="E100" s="61"/>
      <c r="F100" s="227">
        <f>F94/-$C$93</f>
        <v>2.8999597850746257E-3</v>
      </c>
      <c r="G100" s="229"/>
      <c r="H100" s="229"/>
      <c r="I100" s="229"/>
      <c r="J100" s="227">
        <f>J94/-$C$93</f>
        <v>7.7515477105242507E-3</v>
      </c>
      <c r="K100" s="229"/>
      <c r="L100" s="229"/>
      <c r="M100" s="229"/>
      <c r="N100" s="227">
        <f>N94/-$C$93</f>
        <v>1.4193496953172971E-2</v>
      </c>
      <c r="O100" s="229"/>
      <c r="P100" s="229"/>
      <c r="Q100" s="229"/>
      <c r="R100" s="227">
        <f>R94/-$C$93</f>
        <v>2.3781939962302052E-2</v>
      </c>
      <c r="S100" s="229"/>
      <c r="T100" s="229"/>
      <c r="U100" s="229"/>
      <c r="V100" s="227">
        <f>V94/-$C$93</f>
        <v>3.7964837025630499E-2</v>
      </c>
      <c r="W100" s="229"/>
      <c r="X100" s="229"/>
      <c r="Y100" s="229"/>
      <c r="Z100" s="227">
        <f>Z94/-$C$93</f>
        <v>5.8835685566385659E-2</v>
      </c>
      <c r="AA100" s="229"/>
      <c r="AB100" s="229"/>
      <c r="AC100" s="229"/>
      <c r="AD100" s="229"/>
      <c r="AE100" s="227">
        <f>AE94/-$C$93</f>
        <v>0</v>
      </c>
      <c r="AF100" s="229"/>
      <c r="AG100" s="229"/>
      <c r="AH100" s="229"/>
      <c r="AI100" s="227">
        <f>AI94/-$C$93</f>
        <v>0</v>
      </c>
    </row>
    <row r="101" spans="2:36" x14ac:dyDescent="0.3">
      <c r="B101" t="s">
        <v>420</v>
      </c>
      <c r="C101" s="225">
        <f>IRR(C97:AI97)</f>
        <v>9.5228032208575897E-2</v>
      </c>
    </row>
    <row r="102" spans="2:36" x14ac:dyDescent="0.3">
      <c r="B102" t="s">
        <v>421</v>
      </c>
      <c r="C102" s="226">
        <f>SUMIF($C$97:$AI$97,"&gt;0")/-SUMIF($C$97:$AI$97,"&lt;0")</f>
        <v>1.5721928419879421</v>
      </c>
    </row>
    <row r="104" spans="2:36" x14ac:dyDescent="0.3">
      <c r="B104" s="199" t="s">
        <v>422</v>
      </c>
      <c r="C104" s="197"/>
      <c r="D104" s="197"/>
      <c r="E104" s="197"/>
      <c r="F104" s="197"/>
      <c r="G104" s="197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197"/>
      <c r="AD104" s="197"/>
      <c r="AE104" s="197"/>
      <c r="AF104" s="197"/>
      <c r="AG104" s="197"/>
      <c r="AH104" s="197"/>
      <c r="AI104" s="197"/>
      <c r="AJ104" s="197"/>
    </row>
    <row r="105" spans="2:36" x14ac:dyDescent="0.3">
      <c r="B105" t="s">
        <v>414</v>
      </c>
      <c r="C105" s="13">
        <f ca="1">C93+Assumptions!$C$22</f>
        <v>-12562500</v>
      </c>
    </row>
    <row r="106" spans="2:36" x14ac:dyDescent="0.3">
      <c r="B106" t="s">
        <v>415</v>
      </c>
      <c r="F106" s="13">
        <f ca="1">F86</f>
        <v>-2013387.6945425412</v>
      </c>
      <c r="G106" s="13"/>
      <c r="H106" s="13"/>
      <c r="I106" s="13"/>
      <c r="J106" s="13">
        <f ca="1">J86</f>
        <v>-1769595.4012886975</v>
      </c>
      <c r="K106" s="13"/>
      <c r="L106" s="13"/>
      <c r="M106" s="13"/>
      <c r="N106" s="13">
        <f ca="1">N86</f>
        <v>-1445887.4518455993</v>
      </c>
      <c r="O106" s="13"/>
      <c r="P106" s="13"/>
      <c r="Q106" s="13"/>
      <c r="R106" s="13">
        <f ca="1">R86</f>
        <v>-964068.190636863</v>
      </c>
      <c r="S106" s="13"/>
      <c r="T106" s="13"/>
      <c r="U106" s="13"/>
      <c r="V106" s="13">
        <f ca="1">V86</f>
        <v>-251377.61320460867</v>
      </c>
      <c r="W106" s="13"/>
      <c r="X106" s="13"/>
      <c r="Y106" s="13"/>
      <c r="Z106" s="13">
        <f ca="1">Z86</f>
        <v>797382.52596833836</v>
      </c>
      <c r="AA106" s="13"/>
      <c r="AB106" s="13"/>
      <c r="AC106" s="13"/>
      <c r="AD106" s="13"/>
      <c r="AE106" s="13">
        <f>AE86</f>
        <v>0</v>
      </c>
      <c r="AF106" s="13"/>
      <c r="AG106" s="13"/>
      <c r="AH106" s="13"/>
      <c r="AI106" s="13">
        <f>AI86</f>
        <v>0</v>
      </c>
    </row>
    <row r="107" spans="2:36" x14ac:dyDescent="0.3">
      <c r="B107" t="s">
        <v>416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>
        <f>V95</f>
        <v>73912329.992771983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>
        <f>AI95</f>
        <v>0</v>
      </c>
    </row>
    <row r="108" spans="2:36" x14ac:dyDescent="0.3">
      <c r="B108" t="s">
        <v>423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>
        <f ca="1">V83</f>
        <v>-26891946.631287299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>
        <f>AI83</f>
        <v>0</v>
      </c>
    </row>
    <row r="109" spans="2:36" x14ac:dyDescent="0.3">
      <c r="B109" t="s">
        <v>417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>
        <f>V96</f>
        <v>-2217369.8997831596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f>AI96</f>
        <v>0</v>
      </c>
    </row>
    <row r="110" spans="2:36" x14ac:dyDescent="0.3">
      <c r="B110" s="123" t="s">
        <v>424</v>
      </c>
      <c r="C110" s="198">
        <f ca="1">SUM(C105:C109)</f>
        <v>-12562500</v>
      </c>
      <c r="D110" s="123" t="str">
        <f t="shared" ref="D110:AH110" si="53">IF(D106="","",SUM(D106:D109))</f>
        <v/>
      </c>
      <c r="E110" s="123" t="str">
        <f t="shared" si="53"/>
        <v/>
      </c>
      <c r="F110" s="198">
        <f t="shared" ca="1" si="53"/>
        <v>-2013387.6945425412</v>
      </c>
      <c r="G110" s="198" t="str">
        <f t="shared" si="53"/>
        <v/>
      </c>
      <c r="H110" s="198" t="str">
        <f t="shared" si="53"/>
        <v/>
      </c>
      <c r="I110" s="198" t="str">
        <f t="shared" si="53"/>
        <v/>
      </c>
      <c r="J110" s="198">
        <f t="shared" ca="1" si="53"/>
        <v>-1769595.4012886975</v>
      </c>
      <c r="K110" s="198" t="str">
        <f t="shared" si="53"/>
        <v/>
      </c>
      <c r="L110" s="198" t="str">
        <f t="shared" si="53"/>
        <v/>
      </c>
      <c r="M110" s="198" t="str">
        <f t="shared" si="53"/>
        <v/>
      </c>
      <c r="N110" s="198">
        <f t="shared" ca="1" si="53"/>
        <v>-1445887.4518455993</v>
      </c>
      <c r="O110" s="198" t="str">
        <f t="shared" si="53"/>
        <v/>
      </c>
      <c r="P110" s="198" t="str">
        <f t="shared" si="53"/>
        <v/>
      </c>
      <c r="Q110" s="198" t="str">
        <f t="shared" si="53"/>
        <v/>
      </c>
      <c r="R110" s="198">
        <f t="shared" ca="1" si="53"/>
        <v>-964068.190636863</v>
      </c>
      <c r="S110" s="198" t="str">
        <f t="shared" si="53"/>
        <v/>
      </c>
      <c r="T110" s="198" t="str">
        <f t="shared" si="53"/>
        <v/>
      </c>
      <c r="U110" s="198" t="str">
        <f t="shared" si="53"/>
        <v/>
      </c>
      <c r="V110" s="198">
        <f t="shared" ca="1" si="53"/>
        <v>44551635.848496914</v>
      </c>
      <c r="W110" s="198" t="str">
        <f t="shared" si="53"/>
        <v/>
      </c>
      <c r="X110" s="198" t="str">
        <f t="shared" si="53"/>
        <v/>
      </c>
      <c r="Y110" s="198" t="str">
        <f t="shared" si="53"/>
        <v/>
      </c>
      <c r="Z110" s="198">
        <f t="shared" ca="1" si="53"/>
        <v>797382.52596833836</v>
      </c>
      <c r="AA110" s="198" t="str">
        <f t="shared" si="53"/>
        <v/>
      </c>
      <c r="AB110" s="198" t="str">
        <f t="shared" si="53"/>
        <v/>
      </c>
      <c r="AC110" s="198" t="str">
        <f t="shared" si="53"/>
        <v/>
      </c>
      <c r="AD110" s="198" t="str">
        <f t="shared" si="53"/>
        <v/>
      </c>
      <c r="AE110" s="198">
        <f t="shared" si="53"/>
        <v>0</v>
      </c>
      <c r="AF110" s="198" t="str">
        <f t="shared" si="53"/>
        <v/>
      </c>
      <c r="AG110" s="198" t="str">
        <f t="shared" si="53"/>
        <v/>
      </c>
      <c r="AH110" s="198" t="str">
        <f t="shared" si="53"/>
        <v/>
      </c>
      <c r="AI110" s="198">
        <f>IF(AI106="","",SUM(AI106:AI109))</f>
        <v>0</v>
      </c>
    </row>
    <row r="113" spans="2:36" x14ac:dyDescent="0.3">
      <c r="B113" t="s">
        <v>425</v>
      </c>
      <c r="C113" s="227">
        <f ca="1">AVERAGE(F113:AI113)</f>
        <v>0.38961273269802543</v>
      </c>
      <c r="F113" s="227">
        <f ca="1">IF(F110="","",F110/-$C$105)</f>
        <v>-0.16026966722726696</v>
      </c>
      <c r="G113" s="227" t="str">
        <f t="shared" ref="G113:AI113" si="54">IF(G110="","",G110/-$C$105)</f>
        <v/>
      </c>
      <c r="H113" s="227" t="str">
        <f t="shared" si="54"/>
        <v/>
      </c>
      <c r="I113" s="227" t="str">
        <f t="shared" si="54"/>
        <v/>
      </c>
      <c r="J113" s="227">
        <f t="shared" ca="1" si="54"/>
        <v>-0.14086331552546846</v>
      </c>
      <c r="K113" s="227" t="str">
        <f t="shared" si="54"/>
        <v/>
      </c>
      <c r="L113" s="227" t="str">
        <f t="shared" si="54"/>
        <v/>
      </c>
      <c r="M113" s="227" t="str">
        <f t="shared" si="54"/>
        <v/>
      </c>
      <c r="N113" s="227">
        <f t="shared" ca="1" si="54"/>
        <v>-0.11509551855487359</v>
      </c>
      <c r="O113" s="227" t="str">
        <f t="shared" si="54"/>
        <v/>
      </c>
      <c r="P113" s="227" t="str">
        <f t="shared" si="54"/>
        <v/>
      </c>
      <c r="Q113" s="227" t="str">
        <f t="shared" si="54"/>
        <v/>
      </c>
      <c r="R113" s="227">
        <f t="shared" ca="1" si="54"/>
        <v>-7.6741746518357259E-2</v>
      </c>
      <c r="S113" s="227" t="str">
        <f t="shared" si="54"/>
        <v/>
      </c>
      <c r="T113" s="227" t="str">
        <f t="shared" si="54"/>
        <v/>
      </c>
      <c r="U113" s="227" t="str">
        <f t="shared" si="54"/>
        <v/>
      </c>
      <c r="V113" s="227">
        <f t="shared" ca="1" si="54"/>
        <v>3.5463988735121923</v>
      </c>
      <c r="W113" s="227" t="str">
        <f t="shared" si="54"/>
        <v/>
      </c>
      <c r="X113" s="230"/>
      <c r="Y113" s="227" t="str">
        <f t="shared" si="54"/>
        <v/>
      </c>
      <c r="Z113" s="227">
        <f t="shared" ca="1" si="54"/>
        <v>6.3473235897977182E-2</v>
      </c>
      <c r="AA113" s="227" t="str">
        <f t="shared" si="54"/>
        <v/>
      </c>
      <c r="AB113" s="227" t="str">
        <f t="shared" si="54"/>
        <v/>
      </c>
      <c r="AC113" s="227" t="str">
        <f t="shared" si="54"/>
        <v/>
      </c>
      <c r="AD113" s="227" t="str">
        <f t="shared" si="54"/>
        <v/>
      </c>
      <c r="AE113" s="227">
        <f t="shared" ca="1" si="54"/>
        <v>0</v>
      </c>
      <c r="AF113" s="227" t="str">
        <f t="shared" si="54"/>
        <v/>
      </c>
      <c r="AG113" s="227" t="str">
        <f t="shared" si="54"/>
        <v/>
      </c>
      <c r="AH113" s="227" t="str">
        <f t="shared" si="54"/>
        <v/>
      </c>
      <c r="AI113" s="227">
        <f t="shared" ca="1" si="54"/>
        <v>0</v>
      </c>
      <c r="AJ113" s="61"/>
    </row>
    <row r="114" spans="2:36" x14ac:dyDescent="0.3">
      <c r="B114" t="s">
        <v>426</v>
      </c>
      <c r="C114" s="228">
        <f ca="1">IRR(C110:AI110)</f>
        <v>0.22149978345048038</v>
      </c>
    </row>
    <row r="115" spans="2:36" x14ac:dyDescent="0.3">
      <c r="B115" t="s">
        <v>427</v>
      </c>
      <c r="C115" s="226">
        <f ca="1">SUMIF($C$110:$AI$110,"&gt;0")/-SUMIF($C$110:$AI$110,"&lt;0")</f>
        <v>2.4179129588595578</v>
      </c>
    </row>
  </sheetData>
  <pageMargins left="0.7" right="0.7" top="0.75" bottom="0.75" header="0.3" footer="0.3"/>
  <pageSetup orientation="portrait" r:id="rId1"/>
  <ignoredErrors>
    <ignoredError sqref="F18 J18 N18 R18 V18 Z18" 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673882F-2297-4B7C-A434-62365FF54A20}">
          <x14:formula1>
            <xm:f>'Financial Schedule'!$C$16:$C$30</xm:f>
          </x14:formula1>
          <xm:sqref>C21:C58</xm:sqref>
        </x14:dataValidation>
        <x14:dataValidation type="list" allowBlank="1" showInputMessage="1" showErrorMessage="1" xr:uid="{12474187-3CD9-43CD-9BB2-6A5EEC7025F9}">
          <x14:formula1>
            <xm:f>'Financial Schedule'!$C$34:$C$36</xm:f>
          </x14:formula1>
          <xm:sqref>C62:C74</xm:sqref>
        </x14:dataValidation>
        <x14:dataValidation type="list" allowBlank="1" showInputMessage="1" showErrorMessage="1" xr:uid="{2A1EEAEE-9B28-4F3E-9B20-17DB8FA8B4E0}">
          <x14:formula1>
            <xm:f>'Financial Schedule'!$C$6:$C$14</xm:f>
          </x14:formula1>
          <xm:sqref>C7:C17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AAE2-15B2-4452-912C-01FA359A48D7}">
  <sheetPr codeName="Sheet9"/>
  <dimension ref="B2:QT77"/>
  <sheetViews>
    <sheetView showGridLines="0" zoomScale="80" zoomScaleNormal="80" workbookViewId="0">
      <pane xSplit="9" ySplit="9" topLeftCell="J61" activePane="bottomRight" state="frozen"/>
      <selection pane="topRight" activeCell="G1" sqref="G1"/>
      <selection pane="bottomLeft" activeCell="A10" sqref="A10"/>
      <selection pane="bottomRight" activeCell="L7" sqref="L7"/>
    </sheetView>
  </sheetViews>
  <sheetFormatPr defaultRowHeight="14.4" outlineLevelRow="2" x14ac:dyDescent="0.3"/>
  <cols>
    <col min="1" max="1" width="2" customWidth="1"/>
    <col min="2" max="2" width="14.5546875" bestFit="1" customWidth="1"/>
    <col min="5" max="5" width="10.44140625" bestFit="1" customWidth="1"/>
    <col min="6" max="6" width="10.44140625" customWidth="1"/>
    <col min="7" max="7" width="13.21875" bestFit="1" customWidth="1"/>
    <col min="8" max="8" width="13.21875" customWidth="1"/>
    <col min="9" max="9" width="13.44140625" bestFit="1" customWidth="1"/>
    <col min="11" max="11" width="6.77734375" bestFit="1" customWidth="1"/>
    <col min="12" max="308" width="14.109375" bestFit="1" customWidth="1"/>
    <col min="309" max="364" width="13.21875" bestFit="1" customWidth="1"/>
    <col min="365" max="369" width="11.5546875" bestFit="1" customWidth="1"/>
  </cols>
  <sheetData>
    <row r="2" spans="2:462" x14ac:dyDescent="0.3"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2:462" outlineLevel="2" x14ac:dyDescent="0.3">
      <c r="K3" t="s">
        <v>447</v>
      </c>
      <c r="L3" s="5">
        <f>IFERROR(IF(MATCH(L$8,Assumptions!$B$62:$B$67,0),1,0),0)</f>
        <v>1</v>
      </c>
      <c r="M3" s="5">
        <f>IFERROR(IF(MATCH(M$8,Assumptions!$B$62:$B$67,0),1,0),0)</f>
        <v>1</v>
      </c>
      <c r="N3" s="5">
        <f>IFERROR(IF(MATCH(N$8,Assumptions!$B$62:$B$67,0),1,0),0)</f>
        <v>1</v>
      </c>
      <c r="O3" s="5">
        <f>IFERROR(IF(MATCH(O$8,Assumptions!$B$62:$B$67,0),1,0),0)</f>
        <v>1</v>
      </c>
      <c r="P3" s="5">
        <f>IFERROR(IF(MATCH(P$8,Assumptions!$B$62:$B$67,0),1,0),0)</f>
        <v>1</v>
      </c>
      <c r="Q3" s="5">
        <f>IFERROR(IF(MATCH(Q$8,Assumptions!$B$62:$B$67,0),1,0),0)</f>
        <v>1</v>
      </c>
      <c r="R3" s="5">
        <f>IFERROR(IF(MATCH(R$8,Assumptions!$B$62:$B$67,0),1,0),0)</f>
        <v>1</v>
      </c>
      <c r="S3" s="5">
        <f>IFERROR(IF(MATCH(S$8,Assumptions!$B$62:$B$67,0),1,0),0)</f>
        <v>1</v>
      </c>
      <c r="T3" s="5">
        <f>IFERROR(IF(MATCH(T$8,Assumptions!$B$62:$B$67,0),1,0),0)</f>
        <v>1</v>
      </c>
      <c r="U3" s="5">
        <f>IFERROR(IF(MATCH(U$8,Assumptions!$B$62:$B$67,0),1,0),0)</f>
        <v>1</v>
      </c>
      <c r="V3" s="5">
        <f>IFERROR(IF(MATCH(V$8,Assumptions!$B$62:$B$67,0),1,0),0)</f>
        <v>1</v>
      </c>
      <c r="W3" s="5">
        <f>IFERROR(IF(MATCH(W$8,Assumptions!$B$62:$B$67,0),1,0),0)</f>
        <v>1</v>
      </c>
      <c r="X3" s="5">
        <f>IFERROR(IF(MATCH(X$8,Assumptions!$B$62:$B$67,0),1,0),0)</f>
        <v>1</v>
      </c>
      <c r="Y3" s="5">
        <f>IFERROR(IF(MATCH(Y$8,Assumptions!$B$62:$B$67,0),1,0),0)</f>
        <v>1</v>
      </c>
      <c r="Z3" s="5">
        <f>IFERROR(IF(MATCH(Z$8,Assumptions!$B$62:$B$67,0),1,0),0)</f>
        <v>1</v>
      </c>
      <c r="AA3" s="5">
        <f>IFERROR(IF(MATCH(AA$8,Assumptions!$B$62:$B$67,0),1,0),0)</f>
        <v>1</v>
      </c>
      <c r="AB3" s="5">
        <f>IFERROR(IF(MATCH(AB$8,Assumptions!$B$62:$B$67,0),1,0),0)</f>
        <v>1</v>
      </c>
      <c r="AC3" s="5">
        <f>IFERROR(IF(MATCH(AC$8,Assumptions!$B$62:$B$67,0),1,0),0)</f>
        <v>1</v>
      </c>
      <c r="AD3" s="5">
        <f>IFERROR(IF(MATCH(AD$8,Assumptions!$B$62:$B$67,0),1,0),0)</f>
        <v>1</v>
      </c>
      <c r="AE3" s="5">
        <f>IFERROR(IF(MATCH(AE$8,Assumptions!$B$62:$B$67,0),1,0),0)</f>
        <v>1</v>
      </c>
      <c r="AF3" s="5">
        <f>IFERROR(IF(MATCH(AF$8,Assumptions!$B$62:$B$67,0),1,0),0)</f>
        <v>1</v>
      </c>
      <c r="AG3" s="5">
        <f>IFERROR(IF(MATCH(AG$8,Assumptions!$B$62:$B$67,0),1,0),0)</f>
        <v>1</v>
      </c>
      <c r="AH3" s="5">
        <f>IFERROR(IF(MATCH(AH$8,Assumptions!$B$62:$B$67,0),1,0),0)</f>
        <v>1</v>
      </c>
      <c r="AI3" s="5">
        <f>IFERROR(IF(MATCH(AI$8,Assumptions!$B$62:$B$67,0),1,0),0)</f>
        <v>1</v>
      </c>
      <c r="AJ3" s="5">
        <f>IFERROR(IF(MATCH(AJ$8,Assumptions!$B$62:$B$67,0),1,0),0)</f>
        <v>1</v>
      </c>
      <c r="AK3" s="5">
        <f>IFERROR(IF(MATCH(AK$8,Assumptions!$B$62:$B$67,0),1,0),0)</f>
        <v>1</v>
      </c>
      <c r="AL3" s="5">
        <f>IFERROR(IF(MATCH(AL$8,Assumptions!$B$62:$B$67,0),1,0),0)</f>
        <v>1</v>
      </c>
      <c r="AM3" s="5">
        <f>IFERROR(IF(MATCH(AM$8,Assumptions!$B$62:$B$67,0),1,0),0)</f>
        <v>1</v>
      </c>
      <c r="AN3" s="5">
        <f>IFERROR(IF(MATCH(AN$8,Assumptions!$B$62:$B$67,0),1,0),0)</f>
        <v>1</v>
      </c>
      <c r="AO3" s="5">
        <f>IFERROR(IF(MATCH(AO$8,Assumptions!$B$62:$B$67,0),1,0),0)</f>
        <v>1</v>
      </c>
      <c r="AP3" s="5">
        <f>IFERROR(IF(MATCH(AP$8,Assumptions!$B$62:$B$67,0),1,0),0)</f>
        <v>1</v>
      </c>
      <c r="AQ3" s="5">
        <f>IFERROR(IF(MATCH(AQ$8,Assumptions!$B$62:$B$67,0),1,0),0)</f>
        <v>1</v>
      </c>
      <c r="AR3" s="5">
        <f>IFERROR(IF(MATCH(AR$8,Assumptions!$B$62:$B$67,0),1,0),0)</f>
        <v>1</v>
      </c>
      <c r="AS3" s="5">
        <f>IFERROR(IF(MATCH(AS$8,Assumptions!$B$62:$B$67,0),1,0),0)</f>
        <v>1</v>
      </c>
      <c r="AT3" s="5">
        <f>IFERROR(IF(MATCH(AT$8,Assumptions!$B$62:$B$67,0),1,0),0)</f>
        <v>1</v>
      </c>
      <c r="AU3" s="5">
        <f>IFERROR(IF(MATCH(AU$8,Assumptions!$B$62:$B$67,0),1,0),0)</f>
        <v>1</v>
      </c>
      <c r="AV3" s="5">
        <f>IFERROR(IF(MATCH(AV$8,Assumptions!$B$62:$B$67,0),1,0),0)</f>
        <v>1</v>
      </c>
      <c r="AW3" s="5">
        <f>IFERROR(IF(MATCH(AW$8,Assumptions!$B$62:$B$67,0),1,0),0)</f>
        <v>1</v>
      </c>
      <c r="AX3" s="5">
        <f>IFERROR(IF(MATCH(AX$8,Assumptions!$B$62:$B$67,0),1,0),0)</f>
        <v>1</v>
      </c>
      <c r="AY3" s="5">
        <f>IFERROR(IF(MATCH(AY$8,Assumptions!$B$62:$B$67,0),1,0),0)</f>
        <v>1</v>
      </c>
      <c r="AZ3" s="5">
        <f>IFERROR(IF(MATCH(AZ$8,Assumptions!$B$62:$B$67,0),1,0),0)</f>
        <v>1</v>
      </c>
      <c r="BA3" s="5">
        <f>IFERROR(IF(MATCH(BA$8,Assumptions!$B$62:$B$67,0),1,0),0)</f>
        <v>1</v>
      </c>
      <c r="BB3" s="5">
        <f>IFERROR(IF(MATCH(BB$8,Assumptions!$B$62:$B$67,0),1,0),0)</f>
        <v>1</v>
      </c>
      <c r="BC3" s="5">
        <f>IFERROR(IF(MATCH(BC$8,Assumptions!$B$62:$B$67,0),1,0),0)</f>
        <v>1</v>
      </c>
      <c r="BD3" s="5">
        <f>IFERROR(IF(MATCH(BD$8,Assumptions!$B$62:$B$67,0),1,0),0)</f>
        <v>1</v>
      </c>
      <c r="BE3" s="5">
        <f>IFERROR(IF(MATCH(BE$8,Assumptions!$B$62:$B$67,0),1,0),0)</f>
        <v>1</v>
      </c>
      <c r="BF3" s="5">
        <f>IFERROR(IF(MATCH(BF$8,Assumptions!$B$62:$B$67,0),1,0),0)</f>
        <v>1</v>
      </c>
      <c r="BG3" s="5">
        <f>IFERROR(IF(MATCH(BG$8,Assumptions!$B$62:$B$67,0),1,0),0)</f>
        <v>1</v>
      </c>
      <c r="BH3" s="5">
        <f>IFERROR(IF(MATCH(BH$8,Assumptions!$B$62:$B$67,0),1,0),0)</f>
        <v>1</v>
      </c>
      <c r="BI3" s="5">
        <f>IFERROR(IF(MATCH(BI$8,Assumptions!$B$62:$B$67,0),1,0),0)</f>
        <v>1</v>
      </c>
      <c r="BJ3" s="5">
        <f>IFERROR(IF(MATCH(BJ$8,Assumptions!$B$62:$B$67,0),1,0),0)</f>
        <v>1</v>
      </c>
      <c r="BK3" s="5">
        <f>IFERROR(IF(MATCH(BK$8,Assumptions!$B$62:$B$67,0),1,0),0)</f>
        <v>1</v>
      </c>
      <c r="BL3" s="5">
        <f>IFERROR(IF(MATCH(BL$8,Assumptions!$B$62:$B$67,0),1,0),0)</f>
        <v>1</v>
      </c>
      <c r="BM3" s="5">
        <f>IFERROR(IF(MATCH(BM$8,Assumptions!$B$62:$B$67,0),1,0),0)</f>
        <v>1</v>
      </c>
      <c r="BN3" s="5">
        <f>IFERROR(IF(MATCH(BN$8,Assumptions!$B$62:$B$67,0),1,0),0)</f>
        <v>1</v>
      </c>
      <c r="BO3" s="5">
        <f>IFERROR(IF(MATCH(BO$8,Assumptions!$B$62:$B$67,0),1,0),0)</f>
        <v>1</v>
      </c>
      <c r="BP3" s="5">
        <f>IFERROR(IF(MATCH(BP$8,Assumptions!$B$62:$B$67,0),1,0),0)</f>
        <v>1</v>
      </c>
      <c r="BQ3" s="5">
        <f>IFERROR(IF(MATCH(BQ$8,Assumptions!$B$62:$B$67,0),1,0),0)</f>
        <v>1</v>
      </c>
      <c r="BR3" s="5">
        <f>IFERROR(IF(MATCH(BR$8,Assumptions!$B$62:$B$67,0),1,0),0)</f>
        <v>1</v>
      </c>
      <c r="BS3" s="5">
        <f>IFERROR(IF(MATCH(BS$8,Assumptions!$B$62:$B$67,0),1,0),0)</f>
        <v>1</v>
      </c>
      <c r="BT3" s="5">
        <f>IFERROR(IF(MATCH(BT$8,Assumptions!$B$62:$B$67,0),1,0),0)</f>
        <v>1</v>
      </c>
      <c r="BU3" s="5">
        <f>IFERROR(IF(MATCH(BU$8,Assumptions!$B$62:$B$67,0),1,0),0)</f>
        <v>1</v>
      </c>
      <c r="BV3" s="5">
        <f>IFERROR(IF(MATCH(BV$8,Assumptions!$B$62:$B$67,0),1,0),0)</f>
        <v>1</v>
      </c>
      <c r="BW3" s="5">
        <f>IFERROR(IF(MATCH(BW$8,Assumptions!$B$62:$B$67,0),1,0),0)</f>
        <v>1</v>
      </c>
      <c r="BX3" s="5">
        <f>IFERROR(IF(MATCH(BX$8,Assumptions!$B$62:$B$67,0),1,0),0)</f>
        <v>1</v>
      </c>
      <c r="BY3" s="5">
        <f>IFERROR(IF(MATCH(BY$8,Assumptions!$B$62:$B$67,0),1,0),0)</f>
        <v>1</v>
      </c>
      <c r="BZ3" s="5">
        <f>IFERROR(IF(MATCH(BZ$8,Assumptions!$B$62:$B$67,0),1,0),0)</f>
        <v>1</v>
      </c>
      <c r="CA3" s="5">
        <f>IFERROR(IF(MATCH(CA$8,Assumptions!$B$62:$B$67,0),1,0),0)</f>
        <v>1</v>
      </c>
      <c r="CB3" s="5">
        <f>IFERROR(IF(MATCH(CB$8,Assumptions!$B$62:$B$67,0),1,0),0)</f>
        <v>1</v>
      </c>
      <c r="CC3" s="5">
        <f>IFERROR(IF(MATCH(CC$8,Assumptions!$B$62:$B$67,0),1,0),0)</f>
        <v>1</v>
      </c>
      <c r="CD3" s="5">
        <f>IFERROR(IF(MATCH(CD$8,Assumptions!$B$62:$B$67,0),1,0),0)</f>
        <v>1</v>
      </c>
      <c r="CE3" s="5">
        <f>IFERROR(IF(MATCH(CE$8,Assumptions!$B$62:$B$67,0),1,0),0)</f>
        <v>1</v>
      </c>
      <c r="CF3" s="5">
        <f>IFERROR(IF(MATCH(CF$8,Assumptions!$B$62:$B$67,0),1,0),0)</f>
        <v>0</v>
      </c>
      <c r="CG3" s="5">
        <f>IFERROR(IF(MATCH(CG$8,Assumptions!$B$62:$B$67,0),1,0),0)</f>
        <v>0</v>
      </c>
      <c r="CH3" s="5">
        <f>IFERROR(IF(MATCH(CH$8,Assumptions!$B$62:$B$67,0),1,0),0)</f>
        <v>0</v>
      </c>
      <c r="CI3" s="5">
        <f>IFERROR(IF(MATCH(CI$8,Assumptions!$B$62:$B$67,0),1,0),0)</f>
        <v>0</v>
      </c>
      <c r="CJ3" s="5">
        <f>IFERROR(IF(MATCH(CJ$8,Assumptions!$B$62:$B$67,0),1,0),0)</f>
        <v>0</v>
      </c>
      <c r="CK3" s="5">
        <f>IFERROR(IF(MATCH(CK$8,Assumptions!$B$62:$B$67,0),1,0),0)</f>
        <v>0</v>
      </c>
      <c r="CL3" s="5">
        <f>IFERROR(IF(MATCH(CL$8,Assumptions!$B$62:$B$67,0),1,0),0)</f>
        <v>0</v>
      </c>
      <c r="CM3" s="5">
        <f>IFERROR(IF(MATCH(CM$8,Assumptions!$B$62:$B$67,0),1,0),0)</f>
        <v>0</v>
      </c>
      <c r="CN3" s="5">
        <f>IFERROR(IF(MATCH(CN$8,Assumptions!$B$62:$B$67,0),1,0),0)</f>
        <v>0</v>
      </c>
      <c r="CO3" s="5">
        <f>IFERROR(IF(MATCH(CO$8,Assumptions!$B$62:$B$67,0),1,0),0)</f>
        <v>0</v>
      </c>
      <c r="CP3" s="5">
        <f>IFERROR(IF(MATCH(CP$8,Assumptions!$B$62:$B$67,0),1,0),0)</f>
        <v>0</v>
      </c>
      <c r="CQ3" s="5">
        <f>IFERROR(IF(MATCH(CQ$8,Assumptions!$B$62:$B$67,0),1,0),0)</f>
        <v>0</v>
      </c>
      <c r="CR3" s="5">
        <f>IFERROR(IF(MATCH(CR$8,Assumptions!$B$62:$B$67,0),1,0),0)</f>
        <v>0</v>
      </c>
      <c r="CS3" s="5">
        <f>IFERROR(IF(MATCH(CS$8,Assumptions!$B$62:$B$67,0),1,0),0)</f>
        <v>0</v>
      </c>
      <c r="CT3" s="5">
        <f>IFERROR(IF(MATCH(CT$8,Assumptions!$B$62:$B$67,0),1,0),0)</f>
        <v>0</v>
      </c>
      <c r="CU3" s="5">
        <f>IFERROR(IF(MATCH(CU$8,Assumptions!$B$62:$B$67,0),1,0),0)</f>
        <v>0</v>
      </c>
      <c r="CV3" s="5">
        <f>IFERROR(IF(MATCH(CV$8,Assumptions!$B$62:$B$67,0),1,0),0)</f>
        <v>0</v>
      </c>
      <c r="CW3" s="5">
        <f>IFERROR(IF(MATCH(CW$8,Assumptions!$B$62:$B$67,0),1,0),0)</f>
        <v>0</v>
      </c>
      <c r="CX3" s="5">
        <f>IFERROR(IF(MATCH(CX$8,Assumptions!$B$62:$B$67,0),1,0),0)</f>
        <v>0</v>
      </c>
      <c r="CY3" s="5">
        <f>IFERROR(IF(MATCH(CY$8,Assumptions!$B$62:$B$67,0),1,0),0)</f>
        <v>0</v>
      </c>
      <c r="CZ3" s="5">
        <f>IFERROR(IF(MATCH(CZ$8,Assumptions!$B$62:$B$67,0),1,0),0)</f>
        <v>0</v>
      </c>
      <c r="DA3" s="5">
        <f>IFERROR(IF(MATCH(DA$8,Assumptions!$B$62:$B$67,0),1,0),0)</f>
        <v>0</v>
      </c>
      <c r="DB3" s="5">
        <f>IFERROR(IF(MATCH(DB$8,Assumptions!$B$62:$B$67,0),1,0),0)</f>
        <v>0</v>
      </c>
      <c r="DC3" s="5">
        <f>IFERROR(IF(MATCH(DC$8,Assumptions!$B$62:$B$67,0),1,0),0)</f>
        <v>0</v>
      </c>
      <c r="DD3" s="5">
        <f>IFERROR(IF(MATCH(DD$8,Assumptions!$B$62:$B$67,0),1,0),0)</f>
        <v>0</v>
      </c>
      <c r="DE3" s="5">
        <f>IFERROR(IF(MATCH(DE$8,Assumptions!$B$62:$B$67,0),1,0),0)</f>
        <v>0</v>
      </c>
      <c r="DF3" s="5">
        <f>IFERROR(IF(MATCH(DF$8,Assumptions!$B$62:$B$67,0),1,0),0)</f>
        <v>0</v>
      </c>
      <c r="DG3" s="5">
        <f>IFERROR(IF(MATCH(DG$8,Assumptions!$B$62:$B$67,0),1,0),0)</f>
        <v>0</v>
      </c>
      <c r="DH3" s="5">
        <f>IFERROR(IF(MATCH(DH$8,Assumptions!$B$62:$B$67,0),1,0),0)</f>
        <v>0</v>
      </c>
      <c r="DI3" s="5">
        <f>IFERROR(IF(MATCH(DI$8,Assumptions!$B$62:$B$67,0),1,0),0)</f>
        <v>0</v>
      </c>
      <c r="DJ3" s="5">
        <f>IFERROR(IF(MATCH(DJ$8,Assumptions!$B$62:$B$67,0),1,0),0)</f>
        <v>0</v>
      </c>
      <c r="DK3" s="5">
        <f>IFERROR(IF(MATCH(DK$8,Assumptions!$B$62:$B$67,0),1,0),0)</f>
        <v>0</v>
      </c>
      <c r="DL3" s="5">
        <f>IFERROR(IF(MATCH(DL$8,Assumptions!$B$62:$B$67,0),1,0),0)</f>
        <v>0</v>
      </c>
      <c r="DM3" s="5">
        <f>IFERROR(IF(MATCH(DM$8,Assumptions!$B$62:$B$67,0),1,0),0)</f>
        <v>0</v>
      </c>
      <c r="DN3" s="5">
        <f>IFERROR(IF(MATCH(DN$8,Assumptions!$B$62:$B$67,0),1,0),0)</f>
        <v>0</v>
      </c>
      <c r="DO3" s="5">
        <f>IFERROR(IF(MATCH(DO$8,Assumptions!$B$62:$B$67,0),1,0),0)</f>
        <v>0</v>
      </c>
      <c r="DP3" s="5">
        <f>IFERROR(IF(MATCH(DP$8,Assumptions!$B$62:$B$67,0),1,0),0)</f>
        <v>0</v>
      </c>
      <c r="DQ3" s="5">
        <f>IFERROR(IF(MATCH(DQ$8,Assumptions!$B$62:$B$67,0),1,0),0)</f>
        <v>0</v>
      </c>
      <c r="DR3" s="5">
        <f>IFERROR(IF(MATCH(DR$8,Assumptions!$B$62:$B$67,0),1,0),0)</f>
        <v>0</v>
      </c>
      <c r="DS3" s="5">
        <f>IFERROR(IF(MATCH(DS$8,Assumptions!$B$62:$B$67,0),1,0),0)</f>
        <v>0</v>
      </c>
      <c r="DT3" s="5">
        <f>IFERROR(IF(MATCH(DT$8,Assumptions!$B$62:$B$67,0),1,0),0)</f>
        <v>0</v>
      </c>
      <c r="DU3" s="5">
        <f>IFERROR(IF(MATCH(DU$8,Assumptions!$B$62:$B$67,0),1,0),0)</f>
        <v>0</v>
      </c>
      <c r="DV3" s="5">
        <f>IFERROR(IF(MATCH(DV$8,Assumptions!$B$62:$B$67,0),1,0),0)</f>
        <v>0</v>
      </c>
      <c r="DW3" s="5">
        <f>IFERROR(IF(MATCH(DW$8,Assumptions!$B$62:$B$67,0),1,0),0)</f>
        <v>0</v>
      </c>
      <c r="DX3" s="5">
        <f>IFERROR(IF(MATCH(DX$8,Assumptions!$B$62:$B$67,0),1,0),0)</f>
        <v>0</v>
      </c>
      <c r="DY3" s="5">
        <f>IFERROR(IF(MATCH(DY$8,Assumptions!$B$62:$B$67,0),1,0),0)</f>
        <v>0</v>
      </c>
      <c r="DZ3" s="5">
        <f>IFERROR(IF(MATCH(DZ$8,Assumptions!$B$62:$B$67,0),1,0),0)</f>
        <v>0</v>
      </c>
      <c r="EA3" s="5">
        <f>IFERROR(IF(MATCH(EA$8,Assumptions!$B$62:$B$67,0),1,0),0)</f>
        <v>0</v>
      </c>
      <c r="EB3" s="5">
        <f>IFERROR(IF(MATCH(EB$8,Assumptions!$B$62:$B$67,0),1,0),0)</f>
        <v>0</v>
      </c>
      <c r="EC3" s="5">
        <f>IFERROR(IF(MATCH(EC$8,Assumptions!$B$62:$B$67,0),1,0),0)</f>
        <v>0</v>
      </c>
      <c r="ED3" s="5">
        <f>IFERROR(IF(MATCH(ED$8,Assumptions!$B$62:$B$67,0),1,0),0)</f>
        <v>0</v>
      </c>
      <c r="EE3" s="5">
        <f>IFERROR(IF(MATCH(EE$8,Assumptions!$B$62:$B$67,0),1,0),0)</f>
        <v>0</v>
      </c>
      <c r="EF3" s="5">
        <f>IFERROR(IF(MATCH(EF$8,Assumptions!$B$62:$B$67,0),1,0),0)</f>
        <v>0</v>
      </c>
      <c r="EG3" s="5">
        <f>IFERROR(IF(MATCH(EG$8,Assumptions!$B$62:$B$67,0),1,0),0)</f>
        <v>0</v>
      </c>
      <c r="EH3" s="5">
        <f>IFERROR(IF(MATCH(EH$8,Assumptions!$B$62:$B$67,0),1,0),0)</f>
        <v>0</v>
      </c>
      <c r="EI3" s="5">
        <f>IFERROR(IF(MATCH(EI$8,Assumptions!$B$62:$B$67,0),1,0),0)</f>
        <v>0</v>
      </c>
      <c r="EJ3" s="5">
        <f>IFERROR(IF(MATCH(EJ$8,Assumptions!$B$62:$B$67,0),1,0),0)</f>
        <v>0</v>
      </c>
      <c r="EK3" s="5">
        <f>IFERROR(IF(MATCH(EK$8,Assumptions!$B$62:$B$67,0),1,0),0)</f>
        <v>0</v>
      </c>
      <c r="EL3" s="5">
        <f>IFERROR(IF(MATCH(EL$8,Assumptions!$B$62:$B$67,0),1,0),0)</f>
        <v>0</v>
      </c>
      <c r="EM3" s="5">
        <f>IFERROR(IF(MATCH(EM$8,Assumptions!$B$62:$B$67,0),1,0),0)</f>
        <v>0</v>
      </c>
      <c r="EN3" s="5">
        <f>IFERROR(IF(MATCH(EN$8,Assumptions!$B$62:$B$67,0),1,0),0)</f>
        <v>0</v>
      </c>
      <c r="EO3" s="5">
        <f>IFERROR(IF(MATCH(EO$8,Assumptions!$B$62:$B$67,0),1,0),0)</f>
        <v>0</v>
      </c>
      <c r="EP3" s="5">
        <f>IFERROR(IF(MATCH(EP$8,Assumptions!$B$62:$B$67,0),1,0),0)</f>
        <v>0</v>
      </c>
      <c r="EQ3" s="5">
        <f>IFERROR(IF(MATCH(EQ$8,Assumptions!$B$62:$B$67,0),1,0),0)</f>
        <v>0</v>
      </c>
      <c r="ER3" s="5">
        <f>IFERROR(IF(MATCH(ER$8,Assumptions!$B$62:$B$67,0),1,0),0)</f>
        <v>0</v>
      </c>
      <c r="ES3" s="5">
        <f>IFERROR(IF(MATCH(ES$8,Assumptions!$B$62:$B$67,0),1,0),0)</f>
        <v>0</v>
      </c>
      <c r="ET3" s="5">
        <f>IFERROR(IF(MATCH(ET$8,Assumptions!$B$62:$B$67,0),1,0),0)</f>
        <v>0</v>
      </c>
      <c r="EU3" s="5">
        <f>IFERROR(IF(MATCH(EU$8,Assumptions!$B$62:$B$67,0),1,0),0)</f>
        <v>0</v>
      </c>
      <c r="EV3" s="5">
        <f>IFERROR(IF(MATCH(EV$8,Assumptions!$B$62:$B$67,0),1,0),0)</f>
        <v>0</v>
      </c>
      <c r="EW3" s="5">
        <f>IFERROR(IF(MATCH(EW$8,Assumptions!$B$62:$B$67,0),1,0),0)</f>
        <v>0</v>
      </c>
      <c r="EX3" s="5">
        <f>IFERROR(IF(MATCH(EX$8,Assumptions!$B$62:$B$67,0),1,0),0)</f>
        <v>0</v>
      </c>
      <c r="EY3" s="5">
        <f>IFERROR(IF(MATCH(EY$8,Assumptions!$B$62:$B$67,0),1,0),0)</f>
        <v>0</v>
      </c>
      <c r="EZ3" s="5">
        <f>IFERROR(IF(MATCH(EZ$8,Assumptions!$B$62:$B$67,0),1,0),0)</f>
        <v>0</v>
      </c>
      <c r="FA3" s="5">
        <f>IFERROR(IF(MATCH(FA$8,Assumptions!$B$62:$B$67,0),1,0),0)</f>
        <v>0</v>
      </c>
      <c r="FB3" s="5">
        <f>IFERROR(IF(MATCH(FB$8,Assumptions!$B$62:$B$67,0),1,0),0)</f>
        <v>0</v>
      </c>
      <c r="FC3" s="5">
        <f>IFERROR(IF(MATCH(FC$8,Assumptions!$B$62:$B$67,0),1,0),0)</f>
        <v>0</v>
      </c>
      <c r="FD3" s="5">
        <f>IFERROR(IF(MATCH(FD$8,Assumptions!$B$62:$B$67,0),1,0),0)</f>
        <v>0</v>
      </c>
      <c r="FE3" s="5">
        <f>IFERROR(IF(MATCH(FE$8,Assumptions!$B$62:$B$67,0),1,0),0)</f>
        <v>0</v>
      </c>
      <c r="FF3" s="5">
        <f>IFERROR(IF(MATCH(FF$8,Assumptions!$B$62:$B$67,0),1,0),0)</f>
        <v>0</v>
      </c>
      <c r="FG3" s="5">
        <f>IFERROR(IF(MATCH(FG$8,Assumptions!$B$62:$B$67,0),1,0),0)</f>
        <v>0</v>
      </c>
      <c r="FH3" s="5">
        <f>IFERROR(IF(MATCH(FH$8,Assumptions!$B$62:$B$67,0),1,0),0)</f>
        <v>0</v>
      </c>
      <c r="FI3" s="5">
        <f>IFERROR(IF(MATCH(FI$8,Assumptions!$B$62:$B$67,0),1,0),0)</f>
        <v>0</v>
      </c>
      <c r="FJ3" s="5">
        <f>IFERROR(IF(MATCH(FJ$8,Assumptions!$B$62:$B$67,0),1,0),0)</f>
        <v>0</v>
      </c>
      <c r="FK3" s="5">
        <f>IFERROR(IF(MATCH(FK$8,Assumptions!$B$62:$B$67,0),1,0),0)</f>
        <v>0</v>
      </c>
      <c r="FL3" s="5">
        <f>IFERROR(IF(MATCH(FL$8,Assumptions!$B$62:$B$67,0),1,0),0)</f>
        <v>0</v>
      </c>
      <c r="FM3" s="5">
        <f>IFERROR(IF(MATCH(FM$8,Assumptions!$B$62:$B$67,0),1,0),0)</f>
        <v>0</v>
      </c>
      <c r="FN3" s="5">
        <f>IFERROR(IF(MATCH(FN$8,Assumptions!$B$62:$B$67,0),1,0),0)</f>
        <v>0</v>
      </c>
      <c r="FO3" s="5">
        <f>IFERROR(IF(MATCH(FO$8,Assumptions!$B$62:$B$67,0),1,0),0)</f>
        <v>0</v>
      </c>
      <c r="FP3" s="5">
        <f>IFERROR(IF(MATCH(FP$8,Assumptions!$B$62:$B$67,0),1,0),0)</f>
        <v>0</v>
      </c>
      <c r="FQ3" s="5">
        <f>IFERROR(IF(MATCH(FQ$8,Assumptions!$B$62:$B$67,0),1,0),0)</f>
        <v>0</v>
      </c>
      <c r="FR3" s="5">
        <f>IFERROR(IF(MATCH(FR$8,Assumptions!$B$62:$B$67,0),1,0),0)</f>
        <v>0</v>
      </c>
      <c r="FS3" s="5">
        <f>IFERROR(IF(MATCH(FS$8,Assumptions!$B$62:$B$67,0),1,0),0)</f>
        <v>0</v>
      </c>
      <c r="FT3" s="5">
        <f>IFERROR(IF(MATCH(FT$8,Assumptions!$B$62:$B$67,0),1,0),0)</f>
        <v>0</v>
      </c>
      <c r="FU3" s="5">
        <f>IFERROR(IF(MATCH(FU$8,Assumptions!$B$62:$B$67,0),1,0),0)</f>
        <v>0</v>
      </c>
      <c r="FV3" s="5">
        <f>IFERROR(IF(MATCH(FV$8,Assumptions!$B$62:$B$67,0),1,0),0)</f>
        <v>0</v>
      </c>
      <c r="FW3" s="5">
        <f>IFERROR(IF(MATCH(FW$8,Assumptions!$B$62:$B$67,0),1,0),0)</f>
        <v>0</v>
      </c>
      <c r="FX3" s="5">
        <f>IFERROR(IF(MATCH(FX$8,Assumptions!$B$62:$B$67,0),1,0),0)</f>
        <v>0</v>
      </c>
      <c r="FY3" s="5">
        <f>IFERROR(IF(MATCH(FY$8,Assumptions!$B$62:$B$67,0),1,0),0)</f>
        <v>0</v>
      </c>
      <c r="FZ3" s="5">
        <f>IFERROR(IF(MATCH(FZ$8,Assumptions!$B$62:$B$67,0),1,0),0)</f>
        <v>0</v>
      </c>
      <c r="GA3" s="5">
        <f>IFERROR(IF(MATCH(GA$8,Assumptions!$B$62:$B$67,0),1,0),0)</f>
        <v>0</v>
      </c>
      <c r="GB3" s="5">
        <f>IFERROR(IF(MATCH(GB$8,Assumptions!$B$62:$B$67,0),1,0),0)</f>
        <v>0</v>
      </c>
      <c r="GC3" s="5">
        <f>IFERROR(IF(MATCH(GC$8,Assumptions!$B$62:$B$67,0),1,0),0)</f>
        <v>0</v>
      </c>
      <c r="GD3" s="5">
        <f>IFERROR(IF(MATCH(GD$8,Assumptions!$B$62:$B$67,0),1,0),0)</f>
        <v>0</v>
      </c>
      <c r="GE3" s="5">
        <f>IFERROR(IF(MATCH(GE$8,Assumptions!$B$62:$B$67,0),1,0),0)</f>
        <v>0</v>
      </c>
      <c r="GF3" s="5">
        <f>IFERROR(IF(MATCH(GF$8,Assumptions!$B$62:$B$67,0),1,0),0)</f>
        <v>0</v>
      </c>
      <c r="GG3" s="5">
        <f>IFERROR(IF(MATCH(GG$8,Assumptions!$B$62:$B$67,0),1,0),0)</f>
        <v>0</v>
      </c>
      <c r="GH3" s="5">
        <f>IFERROR(IF(MATCH(GH$8,Assumptions!$B$62:$B$67,0),1,0),0)</f>
        <v>0</v>
      </c>
      <c r="GI3" s="5">
        <f>IFERROR(IF(MATCH(GI$8,Assumptions!$B$62:$B$67,0),1,0),0)</f>
        <v>0</v>
      </c>
      <c r="GJ3" s="5">
        <f>IFERROR(IF(MATCH(GJ$8,Assumptions!$B$62:$B$67,0),1,0),0)</f>
        <v>0</v>
      </c>
      <c r="GK3" s="5">
        <f>IFERROR(IF(MATCH(GK$8,Assumptions!$B$62:$B$67,0),1,0),0)</f>
        <v>0</v>
      </c>
      <c r="GL3" s="5">
        <f>IFERROR(IF(MATCH(GL$8,Assumptions!$B$62:$B$67,0),1,0),0)</f>
        <v>0</v>
      </c>
      <c r="GM3" s="5">
        <f>IFERROR(IF(MATCH(GM$8,Assumptions!$B$62:$B$67,0),1,0),0)</f>
        <v>0</v>
      </c>
      <c r="GN3" s="5">
        <f>IFERROR(IF(MATCH(GN$8,Assumptions!$B$62:$B$67,0),1,0),0)</f>
        <v>0</v>
      </c>
      <c r="GO3" s="5">
        <f>IFERROR(IF(MATCH(GO$8,Assumptions!$B$62:$B$67,0),1,0),0)</f>
        <v>0</v>
      </c>
      <c r="GP3" s="5">
        <f>IFERROR(IF(MATCH(GP$8,Assumptions!$B$62:$B$67,0),1,0),0)</f>
        <v>0</v>
      </c>
      <c r="GQ3" s="5">
        <f>IFERROR(IF(MATCH(GQ$8,Assumptions!$B$62:$B$67,0),1,0),0)</f>
        <v>0</v>
      </c>
      <c r="GR3" s="5">
        <f>IFERROR(IF(MATCH(GR$8,Assumptions!$B$62:$B$67,0),1,0),0)</f>
        <v>0</v>
      </c>
      <c r="GS3" s="5">
        <f>IFERROR(IF(MATCH(GS$8,Assumptions!$B$62:$B$67,0),1,0),0)</f>
        <v>0</v>
      </c>
      <c r="GT3" s="5">
        <f>IFERROR(IF(MATCH(GT$8,Assumptions!$B$62:$B$67,0),1,0),0)</f>
        <v>0</v>
      </c>
      <c r="GU3" s="5">
        <f>IFERROR(IF(MATCH(GU$8,Assumptions!$B$62:$B$67,0),1,0),0)</f>
        <v>0</v>
      </c>
      <c r="GV3" s="5">
        <f>IFERROR(IF(MATCH(GV$8,Assumptions!$B$62:$B$67,0),1,0),0)</f>
        <v>0</v>
      </c>
      <c r="GW3" s="5">
        <f>IFERROR(IF(MATCH(GW$8,Assumptions!$B$62:$B$67,0),1,0),0)</f>
        <v>0</v>
      </c>
      <c r="GX3" s="5">
        <f>IFERROR(IF(MATCH(GX$8,Assumptions!$B$62:$B$67,0),1,0),0)</f>
        <v>0</v>
      </c>
      <c r="GY3" s="5">
        <f>IFERROR(IF(MATCH(GY$8,Assumptions!$B$62:$B$67,0),1,0),0)</f>
        <v>0</v>
      </c>
      <c r="GZ3" s="5">
        <f>IFERROR(IF(MATCH(GZ$8,Assumptions!$B$62:$B$67,0),1,0),0)</f>
        <v>0</v>
      </c>
      <c r="HA3" s="5">
        <f>IFERROR(IF(MATCH(HA$8,Assumptions!$B$62:$B$67,0),1,0),0)</f>
        <v>0</v>
      </c>
      <c r="HB3" s="5">
        <f>IFERROR(IF(MATCH(HB$8,Assumptions!$B$62:$B$67,0),1,0),0)</f>
        <v>0</v>
      </c>
      <c r="HC3" s="5">
        <f>IFERROR(IF(MATCH(HC$8,Assumptions!$B$62:$B$67,0),1,0),0)</f>
        <v>0</v>
      </c>
      <c r="HD3" s="5">
        <f>IFERROR(IF(MATCH(HD$8,Assumptions!$B$62:$B$67,0),1,0),0)</f>
        <v>0</v>
      </c>
      <c r="HE3" s="5">
        <f>IFERROR(IF(MATCH(HE$8,Assumptions!$B$62:$B$67,0),1,0),0)</f>
        <v>0</v>
      </c>
      <c r="HF3" s="5">
        <f>IFERROR(IF(MATCH(HF$8,Assumptions!$B$62:$B$67,0),1,0),0)</f>
        <v>0</v>
      </c>
      <c r="HG3" s="5">
        <f>IFERROR(IF(MATCH(HG$8,Assumptions!$B$62:$B$67,0),1,0),0)</f>
        <v>0</v>
      </c>
      <c r="HH3" s="5">
        <f>IFERROR(IF(MATCH(HH$8,Assumptions!$B$62:$B$67,0),1,0),0)</f>
        <v>0</v>
      </c>
      <c r="HI3" s="5">
        <f>IFERROR(IF(MATCH(HI$8,Assumptions!$B$62:$B$67,0),1,0),0)</f>
        <v>0</v>
      </c>
      <c r="HJ3" s="5">
        <f>IFERROR(IF(MATCH(HJ$8,Assumptions!$B$62:$B$67,0),1,0),0)</f>
        <v>0</v>
      </c>
      <c r="HK3" s="5">
        <f>IFERROR(IF(MATCH(HK$8,Assumptions!$B$62:$B$67,0),1,0),0)</f>
        <v>0</v>
      </c>
      <c r="HL3" s="5">
        <f>IFERROR(IF(MATCH(HL$8,Assumptions!$B$62:$B$67,0),1,0),0)</f>
        <v>0</v>
      </c>
      <c r="HM3" s="5">
        <f>IFERROR(IF(MATCH(HM$8,Assumptions!$B$62:$B$67,0),1,0),0)</f>
        <v>0</v>
      </c>
      <c r="HN3" s="5">
        <f>IFERROR(IF(MATCH(HN$8,Assumptions!$B$62:$B$67,0),1,0),0)</f>
        <v>0</v>
      </c>
      <c r="HO3" s="5">
        <f>IFERROR(IF(MATCH(HO$8,Assumptions!$B$62:$B$67,0),1,0),0)</f>
        <v>0</v>
      </c>
      <c r="HP3" s="5">
        <f>IFERROR(IF(MATCH(HP$8,Assumptions!$B$62:$B$67,0),1,0),0)</f>
        <v>0</v>
      </c>
      <c r="HQ3" s="5">
        <f>IFERROR(IF(MATCH(HQ$8,Assumptions!$B$62:$B$67,0),1,0),0)</f>
        <v>0</v>
      </c>
      <c r="HR3" s="5">
        <f>IFERROR(IF(MATCH(HR$8,Assumptions!$B$62:$B$67,0),1,0),0)</f>
        <v>0</v>
      </c>
      <c r="HS3" s="5">
        <f>IFERROR(IF(MATCH(HS$8,Assumptions!$B$62:$B$67,0),1,0),0)</f>
        <v>0</v>
      </c>
      <c r="HT3" s="5">
        <f>IFERROR(IF(MATCH(HT$8,Assumptions!$B$62:$B$67,0),1,0),0)</f>
        <v>0</v>
      </c>
      <c r="HU3" s="5">
        <f>IFERROR(IF(MATCH(HU$8,Assumptions!$B$62:$B$67,0),1,0),0)</f>
        <v>0</v>
      </c>
      <c r="HV3" s="5">
        <f>IFERROR(IF(MATCH(HV$8,Assumptions!$B$62:$B$67,0),1,0),0)</f>
        <v>0</v>
      </c>
      <c r="HW3" s="5">
        <f>IFERROR(IF(MATCH(HW$8,Assumptions!$B$62:$B$67,0),1,0),0)</f>
        <v>0</v>
      </c>
      <c r="HX3" s="5">
        <f>IFERROR(IF(MATCH(HX$8,Assumptions!$B$62:$B$67,0),1,0),0)</f>
        <v>0</v>
      </c>
      <c r="HY3" s="5">
        <f>IFERROR(IF(MATCH(HY$8,Assumptions!$B$62:$B$67,0),1,0),0)</f>
        <v>0</v>
      </c>
      <c r="HZ3" s="5">
        <f>IFERROR(IF(MATCH(HZ$8,Assumptions!$B$62:$B$67,0),1,0),0)</f>
        <v>0</v>
      </c>
      <c r="IA3" s="5">
        <f>IFERROR(IF(MATCH(IA$8,Assumptions!$B$62:$B$67,0),1,0),0)</f>
        <v>0</v>
      </c>
      <c r="IB3" s="5">
        <f>IFERROR(IF(MATCH(IB$8,Assumptions!$B$62:$B$67,0),1,0),0)</f>
        <v>0</v>
      </c>
      <c r="IC3" s="5">
        <f>IFERROR(IF(MATCH(IC$8,Assumptions!$B$62:$B$67,0),1,0),0)</f>
        <v>0</v>
      </c>
      <c r="ID3" s="5">
        <f>IFERROR(IF(MATCH(ID$8,Assumptions!$B$62:$B$67,0),1,0),0)</f>
        <v>0</v>
      </c>
      <c r="IE3" s="5">
        <f>IFERROR(IF(MATCH(IE$8,Assumptions!$B$62:$B$67,0),1,0),0)</f>
        <v>0</v>
      </c>
      <c r="IF3" s="5">
        <f>IFERROR(IF(MATCH(IF$8,Assumptions!$B$62:$B$67,0),1,0),0)</f>
        <v>0</v>
      </c>
      <c r="IG3" s="5">
        <f>IFERROR(IF(MATCH(IG$8,Assumptions!$B$62:$B$67,0),1,0),0)</f>
        <v>0</v>
      </c>
      <c r="IH3" s="5">
        <f>IFERROR(IF(MATCH(IH$8,Assumptions!$B$62:$B$67,0),1,0),0)</f>
        <v>0</v>
      </c>
      <c r="II3" s="5">
        <f>IFERROR(IF(MATCH(II$8,Assumptions!$B$62:$B$67,0),1,0),0)</f>
        <v>0</v>
      </c>
      <c r="IJ3" s="5">
        <f>IFERROR(IF(MATCH(IJ$8,Assumptions!$B$62:$B$67,0),1,0),0)</f>
        <v>0</v>
      </c>
      <c r="IK3" s="5">
        <f>IFERROR(IF(MATCH(IK$8,Assumptions!$B$62:$B$67,0),1,0),0)</f>
        <v>0</v>
      </c>
      <c r="IL3" s="5">
        <f>IFERROR(IF(MATCH(IL$8,Assumptions!$B$62:$B$67,0),1,0),0)</f>
        <v>0</v>
      </c>
      <c r="IM3" s="5">
        <f>IFERROR(IF(MATCH(IM$8,Assumptions!$B$62:$B$67,0),1,0),0)</f>
        <v>0</v>
      </c>
      <c r="IN3" s="5">
        <f>IFERROR(IF(MATCH(IN$8,Assumptions!$B$62:$B$67,0),1,0),0)</f>
        <v>0</v>
      </c>
      <c r="IO3" s="5">
        <f>IFERROR(IF(MATCH(IO$8,Assumptions!$B$62:$B$67,0),1,0),0)</f>
        <v>0</v>
      </c>
      <c r="IP3" s="5">
        <f>IFERROR(IF(MATCH(IP$8,Assumptions!$B$62:$B$67,0),1,0),0)</f>
        <v>0</v>
      </c>
      <c r="IQ3" s="5">
        <f>IFERROR(IF(MATCH(IQ$8,Assumptions!$B$62:$B$67,0),1,0),0)</f>
        <v>0</v>
      </c>
      <c r="IR3" s="5">
        <f>IFERROR(IF(MATCH(IR$8,Assumptions!$B$62:$B$67,0),1,0),0)</f>
        <v>0</v>
      </c>
      <c r="IS3" s="5">
        <f>IFERROR(IF(MATCH(IS$8,Assumptions!$B$62:$B$67,0),1,0),0)</f>
        <v>0</v>
      </c>
      <c r="IT3" s="5">
        <f>IFERROR(IF(MATCH(IT$8,Assumptions!$B$62:$B$67,0),1,0),0)</f>
        <v>0</v>
      </c>
      <c r="IU3" s="5">
        <f>IFERROR(IF(MATCH(IU$8,Assumptions!$B$62:$B$67,0),1,0),0)</f>
        <v>0</v>
      </c>
      <c r="IV3" s="5">
        <f>IFERROR(IF(MATCH(IV$8,Assumptions!$B$62:$B$67,0),1,0),0)</f>
        <v>0</v>
      </c>
      <c r="IW3" s="5">
        <f>IFERROR(IF(MATCH(IW$8,Assumptions!$B$62:$B$67,0),1,0),0)</f>
        <v>0</v>
      </c>
      <c r="IX3" s="5">
        <f>IFERROR(IF(MATCH(IX$8,Assumptions!$B$62:$B$67,0),1,0),0)</f>
        <v>0</v>
      </c>
      <c r="IY3" s="5">
        <f>IFERROR(IF(MATCH(IY$8,Assumptions!$B$62:$B$67,0),1,0),0)</f>
        <v>0</v>
      </c>
      <c r="IZ3" s="5">
        <f>IFERROR(IF(MATCH(IZ$8,Assumptions!$B$62:$B$67,0),1,0),0)</f>
        <v>0</v>
      </c>
      <c r="JA3" s="5">
        <f>IFERROR(IF(MATCH(JA$8,Assumptions!$B$62:$B$67,0),1,0),0)</f>
        <v>0</v>
      </c>
      <c r="JB3" s="5">
        <f>IFERROR(IF(MATCH(JB$8,Assumptions!$B$62:$B$67,0),1,0),0)</f>
        <v>0</v>
      </c>
      <c r="JC3" s="5">
        <f>IFERROR(IF(MATCH(JC$8,Assumptions!$B$62:$B$67,0),1,0),0)</f>
        <v>0</v>
      </c>
      <c r="JD3" s="5">
        <f>IFERROR(IF(MATCH(JD$8,Assumptions!$B$62:$B$67,0),1,0),0)</f>
        <v>0</v>
      </c>
      <c r="JE3" s="5">
        <f>IFERROR(IF(MATCH(JE$8,Assumptions!$B$62:$B$67,0),1,0),0)</f>
        <v>0</v>
      </c>
      <c r="JF3" s="5">
        <f>IFERROR(IF(MATCH(JF$8,Assumptions!$B$62:$B$67,0),1,0),0)</f>
        <v>0</v>
      </c>
      <c r="JG3" s="5">
        <f>IFERROR(IF(MATCH(JG$8,Assumptions!$B$62:$B$67,0),1,0),0)</f>
        <v>0</v>
      </c>
      <c r="JH3" s="5">
        <f>IFERROR(IF(MATCH(JH$8,Assumptions!$B$62:$B$67,0),1,0),0)</f>
        <v>0</v>
      </c>
      <c r="JI3" s="5">
        <f>IFERROR(IF(MATCH(JI$8,Assumptions!$B$62:$B$67,0),1,0),0)</f>
        <v>0</v>
      </c>
      <c r="JJ3" s="5">
        <f>IFERROR(IF(MATCH(JJ$8,Assumptions!$B$62:$B$67,0),1,0),0)</f>
        <v>0</v>
      </c>
      <c r="JK3" s="5">
        <f>IFERROR(IF(MATCH(JK$8,Assumptions!$B$62:$B$67,0),1,0),0)</f>
        <v>0</v>
      </c>
      <c r="JL3" s="5">
        <f>IFERROR(IF(MATCH(JL$8,Assumptions!$B$62:$B$67,0),1,0),0)</f>
        <v>0</v>
      </c>
      <c r="JM3" s="5">
        <f>IFERROR(IF(MATCH(JM$8,Assumptions!$B$62:$B$67,0),1,0),0)</f>
        <v>0</v>
      </c>
      <c r="JN3" s="5">
        <f>IFERROR(IF(MATCH(JN$8,Assumptions!$B$62:$B$67,0),1,0),0)</f>
        <v>0</v>
      </c>
      <c r="JO3" s="5">
        <f>IFERROR(IF(MATCH(JO$8,Assumptions!$B$62:$B$67,0),1,0),0)</f>
        <v>0</v>
      </c>
      <c r="JP3" s="5">
        <f>IFERROR(IF(MATCH(JP$8,Assumptions!$B$62:$B$67,0),1,0),0)</f>
        <v>0</v>
      </c>
      <c r="JQ3" s="5">
        <f>IFERROR(IF(MATCH(JQ$8,Assumptions!$B$62:$B$67,0),1,0),0)</f>
        <v>0</v>
      </c>
      <c r="JR3" s="5">
        <f>IFERROR(IF(MATCH(JR$8,Assumptions!$B$62:$B$67,0),1,0),0)</f>
        <v>0</v>
      </c>
      <c r="JS3" s="5">
        <f>IFERROR(IF(MATCH(JS$8,Assumptions!$B$62:$B$67,0),1,0),0)</f>
        <v>0</v>
      </c>
      <c r="JT3" s="5">
        <f>IFERROR(IF(MATCH(JT$8,Assumptions!$B$62:$B$67,0),1,0),0)</f>
        <v>0</v>
      </c>
      <c r="JU3" s="5">
        <f>IFERROR(IF(MATCH(JU$8,Assumptions!$B$62:$B$67,0),1,0),0)</f>
        <v>0</v>
      </c>
      <c r="JV3" s="5">
        <f>IFERROR(IF(MATCH(JV$8,Assumptions!$B$62:$B$67,0),1,0),0)</f>
        <v>0</v>
      </c>
      <c r="JW3" s="5">
        <f>IFERROR(IF(MATCH(JW$8,Assumptions!$B$62:$B$67,0),1,0),0)</f>
        <v>0</v>
      </c>
      <c r="JX3" s="5">
        <f>IFERROR(IF(MATCH(JX$8,Assumptions!$B$62:$B$67,0),1,0),0)</f>
        <v>0</v>
      </c>
      <c r="JY3" s="5">
        <f>IFERROR(IF(MATCH(JY$8,Assumptions!$B$62:$B$67,0),1,0),0)</f>
        <v>0</v>
      </c>
      <c r="JZ3" s="5">
        <f>IFERROR(IF(MATCH(JZ$8,Assumptions!$B$62:$B$67,0),1,0),0)</f>
        <v>0</v>
      </c>
      <c r="KA3" s="5">
        <f>IFERROR(IF(MATCH(KA$8,Assumptions!$B$62:$B$67,0),1,0),0)</f>
        <v>0</v>
      </c>
      <c r="KB3" s="5">
        <f>IFERROR(IF(MATCH(KB$8,Assumptions!$B$62:$B$67,0),1,0),0)</f>
        <v>0</v>
      </c>
      <c r="KC3" s="5">
        <f>IFERROR(IF(MATCH(KC$8,Assumptions!$B$62:$B$67,0),1,0),0)</f>
        <v>0</v>
      </c>
      <c r="KD3" s="5">
        <f>IFERROR(IF(MATCH(KD$8,Assumptions!$B$62:$B$67,0),1,0),0)</f>
        <v>0</v>
      </c>
      <c r="KE3" s="5">
        <f>IFERROR(IF(MATCH(KE$8,Assumptions!$B$62:$B$67,0),1,0),0)</f>
        <v>0</v>
      </c>
      <c r="KF3" s="5">
        <f>IFERROR(IF(MATCH(KF$8,Assumptions!$B$62:$B$67,0),1,0),0)</f>
        <v>0</v>
      </c>
      <c r="KG3" s="5">
        <f>IFERROR(IF(MATCH(KG$8,Assumptions!$B$62:$B$67,0),1,0),0)</f>
        <v>0</v>
      </c>
      <c r="KH3" s="5">
        <f>IFERROR(IF(MATCH(KH$8,Assumptions!$B$62:$B$67,0),1,0),0)</f>
        <v>0</v>
      </c>
      <c r="KI3" s="5">
        <f>IFERROR(IF(MATCH(KI$8,Assumptions!$B$62:$B$67,0),1,0),0)</f>
        <v>0</v>
      </c>
      <c r="KJ3" s="5">
        <f>IFERROR(IF(MATCH(KJ$8,Assumptions!$B$62:$B$67,0),1,0),0)</f>
        <v>0</v>
      </c>
      <c r="KK3" s="5">
        <f>IFERROR(IF(MATCH(KK$8,Assumptions!$B$62:$B$67,0),1,0),0)</f>
        <v>0</v>
      </c>
      <c r="KL3" s="5">
        <f>IFERROR(IF(MATCH(KL$8,Assumptions!$B$62:$B$67,0),1,0),0)</f>
        <v>0</v>
      </c>
      <c r="KM3" s="5">
        <f>IFERROR(IF(MATCH(KM$8,Assumptions!$B$62:$B$67,0),1,0),0)</f>
        <v>0</v>
      </c>
      <c r="KN3" s="5">
        <f>IFERROR(IF(MATCH(KN$8,Assumptions!$B$62:$B$67,0),1,0),0)</f>
        <v>0</v>
      </c>
      <c r="KO3" s="5">
        <f>IFERROR(IF(MATCH(KO$8,Assumptions!$B$62:$B$67,0),1,0),0)</f>
        <v>0</v>
      </c>
      <c r="KP3" s="5">
        <f>IFERROR(IF(MATCH(KP$8,Assumptions!$B$62:$B$67,0),1,0),0)</f>
        <v>0</v>
      </c>
      <c r="KQ3" s="5">
        <f>IFERROR(IF(MATCH(KQ$8,Assumptions!$B$62:$B$67,0),1,0),0)</f>
        <v>0</v>
      </c>
      <c r="KR3" s="5">
        <f>IFERROR(IF(MATCH(KR$8,Assumptions!$B$62:$B$67,0),1,0),0)</f>
        <v>0</v>
      </c>
      <c r="KS3" s="5">
        <f>IFERROR(IF(MATCH(KS$8,Assumptions!$B$62:$B$67,0),1,0),0)</f>
        <v>0</v>
      </c>
      <c r="KT3" s="5">
        <f>IFERROR(IF(MATCH(KT$8,Assumptions!$B$62:$B$67,0),1,0),0)</f>
        <v>0</v>
      </c>
      <c r="KU3" s="5">
        <f>IFERROR(IF(MATCH(KU$8,Assumptions!$B$62:$B$67,0),1,0),0)</f>
        <v>0</v>
      </c>
      <c r="KV3" s="5">
        <f>IFERROR(IF(MATCH(KV$8,Assumptions!$B$62:$B$67,0),1,0),0)</f>
        <v>0</v>
      </c>
      <c r="KW3" s="5">
        <f>IFERROR(IF(MATCH(KW$8,Assumptions!$B$62:$B$67,0),1,0),0)</f>
        <v>0</v>
      </c>
      <c r="KX3" s="5">
        <f>IFERROR(IF(MATCH(KX$8,Assumptions!$B$62:$B$67,0),1,0),0)</f>
        <v>0</v>
      </c>
      <c r="KY3" s="5">
        <f>IFERROR(IF(MATCH(KY$8,Assumptions!$B$62:$B$67,0),1,0),0)</f>
        <v>0</v>
      </c>
      <c r="KZ3" s="5">
        <f>IFERROR(IF(MATCH(KZ$8,Assumptions!$B$62:$B$67,0),1,0),0)</f>
        <v>0</v>
      </c>
      <c r="LA3" s="5">
        <f>IFERROR(IF(MATCH(LA$8,Assumptions!$B$62:$B$67,0),1,0),0)</f>
        <v>0</v>
      </c>
      <c r="LB3" s="5">
        <f>IFERROR(IF(MATCH(LB$8,Assumptions!$B$62:$B$67,0),1,0),0)</f>
        <v>0</v>
      </c>
      <c r="LC3" s="5">
        <f>IFERROR(IF(MATCH(LC$8,Assumptions!$B$62:$B$67,0),1,0),0)</f>
        <v>0</v>
      </c>
      <c r="LD3" s="5">
        <f>IFERROR(IF(MATCH(LD$8,Assumptions!$B$62:$B$67,0),1,0),0)</f>
        <v>0</v>
      </c>
      <c r="LE3" s="5">
        <f>IFERROR(IF(MATCH(LE$8,Assumptions!$B$62:$B$67,0),1,0),0)</f>
        <v>0</v>
      </c>
      <c r="LF3" s="5">
        <f>IFERROR(IF(MATCH(LF$8,Assumptions!$B$62:$B$67,0),1,0),0)</f>
        <v>0</v>
      </c>
      <c r="LG3" s="5">
        <f>IFERROR(IF(MATCH(LG$8,Assumptions!$B$62:$B$67,0),1,0),0)</f>
        <v>0</v>
      </c>
      <c r="LH3" s="5">
        <f>IFERROR(IF(MATCH(LH$8,Assumptions!$B$62:$B$67,0),1,0),0)</f>
        <v>0</v>
      </c>
      <c r="LI3" s="5">
        <f>IFERROR(IF(MATCH(LI$8,Assumptions!$B$62:$B$67,0),1,0),0)</f>
        <v>0</v>
      </c>
      <c r="LJ3" s="5">
        <f>IFERROR(IF(MATCH(LJ$8,Assumptions!$B$62:$B$67,0),1,0),0)</f>
        <v>0</v>
      </c>
      <c r="LK3" s="5">
        <f>IFERROR(IF(MATCH(LK$8,Assumptions!$B$62:$B$67,0),1,0),0)</f>
        <v>0</v>
      </c>
      <c r="LL3" s="5">
        <f>IFERROR(IF(MATCH(LL$8,Assumptions!$B$62:$B$67,0),1,0),0)</f>
        <v>0</v>
      </c>
      <c r="LM3" s="5">
        <f>IFERROR(IF(MATCH(LM$8,Assumptions!$B$62:$B$67,0),1,0),0)</f>
        <v>0</v>
      </c>
      <c r="LN3" s="5">
        <f>IFERROR(IF(MATCH(LN$8,Assumptions!$B$62:$B$67,0),1,0),0)</f>
        <v>0</v>
      </c>
      <c r="LO3" s="5">
        <f>IFERROR(IF(MATCH(LO$8,Assumptions!$B$62:$B$67,0),1,0),0)</f>
        <v>0</v>
      </c>
      <c r="LP3" s="5">
        <f>IFERROR(IF(MATCH(LP$8,Assumptions!$B$62:$B$67,0),1,0),0)</f>
        <v>0</v>
      </c>
      <c r="LQ3" s="5">
        <f>IFERROR(IF(MATCH(LQ$8,Assumptions!$B$62:$B$67,0),1,0),0)</f>
        <v>0</v>
      </c>
      <c r="LR3" s="5">
        <f>IFERROR(IF(MATCH(LR$8,Assumptions!$B$62:$B$67,0),1,0),0)</f>
        <v>0</v>
      </c>
      <c r="LS3" s="5">
        <f>IFERROR(IF(MATCH(LS$8,Assumptions!$B$62:$B$67,0),1,0),0)</f>
        <v>0</v>
      </c>
      <c r="LT3" s="5">
        <f>IFERROR(IF(MATCH(LT$8,Assumptions!$B$62:$B$67,0),1,0),0)</f>
        <v>0</v>
      </c>
      <c r="LU3" s="5">
        <f>IFERROR(IF(MATCH(LU$8,Assumptions!$B$62:$B$67,0),1,0),0)</f>
        <v>0</v>
      </c>
      <c r="LV3" s="5">
        <f>IFERROR(IF(MATCH(LV$8,Assumptions!$B$62:$B$67,0),1,0),0)</f>
        <v>0</v>
      </c>
      <c r="LW3" s="5">
        <f>IFERROR(IF(MATCH(LW$8,Assumptions!$B$62:$B$67,0),1,0),0)</f>
        <v>0</v>
      </c>
      <c r="LX3" s="5">
        <f>IFERROR(IF(MATCH(LX$8,Assumptions!$B$62:$B$67,0),1,0),0)</f>
        <v>0</v>
      </c>
      <c r="LY3" s="5">
        <f>IFERROR(IF(MATCH(LY$8,Assumptions!$B$62:$B$67,0),1,0),0)</f>
        <v>0</v>
      </c>
      <c r="LZ3" s="5">
        <f>IFERROR(IF(MATCH(LZ$8,Assumptions!$B$62:$B$67,0),1,0),0)</f>
        <v>0</v>
      </c>
      <c r="MA3" s="5">
        <f>IFERROR(IF(MATCH(MA$8,Assumptions!$B$62:$B$67,0),1,0),0)</f>
        <v>0</v>
      </c>
      <c r="MB3" s="5">
        <f>IFERROR(IF(MATCH(MB$8,Assumptions!$B$62:$B$67,0),1,0),0)</f>
        <v>0</v>
      </c>
      <c r="MC3" s="5">
        <f>IFERROR(IF(MATCH(MC$8,Assumptions!$B$62:$B$67,0),1,0),0)</f>
        <v>0</v>
      </c>
      <c r="MD3" s="5">
        <f>IFERROR(IF(MATCH(MD$8,Assumptions!$B$62:$B$67,0),1,0),0)</f>
        <v>0</v>
      </c>
      <c r="ME3" s="5">
        <f>IFERROR(IF(MATCH(ME$8,Assumptions!$B$62:$B$67,0),1,0),0)</f>
        <v>0</v>
      </c>
      <c r="MF3" s="5">
        <f>IFERROR(IF(MATCH(MF$8,Assumptions!$B$62:$B$67,0),1,0),0)</f>
        <v>0</v>
      </c>
      <c r="MG3" s="5">
        <f>IFERROR(IF(MATCH(MG$8,Assumptions!$B$62:$B$67,0),1,0),0)</f>
        <v>0</v>
      </c>
      <c r="MH3" s="5">
        <f>IFERROR(IF(MATCH(MH$8,Assumptions!$B$62:$B$67,0),1,0),0)</f>
        <v>0</v>
      </c>
      <c r="MI3" s="5">
        <f>IFERROR(IF(MATCH(MI$8,Assumptions!$B$62:$B$67,0),1,0),0)</f>
        <v>0</v>
      </c>
      <c r="MJ3" s="5">
        <f>IFERROR(IF(MATCH(MJ$8,Assumptions!$B$62:$B$67,0),1,0),0)</f>
        <v>0</v>
      </c>
      <c r="MK3" s="5">
        <f>IFERROR(IF(MATCH(MK$8,Assumptions!$B$62:$B$67,0),1,0),0)</f>
        <v>0</v>
      </c>
      <c r="ML3" s="5">
        <f>IFERROR(IF(MATCH(ML$8,Assumptions!$B$62:$B$67,0),1,0),0)</f>
        <v>0</v>
      </c>
      <c r="MM3" s="5">
        <f>IFERROR(IF(MATCH(MM$8,Assumptions!$B$62:$B$67,0),1,0),0)</f>
        <v>0</v>
      </c>
      <c r="MN3" s="5">
        <f>IFERROR(IF(MATCH(MN$8,Assumptions!$B$62:$B$67,0),1,0),0)</f>
        <v>0</v>
      </c>
      <c r="MO3" s="5">
        <f>IFERROR(IF(MATCH(MO$8,Assumptions!$B$62:$B$67,0),1,0),0)</f>
        <v>0</v>
      </c>
      <c r="MP3" s="5">
        <f>IFERROR(IF(MATCH(MP$8,Assumptions!$B$62:$B$67,0),1,0),0)</f>
        <v>0</v>
      </c>
      <c r="MQ3" s="5">
        <f>IFERROR(IF(MATCH(MQ$8,Assumptions!$B$62:$B$67,0),1,0),0)</f>
        <v>0</v>
      </c>
      <c r="MR3" s="5">
        <f>IFERROR(IF(MATCH(MR$8,Assumptions!$B$62:$B$67,0),1,0),0)</f>
        <v>0</v>
      </c>
      <c r="MS3" s="5">
        <f>IFERROR(IF(MATCH(MS$8,Assumptions!$B$62:$B$67,0),1,0),0)</f>
        <v>0</v>
      </c>
      <c r="MT3" s="5">
        <f>IFERROR(IF(MATCH(MT$8,Assumptions!$B$62:$B$67,0),1,0),0)</f>
        <v>0</v>
      </c>
      <c r="MU3" s="5">
        <f>IFERROR(IF(MATCH(MU$8,Assumptions!$B$62:$B$67,0),1,0),0)</f>
        <v>0</v>
      </c>
      <c r="MV3" s="5">
        <f>IFERROR(IF(MATCH(MV$8,Assumptions!$B$62:$B$67,0),1,0),0)</f>
        <v>0</v>
      </c>
      <c r="MW3" s="5">
        <f>IFERROR(IF(MATCH(MW$8,Assumptions!$B$62:$B$67,0),1,0),0)</f>
        <v>0</v>
      </c>
      <c r="MX3" s="5">
        <f>IFERROR(IF(MATCH(MX$8,Assumptions!$B$62:$B$67,0),1,0),0)</f>
        <v>0</v>
      </c>
      <c r="MY3" s="5">
        <f>IFERROR(IF(MATCH(MY$8,Assumptions!$B$62:$B$67,0),1,0),0)</f>
        <v>0</v>
      </c>
      <c r="MZ3" s="5">
        <f>IFERROR(IF(MATCH(MZ$8,Assumptions!$B$62:$B$67,0),1,0),0)</f>
        <v>0</v>
      </c>
      <c r="NA3" s="5">
        <f>IFERROR(IF(MATCH(NA$8,Assumptions!$B$62:$B$67,0),1,0),0)</f>
        <v>0</v>
      </c>
      <c r="NB3" s="5">
        <f>IFERROR(IF(MATCH(NB$8,Assumptions!$B$62:$B$67,0),1,0),0)</f>
        <v>0</v>
      </c>
      <c r="NC3" s="5">
        <f>IFERROR(IF(MATCH(NC$8,Assumptions!$B$62:$B$67,0),1,0),0)</f>
        <v>0</v>
      </c>
      <c r="ND3" s="5">
        <f>IFERROR(IF(MATCH(ND$8,Assumptions!$B$62:$B$67,0),1,0),0)</f>
        <v>0</v>
      </c>
      <c r="NE3" s="5">
        <f>IFERROR(IF(MATCH(NE$8,Assumptions!$B$62:$B$67,0),1,0),0)</f>
        <v>0</v>
      </c>
      <c r="NF3" s="5">
        <f>IFERROR(IF(MATCH(NF$8,Assumptions!$B$62:$B$67,0),1,0),0)</f>
        <v>0</v>
      </c>
      <c r="NG3" s="5">
        <f>IFERROR(IF(MATCH(NG$8,Assumptions!$B$62:$B$67,0),1,0),0)</f>
        <v>0</v>
      </c>
      <c r="NH3" s="5">
        <f>IFERROR(IF(MATCH(NH$8,Assumptions!$B$62:$B$67,0),1,0),0)</f>
        <v>0</v>
      </c>
      <c r="NI3" s="5">
        <f>IFERROR(IF(MATCH(NI$8,Assumptions!$B$62:$B$67,0),1,0),0)</f>
        <v>0</v>
      </c>
      <c r="NJ3" s="5">
        <f>IFERROR(IF(MATCH(NJ$8,Assumptions!$B$62:$B$67,0),1,0),0)</f>
        <v>0</v>
      </c>
      <c r="NK3" s="5">
        <f>IFERROR(IF(MATCH(NK$8,Assumptions!$B$62:$B$67,0),1,0),0)</f>
        <v>0</v>
      </c>
      <c r="NL3" s="5">
        <f>IFERROR(IF(MATCH(NL$8,Assumptions!$B$62:$B$67,0),1,0),0)</f>
        <v>0</v>
      </c>
      <c r="NM3" s="5">
        <f>IFERROR(IF(MATCH(NM$8,Assumptions!$B$62:$B$67,0),1,0),0)</f>
        <v>0</v>
      </c>
      <c r="NN3" s="5">
        <f>IFERROR(IF(MATCH(NN$8,Assumptions!$B$62:$B$67,0),1,0),0)</f>
        <v>0</v>
      </c>
      <c r="NO3" s="5">
        <f>IFERROR(IF(MATCH(NO$8,Assumptions!$B$62:$B$67,0),1,0),0)</f>
        <v>0</v>
      </c>
      <c r="NP3" s="5">
        <f>IFERROR(IF(MATCH(NP$8,Assumptions!$B$62:$B$67,0),1,0),0)</f>
        <v>0</v>
      </c>
      <c r="NQ3" s="5">
        <f>IFERROR(IF(MATCH(NQ$8,Assumptions!$B$62:$B$67,0),1,0),0)</f>
        <v>0</v>
      </c>
      <c r="NR3" s="5">
        <f>IFERROR(IF(MATCH(NR$8,Assumptions!$B$62:$B$67,0),1,0),0)</f>
        <v>0</v>
      </c>
      <c r="NS3" s="5">
        <f>IFERROR(IF(MATCH(NS$8,Assumptions!$B$62:$B$67,0),1,0),0)</f>
        <v>0</v>
      </c>
      <c r="NT3" s="5">
        <f>IFERROR(IF(MATCH(NT$8,Assumptions!$B$62:$B$67,0),1,0),0)</f>
        <v>0</v>
      </c>
      <c r="NU3" s="5">
        <f>IFERROR(IF(MATCH(NU$8,Assumptions!$B$62:$B$67,0),1,0),0)</f>
        <v>0</v>
      </c>
      <c r="NV3" s="5">
        <f>IFERROR(IF(MATCH(NV$8,Assumptions!$B$62:$B$67,0),1,0),0)</f>
        <v>0</v>
      </c>
      <c r="NW3" s="5">
        <f>IFERROR(IF(MATCH(NW$8,Assumptions!$B$62:$B$67,0),1,0),0)</f>
        <v>0</v>
      </c>
      <c r="NX3" s="5">
        <f>IFERROR(IF(MATCH(NX$8,Assumptions!$B$62:$B$67,0),1,0),0)</f>
        <v>0</v>
      </c>
      <c r="NY3" s="5">
        <f>IFERROR(IF(MATCH(NY$8,Assumptions!$B$62:$B$67,0),1,0),0)</f>
        <v>0</v>
      </c>
      <c r="NZ3" s="5">
        <f>IFERROR(IF(MATCH(NZ$8,Assumptions!$B$62:$B$67,0),1,0),0)</f>
        <v>0</v>
      </c>
      <c r="OA3" s="5">
        <f>IFERROR(IF(MATCH(OA$8,Assumptions!$B$62:$B$67,0),1,0),0)</f>
        <v>0</v>
      </c>
      <c r="OB3" s="5">
        <f>IFERROR(IF(MATCH(OB$8,Assumptions!$B$62:$B$67,0),1,0),0)</f>
        <v>0</v>
      </c>
      <c r="OC3" s="5">
        <f>IFERROR(IF(MATCH(OC$8,Assumptions!$B$62:$B$67,0),1,0),0)</f>
        <v>0</v>
      </c>
      <c r="OD3" s="5">
        <f>IFERROR(IF(MATCH(OD$8,Assumptions!$B$62:$B$67,0),1,0),0)</f>
        <v>0</v>
      </c>
      <c r="OE3" s="5">
        <f>IFERROR(IF(MATCH(OE$8,Assumptions!$B$62:$B$67,0),1,0),0)</f>
        <v>0</v>
      </c>
      <c r="OF3" s="5">
        <f>IFERROR(IF(MATCH(OF$8,Assumptions!$B$62:$B$67,0),1,0),0)</f>
        <v>0</v>
      </c>
      <c r="OG3" s="5">
        <f>IFERROR(IF(MATCH(OG$8,Assumptions!$B$62:$B$67,0),1,0),0)</f>
        <v>0</v>
      </c>
      <c r="OH3" s="5">
        <f>IFERROR(IF(MATCH(OH$8,Assumptions!$B$62:$B$67,0),1,0),0)</f>
        <v>0</v>
      </c>
      <c r="OI3" s="5">
        <f>IFERROR(IF(MATCH(OI$8,Assumptions!$B$62:$B$67,0),1,0),0)</f>
        <v>0</v>
      </c>
      <c r="OJ3" s="5">
        <f>IFERROR(IF(MATCH(OJ$8,Assumptions!$B$62:$B$67,0),1,0),0)</f>
        <v>0</v>
      </c>
      <c r="OK3" s="5">
        <f>IFERROR(IF(MATCH(OK$8,Assumptions!$B$62:$B$67,0),1,0),0)</f>
        <v>0</v>
      </c>
      <c r="OL3" s="5">
        <f>IFERROR(IF(MATCH(OL$8,Assumptions!$B$62:$B$67,0),1,0),0)</f>
        <v>0</v>
      </c>
      <c r="OM3" s="5">
        <f>IFERROR(IF(MATCH(OM$8,Assumptions!$B$62:$B$67,0),1,0),0)</f>
        <v>0</v>
      </c>
      <c r="ON3" s="5">
        <f>IFERROR(IF(MATCH(ON$8,Assumptions!$B$62:$B$67,0),1,0),0)</f>
        <v>0</v>
      </c>
      <c r="OO3" s="5">
        <f>IFERROR(IF(MATCH(OO$8,Assumptions!$B$62:$B$67,0),1,0),0)</f>
        <v>0</v>
      </c>
      <c r="OP3" s="5">
        <f>IFERROR(IF(MATCH(OP$8,Assumptions!$B$62:$B$67,0),1,0),0)</f>
        <v>0</v>
      </c>
      <c r="OQ3" s="5">
        <f>IFERROR(IF(MATCH(OQ$8,Assumptions!$B$62:$B$67,0),1,0),0)</f>
        <v>0</v>
      </c>
      <c r="OR3" s="5">
        <f>IFERROR(IF(MATCH(OR$8,Assumptions!$B$62:$B$67,0),1,0),0)</f>
        <v>0</v>
      </c>
      <c r="OS3" s="5">
        <f>IFERROR(IF(MATCH(OS$8,Assumptions!$B$62:$B$67,0),1,0),0)</f>
        <v>0</v>
      </c>
      <c r="OT3" s="5">
        <f>IFERROR(IF(MATCH(OT$8,Assumptions!$B$62:$B$67,0),1,0),0)</f>
        <v>0</v>
      </c>
      <c r="OU3" s="5">
        <f>IFERROR(IF(MATCH(OU$8,Assumptions!$B$62:$B$67,0),1,0),0)</f>
        <v>0</v>
      </c>
      <c r="OV3" s="5">
        <f>IFERROR(IF(MATCH(OV$8,Assumptions!$B$62:$B$67,0),1,0),0)</f>
        <v>0</v>
      </c>
      <c r="OW3" s="5">
        <f>IFERROR(IF(MATCH(OW$8,Assumptions!$B$62:$B$67,0),1,0),0)</f>
        <v>0</v>
      </c>
      <c r="OX3" s="5">
        <f>IFERROR(IF(MATCH(OX$8,Assumptions!$B$62:$B$67,0),1,0),0)</f>
        <v>0</v>
      </c>
      <c r="OY3" s="5">
        <f>IFERROR(IF(MATCH(OY$8,Assumptions!$B$62:$B$67,0),1,0),0)</f>
        <v>0</v>
      </c>
      <c r="OZ3" s="5">
        <f>IFERROR(IF(MATCH(OZ$8,Assumptions!$B$62:$B$67,0),1,0),0)</f>
        <v>0</v>
      </c>
      <c r="PA3" s="5">
        <f>IFERROR(IF(MATCH(PA$8,Assumptions!$B$62:$B$67,0),1,0),0)</f>
        <v>0</v>
      </c>
      <c r="PB3" s="5">
        <f>IFERROR(IF(MATCH(PB$8,Assumptions!$B$62:$B$67,0),1,0),0)</f>
        <v>0</v>
      </c>
      <c r="PC3" s="5">
        <f>IFERROR(IF(MATCH(PC$8,Assumptions!$B$62:$B$67,0),1,0),0)</f>
        <v>0</v>
      </c>
      <c r="PD3" s="5">
        <f>IFERROR(IF(MATCH(PD$8,Assumptions!$B$62:$B$67,0),1,0),0)</f>
        <v>0</v>
      </c>
      <c r="PE3" s="5">
        <f>IFERROR(IF(MATCH(PE$8,Assumptions!$B$62:$B$67,0),1,0),0)</f>
        <v>0</v>
      </c>
      <c r="PF3" s="5">
        <f>IFERROR(IF(MATCH(PF$8,Assumptions!$B$62:$B$67,0),1,0),0)</f>
        <v>0</v>
      </c>
      <c r="PG3" s="5">
        <f>IFERROR(IF(MATCH(PG$8,Assumptions!$B$62:$B$67,0),1,0),0)</f>
        <v>0</v>
      </c>
      <c r="PH3" s="5">
        <f>IFERROR(IF(MATCH(PH$8,Assumptions!$B$62:$B$67,0),1,0),0)</f>
        <v>0</v>
      </c>
      <c r="PI3" s="5">
        <f>IFERROR(IF(MATCH(PI$8,Assumptions!$B$62:$B$67,0),1,0),0)</f>
        <v>0</v>
      </c>
      <c r="PJ3" s="5">
        <f>IFERROR(IF(MATCH(PJ$8,Assumptions!$B$62:$B$67,0),1,0),0)</f>
        <v>0</v>
      </c>
      <c r="PK3" s="5">
        <f>IFERROR(IF(MATCH(PK$8,Assumptions!$B$62:$B$67,0),1,0),0)</f>
        <v>0</v>
      </c>
      <c r="PL3" s="5">
        <f>IFERROR(IF(MATCH(PL$8,Assumptions!$B$62:$B$67,0),1,0),0)</f>
        <v>0</v>
      </c>
      <c r="PM3" s="5">
        <f>IFERROR(IF(MATCH(PM$8,Assumptions!$B$62:$B$67,0),1,0),0)</f>
        <v>0</v>
      </c>
      <c r="PN3" s="5">
        <f>IFERROR(IF(MATCH(PN$8,Assumptions!$B$62:$B$67,0),1,0),0)</f>
        <v>0</v>
      </c>
      <c r="PO3" s="5">
        <f>IFERROR(IF(MATCH(PO$8,Assumptions!$B$62:$B$67,0),1,0),0)</f>
        <v>0</v>
      </c>
      <c r="PP3" s="5">
        <f>IFERROR(IF(MATCH(PP$8,Assumptions!$B$62:$B$67,0),1,0),0)</f>
        <v>0</v>
      </c>
      <c r="PQ3" s="5">
        <f>IFERROR(IF(MATCH(PQ$8,Assumptions!$B$62:$B$67,0),1,0),0)</f>
        <v>0</v>
      </c>
      <c r="PR3" s="5">
        <f>IFERROR(IF(MATCH(PR$8,Assumptions!$B$62:$B$67,0),1,0),0)</f>
        <v>0</v>
      </c>
      <c r="PS3" s="5">
        <f>IFERROR(IF(MATCH(PS$8,Assumptions!$B$62:$B$67,0),1,0),0)</f>
        <v>0</v>
      </c>
      <c r="PT3" s="5">
        <f>IFERROR(IF(MATCH(PT$8,Assumptions!$B$62:$B$67,0),1,0),0)</f>
        <v>0</v>
      </c>
      <c r="PU3" s="5">
        <f>IFERROR(IF(MATCH(PU$8,Assumptions!$B$62:$B$67,0),1,0),0)</f>
        <v>0</v>
      </c>
      <c r="PV3" s="5">
        <f>IFERROR(IF(MATCH(PV$8,Assumptions!$B$62:$B$67,0),1,0),0)</f>
        <v>0</v>
      </c>
      <c r="PW3" s="5">
        <f>IFERROR(IF(MATCH(PW$8,Assumptions!$B$62:$B$67,0),1,0),0)</f>
        <v>0</v>
      </c>
      <c r="PX3" s="5">
        <f>IFERROR(IF(MATCH(PX$8,Assumptions!$B$62:$B$67,0),1,0),0)</f>
        <v>0</v>
      </c>
      <c r="PY3" s="5">
        <f>IFERROR(IF(MATCH(PY$8,Assumptions!$B$62:$B$67,0),1,0),0)</f>
        <v>0</v>
      </c>
      <c r="PZ3" s="5">
        <f>IFERROR(IF(MATCH(PZ$8,Assumptions!$B$62:$B$67,0),1,0),0)</f>
        <v>0</v>
      </c>
      <c r="QA3" s="5">
        <f>IFERROR(IF(MATCH(QA$8,Assumptions!$B$62:$B$67,0),1,0),0)</f>
        <v>0</v>
      </c>
      <c r="QB3" s="5">
        <f>IFERROR(IF(MATCH(QB$8,Assumptions!$B$62:$B$67,0),1,0),0)</f>
        <v>0</v>
      </c>
      <c r="QC3" s="5">
        <f>IFERROR(IF(MATCH(QC$8,Assumptions!$B$62:$B$67,0),1,0),0)</f>
        <v>0</v>
      </c>
      <c r="QD3" s="5">
        <f>IFERROR(IF(MATCH(QD$8,Assumptions!$B$62:$B$67,0),1,0),0)</f>
        <v>0</v>
      </c>
      <c r="QE3" s="5">
        <f>IFERROR(IF(MATCH(QE$8,Assumptions!$B$62:$B$67,0),1,0),0)</f>
        <v>0</v>
      </c>
      <c r="QF3" s="5">
        <f>IFERROR(IF(MATCH(QF$8,Assumptions!$B$62:$B$67,0),1,0),0)</f>
        <v>0</v>
      </c>
      <c r="QG3" s="5">
        <f>IFERROR(IF(MATCH(QG$8,Assumptions!$B$62:$B$67,0),1,0),0)</f>
        <v>0</v>
      </c>
      <c r="QH3" s="5">
        <f>IFERROR(IF(MATCH(QH$8,Assumptions!$B$62:$B$67,0),1,0),0)</f>
        <v>0</v>
      </c>
      <c r="QI3" s="5">
        <f>IFERROR(IF(MATCH(QI$8,Assumptions!$B$62:$B$67,0),1,0),0)</f>
        <v>0</v>
      </c>
      <c r="QJ3" s="5">
        <f>IFERROR(IF(MATCH(QJ$8,Assumptions!$B$62:$B$67,0),1,0),0)</f>
        <v>0</v>
      </c>
      <c r="QK3" s="5">
        <f>IFERROR(IF(MATCH(QK$8,Assumptions!$B$62:$B$67,0),1,0),0)</f>
        <v>0</v>
      </c>
      <c r="QL3" s="5">
        <f>IFERROR(IF(MATCH(QL$8,Assumptions!$B$62:$B$67,0),1,0),0)</f>
        <v>0</v>
      </c>
      <c r="QM3" s="5">
        <f>IFERROR(IF(MATCH(QM$8,Assumptions!$B$62:$B$67,0),1,0),0)</f>
        <v>0</v>
      </c>
      <c r="QN3" s="5">
        <f>IFERROR(IF(MATCH(QN$8,Assumptions!$B$62:$B$67,0),1,0),0)</f>
        <v>0</v>
      </c>
      <c r="QO3" s="5">
        <f>IFERROR(IF(MATCH(QO$8,Assumptions!$B$62:$B$67,0),1,0),0)</f>
        <v>0</v>
      </c>
      <c r="QP3" s="5">
        <f>IFERROR(IF(MATCH(QP$8,Assumptions!$B$62:$B$67,0),1,0),0)</f>
        <v>0</v>
      </c>
      <c r="QQ3" s="5">
        <f>IFERROR(IF(MATCH(QQ$8,Assumptions!$B$62:$B$67,0),1,0),0)</f>
        <v>0</v>
      </c>
      <c r="QR3" s="5">
        <f>IFERROR(IF(MATCH(QR$8,Assumptions!$B$62:$B$67,0),1,0),0)</f>
        <v>0</v>
      </c>
      <c r="QS3" s="5">
        <f>IFERROR(IF(MATCH(QS$8,Assumptions!$B$62:$B$67,0),1,0),0)</f>
        <v>0</v>
      </c>
      <c r="QT3" s="5">
        <f>IFERROR(IF(MATCH(QT$8,Assumptions!$B$62:$B$67,0),1,0),0)</f>
        <v>0</v>
      </c>
    </row>
    <row r="4" spans="2:462" outlineLevel="2" x14ac:dyDescent="0.3">
      <c r="I4" s="4"/>
      <c r="K4" t="s">
        <v>382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>
        <v>1</v>
      </c>
      <c r="DE4" s="5">
        <v>1</v>
      </c>
      <c r="DF4" s="5">
        <v>1</v>
      </c>
      <c r="DG4" s="5">
        <v>1</v>
      </c>
      <c r="DH4" s="5">
        <v>1</v>
      </c>
      <c r="DI4" s="5">
        <v>1</v>
      </c>
      <c r="DJ4" s="5">
        <v>1</v>
      </c>
      <c r="DK4" s="5">
        <v>1</v>
      </c>
      <c r="DL4" s="5">
        <v>1</v>
      </c>
      <c r="DM4" s="5">
        <v>1</v>
      </c>
      <c r="DN4" s="5">
        <v>1</v>
      </c>
      <c r="DO4" s="5">
        <v>1</v>
      </c>
      <c r="DP4" s="5">
        <v>1</v>
      </c>
      <c r="DQ4" s="5">
        <v>1</v>
      </c>
      <c r="DR4" s="5">
        <v>1</v>
      </c>
      <c r="DS4" s="5">
        <v>1</v>
      </c>
      <c r="DT4" s="5">
        <v>1</v>
      </c>
      <c r="DU4" s="5">
        <v>1</v>
      </c>
      <c r="DV4" s="5">
        <v>1</v>
      </c>
      <c r="DW4" s="5">
        <v>1</v>
      </c>
      <c r="DX4" s="5">
        <v>1</v>
      </c>
      <c r="DY4" s="5">
        <v>1</v>
      </c>
      <c r="DZ4" s="5">
        <v>1</v>
      </c>
      <c r="EA4" s="5">
        <v>1</v>
      </c>
      <c r="EB4" s="5">
        <v>1</v>
      </c>
      <c r="EC4" s="5">
        <v>1</v>
      </c>
      <c r="ED4" s="5">
        <v>1</v>
      </c>
      <c r="EE4" s="5">
        <v>1</v>
      </c>
      <c r="EF4" s="5">
        <v>1</v>
      </c>
      <c r="EG4" s="5">
        <v>1</v>
      </c>
      <c r="EH4" s="5">
        <v>1</v>
      </c>
      <c r="EI4" s="5">
        <v>1</v>
      </c>
      <c r="EJ4" s="5">
        <v>1</v>
      </c>
      <c r="EK4" s="5">
        <v>1</v>
      </c>
      <c r="EL4" s="5">
        <v>1</v>
      </c>
      <c r="EM4" s="5">
        <v>1</v>
      </c>
      <c r="EN4" s="5">
        <v>1</v>
      </c>
      <c r="EO4" s="5">
        <v>1</v>
      </c>
      <c r="EP4" s="5">
        <v>1</v>
      </c>
      <c r="EQ4" s="5">
        <v>1</v>
      </c>
      <c r="ER4" s="5">
        <v>1</v>
      </c>
      <c r="ES4" s="5">
        <v>1</v>
      </c>
      <c r="ET4" s="5">
        <v>1</v>
      </c>
      <c r="EU4" s="5">
        <v>1</v>
      </c>
      <c r="EV4" s="5">
        <v>1</v>
      </c>
      <c r="EW4" s="5">
        <v>1</v>
      </c>
      <c r="EX4" s="5">
        <v>1</v>
      </c>
      <c r="EY4" s="5">
        <v>1</v>
      </c>
      <c r="EZ4" s="5">
        <v>1</v>
      </c>
      <c r="FA4" s="5">
        <v>1</v>
      </c>
      <c r="FB4" s="5">
        <v>1</v>
      </c>
      <c r="FC4" s="5">
        <v>1</v>
      </c>
      <c r="FD4" s="5">
        <v>1</v>
      </c>
      <c r="FE4" s="5">
        <v>1</v>
      </c>
      <c r="FF4" s="5">
        <v>1</v>
      </c>
      <c r="FG4" s="5">
        <v>1</v>
      </c>
      <c r="FH4" s="5">
        <v>1</v>
      </c>
      <c r="FI4" s="5">
        <v>1</v>
      </c>
      <c r="FJ4" s="5">
        <v>1</v>
      </c>
      <c r="FK4" s="5">
        <v>1</v>
      </c>
      <c r="FL4" s="5">
        <v>1</v>
      </c>
      <c r="FM4" s="5">
        <v>1</v>
      </c>
      <c r="FN4" s="5">
        <v>1</v>
      </c>
      <c r="FO4" s="5">
        <v>1</v>
      </c>
      <c r="FP4" s="5">
        <v>1</v>
      </c>
      <c r="FQ4" s="5">
        <v>1</v>
      </c>
      <c r="FR4" s="5">
        <v>1</v>
      </c>
      <c r="FS4" s="5">
        <v>1</v>
      </c>
      <c r="FT4" s="5">
        <v>1</v>
      </c>
      <c r="FU4" s="5">
        <v>1</v>
      </c>
      <c r="FV4" s="5">
        <v>1</v>
      </c>
      <c r="FW4" s="5">
        <v>1</v>
      </c>
      <c r="FX4" s="5">
        <v>1</v>
      </c>
      <c r="FY4" s="5">
        <v>1</v>
      </c>
      <c r="FZ4" s="5">
        <v>1</v>
      </c>
      <c r="GA4" s="5">
        <v>1</v>
      </c>
      <c r="GB4" s="5">
        <v>1</v>
      </c>
      <c r="GC4" s="5">
        <v>1</v>
      </c>
      <c r="GD4" s="5">
        <v>1</v>
      </c>
      <c r="GE4" s="5">
        <v>1</v>
      </c>
      <c r="GF4" s="5">
        <v>1</v>
      </c>
      <c r="GG4" s="5">
        <v>1</v>
      </c>
      <c r="GH4" s="5">
        <v>1</v>
      </c>
      <c r="GI4" s="5">
        <v>1</v>
      </c>
      <c r="GJ4" s="5">
        <v>1</v>
      </c>
      <c r="GK4" s="5">
        <v>1</v>
      </c>
      <c r="GL4" s="5">
        <v>1</v>
      </c>
      <c r="GM4" s="5">
        <v>1</v>
      </c>
      <c r="GN4" s="5">
        <v>1</v>
      </c>
      <c r="GO4" s="5">
        <v>1</v>
      </c>
      <c r="GP4" s="5">
        <v>1</v>
      </c>
      <c r="GQ4" s="5">
        <v>1</v>
      </c>
      <c r="GR4" s="5">
        <v>1</v>
      </c>
      <c r="GS4" s="5">
        <v>1</v>
      </c>
      <c r="GT4" s="5">
        <v>1</v>
      </c>
      <c r="GU4" s="5">
        <v>1</v>
      </c>
      <c r="GV4" s="5">
        <v>1</v>
      </c>
      <c r="GW4" s="5">
        <v>1</v>
      </c>
      <c r="GX4" s="5">
        <v>1</v>
      </c>
      <c r="GY4" s="5">
        <v>1</v>
      </c>
      <c r="GZ4" s="5">
        <v>1</v>
      </c>
      <c r="HA4" s="5">
        <v>1</v>
      </c>
      <c r="HB4" s="5">
        <v>1</v>
      </c>
      <c r="HC4" s="5">
        <v>1</v>
      </c>
      <c r="HD4" s="5">
        <v>1</v>
      </c>
      <c r="HE4" s="5">
        <v>1</v>
      </c>
      <c r="HF4" s="5">
        <v>1</v>
      </c>
      <c r="HG4" s="5">
        <v>1</v>
      </c>
      <c r="HH4" s="5">
        <v>1</v>
      </c>
      <c r="HI4" s="5">
        <v>1</v>
      </c>
      <c r="HJ4" s="5">
        <v>1</v>
      </c>
      <c r="HK4" s="5">
        <v>1</v>
      </c>
      <c r="HL4" s="5">
        <v>1</v>
      </c>
      <c r="HM4" s="5">
        <v>1</v>
      </c>
      <c r="HN4" s="5">
        <v>1</v>
      </c>
      <c r="HO4" s="5">
        <v>1</v>
      </c>
      <c r="HP4" s="5">
        <v>1</v>
      </c>
      <c r="HQ4" s="5">
        <v>1</v>
      </c>
      <c r="HR4" s="5">
        <v>1</v>
      </c>
      <c r="HS4" s="5">
        <v>1</v>
      </c>
      <c r="HT4" s="5">
        <v>1</v>
      </c>
      <c r="HU4" s="5">
        <v>1</v>
      </c>
      <c r="HV4" s="5">
        <v>1</v>
      </c>
      <c r="HW4" s="5">
        <v>1</v>
      </c>
      <c r="HX4" s="5">
        <v>1</v>
      </c>
      <c r="HY4" s="5">
        <v>1</v>
      </c>
      <c r="HZ4" s="5">
        <v>1</v>
      </c>
      <c r="IA4" s="5">
        <v>1</v>
      </c>
      <c r="IB4" s="5">
        <v>1</v>
      </c>
      <c r="IC4" s="5">
        <v>1</v>
      </c>
      <c r="ID4" s="5">
        <v>1</v>
      </c>
      <c r="IE4" s="5">
        <v>1</v>
      </c>
      <c r="IF4" s="5">
        <v>1</v>
      </c>
      <c r="IG4" s="5">
        <v>1</v>
      </c>
      <c r="IH4" s="5">
        <v>1</v>
      </c>
      <c r="II4" s="5">
        <v>1</v>
      </c>
      <c r="IJ4" s="5">
        <v>1</v>
      </c>
      <c r="IK4" s="5">
        <v>1</v>
      </c>
      <c r="IL4" s="5">
        <v>1</v>
      </c>
      <c r="IM4" s="5">
        <v>1</v>
      </c>
      <c r="IN4" s="5">
        <v>1</v>
      </c>
      <c r="IO4" s="5">
        <v>1</v>
      </c>
      <c r="IP4" s="5">
        <v>1</v>
      </c>
      <c r="IQ4" s="5">
        <v>1</v>
      </c>
      <c r="IR4" s="5">
        <v>1</v>
      </c>
      <c r="IS4" s="5">
        <v>1</v>
      </c>
      <c r="IT4" s="5">
        <v>1</v>
      </c>
      <c r="IU4" s="5">
        <v>1</v>
      </c>
      <c r="IV4" s="5">
        <v>1</v>
      </c>
      <c r="IW4" s="5">
        <v>1</v>
      </c>
      <c r="IX4" s="5">
        <v>1</v>
      </c>
      <c r="IY4" s="5">
        <v>1</v>
      </c>
      <c r="IZ4" s="5">
        <v>1</v>
      </c>
      <c r="JA4" s="5">
        <v>1</v>
      </c>
      <c r="JB4" s="5">
        <v>1</v>
      </c>
      <c r="JC4" s="5">
        <v>1</v>
      </c>
      <c r="JD4" s="5">
        <v>1</v>
      </c>
      <c r="JE4" s="5">
        <v>1</v>
      </c>
      <c r="JF4" s="5">
        <v>1</v>
      </c>
      <c r="JG4" s="5">
        <v>1</v>
      </c>
      <c r="JH4" s="5">
        <v>1</v>
      </c>
      <c r="JI4" s="5">
        <v>1</v>
      </c>
      <c r="JJ4" s="5">
        <v>1</v>
      </c>
      <c r="JK4" s="5">
        <v>1</v>
      </c>
      <c r="JL4" s="5">
        <v>1</v>
      </c>
      <c r="JM4" s="5">
        <v>1</v>
      </c>
      <c r="JN4" s="5">
        <v>1</v>
      </c>
      <c r="JO4" s="5">
        <v>1</v>
      </c>
      <c r="JP4" s="5">
        <v>1</v>
      </c>
      <c r="JQ4" s="5">
        <v>1</v>
      </c>
      <c r="JR4" s="5">
        <v>1</v>
      </c>
      <c r="JS4" s="5">
        <v>1</v>
      </c>
      <c r="JT4" s="5">
        <v>1</v>
      </c>
      <c r="JU4" s="5">
        <v>1</v>
      </c>
      <c r="JV4" s="5">
        <v>1</v>
      </c>
      <c r="JW4" s="5">
        <v>1</v>
      </c>
      <c r="JX4" s="5">
        <v>1</v>
      </c>
      <c r="JY4" s="5">
        <v>1</v>
      </c>
      <c r="JZ4" s="5">
        <v>1</v>
      </c>
      <c r="KA4" s="5">
        <v>1</v>
      </c>
      <c r="KB4" s="5">
        <v>1</v>
      </c>
      <c r="KC4" s="5">
        <v>1</v>
      </c>
      <c r="KD4" s="5">
        <v>1</v>
      </c>
      <c r="KE4" s="5">
        <v>1</v>
      </c>
      <c r="KF4" s="5">
        <v>1</v>
      </c>
      <c r="KG4" s="5">
        <v>1</v>
      </c>
      <c r="KH4" s="5">
        <v>1</v>
      </c>
      <c r="KI4" s="5">
        <v>1</v>
      </c>
      <c r="KJ4" s="5">
        <v>1</v>
      </c>
      <c r="KK4" s="5">
        <v>1</v>
      </c>
      <c r="KL4" s="5">
        <v>1</v>
      </c>
      <c r="KM4" s="5">
        <v>1</v>
      </c>
      <c r="KN4" s="5">
        <v>1</v>
      </c>
      <c r="KO4" s="5">
        <v>1</v>
      </c>
      <c r="KP4" s="5">
        <v>1</v>
      </c>
      <c r="KQ4" s="5">
        <v>1</v>
      </c>
      <c r="KR4" s="5">
        <v>1</v>
      </c>
      <c r="KS4" s="5">
        <v>1</v>
      </c>
      <c r="KT4" s="5">
        <v>1</v>
      </c>
      <c r="KU4" s="5">
        <v>1</v>
      </c>
      <c r="KV4" s="5">
        <v>1</v>
      </c>
      <c r="KW4" s="5">
        <v>1</v>
      </c>
      <c r="KX4" s="5">
        <v>1</v>
      </c>
      <c r="KY4" s="5">
        <v>1</v>
      </c>
      <c r="KZ4" s="5">
        <v>1</v>
      </c>
      <c r="LA4" s="5">
        <v>1</v>
      </c>
      <c r="LB4" s="5">
        <v>1</v>
      </c>
      <c r="LC4" s="5">
        <v>1</v>
      </c>
      <c r="LD4" s="5">
        <v>1</v>
      </c>
      <c r="LE4" s="5">
        <v>1</v>
      </c>
      <c r="LF4" s="5">
        <v>1</v>
      </c>
      <c r="LG4" s="5">
        <v>1</v>
      </c>
      <c r="LH4" s="5">
        <v>1</v>
      </c>
      <c r="LI4" s="5">
        <v>1</v>
      </c>
      <c r="LJ4" s="5">
        <v>1</v>
      </c>
      <c r="LK4" s="5">
        <v>1</v>
      </c>
      <c r="LL4" s="5">
        <v>1</v>
      </c>
      <c r="LM4" s="5">
        <v>1</v>
      </c>
      <c r="LN4" s="5">
        <v>1</v>
      </c>
      <c r="LO4" s="5">
        <v>1</v>
      </c>
      <c r="LP4" s="5">
        <v>1</v>
      </c>
      <c r="LQ4" s="5">
        <v>1</v>
      </c>
      <c r="LR4" s="5">
        <v>1</v>
      </c>
      <c r="LS4" s="5">
        <v>1</v>
      </c>
      <c r="LT4" s="5">
        <v>1</v>
      </c>
      <c r="LU4" s="5">
        <v>1</v>
      </c>
      <c r="LV4" s="5">
        <v>1</v>
      </c>
      <c r="LW4" s="5">
        <v>1</v>
      </c>
      <c r="LX4" s="5">
        <v>1</v>
      </c>
      <c r="LY4" s="5">
        <v>1</v>
      </c>
      <c r="LZ4" s="5">
        <v>1</v>
      </c>
      <c r="MA4" s="5">
        <v>1</v>
      </c>
      <c r="MB4" s="5">
        <v>1</v>
      </c>
      <c r="MC4" s="5">
        <v>1</v>
      </c>
      <c r="MD4" s="5">
        <v>1</v>
      </c>
      <c r="ME4" s="5">
        <v>1</v>
      </c>
      <c r="MF4" s="5">
        <v>1</v>
      </c>
      <c r="MG4" s="5">
        <v>1</v>
      </c>
      <c r="MH4" s="5">
        <v>1</v>
      </c>
      <c r="MI4" s="5">
        <v>1</v>
      </c>
      <c r="MJ4" s="5">
        <v>1</v>
      </c>
      <c r="MK4" s="5">
        <v>1</v>
      </c>
      <c r="ML4" s="5">
        <v>1</v>
      </c>
      <c r="MM4" s="5">
        <v>1</v>
      </c>
      <c r="MN4" s="5">
        <v>1</v>
      </c>
      <c r="MO4" s="5">
        <v>1</v>
      </c>
      <c r="MP4" s="5">
        <v>1</v>
      </c>
      <c r="MQ4" s="5">
        <v>1</v>
      </c>
      <c r="MR4" s="5">
        <v>1</v>
      </c>
      <c r="MS4" s="5">
        <v>1</v>
      </c>
      <c r="MT4" s="5">
        <v>1</v>
      </c>
      <c r="MU4" s="5">
        <v>1</v>
      </c>
      <c r="MV4" s="5">
        <v>1</v>
      </c>
      <c r="MW4" s="5">
        <v>1</v>
      </c>
      <c r="MX4" s="5">
        <v>1</v>
      </c>
      <c r="MY4" s="5">
        <v>1</v>
      </c>
      <c r="MZ4" s="5">
        <v>1</v>
      </c>
      <c r="NA4" s="5">
        <v>1</v>
      </c>
      <c r="NB4" s="5">
        <v>1</v>
      </c>
      <c r="NC4" s="5">
        <v>1</v>
      </c>
      <c r="ND4" s="5">
        <v>1</v>
      </c>
      <c r="NE4" s="5">
        <v>1</v>
      </c>
      <c r="NF4" s="5">
        <v>1</v>
      </c>
      <c r="NG4" s="5">
        <v>1</v>
      </c>
      <c r="NH4" s="5">
        <v>1</v>
      </c>
      <c r="NI4" s="5">
        <v>1</v>
      </c>
      <c r="NJ4" s="5">
        <v>1</v>
      </c>
      <c r="NK4" s="5">
        <v>1</v>
      </c>
      <c r="NL4" s="5">
        <v>1</v>
      </c>
      <c r="NM4" s="5">
        <v>1</v>
      </c>
      <c r="NN4" s="5">
        <v>1</v>
      </c>
      <c r="NO4" s="5">
        <v>1</v>
      </c>
      <c r="NP4" s="5">
        <v>1</v>
      </c>
      <c r="NQ4" s="5">
        <v>1</v>
      </c>
      <c r="NR4" s="5">
        <v>1</v>
      </c>
      <c r="NS4" s="5">
        <v>1</v>
      </c>
      <c r="NT4" s="5">
        <v>1</v>
      </c>
      <c r="NU4" s="5">
        <v>1</v>
      </c>
      <c r="NV4" s="5">
        <v>1</v>
      </c>
      <c r="NW4" s="5">
        <v>1</v>
      </c>
      <c r="NX4" s="5">
        <v>1</v>
      </c>
      <c r="NY4" s="5">
        <v>1</v>
      </c>
      <c r="NZ4" s="5">
        <v>1</v>
      </c>
      <c r="OA4" s="5">
        <v>1</v>
      </c>
      <c r="OB4" s="5">
        <v>1</v>
      </c>
      <c r="OC4" s="5">
        <v>1</v>
      </c>
      <c r="OD4" s="5">
        <v>1</v>
      </c>
      <c r="OE4" s="5">
        <v>1</v>
      </c>
      <c r="OF4" s="5">
        <v>1</v>
      </c>
      <c r="OG4" s="5">
        <v>1</v>
      </c>
      <c r="OH4" s="5">
        <v>1</v>
      </c>
      <c r="OI4" s="5">
        <v>1</v>
      </c>
      <c r="OJ4" s="5">
        <v>1</v>
      </c>
      <c r="OK4" s="5">
        <v>1</v>
      </c>
      <c r="OL4" s="5">
        <v>1</v>
      </c>
      <c r="OM4" s="5">
        <v>1</v>
      </c>
      <c r="ON4" s="5">
        <v>1</v>
      </c>
      <c r="OO4" s="5">
        <v>1</v>
      </c>
      <c r="OP4" s="5">
        <v>1</v>
      </c>
      <c r="OQ4" s="5">
        <v>1</v>
      </c>
      <c r="OR4" s="5">
        <v>1</v>
      </c>
      <c r="OS4" s="5">
        <v>1</v>
      </c>
      <c r="OT4" s="5">
        <v>1</v>
      </c>
      <c r="OU4" s="5">
        <v>1</v>
      </c>
      <c r="OV4" s="5">
        <v>1</v>
      </c>
      <c r="OW4" s="5">
        <v>1</v>
      </c>
      <c r="OX4" s="5">
        <v>1</v>
      </c>
      <c r="OY4" s="5">
        <v>1</v>
      </c>
      <c r="OZ4" s="5">
        <v>1</v>
      </c>
      <c r="PA4" s="5">
        <v>1</v>
      </c>
      <c r="PB4" s="5">
        <v>1</v>
      </c>
      <c r="PC4" s="5">
        <v>1</v>
      </c>
      <c r="PD4" s="5">
        <v>1</v>
      </c>
      <c r="PE4" s="5">
        <v>1</v>
      </c>
      <c r="PF4" s="5">
        <v>1</v>
      </c>
      <c r="PG4" s="5">
        <v>1</v>
      </c>
      <c r="PH4" s="5">
        <v>1</v>
      </c>
      <c r="PI4" s="5">
        <v>1</v>
      </c>
      <c r="PJ4" s="5">
        <v>1</v>
      </c>
      <c r="PK4" s="5">
        <v>1</v>
      </c>
      <c r="PL4" s="5">
        <v>1</v>
      </c>
      <c r="PM4" s="5">
        <v>1</v>
      </c>
      <c r="PN4" s="5">
        <v>1</v>
      </c>
      <c r="PO4" s="5">
        <v>1</v>
      </c>
      <c r="PP4" s="5">
        <v>1</v>
      </c>
      <c r="PQ4" s="5">
        <v>1</v>
      </c>
      <c r="PR4" s="5">
        <v>1</v>
      </c>
      <c r="PS4" s="5">
        <v>1</v>
      </c>
      <c r="PT4" s="5">
        <v>1</v>
      </c>
      <c r="PU4" s="5">
        <v>1</v>
      </c>
      <c r="PV4" s="5">
        <v>1</v>
      </c>
      <c r="PW4" s="5">
        <v>1</v>
      </c>
      <c r="PX4" s="5">
        <v>1</v>
      </c>
      <c r="PY4" s="5">
        <v>1</v>
      </c>
      <c r="PZ4" s="5">
        <v>1</v>
      </c>
      <c r="QA4" s="5">
        <v>1</v>
      </c>
      <c r="QB4" s="5">
        <v>1</v>
      </c>
      <c r="QC4" s="5">
        <v>1</v>
      </c>
      <c r="QD4" s="5">
        <v>1</v>
      </c>
      <c r="QE4" s="5">
        <v>1</v>
      </c>
      <c r="QF4" s="5">
        <v>1</v>
      </c>
      <c r="QG4" s="5">
        <v>1</v>
      </c>
      <c r="QH4" s="5">
        <v>1</v>
      </c>
      <c r="QI4" s="5">
        <v>1</v>
      </c>
      <c r="QJ4" s="5">
        <v>1</v>
      </c>
      <c r="QK4" s="5">
        <v>1</v>
      </c>
      <c r="QL4" s="5">
        <v>1</v>
      </c>
      <c r="QM4" s="5">
        <v>1</v>
      </c>
      <c r="QN4" s="5">
        <v>1</v>
      </c>
      <c r="QO4" s="5">
        <v>1</v>
      </c>
      <c r="QP4" s="5">
        <v>1</v>
      </c>
      <c r="QQ4" s="5">
        <v>1</v>
      </c>
      <c r="QR4" s="5">
        <v>1</v>
      </c>
      <c r="QS4" s="5">
        <v>1</v>
      </c>
      <c r="QT4" s="5">
        <v>1</v>
      </c>
    </row>
    <row r="5" spans="2:462" outlineLevel="2" x14ac:dyDescent="0.3">
      <c r="K5" t="s">
        <v>376</v>
      </c>
      <c r="L5" s="5">
        <f>IF(YEAR(L9)=YEAR(Assumptions!$C$21),0,1)</f>
        <v>0</v>
      </c>
      <c r="M5" s="5">
        <f>IF(YEAR(M9)=YEAR(L9),0,1)</f>
        <v>0</v>
      </c>
      <c r="N5" s="5">
        <f>IF(YEAR(N9)=YEAR(M9),0,1)</f>
        <v>0</v>
      </c>
      <c r="O5" s="5">
        <f>IF(YEAR(O9)=YEAR(N9),0,1)</f>
        <v>0</v>
      </c>
      <c r="P5" s="5">
        <f t="shared" ref="P5:AV5" si="0">IF(YEAR(P9)=YEAR(O9),0,1)</f>
        <v>0</v>
      </c>
      <c r="Q5" s="5">
        <f t="shared" si="0"/>
        <v>0</v>
      </c>
      <c r="R5" s="5">
        <f t="shared" si="0"/>
        <v>0</v>
      </c>
      <c r="S5" s="5">
        <f t="shared" si="0"/>
        <v>0</v>
      </c>
      <c r="T5" s="5">
        <f t="shared" si="0"/>
        <v>0</v>
      </c>
      <c r="U5" s="5">
        <f t="shared" si="0"/>
        <v>0</v>
      </c>
      <c r="V5" s="5">
        <f t="shared" si="0"/>
        <v>0</v>
      </c>
      <c r="W5" s="5">
        <f t="shared" si="0"/>
        <v>0</v>
      </c>
      <c r="X5" s="5">
        <f t="shared" si="0"/>
        <v>1</v>
      </c>
      <c r="Y5" s="5">
        <f t="shared" si="0"/>
        <v>0</v>
      </c>
      <c r="Z5" s="5">
        <f t="shared" si="0"/>
        <v>0</v>
      </c>
      <c r="AA5" s="5">
        <f t="shared" si="0"/>
        <v>0</v>
      </c>
      <c r="AB5" s="5">
        <f t="shared" si="0"/>
        <v>0</v>
      </c>
      <c r="AC5" s="5">
        <f t="shared" si="0"/>
        <v>0</v>
      </c>
      <c r="AD5" s="5">
        <f t="shared" si="0"/>
        <v>0</v>
      </c>
      <c r="AE5" s="5">
        <f t="shared" si="0"/>
        <v>0</v>
      </c>
      <c r="AF5" s="5">
        <f t="shared" si="0"/>
        <v>0</v>
      </c>
      <c r="AG5" s="5">
        <f t="shared" si="0"/>
        <v>0</v>
      </c>
      <c r="AH5" s="5">
        <f t="shared" si="0"/>
        <v>0</v>
      </c>
      <c r="AI5" s="5">
        <f t="shared" si="0"/>
        <v>0</v>
      </c>
      <c r="AJ5" s="5">
        <f t="shared" si="0"/>
        <v>1</v>
      </c>
      <c r="AK5" s="5">
        <f t="shared" si="0"/>
        <v>0</v>
      </c>
      <c r="AL5" s="5">
        <f t="shared" si="0"/>
        <v>0</v>
      </c>
      <c r="AM5" s="5">
        <f t="shared" si="0"/>
        <v>0</v>
      </c>
      <c r="AN5" s="5">
        <f t="shared" si="0"/>
        <v>0</v>
      </c>
      <c r="AO5" s="5">
        <f t="shared" si="0"/>
        <v>0</v>
      </c>
      <c r="AP5" s="5">
        <f t="shared" si="0"/>
        <v>0</v>
      </c>
      <c r="AQ5" s="5">
        <f t="shared" si="0"/>
        <v>0</v>
      </c>
      <c r="AR5" s="5">
        <f t="shared" si="0"/>
        <v>0</v>
      </c>
      <c r="AS5" s="5">
        <f t="shared" si="0"/>
        <v>0</v>
      </c>
      <c r="AT5" s="5">
        <f t="shared" si="0"/>
        <v>0</v>
      </c>
      <c r="AU5" s="5">
        <f t="shared" si="0"/>
        <v>0</v>
      </c>
      <c r="AV5" s="5">
        <f t="shared" si="0"/>
        <v>1</v>
      </c>
      <c r="AW5" s="5">
        <f t="shared" ref="AW5:AY5" si="1">IF(YEAR(AW9)=YEAR(AV9),0,1)</f>
        <v>0</v>
      </c>
      <c r="AX5" s="5">
        <f t="shared" si="1"/>
        <v>0</v>
      </c>
      <c r="AY5" s="5">
        <f t="shared" si="1"/>
        <v>0</v>
      </c>
      <c r="AZ5" s="5">
        <f t="shared" ref="AZ5:BS5" si="2">IF(YEAR(AZ9)=YEAR(AY9),0,1)</f>
        <v>0</v>
      </c>
      <c r="BA5" s="5">
        <f t="shared" si="2"/>
        <v>0</v>
      </c>
      <c r="BB5" s="5">
        <f t="shared" si="2"/>
        <v>0</v>
      </c>
      <c r="BC5" s="5">
        <f t="shared" si="2"/>
        <v>0</v>
      </c>
      <c r="BD5" s="5">
        <f t="shared" si="2"/>
        <v>0</v>
      </c>
      <c r="BE5" s="5">
        <f t="shared" si="2"/>
        <v>0</v>
      </c>
      <c r="BF5" s="5">
        <f t="shared" si="2"/>
        <v>0</v>
      </c>
      <c r="BG5" s="5">
        <f t="shared" si="2"/>
        <v>0</v>
      </c>
      <c r="BH5" s="5">
        <f t="shared" si="2"/>
        <v>1</v>
      </c>
      <c r="BI5" s="5">
        <f t="shared" si="2"/>
        <v>0</v>
      </c>
      <c r="BJ5" s="5">
        <f t="shared" si="2"/>
        <v>0</v>
      </c>
      <c r="BK5" s="5">
        <f t="shared" si="2"/>
        <v>0</v>
      </c>
      <c r="BL5" s="5">
        <f t="shared" si="2"/>
        <v>0</v>
      </c>
      <c r="BM5" s="5">
        <f t="shared" si="2"/>
        <v>0</v>
      </c>
      <c r="BN5" s="5">
        <f t="shared" si="2"/>
        <v>0</v>
      </c>
      <c r="BO5" s="5">
        <f t="shared" si="2"/>
        <v>0</v>
      </c>
      <c r="BP5" s="5">
        <f t="shared" si="2"/>
        <v>0</v>
      </c>
      <c r="BQ5" s="5">
        <f t="shared" si="2"/>
        <v>0</v>
      </c>
      <c r="BR5" s="5">
        <f t="shared" si="2"/>
        <v>0</v>
      </c>
      <c r="BS5" s="5">
        <f t="shared" si="2"/>
        <v>0</v>
      </c>
      <c r="BT5" s="5">
        <f t="shared" ref="BT5" si="3">IF(YEAR(BT9)=YEAR(BS9),0,1)</f>
        <v>1</v>
      </c>
      <c r="BU5" s="5">
        <f t="shared" ref="BU5" si="4">IF(YEAR(BU9)=YEAR(BT9),0,1)</f>
        <v>0</v>
      </c>
      <c r="BV5" s="5">
        <f t="shared" ref="BV5" si="5">IF(YEAR(BV9)=YEAR(BU9),0,1)</f>
        <v>0</v>
      </c>
      <c r="BW5" s="5">
        <f t="shared" ref="BW5" si="6">IF(YEAR(BW9)=YEAR(BV9),0,1)</f>
        <v>0</v>
      </c>
      <c r="BX5" s="5">
        <f t="shared" ref="BX5" si="7">IF(YEAR(BX9)=YEAR(BW9),0,1)</f>
        <v>0</v>
      </c>
      <c r="BY5" s="5">
        <f t="shared" ref="BY5" si="8">IF(YEAR(BY9)=YEAR(BX9),0,1)</f>
        <v>0</v>
      </c>
      <c r="BZ5" s="5">
        <f t="shared" ref="BZ5" si="9">IF(YEAR(BZ9)=YEAR(BY9),0,1)</f>
        <v>0</v>
      </c>
      <c r="CA5" s="5">
        <f t="shared" ref="CA5" si="10">IF(YEAR(CA9)=YEAR(BZ9),0,1)</f>
        <v>0</v>
      </c>
      <c r="CB5" s="5">
        <f t="shared" ref="CB5" si="11">IF(YEAR(CB9)=YEAR(CA9),0,1)</f>
        <v>0</v>
      </c>
      <c r="CC5" s="5">
        <f t="shared" ref="CC5" si="12">IF(YEAR(CC9)=YEAR(CB9),0,1)</f>
        <v>0</v>
      </c>
      <c r="CD5" s="5">
        <f t="shared" ref="CD5" si="13">IF(YEAR(CD9)=YEAR(CC9),0,1)</f>
        <v>0</v>
      </c>
      <c r="CE5" s="5">
        <f t="shared" ref="CE5" si="14">IF(YEAR(CE9)=YEAR(CD9),0,1)</f>
        <v>0</v>
      </c>
      <c r="CF5" s="5">
        <f t="shared" ref="CF5" si="15">IF(YEAR(CF9)=YEAR(CE9),0,1)</f>
        <v>1</v>
      </c>
      <c r="CG5" s="5">
        <f t="shared" ref="CG5" si="16">IF(YEAR(CG9)=YEAR(CF9),0,1)</f>
        <v>0</v>
      </c>
      <c r="CH5" s="5">
        <f t="shared" ref="CH5" si="17">IF(YEAR(CH9)=YEAR(CG9),0,1)</f>
        <v>0</v>
      </c>
      <c r="CI5" s="5">
        <f t="shared" ref="CI5" si="18">IF(YEAR(CI9)=YEAR(CH9),0,1)</f>
        <v>0</v>
      </c>
      <c r="CJ5" s="5">
        <f t="shared" ref="CJ5" si="19">IF(YEAR(CJ9)=YEAR(CI9),0,1)</f>
        <v>0</v>
      </c>
      <c r="CK5" s="5">
        <f t="shared" ref="CK5" si="20">IF(YEAR(CK9)=YEAR(CJ9),0,1)</f>
        <v>0</v>
      </c>
      <c r="CL5" s="5">
        <f t="shared" ref="CL5" si="21">IF(YEAR(CL9)=YEAR(CK9),0,1)</f>
        <v>0</v>
      </c>
      <c r="CM5" s="5">
        <f t="shared" ref="CM5" si="22">IF(YEAR(CM9)=YEAR(CL9),0,1)</f>
        <v>0</v>
      </c>
      <c r="CN5" s="5">
        <f t="shared" ref="CN5" si="23">IF(YEAR(CN9)=YEAR(CM9),0,1)</f>
        <v>0</v>
      </c>
      <c r="CO5" s="5">
        <f t="shared" ref="CO5" si="24">IF(YEAR(CO9)=YEAR(CN9),0,1)</f>
        <v>0</v>
      </c>
      <c r="CP5" s="5">
        <f t="shared" ref="CP5" si="25">IF(YEAR(CP9)=YEAR(CO9),0,1)</f>
        <v>0</v>
      </c>
      <c r="CQ5" s="5">
        <f t="shared" ref="CQ5" si="26">IF(YEAR(CQ9)=YEAR(CP9),0,1)</f>
        <v>0</v>
      </c>
      <c r="CR5" s="5">
        <f t="shared" ref="CR5" si="27">IF(YEAR(CR9)=YEAR(CQ9),0,1)</f>
        <v>1</v>
      </c>
      <c r="CS5" s="5">
        <f t="shared" ref="CS5" si="28">IF(YEAR(CS9)=YEAR(CR9),0,1)</f>
        <v>0</v>
      </c>
      <c r="CT5" s="5">
        <f t="shared" ref="CT5" si="29">IF(YEAR(CT9)=YEAR(CS9),0,1)</f>
        <v>0</v>
      </c>
      <c r="CU5" s="5">
        <f t="shared" ref="CU5" si="30">IF(YEAR(CU9)=YEAR(CT9),0,1)</f>
        <v>0</v>
      </c>
      <c r="CV5" s="5">
        <f t="shared" ref="CV5" si="31">IF(YEAR(CV9)=YEAR(CU9),0,1)</f>
        <v>0</v>
      </c>
      <c r="CW5" s="5">
        <f t="shared" ref="CW5" si="32">IF(YEAR(CW9)=YEAR(CV9),0,1)</f>
        <v>0</v>
      </c>
      <c r="CX5" s="5">
        <f t="shared" ref="CX5" si="33">IF(YEAR(CX9)=YEAR(CW9),0,1)</f>
        <v>0</v>
      </c>
      <c r="CY5" s="5">
        <f t="shared" ref="CY5" si="34">IF(YEAR(CY9)=YEAR(CX9),0,1)</f>
        <v>0</v>
      </c>
      <c r="CZ5" s="5">
        <f t="shared" ref="CZ5" si="35">IF(YEAR(CZ9)=YEAR(CY9),0,1)</f>
        <v>0</v>
      </c>
      <c r="DA5" s="5">
        <f t="shared" ref="DA5" si="36">IF(YEAR(DA9)=YEAR(CZ9),0,1)</f>
        <v>0</v>
      </c>
      <c r="DB5" s="5">
        <f t="shared" ref="DB5" si="37">IF(YEAR(DB9)=YEAR(DA9),0,1)</f>
        <v>0</v>
      </c>
      <c r="DC5" s="5">
        <f t="shared" ref="DC5" si="38">IF(YEAR(DC9)=YEAR(DB9),0,1)</f>
        <v>0</v>
      </c>
      <c r="DD5" s="5">
        <f t="shared" ref="DD5" si="39">IF(YEAR(DD9)=YEAR(DC9),0,1)</f>
        <v>1</v>
      </c>
      <c r="DE5" s="5">
        <f t="shared" ref="DE5" si="40">IF(YEAR(DE9)=YEAR(DD9),0,1)</f>
        <v>0</v>
      </c>
      <c r="DF5" s="5">
        <f t="shared" ref="DF5" si="41">IF(YEAR(DF9)=YEAR(DE9),0,1)</f>
        <v>0</v>
      </c>
      <c r="DG5" s="5">
        <f t="shared" ref="DG5" si="42">IF(YEAR(DG9)=YEAR(DF9),0,1)</f>
        <v>0</v>
      </c>
      <c r="DH5" s="5">
        <f t="shared" ref="DH5" si="43">IF(YEAR(DH9)=YEAR(DG9),0,1)</f>
        <v>0</v>
      </c>
      <c r="DI5" s="5">
        <f t="shared" ref="DI5" si="44">IF(YEAR(DI9)=YEAR(DH9),0,1)</f>
        <v>0</v>
      </c>
      <c r="DJ5" s="5">
        <f t="shared" ref="DJ5" si="45">IF(YEAR(DJ9)=YEAR(DI9),0,1)</f>
        <v>0</v>
      </c>
      <c r="DK5" s="5">
        <f t="shared" ref="DK5" si="46">IF(YEAR(DK9)=YEAR(DJ9),0,1)</f>
        <v>0</v>
      </c>
      <c r="DL5" s="5">
        <f t="shared" ref="DL5" si="47">IF(YEAR(DL9)=YEAR(DK9),0,1)</f>
        <v>0</v>
      </c>
      <c r="DM5" s="5">
        <f t="shared" ref="DM5" si="48">IF(YEAR(DM9)=YEAR(DL9),0,1)</f>
        <v>0</v>
      </c>
      <c r="DN5" s="5">
        <f t="shared" ref="DN5" si="49">IF(YEAR(DN9)=YEAR(DM9),0,1)</f>
        <v>0</v>
      </c>
      <c r="DO5" s="5">
        <f t="shared" ref="DO5" si="50">IF(YEAR(DO9)=YEAR(DN9),0,1)</f>
        <v>0</v>
      </c>
      <c r="DP5" s="5">
        <f t="shared" ref="DP5" si="51">IF(YEAR(DP9)=YEAR(DO9),0,1)</f>
        <v>1</v>
      </c>
      <c r="DQ5" s="5">
        <f t="shared" ref="DQ5" si="52">IF(YEAR(DQ9)=YEAR(DP9),0,1)</f>
        <v>0</v>
      </c>
      <c r="DR5" s="5">
        <f t="shared" ref="DR5" si="53">IF(YEAR(DR9)=YEAR(DQ9),0,1)</f>
        <v>0</v>
      </c>
      <c r="DS5" s="5">
        <f t="shared" ref="DS5" si="54">IF(YEAR(DS9)=YEAR(DR9),0,1)</f>
        <v>0</v>
      </c>
      <c r="DT5" s="5">
        <f t="shared" ref="DT5" si="55">IF(YEAR(DT9)=YEAR(DS9),0,1)</f>
        <v>0</v>
      </c>
      <c r="DU5" s="5">
        <f t="shared" ref="DU5" si="56">IF(YEAR(DU9)=YEAR(DT9),0,1)</f>
        <v>0</v>
      </c>
      <c r="DV5" s="5">
        <f t="shared" ref="DV5" si="57">IF(YEAR(DV9)=YEAR(DU9),0,1)</f>
        <v>0</v>
      </c>
      <c r="DW5" s="5">
        <f t="shared" ref="DW5" si="58">IF(YEAR(DW9)=YEAR(DV9),0,1)</f>
        <v>0</v>
      </c>
      <c r="DX5" s="5">
        <f t="shared" ref="DX5" si="59">IF(YEAR(DX9)=YEAR(DW9),0,1)</f>
        <v>0</v>
      </c>
      <c r="DY5" s="5">
        <f t="shared" ref="DY5" si="60">IF(YEAR(DY9)=YEAR(DX9),0,1)</f>
        <v>0</v>
      </c>
      <c r="DZ5" s="5">
        <f t="shared" ref="DZ5" si="61">IF(YEAR(DZ9)=YEAR(DY9),0,1)</f>
        <v>0</v>
      </c>
      <c r="EA5" s="5">
        <f t="shared" ref="EA5" si="62">IF(YEAR(EA9)=YEAR(DZ9),0,1)</f>
        <v>0</v>
      </c>
      <c r="EB5" s="5">
        <f>IF(YEAR(EB9)=YEAR(EA9),0,1)</f>
        <v>1</v>
      </c>
      <c r="EC5" s="5">
        <f>IF(YEAR(EC9)=YEAR(EB9),0,1)</f>
        <v>0</v>
      </c>
      <c r="ED5" s="5">
        <f>IF(YEAR(ED9)=YEAR(EC9),0,1)</f>
        <v>0</v>
      </c>
      <c r="EE5" s="5">
        <f t="shared" ref="EE5" si="63">IF(YEAR(EE9)=YEAR(ED9),0,1)</f>
        <v>0</v>
      </c>
      <c r="EF5" s="5">
        <f t="shared" ref="EF5" si="64">IF(YEAR(EF9)=YEAR(EE9),0,1)</f>
        <v>0</v>
      </c>
      <c r="EG5" s="5">
        <f t="shared" ref="EG5" si="65">IF(YEAR(EG9)=YEAR(EF9),0,1)</f>
        <v>0</v>
      </c>
      <c r="EH5" s="5">
        <f t="shared" ref="EH5" si="66">IF(YEAR(EH9)=YEAR(EG9),0,1)</f>
        <v>0</v>
      </c>
      <c r="EI5" s="5">
        <f t="shared" ref="EI5" si="67">IF(YEAR(EI9)=YEAR(EH9),0,1)</f>
        <v>0</v>
      </c>
      <c r="EJ5" s="5">
        <f t="shared" ref="EJ5" si="68">IF(YEAR(EJ9)=YEAR(EI9),0,1)</f>
        <v>0</v>
      </c>
      <c r="EK5" s="5">
        <f t="shared" ref="EK5" si="69">IF(YEAR(EK9)=YEAR(EJ9),0,1)</f>
        <v>0</v>
      </c>
      <c r="EL5" s="5">
        <f t="shared" ref="EL5" si="70">IF(YEAR(EL9)=YEAR(EK9),0,1)</f>
        <v>0</v>
      </c>
      <c r="EM5" s="5">
        <f t="shared" ref="EM5" si="71">IF(YEAR(EM9)=YEAR(EL9),0,1)</f>
        <v>0</v>
      </c>
      <c r="EN5" s="5">
        <f t="shared" ref="EN5" si="72">IF(YEAR(EN9)=YEAR(EM9),0,1)</f>
        <v>1</v>
      </c>
      <c r="EO5" s="5">
        <f t="shared" ref="EO5" si="73">IF(YEAR(EO9)=YEAR(EN9),0,1)</f>
        <v>0</v>
      </c>
      <c r="EP5" s="5">
        <f t="shared" ref="EP5" si="74">IF(YEAR(EP9)=YEAR(EO9),0,1)</f>
        <v>0</v>
      </c>
      <c r="EQ5" s="5">
        <f t="shared" ref="EQ5" si="75">IF(YEAR(EQ9)=YEAR(EP9),0,1)</f>
        <v>0</v>
      </c>
      <c r="ER5" s="5">
        <f t="shared" ref="ER5" si="76">IF(YEAR(ER9)=YEAR(EQ9),0,1)</f>
        <v>0</v>
      </c>
      <c r="ES5" s="5">
        <f t="shared" ref="ES5" si="77">IF(YEAR(ES9)=YEAR(ER9),0,1)</f>
        <v>0</v>
      </c>
      <c r="ET5" s="5">
        <f t="shared" ref="ET5" si="78">IF(YEAR(ET9)=YEAR(ES9),0,1)</f>
        <v>0</v>
      </c>
      <c r="EU5" s="5">
        <f t="shared" ref="EU5" si="79">IF(YEAR(EU9)=YEAR(ET9),0,1)</f>
        <v>0</v>
      </c>
      <c r="EV5" s="5">
        <f t="shared" ref="EV5" si="80">IF(YEAR(EV9)=YEAR(EU9),0,1)</f>
        <v>0</v>
      </c>
      <c r="EW5" s="5">
        <f t="shared" ref="EW5" si="81">IF(YEAR(EW9)=YEAR(EV9),0,1)</f>
        <v>0</v>
      </c>
      <c r="EX5" s="5">
        <f t="shared" ref="EX5" si="82">IF(YEAR(EX9)=YEAR(EW9),0,1)</f>
        <v>0</v>
      </c>
      <c r="EY5" s="5">
        <f t="shared" ref="EY5" si="83">IF(YEAR(EY9)=YEAR(EX9),0,1)</f>
        <v>0</v>
      </c>
      <c r="EZ5" s="5">
        <f t="shared" ref="EZ5" si="84">IF(YEAR(EZ9)=YEAR(EY9),0,1)</f>
        <v>1</v>
      </c>
      <c r="FA5" s="5">
        <f t="shared" ref="FA5" si="85">IF(YEAR(FA9)=YEAR(EZ9),0,1)</f>
        <v>0</v>
      </c>
      <c r="FB5" s="5">
        <f t="shared" ref="FB5" si="86">IF(YEAR(FB9)=YEAR(FA9),0,1)</f>
        <v>0</v>
      </c>
      <c r="FC5" s="5">
        <f t="shared" ref="FC5" si="87">IF(YEAR(FC9)=YEAR(FB9),0,1)</f>
        <v>0</v>
      </c>
      <c r="FD5" s="5">
        <f t="shared" ref="FD5" si="88">IF(YEAR(FD9)=YEAR(FC9),0,1)</f>
        <v>0</v>
      </c>
      <c r="FE5" s="5">
        <f t="shared" ref="FE5" si="89">IF(YEAR(FE9)=YEAR(FD9),0,1)</f>
        <v>0</v>
      </c>
      <c r="FF5" s="5">
        <f t="shared" ref="FF5" si="90">IF(YEAR(FF9)=YEAR(FE9),0,1)</f>
        <v>0</v>
      </c>
      <c r="FG5" s="5">
        <f t="shared" ref="FG5" si="91">IF(YEAR(FG9)=YEAR(FF9),0,1)</f>
        <v>0</v>
      </c>
      <c r="FH5" s="5">
        <f t="shared" ref="FH5" si="92">IF(YEAR(FH9)=YEAR(FG9),0,1)</f>
        <v>0</v>
      </c>
      <c r="FI5" s="5">
        <f t="shared" ref="FI5" si="93">IF(YEAR(FI9)=YEAR(FH9),0,1)</f>
        <v>0</v>
      </c>
      <c r="FJ5" s="5">
        <f t="shared" ref="FJ5" si="94">IF(YEAR(FJ9)=YEAR(FI9),0,1)</f>
        <v>0</v>
      </c>
      <c r="FK5" s="5">
        <f t="shared" ref="FK5" si="95">IF(YEAR(FK9)=YEAR(FJ9),0,1)</f>
        <v>0</v>
      </c>
      <c r="FL5" s="5">
        <f t="shared" ref="FL5" si="96">IF(YEAR(FL9)=YEAR(FK9),0,1)</f>
        <v>1</v>
      </c>
      <c r="FM5" s="5">
        <f t="shared" ref="FM5" si="97">IF(YEAR(FM9)=YEAR(FL9),0,1)</f>
        <v>0</v>
      </c>
      <c r="FN5" s="5">
        <f t="shared" ref="FN5" si="98">IF(YEAR(FN9)=YEAR(FM9),0,1)</f>
        <v>0</v>
      </c>
      <c r="FO5" s="5">
        <f t="shared" ref="FO5" si="99">IF(YEAR(FO9)=YEAR(FN9),0,1)</f>
        <v>0</v>
      </c>
      <c r="FP5" s="5">
        <f t="shared" ref="FP5" si="100">IF(YEAR(FP9)=YEAR(FO9),0,1)</f>
        <v>0</v>
      </c>
      <c r="FQ5" s="5">
        <f t="shared" ref="FQ5" si="101">IF(YEAR(FQ9)=YEAR(FP9),0,1)</f>
        <v>0</v>
      </c>
      <c r="FR5" s="5">
        <f t="shared" ref="FR5" si="102">IF(YEAR(FR9)=YEAR(FQ9),0,1)</f>
        <v>0</v>
      </c>
      <c r="FS5" s="5">
        <f t="shared" ref="FS5" si="103">IF(YEAR(FS9)=YEAR(FR9),0,1)</f>
        <v>0</v>
      </c>
      <c r="FT5" s="5">
        <f t="shared" ref="FT5" si="104">IF(YEAR(FT9)=YEAR(FS9),0,1)</f>
        <v>0</v>
      </c>
      <c r="FU5" s="5">
        <f t="shared" ref="FU5" si="105">IF(YEAR(FU9)=YEAR(FT9),0,1)</f>
        <v>0</v>
      </c>
      <c r="FV5" s="5">
        <f t="shared" ref="FV5" si="106">IF(YEAR(FV9)=YEAR(FU9),0,1)</f>
        <v>0</v>
      </c>
      <c r="FW5" s="5">
        <f t="shared" ref="FW5" si="107">IF(YEAR(FW9)=YEAR(FV9),0,1)</f>
        <v>0</v>
      </c>
      <c r="FX5" s="5">
        <f t="shared" ref="FX5" si="108">IF(YEAR(FX9)=YEAR(FW9),0,1)</f>
        <v>1</v>
      </c>
      <c r="FY5" s="5">
        <f t="shared" ref="FY5" si="109">IF(YEAR(FY9)=YEAR(FX9),0,1)</f>
        <v>0</v>
      </c>
      <c r="FZ5" s="5">
        <f t="shared" ref="FZ5" si="110">IF(YEAR(FZ9)=YEAR(FY9),0,1)</f>
        <v>0</v>
      </c>
      <c r="GA5" s="5">
        <f t="shared" ref="GA5" si="111">IF(YEAR(GA9)=YEAR(FZ9),0,1)</f>
        <v>0</v>
      </c>
      <c r="GB5" s="5">
        <f t="shared" ref="GB5" si="112">IF(YEAR(GB9)=YEAR(GA9),0,1)</f>
        <v>0</v>
      </c>
      <c r="GC5" s="5">
        <f t="shared" ref="GC5" si="113">IF(YEAR(GC9)=YEAR(GB9),0,1)</f>
        <v>0</v>
      </c>
      <c r="GD5" s="5">
        <f t="shared" ref="GD5" si="114">IF(YEAR(GD9)=YEAR(GC9),0,1)</f>
        <v>0</v>
      </c>
      <c r="GE5" s="5">
        <f t="shared" ref="GE5" si="115">IF(YEAR(GE9)=YEAR(GD9),0,1)</f>
        <v>0</v>
      </c>
      <c r="GF5" s="5">
        <f t="shared" ref="GF5" si="116">IF(YEAR(GF9)=YEAR(GE9),0,1)</f>
        <v>0</v>
      </c>
      <c r="GG5" s="5">
        <f t="shared" ref="GG5" si="117">IF(YEAR(GG9)=YEAR(GF9),0,1)</f>
        <v>0</v>
      </c>
      <c r="GH5" s="5">
        <f t="shared" ref="GH5" si="118">IF(YEAR(GH9)=YEAR(GG9),0,1)</f>
        <v>0</v>
      </c>
      <c r="GI5" s="5">
        <f t="shared" ref="GI5" si="119">IF(YEAR(GI9)=YEAR(GH9),0,1)</f>
        <v>0</v>
      </c>
      <c r="GJ5" s="5">
        <f t="shared" ref="GJ5" si="120">IF(YEAR(GJ9)=YEAR(GI9),0,1)</f>
        <v>1</v>
      </c>
      <c r="GK5" s="5">
        <f t="shared" ref="GK5" si="121">IF(YEAR(GK9)=YEAR(GJ9),0,1)</f>
        <v>0</v>
      </c>
      <c r="GL5" s="5">
        <f t="shared" ref="GL5" si="122">IF(YEAR(GL9)=YEAR(GK9),0,1)</f>
        <v>0</v>
      </c>
      <c r="GM5" s="5">
        <f t="shared" ref="GM5" si="123">IF(YEAR(GM9)=YEAR(GL9),0,1)</f>
        <v>0</v>
      </c>
      <c r="GN5" s="5">
        <f t="shared" ref="GN5" si="124">IF(YEAR(GN9)=YEAR(GM9),0,1)</f>
        <v>0</v>
      </c>
      <c r="GO5" s="5">
        <f t="shared" ref="GO5" si="125">IF(YEAR(GO9)=YEAR(GN9),0,1)</f>
        <v>0</v>
      </c>
      <c r="GP5" s="5">
        <f t="shared" ref="GP5" si="126">IF(YEAR(GP9)=YEAR(GO9),0,1)</f>
        <v>0</v>
      </c>
      <c r="GQ5" s="5">
        <f t="shared" ref="GQ5" si="127">IF(YEAR(GQ9)=YEAR(GP9),0,1)</f>
        <v>0</v>
      </c>
      <c r="GR5" s="5">
        <f t="shared" ref="GR5" si="128">IF(YEAR(GR9)=YEAR(GQ9),0,1)</f>
        <v>0</v>
      </c>
      <c r="GS5" s="5">
        <f t="shared" ref="GS5" si="129">IF(YEAR(GS9)=YEAR(GR9),0,1)</f>
        <v>0</v>
      </c>
      <c r="GT5" s="5">
        <f t="shared" ref="GT5" si="130">IF(YEAR(GT9)=YEAR(GS9),0,1)</f>
        <v>0</v>
      </c>
      <c r="GU5" s="5">
        <f t="shared" ref="GU5" si="131">IF(YEAR(GU9)=YEAR(GT9),0,1)</f>
        <v>0</v>
      </c>
      <c r="GV5" s="5">
        <f t="shared" ref="GV5" si="132">IF(YEAR(GV9)=YEAR(GU9),0,1)</f>
        <v>1</v>
      </c>
      <c r="GW5" s="5">
        <f t="shared" ref="GW5" si="133">IF(YEAR(GW9)=YEAR(GV9),0,1)</f>
        <v>0</v>
      </c>
      <c r="GX5" s="5">
        <f t="shared" ref="GX5" si="134">IF(YEAR(GX9)=YEAR(GW9),0,1)</f>
        <v>0</v>
      </c>
      <c r="GY5" s="5">
        <f t="shared" ref="GY5" si="135">IF(YEAR(GY9)=YEAR(GX9),0,1)</f>
        <v>0</v>
      </c>
      <c r="GZ5" s="5">
        <f t="shared" ref="GZ5" si="136">IF(YEAR(GZ9)=YEAR(GY9),0,1)</f>
        <v>0</v>
      </c>
      <c r="HA5" s="5">
        <f t="shared" ref="HA5" si="137">IF(YEAR(HA9)=YEAR(GZ9),0,1)</f>
        <v>0</v>
      </c>
      <c r="HB5" s="5">
        <f t="shared" ref="HB5" si="138">IF(YEAR(HB9)=YEAR(HA9),0,1)</f>
        <v>0</v>
      </c>
      <c r="HC5" s="5">
        <f t="shared" ref="HC5" si="139">IF(YEAR(HC9)=YEAR(HB9),0,1)</f>
        <v>0</v>
      </c>
      <c r="HD5" s="5">
        <f t="shared" ref="HD5" si="140">IF(YEAR(HD9)=YEAR(HC9),0,1)</f>
        <v>0</v>
      </c>
      <c r="HE5" s="5">
        <f t="shared" ref="HE5" si="141">IF(YEAR(HE9)=YEAR(HD9),0,1)</f>
        <v>0</v>
      </c>
      <c r="HF5" s="5">
        <f t="shared" ref="HF5" si="142">IF(YEAR(HF9)=YEAR(HE9),0,1)</f>
        <v>0</v>
      </c>
      <c r="HG5" s="5">
        <f t="shared" ref="HG5" si="143">IF(YEAR(HG9)=YEAR(HF9),0,1)</f>
        <v>0</v>
      </c>
      <c r="HH5" s="5">
        <f t="shared" ref="HH5" si="144">IF(YEAR(HH9)=YEAR(HG9),0,1)</f>
        <v>1</v>
      </c>
      <c r="HI5" s="5">
        <f t="shared" ref="HI5" si="145">IF(YEAR(HI9)=YEAR(HH9),0,1)</f>
        <v>0</v>
      </c>
      <c r="HJ5" s="5">
        <f t="shared" ref="HJ5" si="146">IF(YEAR(HJ9)=YEAR(HI9),0,1)</f>
        <v>0</v>
      </c>
      <c r="HK5" s="5">
        <f t="shared" ref="HK5" si="147">IF(YEAR(HK9)=YEAR(HJ9),0,1)</f>
        <v>0</v>
      </c>
      <c r="HL5" s="5">
        <f t="shared" ref="HL5" si="148">IF(YEAR(HL9)=YEAR(HK9),0,1)</f>
        <v>0</v>
      </c>
      <c r="HM5" s="5">
        <f t="shared" ref="HM5" si="149">IF(YEAR(HM9)=YEAR(HL9),0,1)</f>
        <v>0</v>
      </c>
      <c r="HN5" s="5">
        <f t="shared" ref="HN5" si="150">IF(YEAR(HN9)=YEAR(HM9),0,1)</f>
        <v>0</v>
      </c>
      <c r="HO5" s="5">
        <f t="shared" ref="HO5" si="151">IF(YEAR(HO9)=YEAR(HN9),0,1)</f>
        <v>0</v>
      </c>
      <c r="HP5" s="5">
        <f t="shared" ref="HP5" si="152">IF(YEAR(HP9)=YEAR(HO9),0,1)</f>
        <v>0</v>
      </c>
      <c r="HQ5" s="5">
        <f t="shared" ref="HQ5" si="153">IF(YEAR(HQ9)=YEAR(HP9),0,1)</f>
        <v>0</v>
      </c>
      <c r="HR5" s="5">
        <f t="shared" ref="HR5" si="154">IF(YEAR(HR9)=YEAR(HQ9),0,1)</f>
        <v>0</v>
      </c>
      <c r="HS5" s="5">
        <f t="shared" ref="HS5" si="155">IF(YEAR(HS9)=YEAR(HR9),0,1)</f>
        <v>0</v>
      </c>
      <c r="HT5" s="5">
        <f t="shared" ref="HT5" si="156">IF(YEAR(HT9)=YEAR(HS9),0,1)</f>
        <v>1</v>
      </c>
      <c r="HU5" s="5">
        <f t="shared" ref="HU5" si="157">IF(YEAR(HU9)=YEAR(HT9),0,1)</f>
        <v>0</v>
      </c>
      <c r="HV5" s="5">
        <f t="shared" ref="HV5" si="158">IF(YEAR(HV9)=YEAR(HU9),0,1)</f>
        <v>0</v>
      </c>
      <c r="HW5" s="5">
        <f t="shared" ref="HW5" si="159">IF(YEAR(HW9)=YEAR(HV9),0,1)</f>
        <v>0</v>
      </c>
      <c r="HX5" s="5">
        <f t="shared" ref="HX5" si="160">IF(YEAR(HX9)=YEAR(HW9),0,1)</f>
        <v>0</v>
      </c>
      <c r="HY5" s="5">
        <f t="shared" ref="HY5" si="161">IF(YEAR(HY9)=YEAR(HX9),0,1)</f>
        <v>0</v>
      </c>
      <c r="HZ5" s="5">
        <f t="shared" ref="HZ5" si="162">IF(YEAR(HZ9)=YEAR(HY9),0,1)</f>
        <v>0</v>
      </c>
      <c r="IA5" s="5">
        <f t="shared" ref="IA5" si="163">IF(YEAR(IA9)=YEAR(HZ9),0,1)</f>
        <v>0</v>
      </c>
      <c r="IB5" s="5">
        <f t="shared" ref="IB5" si="164">IF(YEAR(IB9)=YEAR(IA9),0,1)</f>
        <v>0</v>
      </c>
      <c r="IC5" s="5">
        <f t="shared" ref="IC5" si="165">IF(YEAR(IC9)=YEAR(IB9),0,1)</f>
        <v>0</v>
      </c>
      <c r="ID5" s="5">
        <f t="shared" ref="ID5" si="166">IF(YEAR(ID9)=YEAR(IC9),0,1)</f>
        <v>0</v>
      </c>
      <c r="IE5" s="5">
        <f t="shared" ref="IE5" si="167">IF(YEAR(IE9)=YEAR(ID9),0,1)</f>
        <v>0</v>
      </c>
      <c r="IF5" s="5">
        <f t="shared" ref="IF5" si="168">IF(YEAR(IF9)=YEAR(IE9),0,1)</f>
        <v>1</v>
      </c>
      <c r="IG5" s="5">
        <f t="shared" ref="IG5" si="169">IF(YEAR(IG9)=YEAR(IF9),0,1)</f>
        <v>0</v>
      </c>
      <c r="IH5" s="5">
        <f t="shared" ref="IH5" si="170">IF(YEAR(IH9)=YEAR(IG9),0,1)</f>
        <v>0</v>
      </c>
      <c r="II5" s="5">
        <f t="shared" ref="II5" si="171">IF(YEAR(II9)=YEAR(IH9),0,1)</f>
        <v>0</v>
      </c>
      <c r="IJ5" s="5">
        <f t="shared" ref="IJ5" si="172">IF(YEAR(IJ9)=YEAR(II9),0,1)</f>
        <v>0</v>
      </c>
      <c r="IK5" s="5">
        <f t="shared" ref="IK5" si="173">IF(YEAR(IK9)=YEAR(IJ9),0,1)</f>
        <v>0</v>
      </c>
      <c r="IL5" s="5">
        <f t="shared" ref="IL5" si="174">IF(YEAR(IL9)=YEAR(IK9),0,1)</f>
        <v>0</v>
      </c>
      <c r="IM5" s="5">
        <f t="shared" ref="IM5" si="175">IF(YEAR(IM9)=YEAR(IL9),0,1)</f>
        <v>0</v>
      </c>
      <c r="IN5" s="5">
        <f t="shared" ref="IN5" si="176">IF(YEAR(IN9)=YEAR(IM9),0,1)</f>
        <v>0</v>
      </c>
      <c r="IO5" s="5">
        <f t="shared" ref="IO5" si="177">IF(YEAR(IO9)=YEAR(IN9),0,1)</f>
        <v>0</v>
      </c>
      <c r="IP5" s="5">
        <f t="shared" ref="IP5" si="178">IF(YEAR(IP9)=YEAR(IO9),0,1)</f>
        <v>0</v>
      </c>
      <c r="IQ5" s="5">
        <f t="shared" ref="IQ5" si="179">IF(YEAR(IQ9)=YEAR(IP9),0,1)</f>
        <v>0</v>
      </c>
      <c r="IR5" s="5">
        <f t="shared" ref="IR5" si="180">IF(YEAR(IR9)=YEAR(IQ9),0,1)</f>
        <v>1</v>
      </c>
      <c r="IS5" s="5">
        <f t="shared" ref="IS5" si="181">IF(YEAR(IS9)=YEAR(IR9),0,1)</f>
        <v>0</v>
      </c>
      <c r="IT5" s="5">
        <f t="shared" ref="IT5" si="182">IF(YEAR(IT9)=YEAR(IS9),0,1)</f>
        <v>0</v>
      </c>
      <c r="IU5" s="5">
        <f t="shared" ref="IU5" si="183">IF(YEAR(IU9)=YEAR(IT9),0,1)</f>
        <v>0</v>
      </c>
      <c r="IV5" s="5">
        <f t="shared" ref="IV5" si="184">IF(YEAR(IV9)=YEAR(IU9),0,1)</f>
        <v>0</v>
      </c>
      <c r="IW5" s="5">
        <f t="shared" ref="IW5" si="185">IF(YEAR(IW9)=YEAR(IV9),0,1)</f>
        <v>0</v>
      </c>
      <c r="IX5" s="5">
        <f t="shared" ref="IX5" si="186">IF(YEAR(IX9)=YEAR(IW9),0,1)</f>
        <v>0</v>
      </c>
      <c r="IY5" s="5">
        <f t="shared" ref="IY5" si="187">IF(YEAR(IY9)=YEAR(IX9),0,1)</f>
        <v>0</v>
      </c>
      <c r="IZ5" s="5">
        <f t="shared" ref="IZ5" si="188">IF(YEAR(IZ9)=YEAR(IY9),0,1)</f>
        <v>0</v>
      </c>
      <c r="JA5" s="5">
        <f t="shared" ref="JA5" si="189">IF(YEAR(JA9)=YEAR(IZ9),0,1)</f>
        <v>0</v>
      </c>
      <c r="JB5" s="5">
        <f t="shared" ref="JB5" si="190">IF(YEAR(JB9)=YEAR(JA9),0,1)</f>
        <v>0</v>
      </c>
      <c r="JC5" s="5">
        <f t="shared" ref="JC5" si="191">IF(YEAR(JC9)=YEAR(JB9),0,1)</f>
        <v>0</v>
      </c>
      <c r="JD5" s="5">
        <f t="shared" ref="JD5" si="192">IF(YEAR(JD9)=YEAR(JC9),0,1)</f>
        <v>1</v>
      </c>
      <c r="JE5" s="5">
        <f t="shared" ref="JE5" si="193">IF(YEAR(JE9)=YEAR(JD9),0,1)</f>
        <v>0</v>
      </c>
      <c r="JF5" s="5">
        <f t="shared" ref="JF5" si="194">IF(YEAR(JF9)=YEAR(JE9),0,1)</f>
        <v>0</v>
      </c>
      <c r="JG5" s="5">
        <f t="shared" ref="JG5" si="195">IF(YEAR(JG9)=YEAR(JF9),0,1)</f>
        <v>0</v>
      </c>
      <c r="JH5" s="5">
        <f t="shared" ref="JH5" si="196">IF(YEAR(JH9)=YEAR(JG9),0,1)</f>
        <v>0</v>
      </c>
      <c r="JI5" s="5">
        <f t="shared" ref="JI5" si="197">IF(YEAR(JI9)=YEAR(JH9),0,1)</f>
        <v>0</v>
      </c>
      <c r="JJ5" s="5">
        <f t="shared" ref="JJ5" si="198">IF(YEAR(JJ9)=YEAR(JI9),0,1)</f>
        <v>0</v>
      </c>
      <c r="JK5" s="5">
        <f t="shared" ref="JK5" si="199">IF(YEAR(JK9)=YEAR(JJ9),0,1)</f>
        <v>0</v>
      </c>
      <c r="JL5" s="5">
        <f t="shared" ref="JL5" si="200">IF(YEAR(JL9)=YEAR(JK9),0,1)</f>
        <v>0</v>
      </c>
      <c r="JM5" s="5">
        <f t="shared" ref="JM5" si="201">IF(YEAR(JM9)=YEAR(JL9),0,1)</f>
        <v>0</v>
      </c>
      <c r="JN5" s="5">
        <f t="shared" ref="JN5" si="202">IF(YEAR(JN9)=YEAR(JM9),0,1)</f>
        <v>0</v>
      </c>
      <c r="JO5" s="5">
        <f t="shared" ref="JO5" si="203">IF(YEAR(JO9)=YEAR(JN9),0,1)</f>
        <v>0</v>
      </c>
      <c r="JP5" s="5">
        <f t="shared" ref="JP5" si="204">IF(YEAR(JP9)=YEAR(JO9),0,1)</f>
        <v>1</v>
      </c>
      <c r="JQ5" s="5">
        <f t="shared" ref="JQ5" si="205">IF(YEAR(JQ9)=YEAR(JP9),0,1)</f>
        <v>0</v>
      </c>
      <c r="JR5" s="5">
        <f t="shared" ref="JR5" si="206">IF(YEAR(JR9)=YEAR(JQ9),0,1)</f>
        <v>0</v>
      </c>
      <c r="JS5" s="5">
        <f t="shared" ref="JS5" si="207">IF(YEAR(JS9)=YEAR(JR9),0,1)</f>
        <v>0</v>
      </c>
      <c r="JT5" s="5">
        <f t="shared" ref="JT5" si="208">IF(YEAR(JT9)=YEAR(JS9),0,1)</f>
        <v>0</v>
      </c>
      <c r="JU5" s="5">
        <f t="shared" ref="JU5" si="209">IF(YEAR(JU9)=YEAR(JT9),0,1)</f>
        <v>0</v>
      </c>
      <c r="JV5" s="5">
        <f t="shared" ref="JV5" si="210">IF(YEAR(JV9)=YEAR(JU9),0,1)</f>
        <v>0</v>
      </c>
      <c r="JW5" s="5">
        <f t="shared" ref="JW5" si="211">IF(YEAR(JW9)=YEAR(JV9),0,1)</f>
        <v>0</v>
      </c>
      <c r="JX5" s="5">
        <f t="shared" ref="JX5" si="212">IF(YEAR(JX9)=YEAR(JW9),0,1)</f>
        <v>0</v>
      </c>
      <c r="JY5" s="5">
        <f t="shared" ref="JY5" si="213">IF(YEAR(JY9)=YEAR(JX9),0,1)</f>
        <v>0</v>
      </c>
      <c r="JZ5" s="5">
        <f t="shared" ref="JZ5" si="214">IF(YEAR(JZ9)=YEAR(JY9),0,1)</f>
        <v>0</v>
      </c>
      <c r="KA5" s="5">
        <f t="shared" ref="KA5" si="215">IF(YEAR(KA9)=YEAR(JZ9),0,1)</f>
        <v>0</v>
      </c>
      <c r="KB5" s="5">
        <f t="shared" ref="KB5" si="216">IF(YEAR(KB9)=YEAR(KA9),0,1)</f>
        <v>1</v>
      </c>
      <c r="KC5" s="5">
        <f t="shared" ref="KC5" si="217">IF(YEAR(KC9)=YEAR(KB9),0,1)</f>
        <v>0</v>
      </c>
      <c r="KD5" s="5">
        <f t="shared" ref="KD5" si="218">IF(YEAR(KD9)=YEAR(KC9),0,1)</f>
        <v>0</v>
      </c>
      <c r="KE5" s="5">
        <f t="shared" ref="KE5" si="219">IF(YEAR(KE9)=YEAR(KD9),0,1)</f>
        <v>0</v>
      </c>
      <c r="KF5" s="5">
        <f t="shared" ref="KF5" si="220">IF(YEAR(KF9)=YEAR(KE9),0,1)</f>
        <v>0</v>
      </c>
      <c r="KG5" s="5">
        <f t="shared" ref="KG5" si="221">IF(YEAR(KG9)=YEAR(KF9),0,1)</f>
        <v>0</v>
      </c>
      <c r="KH5" s="5">
        <f t="shared" ref="KH5" si="222">IF(YEAR(KH9)=YEAR(KG9),0,1)</f>
        <v>0</v>
      </c>
      <c r="KI5" s="5">
        <f t="shared" ref="KI5" si="223">IF(YEAR(KI9)=YEAR(KH9),0,1)</f>
        <v>0</v>
      </c>
      <c r="KJ5" s="5">
        <f t="shared" ref="KJ5" si="224">IF(YEAR(KJ9)=YEAR(KI9),0,1)</f>
        <v>0</v>
      </c>
      <c r="KK5" s="5">
        <f t="shared" ref="KK5" si="225">IF(YEAR(KK9)=YEAR(KJ9),0,1)</f>
        <v>0</v>
      </c>
      <c r="KL5" s="5">
        <f t="shared" ref="KL5" si="226">IF(YEAR(KL9)=YEAR(KK9),0,1)</f>
        <v>0</v>
      </c>
      <c r="KM5" s="5">
        <f t="shared" ref="KM5" si="227">IF(YEAR(KM9)=YEAR(KL9),0,1)</f>
        <v>0</v>
      </c>
      <c r="KN5" s="5">
        <f t="shared" ref="KN5" si="228">IF(YEAR(KN9)=YEAR(KM9),0,1)</f>
        <v>1</v>
      </c>
      <c r="KO5" s="5">
        <f t="shared" ref="KO5" si="229">IF(YEAR(KO9)=YEAR(KN9),0,1)</f>
        <v>0</v>
      </c>
      <c r="KP5" s="5">
        <f t="shared" ref="KP5" si="230">IF(YEAR(KP9)=YEAR(KO9),0,1)</f>
        <v>0</v>
      </c>
      <c r="KQ5" s="5">
        <f t="shared" ref="KQ5" si="231">IF(YEAR(KQ9)=YEAR(KP9),0,1)</f>
        <v>0</v>
      </c>
      <c r="KR5" s="5">
        <f t="shared" ref="KR5" si="232">IF(YEAR(KR9)=YEAR(KQ9),0,1)</f>
        <v>0</v>
      </c>
      <c r="KS5" s="5">
        <f t="shared" ref="KS5" si="233">IF(YEAR(KS9)=YEAR(KR9),0,1)</f>
        <v>0</v>
      </c>
      <c r="KT5" s="5">
        <f t="shared" ref="KT5" si="234">IF(YEAR(KT9)=YEAR(KS9),0,1)</f>
        <v>0</v>
      </c>
      <c r="KU5" s="5">
        <f t="shared" ref="KU5" si="235">IF(YEAR(KU9)=YEAR(KT9),0,1)</f>
        <v>0</v>
      </c>
      <c r="KV5" s="5">
        <f t="shared" ref="KV5" si="236">IF(YEAR(KV9)=YEAR(KU9),0,1)</f>
        <v>0</v>
      </c>
      <c r="KW5" s="5">
        <f t="shared" ref="KW5" si="237">IF(YEAR(KW9)=YEAR(KV9),0,1)</f>
        <v>0</v>
      </c>
      <c r="KX5" s="5">
        <f t="shared" ref="KX5" si="238">IF(YEAR(KX9)=YEAR(KW9),0,1)</f>
        <v>0</v>
      </c>
      <c r="KY5" s="5">
        <f t="shared" ref="KY5" si="239">IF(YEAR(KY9)=YEAR(KX9),0,1)</f>
        <v>0</v>
      </c>
      <c r="KZ5" s="5">
        <f t="shared" ref="KZ5" si="240">IF(YEAR(KZ9)=YEAR(KY9),0,1)</f>
        <v>1</v>
      </c>
      <c r="LA5" s="5">
        <f t="shared" ref="LA5" si="241">IF(YEAR(LA9)=YEAR(KZ9),0,1)</f>
        <v>0</v>
      </c>
      <c r="LB5" s="5">
        <f t="shared" ref="LB5" si="242">IF(YEAR(LB9)=YEAR(LA9),0,1)</f>
        <v>0</v>
      </c>
      <c r="LC5" s="5">
        <f t="shared" ref="LC5" si="243">IF(YEAR(LC9)=YEAR(LB9),0,1)</f>
        <v>0</v>
      </c>
      <c r="LD5" s="5">
        <f t="shared" ref="LD5" si="244">IF(YEAR(LD9)=YEAR(LC9),0,1)</f>
        <v>0</v>
      </c>
      <c r="LE5" s="5">
        <f t="shared" ref="LE5" si="245">IF(YEAR(LE9)=YEAR(LD9),0,1)</f>
        <v>0</v>
      </c>
      <c r="LF5" s="5">
        <f t="shared" ref="LF5" si="246">IF(YEAR(LF9)=YEAR(LE9),0,1)</f>
        <v>0</v>
      </c>
      <c r="LG5" s="5">
        <f t="shared" ref="LG5" si="247">IF(YEAR(LG9)=YEAR(LF9),0,1)</f>
        <v>0</v>
      </c>
      <c r="LH5" s="5">
        <f t="shared" ref="LH5" si="248">IF(YEAR(LH9)=YEAR(LG9),0,1)</f>
        <v>0</v>
      </c>
      <c r="LI5" s="5">
        <f t="shared" ref="LI5" si="249">IF(YEAR(LI9)=YEAR(LH9),0,1)</f>
        <v>0</v>
      </c>
      <c r="LJ5" s="5">
        <f t="shared" ref="LJ5" si="250">IF(YEAR(LJ9)=YEAR(LI9),0,1)</f>
        <v>0</v>
      </c>
      <c r="LK5" s="5">
        <f t="shared" ref="LK5" si="251">IF(YEAR(LK9)=YEAR(LJ9),0,1)</f>
        <v>0</v>
      </c>
      <c r="LL5" s="5">
        <f t="shared" ref="LL5" si="252">IF(YEAR(LL9)=YEAR(LK9),0,1)</f>
        <v>1</v>
      </c>
      <c r="LM5" s="5">
        <f t="shared" ref="LM5" si="253">IF(YEAR(LM9)=YEAR(LL9),0,1)</f>
        <v>0</v>
      </c>
      <c r="LN5" s="5">
        <f t="shared" ref="LN5" si="254">IF(YEAR(LN9)=YEAR(LM9),0,1)</f>
        <v>0</v>
      </c>
      <c r="LO5" s="5">
        <f t="shared" ref="LO5" si="255">IF(YEAR(LO9)=YEAR(LN9),0,1)</f>
        <v>0</v>
      </c>
      <c r="LP5" s="5">
        <f t="shared" ref="LP5" si="256">IF(YEAR(LP9)=YEAR(LO9),0,1)</f>
        <v>0</v>
      </c>
      <c r="LQ5" s="5">
        <f t="shared" ref="LQ5" si="257">IF(YEAR(LQ9)=YEAR(LP9),0,1)</f>
        <v>0</v>
      </c>
      <c r="LR5" s="5">
        <f t="shared" ref="LR5" si="258">IF(YEAR(LR9)=YEAR(LQ9),0,1)</f>
        <v>0</v>
      </c>
      <c r="LS5" s="5">
        <f t="shared" ref="LS5" si="259">IF(YEAR(LS9)=YEAR(LR9),0,1)</f>
        <v>0</v>
      </c>
      <c r="LT5" s="5">
        <f t="shared" ref="LT5" si="260">IF(YEAR(LT9)=YEAR(LS9),0,1)</f>
        <v>0</v>
      </c>
      <c r="LU5" s="5">
        <f t="shared" ref="LU5" si="261">IF(YEAR(LU9)=YEAR(LT9),0,1)</f>
        <v>0</v>
      </c>
      <c r="LV5" s="5">
        <f t="shared" ref="LV5" si="262">IF(YEAR(LV9)=YEAR(LU9),0,1)</f>
        <v>0</v>
      </c>
      <c r="LW5" s="5">
        <f t="shared" ref="LW5" si="263">IF(YEAR(LW9)=YEAR(LV9),0,1)</f>
        <v>0</v>
      </c>
      <c r="LX5" s="5">
        <f t="shared" ref="LX5" si="264">IF(YEAR(LX9)=YEAR(LW9),0,1)</f>
        <v>1</v>
      </c>
      <c r="LY5" s="5">
        <f t="shared" ref="LY5" si="265">IF(YEAR(LY9)=YEAR(LX9),0,1)</f>
        <v>0</v>
      </c>
      <c r="LZ5" s="5">
        <f t="shared" ref="LZ5" si="266">IF(YEAR(LZ9)=YEAR(LY9),0,1)</f>
        <v>0</v>
      </c>
      <c r="MA5" s="5">
        <f t="shared" ref="MA5" si="267">IF(YEAR(MA9)=YEAR(LZ9),0,1)</f>
        <v>0</v>
      </c>
      <c r="MB5" s="5">
        <f t="shared" ref="MB5" si="268">IF(YEAR(MB9)=YEAR(MA9),0,1)</f>
        <v>0</v>
      </c>
      <c r="MC5" s="5">
        <f t="shared" ref="MC5" si="269">IF(YEAR(MC9)=YEAR(MB9),0,1)</f>
        <v>0</v>
      </c>
      <c r="MD5" s="5">
        <f t="shared" ref="MD5" si="270">IF(YEAR(MD9)=YEAR(MC9),0,1)</f>
        <v>0</v>
      </c>
      <c r="ME5" s="5">
        <f t="shared" ref="ME5" si="271">IF(YEAR(ME9)=YEAR(MD9),0,1)</f>
        <v>0</v>
      </c>
      <c r="MF5" s="5">
        <f t="shared" ref="MF5" si="272">IF(YEAR(MF9)=YEAR(ME9),0,1)</f>
        <v>0</v>
      </c>
      <c r="MG5" s="5">
        <f t="shared" ref="MG5" si="273">IF(YEAR(MG9)=YEAR(MF9),0,1)</f>
        <v>0</v>
      </c>
      <c r="MH5" s="5">
        <f t="shared" ref="MH5" si="274">IF(YEAR(MH9)=YEAR(MG9),0,1)</f>
        <v>0</v>
      </c>
      <c r="MI5" s="5">
        <f t="shared" ref="MI5" si="275">IF(YEAR(MI9)=YEAR(MH9),0,1)</f>
        <v>0</v>
      </c>
      <c r="MJ5" s="5">
        <f t="shared" ref="MJ5" si="276">IF(YEAR(MJ9)=YEAR(MI9),0,1)</f>
        <v>1</v>
      </c>
      <c r="MK5" s="5">
        <f t="shared" ref="MK5" si="277">IF(YEAR(MK9)=YEAR(MJ9),0,1)</f>
        <v>0</v>
      </c>
      <c r="ML5" s="5">
        <f t="shared" ref="ML5" si="278">IF(YEAR(ML9)=YEAR(MK9),0,1)</f>
        <v>0</v>
      </c>
      <c r="MM5" s="5">
        <f t="shared" ref="MM5" si="279">IF(YEAR(MM9)=YEAR(ML9),0,1)</f>
        <v>0</v>
      </c>
      <c r="MN5" s="5">
        <f t="shared" ref="MN5" si="280">IF(YEAR(MN9)=YEAR(MM9),0,1)</f>
        <v>0</v>
      </c>
      <c r="MO5" s="5">
        <f t="shared" ref="MO5" si="281">IF(YEAR(MO9)=YEAR(MN9),0,1)</f>
        <v>0</v>
      </c>
      <c r="MP5" s="5">
        <f t="shared" ref="MP5" si="282">IF(YEAR(MP9)=YEAR(MO9),0,1)</f>
        <v>0</v>
      </c>
      <c r="MQ5" s="5">
        <f t="shared" ref="MQ5" si="283">IF(YEAR(MQ9)=YEAR(MP9),0,1)</f>
        <v>0</v>
      </c>
      <c r="MR5" s="5">
        <f t="shared" ref="MR5" si="284">IF(YEAR(MR9)=YEAR(MQ9),0,1)</f>
        <v>0</v>
      </c>
      <c r="MS5" s="5">
        <f t="shared" ref="MS5" si="285">IF(YEAR(MS9)=YEAR(MR9),0,1)</f>
        <v>0</v>
      </c>
      <c r="MT5" s="5">
        <f t="shared" ref="MT5" si="286">IF(YEAR(MT9)=YEAR(MS9),0,1)</f>
        <v>0</v>
      </c>
      <c r="MU5" s="5">
        <f t="shared" ref="MU5" si="287">IF(YEAR(MU9)=YEAR(MT9),0,1)</f>
        <v>0</v>
      </c>
      <c r="MV5" s="5">
        <f t="shared" ref="MV5" si="288">IF(YEAR(MV9)=YEAR(MU9),0,1)</f>
        <v>1</v>
      </c>
      <c r="MW5" s="5">
        <f t="shared" ref="MW5" si="289">IF(YEAR(MW9)=YEAR(MV9),0,1)</f>
        <v>0</v>
      </c>
      <c r="MX5" s="5">
        <f t="shared" ref="MX5" si="290">IF(YEAR(MX9)=YEAR(MW9),0,1)</f>
        <v>0</v>
      </c>
      <c r="MY5" s="5">
        <f t="shared" ref="MY5" si="291">IF(YEAR(MY9)=YEAR(MX9),0,1)</f>
        <v>0</v>
      </c>
      <c r="MZ5" s="5">
        <f t="shared" ref="MZ5" si="292">IF(YEAR(MZ9)=YEAR(MY9),0,1)</f>
        <v>0</v>
      </c>
      <c r="NA5" s="5">
        <f t="shared" ref="NA5" si="293">IF(YEAR(NA9)=YEAR(MZ9),0,1)</f>
        <v>0</v>
      </c>
      <c r="NB5" s="5">
        <f t="shared" ref="NB5" si="294">IF(YEAR(NB9)=YEAR(NA9),0,1)</f>
        <v>0</v>
      </c>
      <c r="NC5" s="5">
        <f t="shared" ref="NC5" si="295">IF(YEAR(NC9)=YEAR(NB9),0,1)</f>
        <v>0</v>
      </c>
      <c r="ND5" s="5">
        <f t="shared" ref="ND5" si="296">IF(YEAR(ND9)=YEAR(NC9),0,1)</f>
        <v>0</v>
      </c>
      <c r="NE5" s="5">
        <f t="shared" ref="NE5" si="297">IF(YEAR(NE9)=YEAR(ND9),0,1)</f>
        <v>0</v>
      </c>
      <c r="NF5" s="5">
        <f t="shared" ref="NF5" si="298">IF(YEAR(NF9)=YEAR(NE9),0,1)</f>
        <v>0</v>
      </c>
      <c r="NG5" s="5">
        <f t="shared" ref="NG5" si="299">IF(YEAR(NG9)=YEAR(NF9),0,1)</f>
        <v>0</v>
      </c>
      <c r="NH5" s="5">
        <f t="shared" ref="NH5" si="300">IF(YEAR(NH9)=YEAR(NG9),0,1)</f>
        <v>1</v>
      </c>
      <c r="NI5" s="5">
        <f t="shared" ref="NI5" si="301">IF(YEAR(NI9)=YEAR(NH9),0,1)</f>
        <v>0</v>
      </c>
      <c r="NJ5" s="5">
        <f t="shared" ref="NJ5" si="302">IF(YEAR(NJ9)=YEAR(NI9),0,1)</f>
        <v>0</v>
      </c>
      <c r="NK5" s="5">
        <f t="shared" ref="NK5" si="303">IF(YEAR(NK9)=YEAR(NJ9),0,1)</f>
        <v>0</v>
      </c>
      <c r="NL5" s="5">
        <f t="shared" ref="NL5" si="304">IF(YEAR(NL9)=YEAR(NK9),0,1)</f>
        <v>0</v>
      </c>
      <c r="NM5" s="5">
        <f t="shared" ref="NM5" si="305">IF(YEAR(NM9)=YEAR(NL9),0,1)</f>
        <v>0</v>
      </c>
      <c r="NN5" s="5">
        <f t="shared" ref="NN5" si="306">IF(YEAR(NN9)=YEAR(NM9),0,1)</f>
        <v>0</v>
      </c>
      <c r="NO5" s="5">
        <f t="shared" ref="NO5" si="307">IF(YEAR(NO9)=YEAR(NN9),0,1)</f>
        <v>0</v>
      </c>
      <c r="NP5" s="5">
        <f t="shared" ref="NP5" si="308">IF(YEAR(NP9)=YEAR(NO9),0,1)</f>
        <v>0</v>
      </c>
      <c r="NQ5" s="5">
        <f t="shared" ref="NQ5" si="309">IF(YEAR(NQ9)=YEAR(NP9),0,1)</f>
        <v>0</v>
      </c>
      <c r="NR5" s="5">
        <f t="shared" ref="NR5" si="310">IF(YEAR(NR9)=YEAR(NQ9),0,1)</f>
        <v>0</v>
      </c>
      <c r="NS5" s="5">
        <f t="shared" ref="NS5" si="311">IF(YEAR(NS9)=YEAR(NR9),0,1)</f>
        <v>0</v>
      </c>
      <c r="NT5" s="5">
        <f t="shared" ref="NT5" si="312">IF(YEAR(NT9)=YEAR(NS9),0,1)</f>
        <v>1</v>
      </c>
      <c r="NU5" s="5">
        <f t="shared" ref="NU5" si="313">IF(YEAR(NU9)=YEAR(NT9),0,1)</f>
        <v>0</v>
      </c>
      <c r="NV5" s="5">
        <f t="shared" ref="NV5" si="314">IF(YEAR(NV9)=YEAR(NU9),0,1)</f>
        <v>0</v>
      </c>
      <c r="NW5" s="5">
        <f t="shared" ref="NW5" si="315">IF(YEAR(NW9)=YEAR(NV9),0,1)</f>
        <v>0</v>
      </c>
      <c r="NX5" s="5">
        <f t="shared" ref="NX5" si="316">IF(YEAR(NX9)=YEAR(NW9),0,1)</f>
        <v>0</v>
      </c>
      <c r="NY5" s="5">
        <f t="shared" ref="NY5" si="317">IF(YEAR(NY9)=YEAR(NX9),0,1)</f>
        <v>0</v>
      </c>
      <c r="NZ5" s="5">
        <f t="shared" ref="NZ5" si="318">IF(YEAR(NZ9)=YEAR(NY9),0,1)</f>
        <v>0</v>
      </c>
      <c r="OA5" s="5">
        <f t="shared" ref="OA5" si="319">IF(YEAR(OA9)=YEAR(NZ9),0,1)</f>
        <v>0</v>
      </c>
      <c r="OB5" s="5">
        <f t="shared" ref="OB5" si="320">IF(YEAR(OB9)=YEAR(OA9),0,1)</f>
        <v>0</v>
      </c>
      <c r="OC5" s="5">
        <f t="shared" ref="OC5" si="321">IF(YEAR(OC9)=YEAR(OB9),0,1)</f>
        <v>0</v>
      </c>
      <c r="OD5" s="5">
        <f t="shared" ref="OD5" si="322">IF(YEAR(OD9)=YEAR(OC9),0,1)</f>
        <v>0</v>
      </c>
      <c r="OE5" s="5">
        <f t="shared" ref="OE5" si="323">IF(YEAR(OE9)=YEAR(OD9),0,1)</f>
        <v>0</v>
      </c>
      <c r="OF5" s="5">
        <f t="shared" ref="OF5" si="324">IF(YEAR(OF9)=YEAR(OE9),0,1)</f>
        <v>1</v>
      </c>
      <c r="OG5" s="5">
        <f t="shared" ref="OG5" si="325">IF(YEAR(OG9)=YEAR(OF9),0,1)</f>
        <v>0</v>
      </c>
      <c r="OH5" s="5">
        <f t="shared" ref="OH5" si="326">IF(YEAR(OH9)=YEAR(OG9),0,1)</f>
        <v>0</v>
      </c>
      <c r="OI5" s="5">
        <f t="shared" ref="OI5" si="327">IF(YEAR(OI9)=YEAR(OH9),0,1)</f>
        <v>0</v>
      </c>
      <c r="OJ5" s="5">
        <f t="shared" ref="OJ5" si="328">IF(YEAR(OJ9)=YEAR(OI9),0,1)</f>
        <v>0</v>
      </c>
      <c r="OK5" s="5">
        <f t="shared" ref="OK5" si="329">IF(YEAR(OK9)=YEAR(OJ9),0,1)</f>
        <v>0</v>
      </c>
      <c r="OL5" s="5">
        <f t="shared" ref="OL5" si="330">IF(YEAR(OL9)=YEAR(OK9),0,1)</f>
        <v>0</v>
      </c>
      <c r="OM5" s="5">
        <f t="shared" ref="OM5" si="331">IF(YEAR(OM9)=YEAR(OL9),0,1)</f>
        <v>0</v>
      </c>
      <c r="ON5" s="5">
        <f t="shared" ref="ON5" si="332">IF(YEAR(ON9)=YEAR(OM9),0,1)</f>
        <v>0</v>
      </c>
      <c r="OO5" s="5">
        <f t="shared" ref="OO5" si="333">IF(YEAR(OO9)=YEAR(ON9),0,1)</f>
        <v>0</v>
      </c>
      <c r="OP5" s="5">
        <f t="shared" ref="OP5" si="334">IF(YEAR(OP9)=YEAR(OO9),0,1)</f>
        <v>0</v>
      </c>
      <c r="OQ5" s="5">
        <f t="shared" ref="OQ5" si="335">IF(YEAR(OQ9)=YEAR(OP9),0,1)</f>
        <v>0</v>
      </c>
      <c r="OR5" s="5">
        <f t="shared" ref="OR5" si="336">IF(YEAR(OR9)=YEAR(OQ9),0,1)</f>
        <v>1</v>
      </c>
      <c r="OS5" s="5">
        <f t="shared" ref="OS5" si="337">IF(YEAR(OS9)=YEAR(OR9),0,1)</f>
        <v>0</v>
      </c>
      <c r="OT5" s="5">
        <f t="shared" ref="OT5" si="338">IF(YEAR(OT9)=YEAR(OS9),0,1)</f>
        <v>0</v>
      </c>
      <c r="OU5" s="5">
        <f t="shared" ref="OU5" si="339">IF(YEAR(OU9)=YEAR(OT9),0,1)</f>
        <v>0</v>
      </c>
      <c r="OV5" s="5">
        <f t="shared" ref="OV5" si="340">IF(YEAR(OV9)=YEAR(OU9),0,1)</f>
        <v>0</v>
      </c>
      <c r="OW5" s="5">
        <f t="shared" ref="OW5" si="341">IF(YEAR(OW9)=YEAR(OV9),0,1)</f>
        <v>0</v>
      </c>
      <c r="OX5" s="5">
        <f t="shared" ref="OX5" si="342">IF(YEAR(OX9)=YEAR(OW9),0,1)</f>
        <v>0</v>
      </c>
      <c r="OY5" s="5">
        <f t="shared" ref="OY5" si="343">IF(YEAR(OY9)=YEAR(OX9),0,1)</f>
        <v>0</v>
      </c>
      <c r="OZ5" s="5">
        <f t="shared" ref="OZ5" si="344">IF(YEAR(OZ9)=YEAR(OY9),0,1)</f>
        <v>0</v>
      </c>
      <c r="PA5" s="5">
        <f t="shared" ref="PA5" si="345">IF(YEAR(PA9)=YEAR(OZ9),0,1)</f>
        <v>0</v>
      </c>
      <c r="PB5" s="5">
        <f t="shared" ref="PB5" si="346">IF(YEAR(PB9)=YEAR(PA9),0,1)</f>
        <v>0</v>
      </c>
      <c r="PC5" s="5">
        <f t="shared" ref="PC5" si="347">IF(YEAR(PC9)=YEAR(PB9),0,1)</f>
        <v>0</v>
      </c>
      <c r="PD5" s="5">
        <f t="shared" ref="PD5" si="348">IF(YEAR(PD9)=YEAR(PC9),0,1)</f>
        <v>1</v>
      </c>
      <c r="PE5" s="5">
        <f t="shared" ref="PE5" si="349">IF(YEAR(PE9)=YEAR(PD9),0,1)</f>
        <v>0</v>
      </c>
      <c r="PF5" s="5">
        <f t="shared" ref="PF5" si="350">IF(YEAR(PF9)=YEAR(PE9),0,1)</f>
        <v>0</v>
      </c>
      <c r="PG5" s="5">
        <f t="shared" ref="PG5" si="351">IF(YEAR(PG9)=YEAR(PF9),0,1)</f>
        <v>0</v>
      </c>
      <c r="PH5" s="5">
        <f t="shared" ref="PH5" si="352">IF(YEAR(PH9)=YEAR(PG9),0,1)</f>
        <v>0</v>
      </c>
      <c r="PI5" s="5">
        <f t="shared" ref="PI5" si="353">IF(YEAR(PI9)=YEAR(PH9),0,1)</f>
        <v>0</v>
      </c>
      <c r="PJ5" s="5">
        <f t="shared" ref="PJ5" si="354">IF(YEAR(PJ9)=YEAR(PI9),0,1)</f>
        <v>0</v>
      </c>
      <c r="PK5" s="5">
        <f t="shared" ref="PK5" si="355">IF(YEAR(PK9)=YEAR(PJ9),0,1)</f>
        <v>0</v>
      </c>
      <c r="PL5" s="5">
        <f t="shared" ref="PL5" si="356">IF(YEAR(PL9)=YEAR(PK9),0,1)</f>
        <v>0</v>
      </c>
      <c r="PM5" s="5">
        <f t="shared" ref="PM5" si="357">IF(YEAR(PM9)=YEAR(PL9),0,1)</f>
        <v>0</v>
      </c>
      <c r="PN5" s="5">
        <f t="shared" ref="PN5" si="358">IF(YEAR(PN9)=YEAR(PM9),0,1)</f>
        <v>0</v>
      </c>
      <c r="PO5" s="5">
        <f t="shared" ref="PO5" si="359">IF(YEAR(PO9)=YEAR(PN9),0,1)</f>
        <v>0</v>
      </c>
      <c r="PP5" s="5">
        <f t="shared" ref="PP5" si="360">IF(YEAR(PP9)=YEAR(PO9),0,1)</f>
        <v>1</v>
      </c>
      <c r="PQ5" s="5">
        <f t="shared" ref="PQ5" si="361">IF(YEAR(PQ9)=YEAR(PP9),0,1)</f>
        <v>0</v>
      </c>
      <c r="PR5" s="5">
        <f t="shared" ref="PR5" si="362">IF(YEAR(PR9)=YEAR(PQ9),0,1)</f>
        <v>0</v>
      </c>
      <c r="PS5" s="5">
        <f t="shared" ref="PS5" si="363">IF(YEAR(PS9)=YEAR(PR9),0,1)</f>
        <v>0</v>
      </c>
      <c r="PT5" s="5">
        <f t="shared" ref="PT5" si="364">IF(YEAR(PT9)=YEAR(PS9),0,1)</f>
        <v>0</v>
      </c>
      <c r="PU5" s="5">
        <f t="shared" ref="PU5" si="365">IF(YEAR(PU9)=YEAR(PT9),0,1)</f>
        <v>0</v>
      </c>
      <c r="PV5" s="5">
        <f t="shared" ref="PV5" si="366">IF(YEAR(PV9)=YEAR(PU9),0,1)</f>
        <v>0</v>
      </c>
      <c r="PW5" s="5">
        <f t="shared" ref="PW5" si="367">IF(YEAR(PW9)=YEAR(PV9),0,1)</f>
        <v>0</v>
      </c>
      <c r="PX5" s="5">
        <f t="shared" ref="PX5" si="368">IF(YEAR(PX9)=YEAR(PW9),0,1)</f>
        <v>0</v>
      </c>
      <c r="PY5" s="5">
        <f t="shared" ref="PY5" si="369">IF(YEAR(PY9)=YEAR(PX9),0,1)</f>
        <v>0</v>
      </c>
      <c r="PZ5" s="5">
        <f t="shared" ref="PZ5" si="370">IF(YEAR(PZ9)=YEAR(PY9),0,1)</f>
        <v>0</v>
      </c>
      <c r="QA5" s="5">
        <f t="shared" ref="QA5" si="371">IF(YEAR(QA9)=YEAR(PZ9),0,1)</f>
        <v>0</v>
      </c>
      <c r="QB5" s="5">
        <f t="shared" ref="QB5" si="372">IF(YEAR(QB9)=YEAR(QA9),0,1)</f>
        <v>1</v>
      </c>
      <c r="QC5" s="5">
        <f t="shared" ref="QC5" si="373">IF(YEAR(QC9)=YEAR(QB9),0,1)</f>
        <v>0</v>
      </c>
      <c r="QD5" s="5">
        <f t="shared" ref="QD5" si="374">IF(YEAR(QD9)=YEAR(QC9),0,1)</f>
        <v>0</v>
      </c>
      <c r="QE5" s="5">
        <f t="shared" ref="QE5" si="375">IF(YEAR(QE9)=YEAR(QD9),0,1)</f>
        <v>0</v>
      </c>
      <c r="QF5" s="5">
        <f t="shared" ref="QF5" si="376">IF(YEAR(QF9)=YEAR(QE9),0,1)</f>
        <v>0</v>
      </c>
      <c r="QG5" s="5">
        <f t="shared" ref="QG5" si="377">IF(YEAR(QG9)=YEAR(QF9),0,1)</f>
        <v>0</v>
      </c>
      <c r="QH5" s="5">
        <f t="shared" ref="QH5" si="378">IF(YEAR(QH9)=YEAR(QG9),0,1)</f>
        <v>0</v>
      </c>
      <c r="QI5" s="5">
        <f t="shared" ref="QI5" si="379">IF(YEAR(QI9)=YEAR(QH9),0,1)</f>
        <v>0</v>
      </c>
      <c r="QJ5" s="5">
        <f t="shared" ref="QJ5" si="380">IF(YEAR(QJ9)=YEAR(QI9),0,1)</f>
        <v>0</v>
      </c>
      <c r="QK5" s="5">
        <f t="shared" ref="QK5" si="381">IF(YEAR(QK9)=YEAR(QJ9),0,1)</f>
        <v>0</v>
      </c>
      <c r="QL5" s="5">
        <f t="shared" ref="QL5" si="382">IF(YEAR(QL9)=YEAR(QK9),0,1)</f>
        <v>0</v>
      </c>
      <c r="QM5" s="5">
        <f t="shared" ref="QM5" si="383">IF(YEAR(QM9)=YEAR(QL9),0,1)</f>
        <v>0</v>
      </c>
      <c r="QN5" s="5">
        <f t="shared" ref="QN5" si="384">IF(YEAR(QN9)=YEAR(QM9),0,1)</f>
        <v>1</v>
      </c>
      <c r="QO5" s="5">
        <f t="shared" ref="QO5" si="385">IF(YEAR(QO9)=YEAR(QN9),0,1)</f>
        <v>0</v>
      </c>
      <c r="QP5" s="5">
        <f t="shared" ref="QP5" si="386">IF(YEAR(QP9)=YEAR(QO9),0,1)</f>
        <v>0</v>
      </c>
      <c r="QQ5" s="5">
        <f t="shared" ref="QQ5" si="387">IF(YEAR(QQ9)=YEAR(QP9),0,1)</f>
        <v>0</v>
      </c>
      <c r="QR5" s="5">
        <f t="shared" ref="QR5" si="388">IF(YEAR(QR9)=YEAR(QQ9),0,1)</f>
        <v>0</v>
      </c>
      <c r="QS5" s="5">
        <f t="shared" ref="QS5" si="389">IF(YEAR(QS9)=YEAR(QR9),0,1)</f>
        <v>0</v>
      </c>
      <c r="QT5" s="5">
        <f t="shared" ref="QT5" si="390">IF(YEAR(QT9)=YEAR(QS9),0,1)</f>
        <v>0</v>
      </c>
    </row>
    <row r="6" spans="2:462" outlineLevel="2" x14ac:dyDescent="0.3">
      <c r="K6" t="s">
        <v>381</v>
      </c>
      <c r="L6" s="5">
        <f>EOMONTH(Assumptions!C21,0)-EDATE(Assumptions!C21,0)+1</f>
        <v>31</v>
      </c>
      <c r="M6" s="5">
        <f>DAY(M9)</f>
        <v>28</v>
      </c>
      <c r="N6" s="5">
        <f t="shared" ref="N6:AY6" si="391">DAY(N9)</f>
        <v>31</v>
      </c>
      <c r="O6" s="5">
        <f t="shared" si="391"/>
        <v>30</v>
      </c>
      <c r="P6" s="5">
        <f t="shared" si="391"/>
        <v>31</v>
      </c>
      <c r="Q6" s="5">
        <f t="shared" si="391"/>
        <v>30</v>
      </c>
      <c r="R6" s="5">
        <f t="shared" si="391"/>
        <v>31</v>
      </c>
      <c r="S6" s="5">
        <f t="shared" si="391"/>
        <v>31</v>
      </c>
      <c r="T6" s="5">
        <f t="shared" si="391"/>
        <v>30</v>
      </c>
      <c r="U6" s="5">
        <f t="shared" si="391"/>
        <v>31</v>
      </c>
      <c r="V6" s="5">
        <f t="shared" si="391"/>
        <v>30</v>
      </c>
      <c r="W6" s="5">
        <f t="shared" si="391"/>
        <v>31</v>
      </c>
      <c r="X6" s="5">
        <f t="shared" si="391"/>
        <v>31</v>
      </c>
      <c r="Y6" s="5">
        <f t="shared" si="391"/>
        <v>28</v>
      </c>
      <c r="Z6" s="5">
        <f t="shared" si="391"/>
        <v>31</v>
      </c>
      <c r="AA6" s="5">
        <f t="shared" si="391"/>
        <v>30</v>
      </c>
      <c r="AB6" s="5">
        <f t="shared" si="391"/>
        <v>31</v>
      </c>
      <c r="AC6" s="5">
        <f t="shared" si="391"/>
        <v>30</v>
      </c>
      <c r="AD6" s="5">
        <f t="shared" si="391"/>
        <v>31</v>
      </c>
      <c r="AE6" s="5">
        <f t="shared" si="391"/>
        <v>31</v>
      </c>
      <c r="AF6" s="5">
        <f t="shared" si="391"/>
        <v>30</v>
      </c>
      <c r="AG6" s="5">
        <f t="shared" si="391"/>
        <v>31</v>
      </c>
      <c r="AH6" s="5">
        <f t="shared" si="391"/>
        <v>30</v>
      </c>
      <c r="AI6" s="5">
        <f t="shared" si="391"/>
        <v>31</v>
      </c>
      <c r="AJ6" s="5">
        <f t="shared" si="391"/>
        <v>31</v>
      </c>
      <c r="AK6" s="5">
        <f t="shared" si="391"/>
        <v>28</v>
      </c>
      <c r="AL6" s="5">
        <f t="shared" si="391"/>
        <v>31</v>
      </c>
      <c r="AM6" s="5">
        <f t="shared" si="391"/>
        <v>30</v>
      </c>
      <c r="AN6" s="5">
        <f t="shared" si="391"/>
        <v>31</v>
      </c>
      <c r="AO6" s="5">
        <f t="shared" si="391"/>
        <v>30</v>
      </c>
      <c r="AP6" s="5">
        <f t="shared" si="391"/>
        <v>31</v>
      </c>
      <c r="AQ6" s="5">
        <f t="shared" si="391"/>
        <v>31</v>
      </c>
      <c r="AR6" s="5">
        <f t="shared" si="391"/>
        <v>30</v>
      </c>
      <c r="AS6" s="5">
        <f t="shared" si="391"/>
        <v>31</v>
      </c>
      <c r="AT6" s="5">
        <f t="shared" si="391"/>
        <v>30</v>
      </c>
      <c r="AU6" s="5">
        <f t="shared" si="391"/>
        <v>31</v>
      </c>
      <c r="AV6" s="5">
        <f t="shared" si="391"/>
        <v>31</v>
      </c>
      <c r="AW6" s="5">
        <f t="shared" si="391"/>
        <v>29</v>
      </c>
      <c r="AX6" s="5">
        <f t="shared" si="391"/>
        <v>31</v>
      </c>
      <c r="AY6" s="5">
        <f t="shared" si="391"/>
        <v>30</v>
      </c>
      <c r="AZ6" s="5">
        <f t="shared" ref="AZ6:BS6" si="392">DAY(AZ9)</f>
        <v>31</v>
      </c>
      <c r="BA6" s="5">
        <f t="shared" si="392"/>
        <v>30</v>
      </c>
      <c r="BB6" s="5">
        <f t="shared" si="392"/>
        <v>31</v>
      </c>
      <c r="BC6" s="5">
        <f t="shared" si="392"/>
        <v>31</v>
      </c>
      <c r="BD6" s="5">
        <f t="shared" si="392"/>
        <v>30</v>
      </c>
      <c r="BE6" s="5">
        <f t="shared" si="392"/>
        <v>31</v>
      </c>
      <c r="BF6" s="5">
        <f t="shared" si="392"/>
        <v>30</v>
      </c>
      <c r="BG6" s="5">
        <f t="shared" si="392"/>
        <v>31</v>
      </c>
      <c r="BH6" s="5">
        <f t="shared" si="392"/>
        <v>31</v>
      </c>
      <c r="BI6" s="5">
        <f t="shared" si="392"/>
        <v>28</v>
      </c>
      <c r="BJ6" s="5">
        <f t="shared" si="392"/>
        <v>31</v>
      </c>
      <c r="BK6" s="5">
        <f t="shared" si="392"/>
        <v>30</v>
      </c>
      <c r="BL6" s="5">
        <f t="shared" si="392"/>
        <v>31</v>
      </c>
      <c r="BM6" s="5">
        <f t="shared" si="392"/>
        <v>30</v>
      </c>
      <c r="BN6" s="5">
        <f t="shared" si="392"/>
        <v>31</v>
      </c>
      <c r="BO6" s="5">
        <f t="shared" si="392"/>
        <v>31</v>
      </c>
      <c r="BP6" s="5">
        <f t="shared" si="392"/>
        <v>30</v>
      </c>
      <c r="BQ6" s="5">
        <f t="shared" si="392"/>
        <v>31</v>
      </c>
      <c r="BR6" s="5">
        <f t="shared" si="392"/>
        <v>30</v>
      </c>
      <c r="BS6" s="5">
        <f t="shared" si="392"/>
        <v>31</v>
      </c>
      <c r="BT6" s="5">
        <f t="shared" ref="BT6:EA6" si="393">DAY(BT9)</f>
        <v>31</v>
      </c>
      <c r="BU6" s="5">
        <f t="shared" si="393"/>
        <v>28</v>
      </c>
      <c r="BV6" s="5">
        <f t="shared" si="393"/>
        <v>31</v>
      </c>
      <c r="BW6" s="5">
        <f t="shared" si="393"/>
        <v>30</v>
      </c>
      <c r="BX6" s="5">
        <f t="shared" si="393"/>
        <v>31</v>
      </c>
      <c r="BY6" s="5">
        <f t="shared" si="393"/>
        <v>30</v>
      </c>
      <c r="BZ6" s="5">
        <f t="shared" si="393"/>
        <v>31</v>
      </c>
      <c r="CA6" s="5">
        <f t="shared" si="393"/>
        <v>31</v>
      </c>
      <c r="CB6" s="5">
        <f t="shared" si="393"/>
        <v>30</v>
      </c>
      <c r="CC6" s="5">
        <f t="shared" si="393"/>
        <v>31</v>
      </c>
      <c r="CD6" s="5">
        <f t="shared" si="393"/>
        <v>30</v>
      </c>
      <c r="CE6" s="5">
        <f t="shared" si="393"/>
        <v>31</v>
      </c>
      <c r="CF6" s="5">
        <f t="shared" si="393"/>
        <v>31</v>
      </c>
      <c r="CG6" s="5">
        <f t="shared" si="393"/>
        <v>28</v>
      </c>
      <c r="CH6" s="5">
        <f t="shared" si="393"/>
        <v>31</v>
      </c>
      <c r="CI6" s="5">
        <f t="shared" si="393"/>
        <v>30</v>
      </c>
      <c r="CJ6" s="5">
        <f t="shared" si="393"/>
        <v>31</v>
      </c>
      <c r="CK6" s="5">
        <f t="shared" si="393"/>
        <v>30</v>
      </c>
      <c r="CL6" s="5">
        <f t="shared" si="393"/>
        <v>31</v>
      </c>
      <c r="CM6" s="5">
        <f t="shared" si="393"/>
        <v>31</v>
      </c>
      <c r="CN6" s="5">
        <f t="shared" si="393"/>
        <v>30</v>
      </c>
      <c r="CO6" s="5">
        <f t="shared" si="393"/>
        <v>31</v>
      </c>
      <c r="CP6" s="5">
        <f t="shared" si="393"/>
        <v>30</v>
      </c>
      <c r="CQ6" s="5">
        <f t="shared" si="393"/>
        <v>31</v>
      </c>
      <c r="CR6" s="5">
        <f t="shared" si="393"/>
        <v>31</v>
      </c>
      <c r="CS6" s="5">
        <f t="shared" si="393"/>
        <v>29</v>
      </c>
      <c r="CT6" s="5">
        <f t="shared" si="393"/>
        <v>31</v>
      </c>
      <c r="CU6" s="5">
        <f t="shared" si="393"/>
        <v>30</v>
      </c>
      <c r="CV6" s="5">
        <f t="shared" si="393"/>
        <v>31</v>
      </c>
      <c r="CW6" s="5">
        <f t="shared" si="393"/>
        <v>30</v>
      </c>
      <c r="CX6" s="5">
        <f t="shared" si="393"/>
        <v>31</v>
      </c>
      <c r="CY6" s="5">
        <f t="shared" si="393"/>
        <v>31</v>
      </c>
      <c r="CZ6" s="5">
        <f t="shared" si="393"/>
        <v>30</v>
      </c>
      <c r="DA6" s="5">
        <f t="shared" si="393"/>
        <v>31</v>
      </c>
      <c r="DB6" s="5">
        <f t="shared" si="393"/>
        <v>30</v>
      </c>
      <c r="DC6" s="5">
        <f t="shared" si="393"/>
        <v>31</v>
      </c>
      <c r="DD6" s="5">
        <f t="shared" si="393"/>
        <v>31</v>
      </c>
      <c r="DE6" s="5">
        <f t="shared" si="393"/>
        <v>28</v>
      </c>
      <c r="DF6" s="5">
        <f t="shared" si="393"/>
        <v>31</v>
      </c>
      <c r="DG6" s="5">
        <f t="shared" si="393"/>
        <v>30</v>
      </c>
      <c r="DH6" s="5">
        <f t="shared" si="393"/>
        <v>31</v>
      </c>
      <c r="DI6" s="5">
        <f t="shared" si="393"/>
        <v>30</v>
      </c>
      <c r="DJ6" s="5">
        <f t="shared" si="393"/>
        <v>31</v>
      </c>
      <c r="DK6" s="5">
        <f t="shared" si="393"/>
        <v>31</v>
      </c>
      <c r="DL6" s="5">
        <f t="shared" si="393"/>
        <v>30</v>
      </c>
      <c r="DM6" s="5">
        <f t="shared" si="393"/>
        <v>31</v>
      </c>
      <c r="DN6" s="5">
        <f t="shared" si="393"/>
        <v>30</v>
      </c>
      <c r="DO6" s="5">
        <f t="shared" si="393"/>
        <v>31</v>
      </c>
      <c r="DP6" s="5">
        <f t="shared" si="393"/>
        <v>31</v>
      </c>
      <c r="DQ6" s="5">
        <f t="shared" si="393"/>
        <v>28</v>
      </c>
      <c r="DR6" s="5">
        <f t="shared" si="393"/>
        <v>31</v>
      </c>
      <c r="DS6" s="5">
        <f t="shared" si="393"/>
        <v>30</v>
      </c>
      <c r="DT6" s="5">
        <f t="shared" si="393"/>
        <v>31</v>
      </c>
      <c r="DU6" s="5">
        <f t="shared" si="393"/>
        <v>30</v>
      </c>
      <c r="DV6" s="5">
        <f t="shared" si="393"/>
        <v>31</v>
      </c>
      <c r="DW6" s="5">
        <f t="shared" si="393"/>
        <v>31</v>
      </c>
      <c r="DX6" s="5">
        <f t="shared" si="393"/>
        <v>30</v>
      </c>
      <c r="DY6" s="5">
        <f t="shared" si="393"/>
        <v>31</v>
      </c>
      <c r="DZ6" s="5">
        <f t="shared" si="393"/>
        <v>30</v>
      </c>
      <c r="EA6" s="5">
        <f t="shared" si="393"/>
        <v>31</v>
      </c>
      <c r="EB6" s="5">
        <f>DAY(EB9)</f>
        <v>31</v>
      </c>
      <c r="EC6" s="5">
        <f t="shared" ref="EC6:GN6" si="394">DAY(EC9)</f>
        <v>28</v>
      </c>
      <c r="ED6" s="5">
        <f t="shared" si="394"/>
        <v>31</v>
      </c>
      <c r="EE6" s="5">
        <f t="shared" si="394"/>
        <v>30</v>
      </c>
      <c r="EF6" s="5">
        <f t="shared" si="394"/>
        <v>31</v>
      </c>
      <c r="EG6" s="5">
        <f t="shared" si="394"/>
        <v>30</v>
      </c>
      <c r="EH6" s="5">
        <f t="shared" si="394"/>
        <v>31</v>
      </c>
      <c r="EI6" s="5">
        <f t="shared" si="394"/>
        <v>31</v>
      </c>
      <c r="EJ6" s="5">
        <f t="shared" si="394"/>
        <v>30</v>
      </c>
      <c r="EK6" s="5">
        <f t="shared" si="394"/>
        <v>31</v>
      </c>
      <c r="EL6" s="5">
        <f t="shared" si="394"/>
        <v>30</v>
      </c>
      <c r="EM6" s="5">
        <f t="shared" si="394"/>
        <v>31</v>
      </c>
      <c r="EN6" s="5">
        <f t="shared" si="394"/>
        <v>31</v>
      </c>
      <c r="EO6" s="5">
        <f t="shared" si="394"/>
        <v>29</v>
      </c>
      <c r="EP6" s="5">
        <f t="shared" si="394"/>
        <v>31</v>
      </c>
      <c r="EQ6" s="5">
        <f t="shared" si="394"/>
        <v>30</v>
      </c>
      <c r="ER6" s="5">
        <f t="shared" si="394"/>
        <v>31</v>
      </c>
      <c r="ES6" s="5">
        <f t="shared" si="394"/>
        <v>30</v>
      </c>
      <c r="ET6" s="5">
        <f t="shared" si="394"/>
        <v>31</v>
      </c>
      <c r="EU6" s="5">
        <f t="shared" si="394"/>
        <v>31</v>
      </c>
      <c r="EV6" s="5">
        <f t="shared" si="394"/>
        <v>30</v>
      </c>
      <c r="EW6" s="5">
        <f t="shared" si="394"/>
        <v>31</v>
      </c>
      <c r="EX6" s="5">
        <f t="shared" si="394"/>
        <v>30</v>
      </c>
      <c r="EY6" s="5">
        <f t="shared" si="394"/>
        <v>31</v>
      </c>
      <c r="EZ6" s="5">
        <f t="shared" si="394"/>
        <v>31</v>
      </c>
      <c r="FA6" s="5">
        <f t="shared" si="394"/>
        <v>28</v>
      </c>
      <c r="FB6" s="5">
        <f t="shared" si="394"/>
        <v>31</v>
      </c>
      <c r="FC6" s="5">
        <f t="shared" si="394"/>
        <v>30</v>
      </c>
      <c r="FD6" s="5">
        <f t="shared" si="394"/>
        <v>31</v>
      </c>
      <c r="FE6" s="5">
        <f t="shared" si="394"/>
        <v>30</v>
      </c>
      <c r="FF6" s="5">
        <f t="shared" si="394"/>
        <v>31</v>
      </c>
      <c r="FG6" s="5">
        <f t="shared" si="394"/>
        <v>31</v>
      </c>
      <c r="FH6" s="5">
        <f t="shared" si="394"/>
        <v>30</v>
      </c>
      <c r="FI6" s="5">
        <f t="shared" si="394"/>
        <v>31</v>
      </c>
      <c r="FJ6" s="5">
        <f t="shared" si="394"/>
        <v>30</v>
      </c>
      <c r="FK6" s="5">
        <f t="shared" si="394"/>
        <v>31</v>
      </c>
      <c r="FL6" s="5">
        <f t="shared" si="394"/>
        <v>31</v>
      </c>
      <c r="FM6" s="5">
        <f t="shared" si="394"/>
        <v>28</v>
      </c>
      <c r="FN6" s="5">
        <f t="shared" si="394"/>
        <v>31</v>
      </c>
      <c r="FO6" s="5">
        <f t="shared" si="394"/>
        <v>30</v>
      </c>
      <c r="FP6" s="5">
        <f t="shared" si="394"/>
        <v>31</v>
      </c>
      <c r="FQ6" s="5">
        <f t="shared" si="394"/>
        <v>30</v>
      </c>
      <c r="FR6" s="5">
        <f t="shared" si="394"/>
        <v>31</v>
      </c>
      <c r="FS6" s="5">
        <f t="shared" si="394"/>
        <v>31</v>
      </c>
      <c r="FT6" s="5">
        <f t="shared" si="394"/>
        <v>30</v>
      </c>
      <c r="FU6" s="5">
        <f t="shared" si="394"/>
        <v>31</v>
      </c>
      <c r="FV6" s="5">
        <f t="shared" si="394"/>
        <v>30</v>
      </c>
      <c r="FW6" s="5">
        <f t="shared" si="394"/>
        <v>31</v>
      </c>
      <c r="FX6" s="5">
        <f t="shared" si="394"/>
        <v>31</v>
      </c>
      <c r="FY6" s="5">
        <f t="shared" si="394"/>
        <v>28</v>
      </c>
      <c r="FZ6" s="5">
        <f t="shared" si="394"/>
        <v>31</v>
      </c>
      <c r="GA6" s="5">
        <f t="shared" si="394"/>
        <v>30</v>
      </c>
      <c r="GB6" s="5">
        <f t="shared" si="394"/>
        <v>31</v>
      </c>
      <c r="GC6" s="5">
        <f t="shared" si="394"/>
        <v>30</v>
      </c>
      <c r="GD6" s="5">
        <f t="shared" si="394"/>
        <v>31</v>
      </c>
      <c r="GE6" s="5">
        <f t="shared" si="394"/>
        <v>31</v>
      </c>
      <c r="GF6" s="5">
        <f t="shared" si="394"/>
        <v>30</v>
      </c>
      <c r="GG6" s="5">
        <f t="shared" si="394"/>
        <v>31</v>
      </c>
      <c r="GH6" s="5">
        <f t="shared" si="394"/>
        <v>30</v>
      </c>
      <c r="GI6" s="5">
        <f t="shared" si="394"/>
        <v>31</v>
      </c>
      <c r="GJ6" s="5">
        <f t="shared" si="394"/>
        <v>31</v>
      </c>
      <c r="GK6" s="5">
        <f t="shared" si="394"/>
        <v>29</v>
      </c>
      <c r="GL6" s="5">
        <f t="shared" si="394"/>
        <v>31</v>
      </c>
      <c r="GM6" s="5">
        <f t="shared" si="394"/>
        <v>30</v>
      </c>
      <c r="GN6" s="5">
        <f t="shared" si="394"/>
        <v>31</v>
      </c>
      <c r="GO6" s="5">
        <f t="shared" ref="GO6:IP6" si="395">DAY(GO9)</f>
        <v>30</v>
      </c>
      <c r="GP6" s="5">
        <f t="shared" si="395"/>
        <v>31</v>
      </c>
      <c r="GQ6" s="5">
        <f t="shared" si="395"/>
        <v>31</v>
      </c>
      <c r="GR6" s="5">
        <f t="shared" si="395"/>
        <v>30</v>
      </c>
      <c r="GS6" s="5">
        <f t="shared" si="395"/>
        <v>31</v>
      </c>
      <c r="GT6" s="5">
        <f t="shared" si="395"/>
        <v>30</v>
      </c>
      <c r="GU6" s="5">
        <f t="shared" si="395"/>
        <v>31</v>
      </c>
      <c r="GV6" s="5">
        <f t="shared" si="395"/>
        <v>31</v>
      </c>
      <c r="GW6" s="5">
        <f t="shared" si="395"/>
        <v>28</v>
      </c>
      <c r="GX6" s="5">
        <f t="shared" si="395"/>
        <v>31</v>
      </c>
      <c r="GY6" s="5">
        <f t="shared" si="395"/>
        <v>30</v>
      </c>
      <c r="GZ6" s="5">
        <f t="shared" si="395"/>
        <v>31</v>
      </c>
      <c r="HA6" s="5">
        <f t="shared" si="395"/>
        <v>30</v>
      </c>
      <c r="HB6" s="5">
        <f t="shared" si="395"/>
        <v>31</v>
      </c>
      <c r="HC6" s="5">
        <f t="shared" si="395"/>
        <v>31</v>
      </c>
      <c r="HD6" s="5">
        <f t="shared" si="395"/>
        <v>30</v>
      </c>
      <c r="HE6" s="5">
        <f t="shared" si="395"/>
        <v>31</v>
      </c>
      <c r="HF6" s="5">
        <f t="shared" si="395"/>
        <v>30</v>
      </c>
      <c r="HG6" s="5">
        <f t="shared" si="395"/>
        <v>31</v>
      </c>
      <c r="HH6" s="5">
        <f t="shared" si="395"/>
        <v>31</v>
      </c>
      <c r="HI6" s="5">
        <f t="shared" si="395"/>
        <v>28</v>
      </c>
      <c r="HJ6" s="5">
        <f t="shared" si="395"/>
        <v>31</v>
      </c>
      <c r="HK6" s="5">
        <f t="shared" si="395"/>
        <v>30</v>
      </c>
      <c r="HL6" s="5">
        <f t="shared" si="395"/>
        <v>31</v>
      </c>
      <c r="HM6" s="5">
        <f t="shared" si="395"/>
        <v>30</v>
      </c>
      <c r="HN6" s="5">
        <f t="shared" si="395"/>
        <v>31</v>
      </c>
      <c r="HO6" s="5">
        <f t="shared" si="395"/>
        <v>31</v>
      </c>
      <c r="HP6" s="5">
        <f t="shared" si="395"/>
        <v>30</v>
      </c>
      <c r="HQ6" s="5">
        <f t="shared" si="395"/>
        <v>31</v>
      </c>
      <c r="HR6" s="5">
        <f t="shared" si="395"/>
        <v>30</v>
      </c>
      <c r="HS6" s="5">
        <f t="shared" si="395"/>
        <v>31</v>
      </c>
      <c r="HT6" s="5">
        <f t="shared" si="395"/>
        <v>31</v>
      </c>
      <c r="HU6" s="5">
        <f t="shared" si="395"/>
        <v>28</v>
      </c>
      <c r="HV6" s="5">
        <f t="shared" si="395"/>
        <v>31</v>
      </c>
      <c r="HW6" s="5">
        <f t="shared" si="395"/>
        <v>30</v>
      </c>
      <c r="HX6" s="5">
        <f t="shared" si="395"/>
        <v>31</v>
      </c>
      <c r="HY6" s="5">
        <f t="shared" si="395"/>
        <v>30</v>
      </c>
      <c r="HZ6" s="5">
        <f t="shared" si="395"/>
        <v>31</v>
      </c>
      <c r="IA6" s="5">
        <f t="shared" si="395"/>
        <v>31</v>
      </c>
      <c r="IB6" s="5">
        <f t="shared" si="395"/>
        <v>30</v>
      </c>
      <c r="IC6" s="5">
        <f t="shared" si="395"/>
        <v>31</v>
      </c>
      <c r="ID6" s="5">
        <f t="shared" si="395"/>
        <v>30</v>
      </c>
      <c r="IE6" s="5">
        <f t="shared" si="395"/>
        <v>31</v>
      </c>
      <c r="IF6" s="5">
        <f t="shared" si="395"/>
        <v>31</v>
      </c>
      <c r="IG6" s="5">
        <f t="shared" si="395"/>
        <v>29</v>
      </c>
      <c r="IH6" s="5">
        <f t="shared" si="395"/>
        <v>31</v>
      </c>
      <c r="II6" s="5">
        <f t="shared" si="395"/>
        <v>30</v>
      </c>
      <c r="IJ6" s="5">
        <f t="shared" si="395"/>
        <v>31</v>
      </c>
      <c r="IK6" s="5">
        <f t="shared" si="395"/>
        <v>30</v>
      </c>
      <c r="IL6" s="5">
        <f t="shared" si="395"/>
        <v>31</v>
      </c>
      <c r="IM6" s="5">
        <f t="shared" si="395"/>
        <v>31</v>
      </c>
      <c r="IN6" s="5">
        <f t="shared" si="395"/>
        <v>30</v>
      </c>
      <c r="IO6" s="5">
        <f t="shared" si="395"/>
        <v>31</v>
      </c>
      <c r="IP6" s="5">
        <f t="shared" si="395"/>
        <v>30</v>
      </c>
      <c r="IQ6" s="5">
        <f t="shared" ref="IQ6:LB6" si="396">DAY(IQ9)</f>
        <v>31</v>
      </c>
      <c r="IR6" s="5">
        <f t="shared" si="396"/>
        <v>31</v>
      </c>
      <c r="IS6" s="5">
        <f t="shared" si="396"/>
        <v>28</v>
      </c>
      <c r="IT6" s="5">
        <f t="shared" si="396"/>
        <v>31</v>
      </c>
      <c r="IU6" s="5">
        <f t="shared" si="396"/>
        <v>30</v>
      </c>
      <c r="IV6" s="5">
        <f t="shared" si="396"/>
        <v>31</v>
      </c>
      <c r="IW6" s="5">
        <f t="shared" si="396"/>
        <v>30</v>
      </c>
      <c r="IX6" s="5">
        <f t="shared" si="396"/>
        <v>31</v>
      </c>
      <c r="IY6" s="5">
        <f t="shared" si="396"/>
        <v>31</v>
      </c>
      <c r="IZ6" s="5">
        <f t="shared" si="396"/>
        <v>30</v>
      </c>
      <c r="JA6" s="5">
        <f t="shared" si="396"/>
        <v>31</v>
      </c>
      <c r="JB6" s="5">
        <f t="shared" si="396"/>
        <v>30</v>
      </c>
      <c r="JC6" s="5">
        <f t="shared" si="396"/>
        <v>31</v>
      </c>
      <c r="JD6" s="5">
        <f t="shared" si="396"/>
        <v>31</v>
      </c>
      <c r="JE6" s="5">
        <f t="shared" si="396"/>
        <v>28</v>
      </c>
      <c r="JF6" s="5">
        <f t="shared" si="396"/>
        <v>31</v>
      </c>
      <c r="JG6" s="5">
        <f t="shared" si="396"/>
        <v>30</v>
      </c>
      <c r="JH6" s="5">
        <f t="shared" si="396"/>
        <v>31</v>
      </c>
      <c r="JI6" s="5">
        <f t="shared" si="396"/>
        <v>30</v>
      </c>
      <c r="JJ6" s="5">
        <f t="shared" si="396"/>
        <v>31</v>
      </c>
      <c r="JK6" s="5">
        <f t="shared" si="396"/>
        <v>31</v>
      </c>
      <c r="JL6" s="5">
        <f t="shared" si="396"/>
        <v>30</v>
      </c>
      <c r="JM6" s="5">
        <f t="shared" si="396"/>
        <v>31</v>
      </c>
      <c r="JN6" s="5">
        <f t="shared" si="396"/>
        <v>30</v>
      </c>
      <c r="JO6" s="5">
        <f t="shared" si="396"/>
        <v>31</v>
      </c>
      <c r="JP6" s="5">
        <f t="shared" si="396"/>
        <v>31</v>
      </c>
      <c r="JQ6" s="5">
        <f t="shared" si="396"/>
        <v>28</v>
      </c>
      <c r="JR6" s="5">
        <f t="shared" si="396"/>
        <v>31</v>
      </c>
      <c r="JS6" s="5">
        <f t="shared" si="396"/>
        <v>30</v>
      </c>
      <c r="JT6" s="5">
        <f t="shared" si="396"/>
        <v>31</v>
      </c>
      <c r="JU6" s="5">
        <f t="shared" si="396"/>
        <v>30</v>
      </c>
      <c r="JV6" s="5">
        <f t="shared" si="396"/>
        <v>31</v>
      </c>
      <c r="JW6" s="5">
        <f t="shared" si="396"/>
        <v>31</v>
      </c>
      <c r="JX6" s="5">
        <f t="shared" si="396"/>
        <v>30</v>
      </c>
      <c r="JY6" s="5">
        <f t="shared" si="396"/>
        <v>31</v>
      </c>
      <c r="JZ6" s="5">
        <f t="shared" si="396"/>
        <v>30</v>
      </c>
      <c r="KA6" s="5">
        <f t="shared" si="396"/>
        <v>31</v>
      </c>
      <c r="KB6" s="5">
        <f t="shared" si="396"/>
        <v>31</v>
      </c>
      <c r="KC6" s="5">
        <f t="shared" si="396"/>
        <v>29</v>
      </c>
      <c r="KD6" s="5">
        <f t="shared" si="396"/>
        <v>31</v>
      </c>
      <c r="KE6" s="5">
        <f t="shared" si="396"/>
        <v>30</v>
      </c>
      <c r="KF6" s="5">
        <f t="shared" si="396"/>
        <v>31</v>
      </c>
      <c r="KG6" s="5">
        <f t="shared" si="396"/>
        <v>30</v>
      </c>
      <c r="KH6" s="5">
        <f t="shared" si="396"/>
        <v>31</v>
      </c>
      <c r="KI6" s="5">
        <f t="shared" si="396"/>
        <v>31</v>
      </c>
      <c r="KJ6" s="5">
        <f t="shared" si="396"/>
        <v>30</v>
      </c>
      <c r="KK6" s="5">
        <f t="shared" si="396"/>
        <v>31</v>
      </c>
      <c r="KL6" s="5">
        <f t="shared" si="396"/>
        <v>30</v>
      </c>
      <c r="KM6" s="5">
        <f t="shared" si="396"/>
        <v>31</v>
      </c>
      <c r="KN6" s="5">
        <f t="shared" si="396"/>
        <v>31</v>
      </c>
      <c r="KO6" s="5">
        <f t="shared" si="396"/>
        <v>28</v>
      </c>
      <c r="KP6" s="5">
        <f t="shared" si="396"/>
        <v>31</v>
      </c>
      <c r="KQ6" s="5">
        <f t="shared" si="396"/>
        <v>30</v>
      </c>
      <c r="KR6" s="5">
        <f t="shared" si="396"/>
        <v>31</v>
      </c>
      <c r="KS6" s="5">
        <f t="shared" si="396"/>
        <v>30</v>
      </c>
      <c r="KT6" s="5">
        <f t="shared" si="396"/>
        <v>31</v>
      </c>
      <c r="KU6" s="5">
        <f t="shared" si="396"/>
        <v>31</v>
      </c>
      <c r="KV6" s="5">
        <f t="shared" si="396"/>
        <v>30</v>
      </c>
      <c r="KW6" s="5">
        <f t="shared" si="396"/>
        <v>31</v>
      </c>
      <c r="KX6" s="5">
        <f t="shared" si="396"/>
        <v>30</v>
      </c>
      <c r="KY6" s="5">
        <f t="shared" si="396"/>
        <v>31</v>
      </c>
      <c r="KZ6" s="5">
        <f t="shared" si="396"/>
        <v>31</v>
      </c>
      <c r="LA6" s="5">
        <f t="shared" si="396"/>
        <v>28</v>
      </c>
      <c r="LB6" s="5">
        <f t="shared" si="396"/>
        <v>31</v>
      </c>
      <c r="LC6" s="5">
        <f t="shared" ref="LC6:NN6" si="397">DAY(LC9)</f>
        <v>30</v>
      </c>
      <c r="LD6" s="5">
        <f t="shared" si="397"/>
        <v>31</v>
      </c>
      <c r="LE6" s="5">
        <f t="shared" si="397"/>
        <v>30</v>
      </c>
      <c r="LF6" s="5">
        <f t="shared" si="397"/>
        <v>31</v>
      </c>
      <c r="LG6" s="5">
        <f t="shared" si="397"/>
        <v>31</v>
      </c>
      <c r="LH6" s="5">
        <f t="shared" si="397"/>
        <v>30</v>
      </c>
      <c r="LI6" s="5">
        <f t="shared" si="397"/>
        <v>31</v>
      </c>
      <c r="LJ6" s="5">
        <f t="shared" si="397"/>
        <v>30</v>
      </c>
      <c r="LK6" s="5">
        <f t="shared" si="397"/>
        <v>31</v>
      </c>
      <c r="LL6" s="5">
        <f t="shared" si="397"/>
        <v>31</v>
      </c>
      <c r="LM6" s="5">
        <f t="shared" si="397"/>
        <v>28</v>
      </c>
      <c r="LN6" s="5">
        <f t="shared" si="397"/>
        <v>31</v>
      </c>
      <c r="LO6" s="5">
        <f t="shared" si="397"/>
        <v>30</v>
      </c>
      <c r="LP6" s="5">
        <f t="shared" si="397"/>
        <v>31</v>
      </c>
      <c r="LQ6" s="5">
        <f t="shared" si="397"/>
        <v>30</v>
      </c>
      <c r="LR6" s="5">
        <f t="shared" si="397"/>
        <v>31</v>
      </c>
      <c r="LS6" s="5">
        <f t="shared" si="397"/>
        <v>31</v>
      </c>
      <c r="LT6" s="5">
        <f t="shared" si="397"/>
        <v>30</v>
      </c>
      <c r="LU6" s="5">
        <f t="shared" si="397"/>
        <v>31</v>
      </c>
      <c r="LV6" s="5">
        <f t="shared" si="397"/>
        <v>30</v>
      </c>
      <c r="LW6" s="5">
        <f t="shared" si="397"/>
        <v>31</v>
      </c>
      <c r="LX6" s="5">
        <f t="shared" si="397"/>
        <v>31</v>
      </c>
      <c r="LY6" s="5">
        <f t="shared" si="397"/>
        <v>29</v>
      </c>
      <c r="LZ6" s="5">
        <f t="shared" si="397"/>
        <v>31</v>
      </c>
      <c r="MA6" s="5">
        <f t="shared" si="397"/>
        <v>30</v>
      </c>
      <c r="MB6" s="5">
        <f t="shared" si="397"/>
        <v>31</v>
      </c>
      <c r="MC6" s="5">
        <f t="shared" si="397"/>
        <v>30</v>
      </c>
      <c r="MD6" s="5">
        <f t="shared" si="397"/>
        <v>31</v>
      </c>
      <c r="ME6" s="5">
        <f t="shared" si="397"/>
        <v>31</v>
      </c>
      <c r="MF6" s="5">
        <f t="shared" si="397"/>
        <v>30</v>
      </c>
      <c r="MG6" s="5">
        <f t="shared" si="397"/>
        <v>31</v>
      </c>
      <c r="MH6" s="5">
        <f t="shared" si="397"/>
        <v>30</v>
      </c>
      <c r="MI6" s="5">
        <f t="shared" si="397"/>
        <v>31</v>
      </c>
      <c r="MJ6" s="5">
        <f t="shared" si="397"/>
        <v>31</v>
      </c>
      <c r="MK6" s="5">
        <f t="shared" si="397"/>
        <v>28</v>
      </c>
      <c r="ML6" s="5">
        <f t="shared" si="397"/>
        <v>31</v>
      </c>
      <c r="MM6" s="5">
        <f t="shared" si="397"/>
        <v>30</v>
      </c>
      <c r="MN6" s="5">
        <f t="shared" si="397"/>
        <v>31</v>
      </c>
      <c r="MO6" s="5">
        <f t="shared" si="397"/>
        <v>30</v>
      </c>
      <c r="MP6" s="5">
        <f t="shared" si="397"/>
        <v>31</v>
      </c>
      <c r="MQ6" s="5">
        <f t="shared" si="397"/>
        <v>31</v>
      </c>
      <c r="MR6" s="5">
        <f t="shared" si="397"/>
        <v>30</v>
      </c>
      <c r="MS6" s="5">
        <f t="shared" si="397"/>
        <v>31</v>
      </c>
      <c r="MT6" s="5">
        <f t="shared" si="397"/>
        <v>30</v>
      </c>
      <c r="MU6" s="5">
        <f t="shared" si="397"/>
        <v>31</v>
      </c>
      <c r="MV6" s="5">
        <f t="shared" si="397"/>
        <v>31</v>
      </c>
      <c r="MW6" s="5">
        <f t="shared" si="397"/>
        <v>28</v>
      </c>
      <c r="MX6" s="5">
        <f t="shared" si="397"/>
        <v>31</v>
      </c>
      <c r="MY6" s="5">
        <f t="shared" si="397"/>
        <v>30</v>
      </c>
      <c r="MZ6" s="5">
        <f t="shared" si="397"/>
        <v>31</v>
      </c>
      <c r="NA6" s="5">
        <f t="shared" si="397"/>
        <v>30</v>
      </c>
      <c r="NB6" s="5">
        <f t="shared" si="397"/>
        <v>31</v>
      </c>
      <c r="NC6" s="5">
        <f t="shared" si="397"/>
        <v>31</v>
      </c>
      <c r="ND6" s="5">
        <f t="shared" si="397"/>
        <v>30</v>
      </c>
      <c r="NE6" s="5">
        <f t="shared" si="397"/>
        <v>31</v>
      </c>
      <c r="NF6" s="5">
        <f t="shared" si="397"/>
        <v>30</v>
      </c>
      <c r="NG6" s="5">
        <f t="shared" si="397"/>
        <v>31</v>
      </c>
      <c r="NH6" s="5">
        <f t="shared" si="397"/>
        <v>31</v>
      </c>
      <c r="NI6" s="5">
        <f t="shared" si="397"/>
        <v>28</v>
      </c>
      <c r="NJ6" s="5">
        <f t="shared" si="397"/>
        <v>31</v>
      </c>
      <c r="NK6" s="5">
        <f t="shared" si="397"/>
        <v>30</v>
      </c>
      <c r="NL6" s="5">
        <f t="shared" si="397"/>
        <v>31</v>
      </c>
      <c r="NM6" s="5">
        <f t="shared" si="397"/>
        <v>30</v>
      </c>
      <c r="NN6" s="5">
        <f t="shared" si="397"/>
        <v>31</v>
      </c>
      <c r="NO6" s="5">
        <f t="shared" ref="NO6:PZ6" si="398">DAY(NO9)</f>
        <v>31</v>
      </c>
      <c r="NP6" s="5">
        <f t="shared" si="398"/>
        <v>30</v>
      </c>
      <c r="NQ6" s="5">
        <f t="shared" si="398"/>
        <v>31</v>
      </c>
      <c r="NR6" s="5">
        <f t="shared" si="398"/>
        <v>30</v>
      </c>
      <c r="NS6" s="5">
        <f t="shared" si="398"/>
        <v>31</v>
      </c>
      <c r="NT6" s="5">
        <f t="shared" si="398"/>
        <v>31</v>
      </c>
      <c r="NU6" s="5">
        <f t="shared" si="398"/>
        <v>29</v>
      </c>
      <c r="NV6" s="5">
        <f t="shared" si="398"/>
        <v>31</v>
      </c>
      <c r="NW6" s="5">
        <f t="shared" si="398"/>
        <v>30</v>
      </c>
      <c r="NX6" s="5">
        <f t="shared" si="398"/>
        <v>31</v>
      </c>
      <c r="NY6" s="5">
        <f t="shared" si="398"/>
        <v>30</v>
      </c>
      <c r="NZ6" s="5">
        <f t="shared" si="398"/>
        <v>31</v>
      </c>
      <c r="OA6" s="5">
        <f t="shared" si="398"/>
        <v>31</v>
      </c>
      <c r="OB6" s="5">
        <f t="shared" si="398"/>
        <v>30</v>
      </c>
      <c r="OC6" s="5">
        <f t="shared" si="398"/>
        <v>31</v>
      </c>
      <c r="OD6" s="5">
        <f t="shared" si="398"/>
        <v>30</v>
      </c>
      <c r="OE6" s="5">
        <f t="shared" si="398"/>
        <v>31</v>
      </c>
      <c r="OF6" s="5">
        <f t="shared" si="398"/>
        <v>31</v>
      </c>
      <c r="OG6" s="5">
        <f t="shared" si="398"/>
        <v>28</v>
      </c>
      <c r="OH6" s="5">
        <f t="shared" si="398"/>
        <v>31</v>
      </c>
      <c r="OI6" s="5">
        <f t="shared" si="398"/>
        <v>30</v>
      </c>
      <c r="OJ6" s="5">
        <f t="shared" si="398"/>
        <v>31</v>
      </c>
      <c r="OK6" s="5">
        <f t="shared" si="398"/>
        <v>30</v>
      </c>
      <c r="OL6" s="5">
        <f t="shared" si="398"/>
        <v>31</v>
      </c>
      <c r="OM6" s="5">
        <f t="shared" si="398"/>
        <v>31</v>
      </c>
      <c r="ON6" s="5">
        <f t="shared" si="398"/>
        <v>30</v>
      </c>
      <c r="OO6" s="5">
        <f t="shared" si="398"/>
        <v>31</v>
      </c>
      <c r="OP6" s="5">
        <f t="shared" si="398"/>
        <v>30</v>
      </c>
      <c r="OQ6" s="5">
        <f t="shared" si="398"/>
        <v>31</v>
      </c>
      <c r="OR6" s="5">
        <f t="shared" si="398"/>
        <v>31</v>
      </c>
      <c r="OS6" s="5">
        <f t="shared" si="398"/>
        <v>28</v>
      </c>
      <c r="OT6" s="5">
        <f t="shared" si="398"/>
        <v>31</v>
      </c>
      <c r="OU6" s="5">
        <f t="shared" si="398"/>
        <v>30</v>
      </c>
      <c r="OV6" s="5">
        <f t="shared" si="398"/>
        <v>31</v>
      </c>
      <c r="OW6" s="5">
        <f t="shared" si="398"/>
        <v>30</v>
      </c>
      <c r="OX6" s="5">
        <f t="shared" si="398"/>
        <v>31</v>
      </c>
      <c r="OY6" s="5">
        <f t="shared" si="398"/>
        <v>31</v>
      </c>
      <c r="OZ6" s="5">
        <f t="shared" si="398"/>
        <v>30</v>
      </c>
      <c r="PA6" s="5">
        <f t="shared" si="398"/>
        <v>31</v>
      </c>
      <c r="PB6" s="5">
        <f t="shared" si="398"/>
        <v>30</v>
      </c>
      <c r="PC6" s="5">
        <f t="shared" si="398"/>
        <v>31</v>
      </c>
      <c r="PD6" s="5">
        <f t="shared" si="398"/>
        <v>31</v>
      </c>
      <c r="PE6" s="5">
        <f t="shared" si="398"/>
        <v>28</v>
      </c>
      <c r="PF6" s="5">
        <f t="shared" si="398"/>
        <v>31</v>
      </c>
      <c r="PG6" s="5">
        <f t="shared" si="398"/>
        <v>30</v>
      </c>
      <c r="PH6" s="5">
        <f t="shared" si="398"/>
        <v>31</v>
      </c>
      <c r="PI6" s="5">
        <f t="shared" si="398"/>
        <v>30</v>
      </c>
      <c r="PJ6" s="5">
        <f t="shared" si="398"/>
        <v>31</v>
      </c>
      <c r="PK6" s="5">
        <f t="shared" si="398"/>
        <v>31</v>
      </c>
      <c r="PL6" s="5">
        <f t="shared" si="398"/>
        <v>30</v>
      </c>
      <c r="PM6" s="5">
        <f t="shared" si="398"/>
        <v>31</v>
      </c>
      <c r="PN6" s="5">
        <f t="shared" si="398"/>
        <v>30</v>
      </c>
      <c r="PO6" s="5">
        <f t="shared" si="398"/>
        <v>31</v>
      </c>
      <c r="PP6" s="5">
        <f t="shared" si="398"/>
        <v>31</v>
      </c>
      <c r="PQ6" s="5">
        <f t="shared" si="398"/>
        <v>29</v>
      </c>
      <c r="PR6" s="5">
        <f t="shared" si="398"/>
        <v>31</v>
      </c>
      <c r="PS6" s="5">
        <f t="shared" si="398"/>
        <v>30</v>
      </c>
      <c r="PT6" s="5">
        <f t="shared" si="398"/>
        <v>31</v>
      </c>
      <c r="PU6" s="5">
        <f t="shared" si="398"/>
        <v>30</v>
      </c>
      <c r="PV6" s="5">
        <f t="shared" si="398"/>
        <v>31</v>
      </c>
      <c r="PW6" s="5">
        <f t="shared" si="398"/>
        <v>31</v>
      </c>
      <c r="PX6" s="5">
        <f t="shared" si="398"/>
        <v>30</v>
      </c>
      <c r="PY6" s="5">
        <f t="shared" si="398"/>
        <v>31</v>
      </c>
      <c r="PZ6" s="5">
        <f t="shared" si="398"/>
        <v>30</v>
      </c>
      <c r="QA6" s="5">
        <f t="shared" ref="QA6:QT6" si="399">DAY(QA9)</f>
        <v>31</v>
      </c>
      <c r="QB6" s="5">
        <f t="shared" si="399"/>
        <v>31</v>
      </c>
      <c r="QC6" s="5">
        <f t="shared" si="399"/>
        <v>28</v>
      </c>
      <c r="QD6" s="5">
        <f t="shared" si="399"/>
        <v>31</v>
      </c>
      <c r="QE6" s="5">
        <f t="shared" si="399"/>
        <v>30</v>
      </c>
      <c r="QF6" s="5">
        <f t="shared" si="399"/>
        <v>31</v>
      </c>
      <c r="QG6" s="5">
        <f t="shared" si="399"/>
        <v>30</v>
      </c>
      <c r="QH6" s="5">
        <f t="shared" si="399"/>
        <v>31</v>
      </c>
      <c r="QI6" s="5">
        <f t="shared" si="399"/>
        <v>31</v>
      </c>
      <c r="QJ6" s="5">
        <f t="shared" si="399"/>
        <v>30</v>
      </c>
      <c r="QK6" s="5">
        <f t="shared" si="399"/>
        <v>31</v>
      </c>
      <c r="QL6" s="5">
        <f t="shared" si="399"/>
        <v>30</v>
      </c>
      <c r="QM6" s="5">
        <f t="shared" si="399"/>
        <v>31</v>
      </c>
      <c r="QN6" s="5">
        <f t="shared" si="399"/>
        <v>31</v>
      </c>
      <c r="QO6" s="5">
        <f t="shared" si="399"/>
        <v>28</v>
      </c>
      <c r="QP6" s="5">
        <f t="shared" si="399"/>
        <v>31</v>
      </c>
      <c r="QQ6" s="5">
        <f t="shared" si="399"/>
        <v>30</v>
      </c>
      <c r="QR6" s="5">
        <f t="shared" si="399"/>
        <v>31</v>
      </c>
      <c r="QS6" s="5">
        <f t="shared" si="399"/>
        <v>30</v>
      </c>
      <c r="QT6" s="5">
        <f t="shared" si="399"/>
        <v>31</v>
      </c>
    </row>
    <row r="7" spans="2:462" outlineLevel="2" x14ac:dyDescent="0.3">
      <c r="K7" s="137" t="s">
        <v>382</v>
      </c>
      <c r="L7" s="121">
        <v>1</v>
      </c>
      <c r="M7" s="121">
        <f>L7+1</f>
        <v>2</v>
      </c>
      <c r="N7" s="121">
        <f t="shared" ref="N7:BS7" si="400">M7+1</f>
        <v>3</v>
      </c>
      <c r="O7" s="121">
        <f t="shared" si="400"/>
        <v>4</v>
      </c>
      <c r="P7" s="121">
        <f t="shared" si="400"/>
        <v>5</v>
      </c>
      <c r="Q7" s="121">
        <f t="shared" si="400"/>
        <v>6</v>
      </c>
      <c r="R7" s="121">
        <f t="shared" si="400"/>
        <v>7</v>
      </c>
      <c r="S7" s="121">
        <f t="shared" si="400"/>
        <v>8</v>
      </c>
      <c r="T7" s="121">
        <f t="shared" si="400"/>
        <v>9</v>
      </c>
      <c r="U7" s="121">
        <f t="shared" si="400"/>
        <v>10</v>
      </c>
      <c r="V7" s="121">
        <f t="shared" si="400"/>
        <v>11</v>
      </c>
      <c r="W7" s="121">
        <f t="shared" si="400"/>
        <v>12</v>
      </c>
      <c r="X7" s="121">
        <f t="shared" si="400"/>
        <v>13</v>
      </c>
      <c r="Y7" s="121">
        <f t="shared" si="400"/>
        <v>14</v>
      </c>
      <c r="Z7" s="121">
        <f t="shared" si="400"/>
        <v>15</v>
      </c>
      <c r="AA7" s="121">
        <f t="shared" si="400"/>
        <v>16</v>
      </c>
      <c r="AB7" s="121">
        <f t="shared" si="400"/>
        <v>17</v>
      </c>
      <c r="AC7" s="121">
        <f t="shared" si="400"/>
        <v>18</v>
      </c>
      <c r="AD7" s="121">
        <f t="shared" si="400"/>
        <v>19</v>
      </c>
      <c r="AE7" s="121">
        <f t="shared" si="400"/>
        <v>20</v>
      </c>
      <c r="AF7" s="121">
        <f t="shared" si="400"/>
        <v>21</v>
      </c>
      <c r="AG7" s="121">
        <f t="shared" si="400"/>
        <v>22</v>
      </c>
      <c r="AH7" s="121">
        <f t="shared" si="400"/>
        <v>23</v>
      </c>
      <c r="AI7" s="121">
        <f t="shared" si="400"/>
        <v>24</v>
      </c>
      <c r="AJ7" s="121">
        <f t="shared" si="400"/>
        <v>25</v>
      </c>
      <c r="AK7" s="121">
        <f t="shared" si="400"/>
        <v>26</v>
      </c>
      <c r="AL7" s="121">
        <f t="shared" si="400"/>
        <v>27</v>
      </c>
      <c r="AM7" s="121">
        <f t="shared" si="400"/>
        <v>28</v>
      </c>
      <c r="AN7" s="121">
        <f t="shared" si="400"/>
        <v>29</v>
      </c>
      <c r="AO7" s="121">
        <f t="shared" si="400"/>
        <v>30</v>
      </c>
      <c r="AP7" s="121">
        <f t="shared" si="400"/>
        <v>31</v>
      </c>
      <c r="AQ7" s="121">
        <f t="shared" si="400"/>
        <v>32</v>
      </c>
      <c r="AR7" s="121">
        <f t="shared" si="400"/>
        <v>33</v>
      </c>
      <c r="AS7" s="121">
        <f t="shared" si="400"/>
        <v>34</v>
      </c>
      <c r="AT7" s="121">
        <f t="shared" si="400"/>
        <v>35</v>
      </c>
      <c r="AU7" s="121">
        <f t="shared" si="400"/>
        <v>36</v>
      </c>
      <c r="AV7" s="121">
        <f t="shared" si="400"/>
        <v>37</v>
      </c>
      <c r="AW7" s="121">
        <f t="shared" si="400"/>
        <v>38</v>
      </c>
      <c r="AX7" s="121">
        <f t="shared" si="400"/>
        <v>39</v>
      </c>
      <c r="AY7" s="121">
        <f t="shared" si="400"/>
        <v>40</v>
      </c>
      <c r="AZ7" s="121">
        <f t="shared" si="400"/>
        <v>41</v>
      </c>
      <c r="BA7" s="121">
        <f t="shared" si="400"/>
        <v>42</v>
      </c>
      <c r="BB7" s="121">
        <f t="shared" si="400"/>
        <v>43</v>
      </c>
      <c r="BC7" s="121">
        <f t="shared" si="400"/>
        <v>44</v>
      </c>
      <c r="BD7" s="121">
        <f t="shared" si="400"/>
        <v>45</v>
      </c>
      <c r="BE7" s="121">
        <f t="shared" si="400"/>
        <v>46</v>
      </c>
      <c r="BF7" s="121">
        <f t="shared" si="400"/>
        <v>47</v>
      </c>
      <c r="BG7" s="121">
        <f t="shared" si="400"/>
        <v>48</v>
      </c>
      <c r="BH7" s="121">
        <f t="shared" si="400"/>
        <v>49</v>
      </c>
      <c r="BI7" s="121">
        <f t="shared" si="400"/>
        <v>50</v>
      </c>
      <c r="BJ7" s="121">
        <f t="shared" si="400"/>
        <v>51</v>
      </c>
      <c r="BK7" s="121">
        <f t="shared" si="400"/>
        <v>52</v>
      </c>
      <c r="BL7" s="121">
        <f t="shared" si="400"/>
        <v>53</v>
      </c>
      <c r="BM7" s="121">
        <f t="shared" si="400"/>
        <v>54</v>
      </c>
      <c r="BN7" s="121">
        <f t="shared" si="400"/>
        <v>55</v>
      </c>
      <c r="BO7" s="121">
        <f t="shared" si="400"/>
        <v>56</v>
      </c>
      <c r="BP7" s="121">
        <f t="shared" si="400"/>
        <v>57</v>
      </c>
      <c r="BQ7" s="121">
        <f t="shared" si="400"/>
        <v>58</v>
      </c>
      <c r="BR7" s="121">
        <f t="shared" si="400"/>
        <v>59</v>
      </c>
      <c r="BS7" s="121">
        <f t="shared" si="400"/>
        <v>60</v>
      </c>
      <c r="BT7" s="121">
        <f t="shared" ref="BT7" si="401">BS7+1</f>
        <v>61</v>
      </c>
      <c r="BU7" s="121">
        <f t="shared" ref="BU7" si="402">BT7+1</f>
        <v>62</v>
      </c>
      <c r="BV7" s="121">
        <f t="shared" ref="BV7" si="403">BU7+1</f>
        <v>63</v>
      </c>
      <c r="BW7" s="121">
        <f t="shared" ref="BW7" si="404">BV7+1</f>
        <v>64</v>
      </c>
      <c r="BX7" s="121">
        <f t="shared" ref="BX7" si="405">BW7+1</f>
        <v>65</v>
      </c>
      <c r="BY7" s="121">
        <f t="shared" ref="BY7" si="406">BX7+1</f>
        <v>66</v>
      </c>
      <c r="BZ7" s="121">
        <f t="shared" ref="BZ7" si="407">BY7+1</f>
        <v>67</v>
      </c>
      <c r="CA7" s="121">
        <f t="shared" ref="CA7" si="408">BZ7+1</f>
        <v>68</v>
      </c>
      <c r="CB7" s="121">
        <f t="shared" ref="CB7" si="409">CA7+1</f>
        <v>69</v>
      </c>
      <c r="CC7" s="121">
        <f t="shared" ref="CC7" si="410">CB7+1</f>
        <v>70</v>
      </c>
      <c r="CD7" s="121">
        <f t="shared" ref="CD7" si="411">CC7+1</f>
        <v>71</v>
      </c>
      <c r="CE7" s="121">
        <f t="shared" ref="CE7" si="412">CD7+1</f>
        <v>72</v>
      </c>
      <c r="CF7" s="121">
        <f t="shared" ref="CF7" si="413">CE7+1</f>
        <v>73</v>
      </c>
      <c r="CG7" s="121">
        <f t="shared" ref="CG7" si="414">CF7+1</f>
        <v>74</v>
      </c>
      <c r="CH7" s="121">
        <f t="shared" ref="CH7" si="415">CG7+1</f>
        <v>75</v>
      </c>
      <c r="CI7" s="121">
        <f t="shared" ref="CI7" si="416">CH7+1</f>
        <v>76</v>
      </c>
      <c r="CJ7" s="121">
        <f t="shared" ref="CJ7" si="417">CI7+1</f>
        <v>77</v>
      </c>
      <c r="CK7" s="121">
        <f t="shared" ref="CK7" si="418">CJ7+1</f>
        <v>78</v>
      </c>
      <c r="CL7" s="121">
        <f t="shared" ref="CL7" si="419">CK7+1</f>
        <v>79</v>
      </c>
      <c r="CM7" s="121">
        <f t="shared" ref="CM7" si="420">CL7+1</f>
        <v>80</v>
      </c>
      <c r="CN7" s="121">
        <f t="shared" ref="CN7" si="421">CM7+1</f>
        <v>81</v>
      </c>
      <c r="CO7" s="121">
        <f t="shared" ref="CO7" si="422">CN7+1</f>
        <v>82</v>
      </c>
      <c r="CP7" s="121">
        <f t="shared" ref="CP7" si="423">CO7+1</f>
        <v>83</v>
      </c>
      <c r="CQ7" s="121">
        <f t="shared" ref="CQ7" si="424">CP7+1</f>
        <v>84</v>
      </c>
      <c r="CR7" s="121">
        <f t="shared" ref="CR7" si="425">CQ7+1</f>
        <v>85</v>
      </c>
      <c r="CS7" s="121">
        <f t="shared" ref="CS7" si="426">CR7+1</f>
        <v>86</v>
      </c>
      <c r="CT7" s="121">
        <f t="shared" ref="CT7" si="427">CS7+1</f>
        <v>87</v>
      </c>
      <c r="CU7" s="121">
        <f t="shared" ref="CU7" si="428">CT7+1</f>
        <v>88</v>
      </c>
      <c r="CV7" s="121">
        <f t="shared" ref="CV7" si="429">CU7+1</f>
        <v>89</v>
      </c>
      <c r="CW7" s="121">
        <f t="shared" ref="CW7" si="430">CV7+1</f>
        <v>90</v>
      </c>
      <c r="CX7" s="121">
        <f t="shared" ref="CX7" si="431">CW7+1</f>
        <v>91</v>
      </c>
      <c r="CY7" s="121">
        <f t="shared" ref="CY7" si="432">CX7+1</f>
        <v>92</v>
      </c>
      <c r="CZ7" s="121">
        <f t="shared" ref="CZ7" si="433">CY7+1</f>
        <v>93</v>
      </c>
      <c r="DA7" s="121">
        <f t="shared" ref="DA7" si="434">CZ7+1</f>
        <v>94</v>
      </c>
      <c r="DB7" s="121">
        <f t="shared" ref="DB7" si="435">DA7+1</f>
        <v>95</v>
      </c>
      <c r="DC7" s="121">
        <f t="shared" ref="DC7" si="436">DB7+1</f>
        <v>96</v>
      </c>
      <c r="DD7" s="121">
        <f t="shared" ref="DD7" si="437">DC7+1</f>
        <v>97</v>
      </c>
      <c r="DE7" s="121">
        <f t="shared" ref="DE7" si="438">DD7+1</f>
        <v>98</v>
      </c>
      <c r="DF7" s="121">
        <f t="shared" ref="DF7" si="439">DE7+1</f>
        <v>99</v>
      </c>
      <c r="DG7" s="121">
        <f t="shared" ref="DG7" si="440">DF7+1</f>
        <v>100</v>
      </c>
      <c r="DH7" s="121">
        <f t="shared" ref="DH7" si="441">DG7+1</f>
        <v>101</v>
      </c>
      <c r="DI7" s="121">
        <f t="shared" ref="DI7" si="442">DH7+1</f>
        <v>102</v>
      </c>
      <c r="DJ7" s="121">
        <f t="shared" ref="DJ7" si="443">DI7+1</f>
        <v>103</v>
      </c>
      <c r="DK7" s="121">
        <f t="shared" ref="DK7" si="444">DJ7+1</f>
        <v>104</v>
      </c>
      <c r="DL7" s="121">
        <f t="shared" ref="DL7" si="445">DK7+1</f>
        <v>105</v>
      </c>
      <c r="DM7" s="121">
        <f t="shared" ref="DM7" si="446">DL7+1</f>
        <v>106</v>
      </c>
      <c r="DN7" s="121">
        <f t="shared" ref="DN7" si="447">DM7+1</f>
        <v>107</v>
      </c>
      <c r="DO7" s="121">
        <f t="shared" ref="DO7" si="448">DN7+1</f>
        <v>108</v>
      </c>
      <c r="DP7" s="121">
        <f t="shared" ref="DP7" si="449">DO7+1</f>
        <v>109</v>
      </c>
      <c r="DQ7" s="121">
        <f t="shared" ref="DQ7" si="450">DP7+1</f>
        <v>110</v>
      </c>
      <c r="DR7" s="121">
        <f t="shared" ref="DR7" si="451">DQ7+1</f>
        <v>111</v>
      </c>
      <c r="DS7" s="121">
        <f t="shared" ref="DS7" si="452">DR7+1</f>
        <v>112</v>
      </c>
      <c r="DT7" s="121">
        <f t="shared" ref="DT7" si="453">DS7+1</f>
        <v>113</v>
      </c>
      <c r="DU7" s="121">
        <f t="shared" ref="DU7" si="454">DT7+1</f>
        <v>114</v>
      </c>
      <c r="DV7" s="121">
        <f t="shared" ref="DV7" si="455">DU7+1</f>
        <v>115</v>
      </c>
      <c r="DW7" s="121">
        <f t="shared" ref="DW7" si="456">DV7+1</f>
        <v>116</v>
      </c>
      <c r="DX7" s="121">
        <f t="shared" ref="DX7" si="457">DW7+1</f>
        <v>117</v>
      </c>
      <c r="DY7" s="121">
        <f t="shared" ref="DY7" si="458">DX7+1</f>
        <v>118</v>
      </c>
      <c r="DZ7" s="121">
        <f t="shared" ref="DZ7" si="459">DY7+1</f>
        <v>119</v>
      </c>
      <c r="EA7" s="121">
        <f t="shared" ref="EA7" si="460">DZ7+1</f>
        <v>120</v>
      </c>
      <c r="EB7" s="121">
        <f>EA7+1</f>
        <v>121</v>
      </c>
      <c r="EC7" s="121">
        <f t="shared" ref="EC7" si="461">EB7+1</f>
        <v>122</v>
      </c>
      <c r="ED7" s="121">
        <f t="shared" ref="ED7" si="462">EC7+1</f>
        <v>123</v>
      </c>
      <c r="EE7" s="121">
        <f t="shared" ref="EE7" si="463">ED7+1</f>
        <v>124</v>
      </c>
      <c r="EF7" s="121">
        <f t="shared" ref="EF7" si="464">EE7+1</f>
        <v>125</v>
      </c>
      <c r="EG7" s="121">
        <f t="shared" ref="EG7" si="465">EF7+1</f>
        <v>126</v>
      </c>
      <c r="EH7" s="121">
        <f t="shared" ref="EH7" si="466">EG7+1</f>
        <v>127</v>
      </c>
      <c r="EI7" s="121">
        <f t="shared" ref="EI7" si="467">EH7+1</f>
        <v>128</v>
      </c>
      <c r="EJ7" s="121">
        <f t="shared" ref="EJ7" si="468">EI7+1</f>
        <v>129</v>
      </c>
      <c r="EK7" s="121">
        <f t="shared" ref="EK7" si="469">EJ7+1</f>
        <v>130</v>
      </c>
      <c r="EL7" s="121">
        <f t="shared" ref="EL7" si="470">EK7+1</f>
        <v>131</v>
      </c>
      <c r="EM7" s="121">
        <f t="shared" ref="EM7" si="471">EL7+1</f>
        <v>132</v>
      </c>
      <c r="EN7" s="121">
        <f t="shared" ref="EN7" si="472">EM7+1</f>
        <v>133</v>
      </c>
      <c r="EO7" s="121">
        <f t="shared" ref="EO7" si="473">EN7+1</f>
        <v>134</v>
      </c>
      <c r="EP7" s="121">
        <f t="shared" ref="EP7" si="474">EO7+1</f>
        <v>135</v>
      </c>
      <c r="EQ7" s="121">
        <f t="shared" ref="EQ7" si="475">EP7+1</f>
        <v>136</v>
      </c>
      <c r="ER7" s="121">
        <f t="shared" ref="ER7" si="476">EQ7+1</f>
        <v>137</v>
      </c>
      <c r="ES7" s="121">
        <f t="shared" ref="ES7" si="477">ER7+1</f>
        <v>138</v>
      </c>
      <c r="ET7" s="121">
        <f t="shared" ref="ET7" si="478">ES7+1</f>
        <v>139</v>
      </c>
      <c r="EU7" s="121">
        <f t="shared" ref="EU7" si="479">ET7+1</f>
        <v>140</v>
      </c>
      <c r="EV7" s="121">
        <f t="shared" ref="EV7" si="480">EU7+1</f>
        <v>141</v>
      </c>
      <c r="EW7" s="121">
        <f t="shared" ref="EW7" si="481">EV7+1</f>
        <v>142</v>
      </c>
      <c r="EX7" s="121">
        <f t="shared" ref="EX7" si="482">EW7+1</f>
        <v>143</v>
      </c>
      <c r="EY7" s="121">
        <f t="shared" ref="EY7" si="483">EX7+1</f>
        <v>144</v>
      </c>
      <c r="EZ7" s="121">
        <f t="shared" ref="EZ7" si="484">EY7+1</f>
        <v>145</v>
      </c>
      <c r="FA7" s="121">
        <f t="shared" ref="FA7" si="485">EZ7+1</f>
        <v>146</v>
      </c>
      <c r="FB7" s="121">
        <f t="shared" ref="FB7" si="486">FA7+1</f>
        <v>147</v>
      </c>
      <c r="FC7" s="121">
        <f t="shared" ref="FC7" si="487">FB7+1</f>
        <v>148</v>
      </c>
      <c r="FD7" s="121">
        <f t="shared" ref="FD7" si="488">FC7+1</f>
        <v>149</v>
      </c>
      <c r="FE7" s="121">
        <f t="shared" ref="FE7" si="489">FD7+1</f>
        <v>150</v>
      </c>
      <c r="FF7" s="121">
        <f t="shared" ref="FF7" si="490">FE7+1</f>
        <v>151</v>
      </c>
      <c r="FG7" s="121">
        <f t="shared" ref="FG7" si="491">FF7+1</f>
        <v>152</v>
      </c>
      <c r="FH7" s="121">
        <f t="shared" ref="FH7" si="492">FG7+1</f>
        <v>153</v>
      </c>
      <c r="FI7" s="121">
        <f t="shared" ref="FI7" si="493">FH7+1</f>
        <v>154</v>
      </c>
      <c r="FJ7" s="121">
        <f t="shared" ref="FJ7" si="494">FI7+1</f>
        <v>155</v>
      </c>
      <c r="FK7" s="121">
        <f t="shared" ref="FK7" si="495">FJ7+1</f>
        <v>156</v>
      </c>
      <c r="FL7" s="121">
        <f t="shared" ref="FL7" si="496">FK7+1</f>
        <v>157</v>
      </c>
      <c r="FM7" s="121">
        <f t="shared" ref="FM7" si="497">FL7+1</f>
        <v>158</v>
      </c>
      <c r="FN7" s="121">
        <f t="shared" ref="FN7" si="498">FM7+1</f>
        <v>159</v>
      </c>
      <c r="FO7" s="121">
        <f t="shared" ref="FO7" si="499">FN7+1</f>
        <v>160</v>
      </c>
      <c r="FP7" s="121">
        <f t="shared" ref="FP7" si="500">FO7+1</f>
        <v>161</v>
      </c>
      <c r="FQ7" s="121">
        <f t="shared" ref="FQ7" si="501">FP7+1</f>
        <v>162</v>
      </c>
      <c r="FR7" s="121">
        <f t="shared" ref="FR7" si="502">FQ7+1</f>
        <v>163</v>
      </c>
      <c r="FS7" s="121">
        <f t="shared" ref="FS7" si="503">FR7+1</f>
        <v>164</v>
      </c>
      <c r="FT7" s="121">
        <f t="shared" ref="FT7" si="504">FS7+1</f>
        <v>165</v>
      </c>
      <c r="FU7" s="121">
        <f t="shared" ref="FU7" si="505">FT7+1</f>
        <v>166</v>
      </c>
      <c r="FV7" s="121">
        <f t="shared" ref="FV7" si="506">FU7+1</f>
        <v>167</v>
      </c>
      <c r="FW7" s="121">
        <f t="shared" ref="FW7" si="507">FV7+1</f>
        <v>168</v>
      </c>
      <c r="FX7" s="121">
        <f t="shared" ref="FX7" si="508">FW7+1</f>
        <v>169</v>
      </c>
      <c r="FY7" s="121">
        <f t="shared" ref="FY7" si="509">FX7+1</f>
        <v>170</v>
      </c>
      <c r="FZ7" s="121">
        <f t="shared" ref="FZ7" si="510">FY7+1</f>
        <v>171</v>
      </c>
      <c r="GA7" s="121">
        <f t="shared" ref="GA7" si="511">FZ7+1</f>
        <v>172</v>
      </c>
      <c r="GB7" s="121">
        <f t="shared" ref="GB7" si="512">GA7+1</f>
        <v>173</v>
      </c>
      <c r="GC7" s="121">
        <f t="shared" ref="GC7" si="513">GB7+1</f>
        <v>174</v>
      </c>
      <c r="GD7" s="121">
        <f t="shared" ref="GD7" si="514">GC7+1</f>
        <v>175</v>
      </c>
      <c r="GE7" s="121">
        <f t="shared" ref="GE7" si="515">GD7+1</f>
        <v>176</v>
      </c>
      <c r="GF7" s="121">
        <f t="shared" ref="GF7" si="516">GE7+1</f>
        <v>177</v>
      </c>
      <c r="GG7" s="121">
        <f t="shared" ref="GG7" si="517">GF7+1</f>
        <v>178</v>
      </c>
      <c r="GH7" s="121">
        <f t="shared" ref="GH7" si="518">GG7+1</f>
        <v>179</v>
      </c>
      <c r="GI7" s="121">
        <f t="shared" ref="GI7" si="519">GH7+1</f>
        <v>180</v>
      </c>
      <c r="GJ7" s="121">
        <f t="shared" ref="GJ7" si="520">GI7+1</f>
        <v>181</v>
      </c>
      <c r="GK7" s="121">
        <f t="shared" ref="GK7" si="521">GJ7+1</f>
        <v>182</v>
      </c>
      <c r="GL7" s="121">
        <f t="shared" ref="GL7" si="522">GK7+1</f>
        <v>183</v>
      </c>
      <c r="GM7" s="121">
        <f t="shared" ref="GM7" si="523">GL7+1</f>
        <v>184</v>
      </c>
      <c r="GN7" s="121">
        <f t="shared" ref="GN7" si="524">GM7+1</f>
        <v>185</v>
      </c>
      <c r="GO7" s="121">
        <f t="shared" ref="GO7" si="525">GN7+1</f>
        <v>186</v>
      </c>
      <c r="GP7" s="121">
        <f t="shared" ref="GP7" si="526">GO7+1</f>
        <v>187</v>
      </c>
      <c r="GQ7" s="121">
        <f t="shared" ref="GQ7" si="527">GP7+1</f>
        <v>188</v>
      </c>
      <c r="GR7" s="121">
        <f t="shared" ref="GR7" si="528">GQ7+1</f>
        <v>189</v>
      </c>
      <c r="GS7" s="121">
        <f t="shared" ref="GS7" si="529">GR7+1</f>
        <v>190</v>
      </c>
      <c r="GT7" s="121">
        <f t="shared" ref="GT7" si="530">GS7+1</f>
        <v>191</v>
      </c>
      <c r="GU7" s="121">
        <f t="shared" ref="GU7" si="531">GT7+1</f>
        <v>192</v>
      </c>
      <c r="GV7" s="121">
        <f t="shared" ref="GV7" si="532">GU7+1</f>
        <v>193</v>
      </c>
      <c r="GW7" s="121">
        <f t="shared" ref="GW7" si="533">GV7+1</f>
        <v>194</v>
      </c>
      <c r="GX7" s="121">
        <f t="shared" ref="GX7" si="534">GW7+1</f>
        <v>195</v>
      </c>
      <c r="GY7" s="121">
        <f t="shared" ref="GY7" si="535">GX7+1</f>
        <v>196</v>
      </c>
      <c r="GZ7" s="121">
        <f t="shared" ref="GZ7" si="536">GY7+1</f>
        <v>197</v>
      </c>
      <c r="HA7" s="121">
        <f t="shared" ref="HA7" si="537">GZ7+1</f>
        <v>198</v>
      </c>
      <c r="HB7" s="121">
        <f t="shared" ref="HB7" si="538">HA7+1</f>
        <v>199</v>
      </c>
      <c r="HC7" s="121">
        <f t="shared" ref="HC7" si="539">HB7+1</f>
        <v>200</v>
      </c>
      <c r="HD7" s="121">
        <f t="shared" ref="HD7" si="540">HC7+1</f>
        <v>201</v>
      </c>
      <c r="HE7" s="121">
        <f t="shared" ref="HE7" si="541">HD7+1</f>
        <v>202</v>
      </c>
      <c r="HF7" s="121">
        <f t="shared" ref="HF7" si="542">HE7+1</f>
        <v>203</v>
      </c>
      <c r="HG7" s="121">
        <f t="shared" ref="HG7" si="543">HF7+1</f>
        <v>204</v>
      </c>
      <c r="HH7" s="121">
        <f t="shared" ref="HH7" si="544">HG7+1</f>
        <v>205</v>
      </c>
      <c r="HI7" s="121">
        <f t="shared" ref="HI7" si="545">HH7+1</f>
        <v>206</v>
      </c>
      <c r="HJ7" s="121">
        <f t="shared" ref="HJ7" si="546">HI7+1</f>
        <v>207</v>
      </c>
      <c r="HK7" s="121">
        <f t="shared" ref="HK7" si="547">HJ7+1</f>
        <v>208</v>
      </c>
      <c r="HL7" s="121">
        <f t="shared" ref="HL7" si="548">HK7+1</f>
        <v>209</v>
      </c>
      <c r="HM7" s="121">
        <f t="shared" ref="HM7" si="549">HL7+1</f>
        <v>210</v>
      </c>
      <c r="HN7" s="121">
        <f t="shared" ref="HN7" si="550">HM7+1</f>
        <v>211</v>
      </c>
      <c r="HO7" s="121">
        <f t="shared" ref="HO7" si="551">HN7+1</f>
        <v>212</v>
      </c>
      <c r="HP7" s="121">
        <f t="shared" ref="HP7" si="552">HO7+1</f>
        <v>213</v>
      </c>
      <c r="HQ7" s="121">
        <f t="shared" ref="HQ7" si="553">HP7+1</f>
        <v>214</v>
      </c>
      <c r="HR7" s="121">
        <f t="shared" ref="HR7" si="554">HQ7+1</f>
        <v>215</v>
      </c>
      <c r="HS7" s="121">
        <f t="shared" ref="HS7" si="555">HR7+1</f>
        <v>216</v>
      </c>
      <c r="HT7" s="121">
        <f t="shared" ref="HT7" si="556">HS7+1</f>
        <v>217</v>
      </c>
      <c r="HU7" s="121">
        <f t="shared" ref="HU7" si="557">HT7+1</f>
        <v>218</v>
      </c>
      <c r="HV7" s="121">
        <f t="shared" ref="HV7" si="558">HU7+1</f>
        <v>219</v>
      </c>
      <c r="HW7" s="121">
        <f t="shared" ref="HW7" si="559">HV7+1</f>
        <v>220</v>
      </c>
      <c r="HX7" s="121">
        <f t="shared" ref="HX7" si="560">HW7+1</f>
        <v>221</v>
      </c>
      <c r="HY7" s="121">
        <f t="shared" ref="HY7" si="561">HX7+1</f>
        <v>222</v>
      </c>
      <c r="HZ7" s="121">
        <f t="shared" ref="HZ7" si="562">HY7+1</f>
        <v>223</v>
      </c>
      <c r="IA7" s="121">
        <f t="shared" ref="IA7" si="563">HZ7+1</f>
        <v>224</v>
      </c>
      <c r="IB7" s="121">
        <f t="shared" ref="IB7" si="564">IA7+1</f>
        <v>225</v>
      </c>
      <c r="IC7" s="121">
        <f t="shared" ref="IC7" si="565">IB7+1</f>
        <v>226</v>
      </c>
      <c r="ID7" s="121">
        <f t="shared" ref="ID7" si="566">IC7+1</f>
        <v>227</v>
      </c>
      <c r="IE7" s="121">
        <f t="shared" ref="IE7" si="567">ID7+1</f>
        <v>228</v>
      </c>
      <c r="IF7" s="121">
        <f t="shared" ref="IF7" si="568">IE7+1</f>
        <v>229</v>
      </c>
      <c r="IG7" s="121">
        <f t="shared" ref="IG7" si="569">IF7+1</f>
        <v>230</v>
      </c>
      <c r="IH7" s="121">
        <f t="shared" ref="IH7" si="570">IG7+1</f>
        <v>231</v>
      </c>
      <c r="II7" s="121">
        <f t="shared" ref="II7" si="571">IH7+1</f>
        <v>232</v>
      </c>
      <c r="IJ7" s="121">
        <f t="shared" ref="IJ7" si="572">II7+1</f>
        <v>233</v>
      </c>
      <c r="IK7" s="121">
        <f t="shared" ref="IK7" si="573">IJ7+1</f>
        <v>234</v>
      </c>
      <c r="IL7" s="121">
        <f t="shared" ref="IL7" si="574">IK7+1</f>
        <v>235</v>
      </c>
      <c r="IM7" s="121">
        <f t="shared" ref="IM7" si="575">IL7+1</f>
        <v>236</v>
      </c>
      <c r="IN7" s="121">
        <f t="shared" ref="IN7" si="576">IM7+1</f>
        <v>237</v>
      </c>
      <c r="IO7" s="121">
        <f t="shared" ref="IO7" si="577">IN7+1</f>
        <v>238</v>
      </c>
      <c r="IP7" s="121">
        <f t="shared" ref="IP7" si="578">IO7+1</f>
        <v>239</v>
      </c>
      <c r="IQ7" s="121">
        <f t="shared" ref="IQ7" si="579">IP7+1</f>
        <v>240</v>
      </c>
      <c r="IR7" s="121">
        <f t="shared" ref="IR7" si="580">IQ7+1</f>
        <v>241</v>
      </c>
      <c r="IS7" s="121">
        <f t="shared" ref="IS7" si="581">IR7+1</f>
        <v>242</v>
      </c>
      <c r="IT7" s="121">
        <f t="shared" ref="IT7" si="582">IS7+1</f>
        <v>243</v>
      </c>
      <c r="IU7" s="121">
        <f t="shared" ref="IU7" si="583">IT7+1</f>
        <v>244</v>
      </c>
      <c r="IV7" s="121">
        <f t="shared" ref="IV7" si="584">IU7+1</f>
        <v>245</v>
      </c>
      <c r="IW7" s="121">
        <f t="shared" ref="IW7" si="585">IV7+1</f>
        <v>246</v>
      </c>
      <c r="IX7" s="121">
        <f t="shared" ref="IX7" si="586">IW7+1</f>
        <v>247</v>
      </c>
      <c r="IY7" s="121">
        <f t="shared" ref="IY7" si="587">IX7+1</f>
        <v>248</v>
      </c>
      <c r="IZ7" s="121">
        <f t="shared" ref="IZ7" si="588">IY7+1</f>
        <v>249</v>
      </c>
      <c r="JA7" s="121">
        <f t="shared" ref="JA7" si="589">IZ7+1</f>
        <v>250</v>
      </c>
      <c r="JB7" s="121">
        <f t="shared" ref="JB7" si="590">JA7+1</f>
        <v>251</v>
      </c>
      <c r="JC7" s="121">
        <f t="shared" ref="JC7" si="591">JB7+1</f>
        <v>252</v>
      </c>
      <c r="JD7" s="121">
        <f t="shared" ref="JD7" si="592">JC7+1</f>
        <v>253</v>
      </c>
      <c r="JE7" s="121">
        <f t="shared" ref="JE7" si="593">JD7+1</f>
        <v>254</v>
      </c>
      <c r="JF7" s="121">
        <f t="shared" ref="JF7" si="594">JE7+1</f>
        <v>255</v>
      </c>
      <c r="JG7" s="121">
        <f t="shared" ref="JG7" si="595">JF7+1</f>
        <v>256</v>
      </c>
      <c r="JH7" s="121">
        <f t="shared" ref="JH7" si="596">JG7+1</f>
        <v>257</v>
      </c>
      <c r="JI7" s="121">
        <f t="shared" ref="JI7" si="597">JH7+1</f>
        <v>258</v>
      </c>
      <c r="JJ7" s="121">
        <f t="shared" ref="JJ7" si="598">JI7+1</f>
        <v>259</v>
      </c>
      <c r="JK7" s="121">
        <f t="shared" ref="JK7" si="599">JJ7+1</f>
        <v>260</v>
      </c>
      <c r="JL7" s="121">
        <f t="shared" ref="JL7" si="600">JK7+1</f>
        <v>261</v>
      </c>
      <c r="JM7" s="121">
        <f t="shared" ref="JM7" si="601">JL7+1</f>
        <v>262</v>
      </c>
      <c r="JN7" s="121">
        <f t="shared" ref="JN7" si="602">JM7+1</f>
        <v>263</v>
      </c>
      <c r="JO7" s="121">
        <f t="shared" ref="JO7" si="603">JN7+1</f>
        <v>264</v>
      </c>
      <c r="JP7" s="121">
        <f t="shared" ref="JP7" si="604">JO7+1</f>
        <v>265</v>
      </c>
      <c r="JQ7" s="121">
        <f t="shared" ref="JQ7" si="605">JP7+1</f>
        <v>266</v>
      </c>
      <c r="JR7" s="121">
        <f t="shared" ref="JR7" si="606">JQ7+1</f>
        <v>267</v>
      </c>
      <c r="JS7" s="121">
        <f t="shared" ref="JS7" si="607">JR7+1</f>
        <v>268</v>
      </c>
      <c r="JT7" s="121">
        <f t="shared" ref="JT7" si="608">JS7+1</f>
        <v>269</v>
      </c>
      <c r="JU7" s="121">
        <f t="shared" ref="JU7" si="609">JT7+1</f>
        <v>270</v>
      </c>
      <c r="JV7" s="121">
        <f t="shared" ref="JV7" si="610">JU7+1</f>
        <v>271</v>
      </c>
      <c r="JW7" s="121">
        <f t="shared" ref="JW7" si="611">JV7+1</f>
        <v>272</v>
      </c>
      <c r="JX7" s="121">
        <f t="shared" ref="JX7" si="612">JW7+1</f>
        <v>273</v>
      </c>
      <c r="JY7" s="121">
        <f t="shared" ref="JY7" si="613">JX7+1</f>
        <v>274</v>
      </c>
      <c r="JZ7" s="121">
        <f t="shared" ref="JZ7" si="614">JY7+1</f>
        <v>275</v>
      </c>
      <c r="KA7" s="121">
        <f t="shared" ref="KA7" si="615">JZ7+1</f>
        <v>276</v>
      </c>
      <c r="KB7" s="121">
        <f t="shared" ref="KB7" si="616">KA7+1</f>
        <v>277</v>
      </c>
      <c r="KC7" s="121">
        <f t="shared" ref="KC7" si="617">KB7+1</f>
        <v>278</v>
      </c>
      <c r="KD7" s="121">
        <f t="shared" ref="KD7" si="618">KC7+1</f>
        <v>279</v>
      </c>
      <c r="KE7" s="121">
        <f t="shared" ref="KE7" si="619">KD7+1</f>
        <v>280</v>
      </c>
      <c r="KF7" s="121">
        <f t="shared" ref="KF7" si="620">KE7+1</f>
        <v>281</v>
      </c>
      <c r="KG7" s="121">
        <f t="shared" ref="KG7" si="621">KF7+1</f>
        <v>282</v>
      </c>
      <c r="KH7" s="121">
        <f t="shared" ref="KH7" si="622">KG7+1</f>
        <v>283</v>
      </c>
      <c r="KI7" s="121">
        <f t="shared" ref="KI7" si="623">KH7+1</f>
        <v>284</v>
      </c>
      <c r="KJ7" s="121">
        <f t="shared" ref="KJ7" si="624">KI7+1</f>
        <v>285</v>
      </c>
      <c r="KK7" s="121">
        <f t="shared" ref="KK7" si="625">KJ7+1</f>
        <v>286</v>
      </c>
      <c r="KL7" s="121">
        <f t="shared" ref="KL7" si="626">KK7+1</f>
        <v>287</v>
      </c>
      <c r="KM7" s="121">
        <f t="shared" ref="KM7" si="627">KL7+1</f>
        <v>288</v>
      </c>
      <c r="KN7" s="121">
        <f t="shared" ref="KN7" si="628">KM7+1</f>
        <v>289</v>
      </c>
      <c r="KO7" s="121">
        <f t="shared" ref="KO7" si="629">KN7+1</f>
        <v>290</v>
      </c>
      <c r="KP7" s="121">
        <f t="shared" ref="KP7" si="630">KO7+1</f>
        <v>291</v>
      </c>
      <c r="KQ7" s="121">
        <f t="shared" ref="KQ7" si="631">KP7+1</f>
        <v>292</v>
      </c>
      <c r="KR7" s="121">
        <f t="shared" ref="KR7" si="632">KQ7+1</f>
        <v>293</v>
      </c>
      <c r="KS7" s="121">
        <f t="shared" ref="KS7" si="633">KR7+1</f>
        <v>294</v>
      </c>
      <c r="KT7" s="121">
        <f t="shared" ref="KT7" si="634">KS7+1</f>
        <v>295</v>
      </c>
      <c r="KU7" s="121">
        <f t="shared" ref="KU7" si="635">KT7+1</f>
        <v>296</v>
      </c>
      <c r="KV7" s="121">
        <f t="shared" ref="KV7" si="636">KU7+1</f>
        <v>297</v>
      </c>
      <c r="KW7" s="121">
        <f t="shared" ref="KW7" si="637">KV7+1</f>
        <v>298</v>
      </c>
      <c r="KX7" s="121">
        <f t="shared" ref="KX7" si="638">KW7+1</f>
        <v>299</v>
      </c>
      <c r="KY7" s="121">
        <f t="shared" ref="KY7" si="639">KX7+1</f>
        <v>300</v>
      </c>
      <c r="KZ7" s="121">
        <f t="shared" ref="KZ7" si="640">KY7+1</f>
        <v>301</v>
      </c>
      <c r="LA7" s="121">
        <f t="shared" ref="LA7" si="641">KZ7+1</f>
        <v>302</v>
      </c>
      <c r="LB7" s="121">
        <f t="shared" ref="LB7" si="642">LA7+1</f>
        <v>303</v>
      </c>
      <c r="LC7" s="121">
        <f t="shared" ref="LC7" si="643">LB7+1</f>
        <v>304</v>
      </c>
      <c r="LD7" s="121">
        <f t="shared" ref="LD7" si="644">LC7+1</f>
        <v>305</v>
      </c>
      <c r="LE7" s="121">
        <f t="shared" ref="LE7" si="645">LD7+1</f>
        <v>306</v>
      </c>
      <c r="LF7" s="121">
        <f t="shared" ref="LF7" si="646">LE7+1</f>
        <v>307</v>
      </c>
      <c r="LG7" s="121">
        <f t="shared" ref="LG7" si="647">LF7+1</f>
        <v>308</v>
      </c>
      <c r="LH7" s="121">
        <f t="shared" ref="LH7" si="648">LG7+1</f>
        <v>309</v>
      </c>
      <c r="LI7" s="121">
        <f t="shared" ref="LI7" si="649">LH7+1</f>
        <v>310</v>
      </c>
      <c r="LJ7" s="121">
        <f t="shared" ref="LJ7" si="650">LI7+1</f>
        <v>311</v>
      </c>
      <c r="LK7" s="121">
        <f t="shared" ref="LK7" si="651">LJ7+1</f>
        <v>312</v>
      </c>
      <c r="LL7" s="121">
        <f t="shared" ref="LL7" si="652">LK7+1</f>
        <v>313</v>
      </c>
      <c r="LM7" s="121">
        <f t="shared" ref="LM7" si="653">LL7+1</f>
        <v>314</v>
      </c>
      <c r="LN7" s="121">
        <f t="shared" ref="LN7" si="654">LM7+1</f>
        <v>315</v>
      </c>
      <c r="LO7" s="121">
        <f t="shared" ref="LO7" si="655">LN7+1</f>
        <v>316</v>
      </c>
      <c r="LP7" s="121">
        <f t="shared" ref="LP7" si="656">LO7+1</f>
        <v>317</v>
      </c>
      <c r="LQ7" s="121">
        <f t="shared" ref="LQ7" si="657">LP7+1</f>
        <v>318</v>
      </c>
      <c r="LR7" s="121">
        <f t="shared" ref="LR7" si="658">LQ7+1</f>
        <v>319</v>
      </c>
      <c r="LS7" s="121">
        <f t="shared" ref="LS7" si="659">LR7+1</f>
        <v>320</v>
      </c>
      <c r="LT7" s="121">
        <f t="shared" ref="LT7" si="660">LS7+1</f>
        <v>321</v>
      </c>
      <c r="LU7" s="121">
        <f t="shared" ref="LU7" si="661">LT7+1</f>
        <v>322</v>
      </c>
      <c r="LV7" s="121">
        <f t="shared" ref="LV7" si="662">LU7+1</f>
        <v>323</v>
      </c>
      <c r="LW7" s="121">
        <f t="shared" ref="LW7" si="663">LV7+1</f>
        <v>324</v>
      </c>
      <c r="LX7" s="121">
        <f t="shared" ref="LX7" si="664">LW7+1</f>
        <v>325</v>
      </c>
      <c r="LY7" s="121">
        <f t="shared" ref="LY7" si="665">LX7+1</f>
        <v>326</v>
      </c>
      <c r="LZ7" s="121">
        <f t="shared" ref="LZ7" si="666">LY7+1</f>
        <v>327</v>
      </c>
      <c r="MA7" s="121">
        <f t="shared" ref="MA7" si="667">LZ7+1</f>
        <v>328</v>
      </c>
      <c r="MB7" s="121">
        <f t="shared" ref="MB7" si="668">MA7+1</f>
        <v>329</v>
      </c>
      <c r="MC7" s="121">
        <f t="shared" ref="MC7" si="669">MB7+1</f>
        <v>330</v>
      </c>
      <c r="MD7" s="121">
        <f t="shared" ref="MD7" si="670">MC7+1</f>
        <v>331</v>
      </c>
      <c r="ME7" s="121">
        <f t="shared" ref="ME7" si="671">MD7+1</f>
        <v>332</v>
      </c>
      <c r="MF7" s="121">
        <f t="shared" ref="MF7" si="672">ME7+1</f>
        <v>333</v>
      </c>
      <c r="MG7" s="121">
        <f t="shared" ref="MG7" si="673">MF7+1</f>
        <v>334</v>
      </c>
      <c r="MH7" s="121">
        <f t="shared" ref="MH7" si="674">MG7+1</f>
        <v>335</v>
      </c>
      <c r="MI7" s="121">
        <f t="shared" ref="MI7" si="675">MH7+1</f>
        <v>336</v>
      </c>
      <c r="MJ7" s="121">
        <f t="shared" ref="MJ7" si="676">MI7+1</f>
        <v>337</v>
      </c>
      <c r="MK7" s="121">
        <f t="shared" ref="MK7" si="677">MJ7+1</f>
        <v>338</v>
      </c>
      <c r="ML7" s="121">
        <f t="shared" ref="ML7" si="678">MK7+1</f>
        <v>339</v>
      </c>
      <c r="MM7" s="121">
        <f t="shared" ref="MM7" si="679">ML7+1</f>
        <v>340</v>
      </c>
      <c r="MN7" s="121">
        <f t="shared" ref="MN7" si="680">MM7+1</f>
        <v>341</v>
      </c>
      <c r="MO7" s="121">
        <f t="shared" ref="MO7" si="681">MN7+1</f>
        <v>342</v>
      </c>
      <c r="MP7" s="121">
        <f t="shared" ref="MP7" si="682">MO7+1</f>
        <v>343</v>
      </c>
      <c r="MQ7" s="121">
        <f t="shared" ref="MQ7" si="683">MP7+1</f>
        <v>344</v>
      </c>
      <c r="MR7" s="121">
        <f t="shared" ref="MR7" si="684">MQ7+1</f>
        <v>345</v>
      </c>
      <c r="MS7" s="121">
        <f t="shared" ref="MS7" si="685">MR7+1</f>
        <v>346</v>
      </c>
      <c r="MT7" s="121">
        <f t="shared" ref="MT7" si="686">MS7+1</f>
        <v>347</v>
      </c>
      <c r="MU7" s="121">
        <f t="shared" ref="MU7" si="687">MT7+1</f>
        <v>348</v>
      </c>
      <c r="MV7" s="121">
        <f t="shared" ref="MV7" si="688">MU7+1</f>
        <v>349</v>
      </c>
      <c r="MW7" s="121">
        <f t="shared" ref="MW7" si="689">MV7+1</f>
        <v>350</v>
      </c>
      <c r="MX7" s="121">
        <f t="shared" ref="MX7" si="690">MW7+1</f>
        <v>351</v>
      </c>
      <c r="MY7" s="121">
        <f t="shared" ref="MY7" si="691">MX7+1</f>
        <v>352</v>
      </c>
      <c r="MZ7" s="121">
        <f t="shared" ref="MZ7" si="692">MY7+1</f>
        <v>353</v>
      </c>
      <c r="NA7" s="121">
        <f t="shared" ref="NA7" si="693">MZ7+1</f>
        <v>354</v>
      </c>
      <c r="NB7" s="121">
        <f t="shared" ref="NB7" si="694">NA7+1</f>
        <v>355</v>
      </c>
      <c r="NC7" s="121">
        <f t="shared" ref="NC7" si="695">NB7+1</f>
        <v>356</v>
      </c>
      <c r="ND7" s="121">
        <f t="shared" ref="ND7" si="696">NC7+1</f>
        <v>357</v>
      </c>
      <c r="NE7" s="121">
        <f t="shared" ref="NE7" si="697">ND7+1</f>
        <v>358</v>
      </c>
      <c r="NF7" s="121">
        <f t="shared" ref="NF7" si="698">NE7+1</f>
        <v>359</v>
      </c>
      <c r="NG7" s="121">
        <f t="shared" ref="NG7" si="699">NF7+1</f>
        <v>360</v>
      </c>
      <c r="NH7" s="121">
        <f t="shared" ref="NH7" si="700">NG7+1</f>
        <v>361</v>
      </c>
      <c r="NI7" s="121">
        <f t="shared" ref="NI7" si="701">NH7+1</f>
        <v>362</v>
      </c>
      <c r="NJ7" s="121">
        <f t="shared" ref="NJ7" si="702">NI7+1</f>
        <v>363</v>
      </c>
      <c r="NK7" s="121">
        <f t="shared" ref="NK7" si="703">NJ7+1</f>
        <v>364</v>
      </c>
      <c r="NL7" s="121">
        <f t="shared" ref="NL7" si="704">NK7+1</f>
        <v>365</v>
      </c>
      <c r="NM7" s="121">
        <f t="shared" ref="NM7" si="705">NL7+1</f>
        <v>366</v>
      </c>
      <c r="NN7" s="121">
        <f t="shared" ref="NN7" si="706">NM7+1</f>
        <v>367</v>
      </c>
      <c r="NO7" s="121">
        <f t="shared" ref="NO7" si="707">NN7+1</f>
        <v>368</v>
      </c>
      <c r="NP7" s="121">
        <f t="shared" ref="NP7" si="708">NO7+1</f>
        <v>369</v>
      </c>
      <c r="NQ7" s="121">
        <f t="shared" ref="NQ7" si="709">NP7+1</f>
        <v>370</v>
      </c>
      <c r="NR7" s="121">
        <f t="shared" ref="NR7" si="710">NQ7+1</f>
        <v>371</v>
      </c>
      <c r="NS7" s="121">
        <f t="shared" ref="NS7" si="711">NR7+1</f>
        <v>372</v>
      </c>
      <c r="NT7" s="121">
        <f t="shared" ref="NT7" si="712">NS7+1</f>
        <v>373</v>
      </c>
      <c r="NU7" s="121">
        <f t="shared" ref="NU7" si="713">NT7+1</f>
        <v>374</v>
      </c>
      <c r="NV7" s="121">
        <f t="shared" ref="NV7" si="714">NU7+1</f>
        <v>375</v>
      </c>
      <c r="NW7" s="121">
        <f t="shared" ref="NW7" si="715">NV7+1</f>
        <v>376</v>
      </c>
      <c r="NX7" s="121">
        <f t="shared" ref="NX7" si="716">NW7+1</f>
        <v>377</v>
      </c>
      <c r="NY7" s="121">
        <f t="shared" ref="NY7" si="717">NX7+1</f>
        <v>378</v>
      </c>
      <c r="NZ7" s="121">
        <f t="shared" ref="NZ7" si="718">NY7+1</f>
        <v>379</v>
      </c>
      <c r="OA7" s="121">
        <f t="shared" ref="OA7" si="719">NZ7+1</f>
        <v>380</v>
      </c>
      <c r="OB7" s="121">
        <f t="shared" ref="OB7" si="720">OA7+1</f>
        <v>381</v>
      </c>
      <c r="OC7" s="121">
        <f t="shared" ref="OC7" si="721">OB7+1</f>
        <v>382</v>
      </c>
      <c r="OD7" s="121">
        <f t="shared" ref="OD7" si="722">OC7+1</f>
        <v>383</v>
      </c>
      <c r="OE7" s="121">
        <f t="shared" ref="OE7" si="723">OD7+1</f>
        <v>384</v>
      </c>
      <c r="OF7" s="121">
        <f t="shared" ref="OF7" si="724">OE7+1</f>
        <v>385</v>
      </c>
      <c r="OG7" s="121">
        <f t="shared" ref="OG7" si="725">OF7+1</f>
        <v>386</v>
      </c>
      <c r="OH7" s="121">
        <f t="shared" ref="OH7" si="726">OG7+1</f>
        <v>387</v>
      </c>
      <c r="OI7" s="121">
        <f t="shared" ref="OI7" si="727">OH7+1</f>
        <v>388</v>
      </c>
      <c r="OJ7" s="121">
        <f t="shared" ref="OJ7" si="728">OI7+1</f>
        <v>389</v>
      </c>
      <c r="OK7" s="121">
        <f t="shared" ref="OK7" si="729">OJ7+1</f>
        <v>390</v>
      </c>
      <c r="OL7" s="121">
        <f t="shared" ref="OL7" si="730">OK7+1</f>
        <v>391</v>
      </c>
      <c r="OM7" s="121">
        <f t="shared" ref="OM7" si="731">OL7+1</f>
        <v>392</v>
      </c>
      <c r="ON7" s="121">
        <f t="shared" ref="ON7" si="732">OM7+1</f>
        <v>393</v>
      </c>
      <c r="OO7" s="121">
        <f t="shared" ref="OO7" si="733">ON7+1</f>
        <v>394</v>
      </c>
      <c r="OP7" s="121">
        <f t="shared" ref="OP7" si="734">OO7+1</f>
        <v>395</v>
      </c>
      <c r="OQ7" s="121">
        <f t="shared" ref="OQ7" si="735">OP7+1</f>
        <v>396</v>
      </c>
      <c r="OR7" s="121">
        <f t="shared" ref="OR7" si="736">OQ7+1</f>
        <v>397</v>
      </c>
      <c r="OS7" s="121">
        <f t="shared" ref="OS7" si="737">OR7+1</f>
        <v>398</v>
      </c>
      <c r="OT7" s="121">
        <f t="shared" ref="OT7" si="738">OS7+1</f>
        <v>399</v>
      </c>
      <c r="OU7" s="121">
        <f t="shared" ref="OU7" si="739">OT7+1</f>
        <v>400</v>
      </c>
      <c r="OV7" s="121">
        <f t="shared" ref="OV7" si="740">OU7+1</f>
        <v>401</v>
      </c>
      <c r="OW7" s="121">
        <f t="shared" ref="OW7" si="741">OV7+1</f>
        <v>402</v>
      </c>
      <c r="OX7" s="121">
        <f t="shared" ref="OX7" si="742">OW7+1</f>
        <v>403</v>
      </c>
      <c r="OY7" s="121">
        <f t="shared" ref="OY7" si="743">OX7+1</f>
        <v>404</v>
      </c>
      <c r="OZ7" s="121">
        <f t="shared" ref="OZ7" si="744">OY7+1</f>
        <v>405</v>
      </c>
      <c r="PA7" s="121">
        <f t="shared" ref="PA7" si="745">OZ7+1</f>
        <v>406</v>
      </c>
      <c r="PB7" s="121">
        <f t="shared" ref="PB7" si="746">PA7+1</f>
        <v>407</v>
      </c>
      <c r="PC7" s="121">
        <f t="shared" ref="PC7" si="747">PB7+1</f>
        <v>408</v>
      </c>
      <c r="PD7" s="121">
        <f t="shared" ref="PD7" si="748">PC7+1</f>
        <v>409</v>
      </c>
      <c r="PE7" s="121">
        <f t="shared" ref="PE7" si="749">PD7+1</f>
        <v>410</v>
      </c>
      <c r="PF7" s="121">
        <f t="shared" ref="PF7" si="750">PE7+1</f>
        <v>411</v>
      </c>
      <c r="PG7" s="121">
        <f t="shared" ref="PG7" si="751">PF7+1</f>
        <v>412</v>
      </c>
      <c r="PH7" s="121">
        <f t="shared" ref="PH7" si="752">PG7+1</f>
        <v>413</v>
      </c>
      <c r="PI7" s="121">
        <f t="shared" ref="PI7" si="753">PH7+1</f>
        <v>414</v>
      </c>
      <c r="PJ7" s="121">
        <f t="shared" ref="PJ7" si="754">PI7+1</f>
        <v>415</v>
      </c>
      <c r="PK7" s="121">
        <f t="shared" ref="PK7" si="755">PJ7+1</f>
        <v>416</v>
      </c>
      <c r="PL7" s="121">
        <f t="shared" ref="PL7" si="756">PK7+1</f>
        <v>417</v>
      </c>
      <c r="PM7" s="121">
        <f t="shared" ref="PM7" si="757">PL7+1</f>
        <v>418</v>
      </c>
      <c r="PN7" s="121">
        <f t="shared" ref="PN7" si="758">PM7+1</f>
        <v>419</v>
      </c>
      <c r="PO7" s="121">
        <f t="shared" ref="PO7" si="759">PN7+1</f>
        <v>420</v>
      </c>
      <c r="PP7" s="121">
        <f t="shared" ref="PP7" si="760">PO7+1</f>
        <v>421</v>
      </c>
      <c r="PQ7" s="121">
        <f t="shared" ref="PQ7" si="761">PP7+1</f>
        <v>422</v>
      </c>
      <c r="PR7" s="121">
        <f t="shared" ref="PR7" si="762">PQ7+1</f>
        <v>423</v>
      </c>
      <c r="PS7" s="121">
        <f t="shared" ref="PS7" si="763">PR7+1</f>
        <v>424</v>
      </c>
      <c r="PT7" s="121">
        <f t="shared" ref="PT7" si="764">PS7+1</f>
        <v>425</v>
      </c>
      <c r="PU7" s="121">
        <f t="shared" ref="PU7" si="765">PT7+1</f>
        <v>426</v>
      </c>
      <c r="PV7" s="121">
        <f t="shared" ref="PV7" si="766">PU7+1</f>
        <v>427</v>
      </c>
      <c r="PW7" s="121">
        <f t="shared" ref="PW7" si="767">PV7+1</f>
        <v>428</v>
      </c>
      <c r="PX7" s="121">
        <f t="shared" ref="PX7" si="768">PW7+1</f>
        <v>429</v>
      </c>
      <c r="PY7" s="121">
        <f t="shared" ref="PY7" si="769">PX7+1</f>
        <v>430</v>
      </c>
      <c r="PZ7" s="121">
        <f t="shared" ref="PZ7" si="770">PY7+1</f>
        <v>431</v>
      </c>
      <c r="QA7" s="121">
        <f t="shared" ref="QA7" si="771">PZ7+1</f>
        <v>432</v>
      </c>
      <c r="QB7" s="121">
        <f t="shared" ref="QB7" si="772">QA7+1</f>
        <v>433</v>
      </c>
      <c r="QC7" s="121">
        <f t="shared" ref="QC7" si="773">QB7+1</f>
        <v>434</v>
      </c>
      <c r="QD7" s="121">
        <f t="shared" ref="QD7" si="774">QC7+1</f>
        <v>435</v>
      </c>
      <c r="QE7" s="121">
        <f t="shared" ref="QE7" si="775">QD7+1</f>
        <v>436</v>
      </c>
      <c r="QF7" s="121">
        <f t="shared" ref="QF7" si="776">QE7+1</f>
        <v>437</v>
      </c>
      <c r="QG7" s="121">
        <f t="shared" ref="QG7" si="777">QF7+1</f>
        <v>438</v>
      </c>
      <c r="QH7" s="121">
        <f t="shared" ref="QH7" si="778">QG7+1</f>
        <v>439</v>
      </c>
      <c r="QI7" s="121">
        <f t="shared" ref="QI7" si="779">QH7+1</f>
        <v>440</v>
      </c>
      <c r="QJ7" s="121">
        <f t="shared" ref="QJ7" si="780">QI7+1</f>
        <v>441</v>
      </c>
      <c r="QK7" s="121">
        <f t="shared" ref="QK7" si="781">QJ7+1</f>
        <v>442</v>
      </c>
      <c r="QL7" s="121">
        <f t="shared" ref="QL7" si="782">QK7+1</f>
        <v>443</v>
      </c>
      <c r="QM7" s="121">
        <f t="shared" ref="QM7" si="783">QL7+1</f>
        <v>444</v>
      </c>
      <c r="QN7" s="121">
        <f t="shared" ref="QN7" si="784">QM7+1</f>
        <v>445</v>
      </c>
      <c r="QO7" s="121">
        <f t="shared" ref="QO7" si="785">QN7+1</f>
        <v>446</v>
      </c>
      <c r="QP7" s="121">
        <f t="shared" ref="QP7" si="786">QO7+1</f>
        <v>447</v>
      </c>
      <c r="QQ7" s="121">
        <f t="shared" ref="QQ7" si="787">QP7+1</f>
        <v>448</v>
      </c>
      <c r="QR7" s="121">
        <f t="shared" ref="QR7" si="788">QQ7+1</f>
        <v>449</v>
      </c>
      <c r="QS7" s="121">
        <f t="shared" ref="QS7" si="789">QR7+1</f>
        <v>450</v>
      </c>
      <c r="QT7" s="121">
        <f t="shared" ref="QT7" si="790">QS7+1</f>
        <v>451</v>
      </c>
    </row>
    <row r="8" spans="2:462" outlineLevel="1" x14ac:dyDescent="0.3">
      <c r="K8" s="137" t="s">
        <v>376</v>
      </c>
      <c r="L8" s="121">
        <f>IF(L5=1,YEAR(Assumptions!C21)+1,YEAR(Assumptions!C21))</f>
        <v>2025</v>
      </c>
      <c r="M8" s="121">
        <f t="shared" ref="M8:U8" si="791">IF(M5=1,YEAR(L9)+1,YEAR(L9))</f>
        <v>2025</v>
      </c>
      <c r="N8" s="121">
        <f>IF(N5=1,YEAR(M9)+1,YEAR(M9))</f>
        <v>2025</v>
      </c>
      <c r="O8" s="121">
        <f t="shared" si="791"/>
        <v>2025</v>
      </c>
      <c r="P8" s="121">
        <f t="shared" si="791"/>
        <v>2025</v>
      </c>
      <c r="Q8" s="121">
        <f t="shared" si="791"/>
        <v>2025</v>
      </c>
      <c r="R8" s="121">
        <f t="shared" si="791"/>
        <v>2025</v>
      </c>
      <c r="S8" s="121">
        <f t="shared" si="791"/>
        <v>2025</v>
      </c>
      <c r="T8" s="121">
        <f t="shared" si="791"/>
        <v>2025</v>
      </c>
      <c r="U8" s="121">
        <f t="shared" si="791"/>
        <v>2025</v>
      </c>
      <c r="V8" s="121">
        <f>IF(V5=1,YEAR(U9)+1,YEAR(U9))</f>
        <v>2025</v>
      </c>
      <c r="W8" s="121">
        <f t="shared" ref="W8:AV8" si="792">IF(W5=1,YEAR(V9)+1,YEAR(V9))</f>
        <v>2025</v>
      </c>
      <c r="X8" s="121">
        <f t="shared" si="792"/>
        <v>2026</v>
      </c>
      <c r="Y8" s="121">
        <f t="shared" si="792"/>
        <v>2026</v>
      </c>
      <c r="Z8" s="121">
        <f t="shared" si="792"/>
        <v>2026</v>
      </c>
      <c r="AA8" s="121">
        <f t="shared" si="792"/>
        <v>2026</v>
      </c>
      <c r="AB8" s="121">
        <f t="shared" si="792"/>
        <v>2026</v>
      </c>
      <c r="AC8" s="121">
        <f t="shared" si="792"/>
        <v>2026</v>
      </c>
      <c r="AD8" s="121">
        <f t="shared" si="792"/>
        <v>2026</v>
      </c>
      <c r="AE8" s="121">
        <f t="shared" si="792"/>
        <v>2026</v>
      </c>
      <c r="AF8" s="121">
        <f t="shared" si="792"/>
        <v>2026</v>
      </c>
      <c r="AG8" s="121">
        <f t="shared" si="792"/>
        <v>2026</v>
      </c>
      <c r="AH8" s="121">
        <f t="shared" si="792"/>
        <v>2026</v>
      </c>
      <c r="AI8" s="121">
        <f t="shared" si="792"/>
        <v>2026</v>
      </c>
      <c r="AJ8" s="121">
        <f t="shared" si="792"/>
        <v>2027</v>
      </c>
      <c r="AK8" s="121">
        <f t="shared" si="792"/>
        <v>2027</v>
      </c>
      <c r="AL8" s="121">
        <f t="shared" si="792"/>
        <v>2027</v>
      </c>
      <c r="AM8" s="121">
        <f t="shared" si="792"/>
        <v>2027</v>
      </c>
      <c r="AN8" s="121">
        <f t="shared" si="792"/>
        <v>2027</v>
      </c>
      <c r="AO8" s="121">
        <f t="shared" si="792"/>
        <v>2027</v>
      </c>
      <c r="AP8" s="121">
        <f t="shared" si="792"/>
        <v>2027</v>
      </c>
      <c r="AQ8" s="121">
        <f t="shared" si="792"/>
        <v>2027</v>
      </c>
      <c r="AR8" s="121">
        <f t="shared" si="792"/>
        <v>2027</v>
      </c>
      <c r="AS8" s="121">
        <f t="shared" si="792"/>
        <v>2027</v>
      </c>
      <c r="AT8" s="121">
        <f t="shared" si="792"/>
        <v>2027</v>
      </c>
      <c r="AU8" s="121">
        <f t="shared" si="792"/>
        <v>2027</v>
      </c>
      <c r="AV8" s="121">
        <f t="shared" si="792"/>
        <v>2028</v>
      </c>
      <c r="AW8" s="121">
        <f t="shared" ref="AW8:AY8" si="793">IF(AW5=1,YEAR(AV9)+1,YEAR(AV9))</f>
        <v>2028</v>
      </c>
      <c r="AX8" s="121">
        <f t="shared" si="793"/>
        <v>2028</v>
      </c>
      <c r="AY8" s="121">
        <f t="shared" si="793"/>
        <v>2028</v>
      </c>
      <c r="AZ8" s="121">
        <f t="shared" ref="AZ8:BS8" si="794">IF(AZ5=1,YEAR(AY9)+1,YEAR(AY9))</f>
        <v>2028</v>
      </c>
      <c r="BA8" s="121">
        <f t="shared" si="794"/>
        <v>2028</v>
      </c>
      <c r="BB8" s="121">
        <f t="shared" si="794"/>
        <v>2028</v>
      </c>
      <c r="BC8" s="121">
        <f t="shared" si="794"/>
        <v>2028</v>
      </c>
      <c r="BD8" s="121">
        <f t="shared" si="794"/>
        <v>2028</v>
      </c>
      <c r="BE8" s="121">
        <f t="shared" si="794"/>
        <v>2028</v>
      </c>
      <c r="BF8" s="121">
        <f t="shared" si="794"/>
        <v>2028</v>
      </c>
      <c r="BG8" s="121">
        <f t="shared" si="794"/>
        <v>2028</v>
      </c>
      <c r="BH8" s="121">
        <f t="shared" si="794"/>
        <v>2029</v>
      </c>
      <c r="BI8" s="121">
        <f t="shared" si="794"/>
        <v>2029</v>
      </c>
      <c r="BJ8" s="121">
        <f t="shared" si="794"/>
        <v>2029</v>
      </c>
      <c r="BK8" s="121">
        <f t="shared" si="794"/>
        <v>2029</v>
      </c>
      <c r="BL8" s="121">
        <f t="shared" si="794"/>
        <v>2029</v>
      </c>
      <c r="BM8" s="121">
        <f t="shared" si="794"/>
        <v>2029</v>
      </c>
      <c r="BN8" s="121">
        <f t="shared" si="794"/>
        <v>2029</v>
      </c>
      <c r="BO8" s="121">
        <f t="shared" si="794"/>
        <v>2029</v>
      </c>
      <c r="BP8" s="121">
        <f t="shared" si="794"/>
        <v>2029</v>
      </c>
      <c r="BQ8" s="121">
        <f t="shared" si="794"/>
        <v>2029</v>
      </c>
      <c r="BR8" s="121">
        <f t="shared" si="794"/>
        <v>2029</v>
      </c>
      <c r="BS8" s="121">
        <f t="shared" si="794"/>
        <v>2029</v>
      </c>
      <c r="BT8" s="121">
        <f t="shared" ref="BT8" si="795">IF(BT5=1,YEAR(BS9)+1,YEAR(BS9))</f>
        <v>2030</v>
      </c>
      <c r="BU8" s="121">
        <f t="shared" ref="BU8" si="796">IF(BU5=1,YEAR(BT9)+1,YEAR(BT9))</f>
        <v>2030</v>
      </c>
      <c r="BV8" s="121">
        <f t="shared" ref="BV8" si="797">IF(BV5=1,YEAR(BU9)+1,YEAR(BU9))</f>
        <v>2030</v>
      </c>
      <c r="BW8" s="121">
        <f t="shared" ref="BW8" si="798">IF(BW5=1,YEAR(BV9)+1,YEAR(BV9))</f>
        <v>2030</v>
      </c>
      <c r="BX8" s="121">
        <f t="shared" ref="BX8" si="799">IF(BX5=1,YEAR(BW9)+1,YEAR(BW9))</f>
        <v>2030</v>
      </c>
      <c r="BY8" s="121">
        <f t="shared" ref="BY8" si="800">IF(BY5=1,YEAR(BX9)+1,YEAR(BX9))</f>
        <v>2030</v>
      </c>
      <c r="BZ8" s="121">
        <f t="shared" ref="BZ8" si="801">IF(BZ5=1,YEAR(BY9)+1,YEAR(BY9))</f>
        <v>2030</v>
      </c>
      <c r="CA8" s="121">
        <f t="shared" ref="CA8" si="802">IF(CA5=1,YEAR(BZ9)+1,YEAR(BZ9))</f>
        <v>2030</v>
      </c>
      <c r="CB8" s="121">
        <f t="shared" ref="CB8" si="803">IF(CB5=1,YEAR(CA9)+1,YEAR(CA9))</f>
        <v>2030</v>
      </c>
      <c r="CC8" s="121">
        <f t="shared" ref="CC8" si="804">IF(CC5=1,YEAR(CB9)+1,YEAR(CB9))</f>
        <v>2030</v>
      </c>
      <c r="CD8" s="121">
        <f t="shared" ref="CD8" si="805">IF(CD5=1,YEAR(CC9)+1,YEAR(CC9))</f>
        <v>2030</v>
      </c>
      <c r="CE8" s="121">
        <f t="shared" ref="CE8" si="806">IF(CE5=1,YEAR(CD9)+1,YEAR(CD9))</f>
        <v>2030</v>
      </c>
      <c r="CF8" s="121">
        <f t="shared" ref="CF8" si="807">IF(CF5=1,YEAR(CE9)+1,YEAR(CE9))</f>
        <v>2031</v>
      </c>
      <c r="CG8" s="121">
        <f t="shared" ref="CG8" si="808">IF(CG5=1,YEAR(CF9)+1,YEAR(CF9))</f>
        <v>2031</v>
      </c>
      <c r="CH8" s="121">
        <f t="shared" ref="CH8" si="809">IF(CH5=1,YEAR(CG9)+1,YEAR(CG9))</f>
        <v>2031</v>
      </c>
      <c r="CI8" s="121">
        <f t="shared" ref="CI8" si="810">IF(CI5=1,YEAR(CH9)+1,YEAR(CH9))</f>
        <v>2031</v>
      </c>
      <c r="CJ8" s="121">
        <f t="shared" ref="CJ8" si="811">IF(CJ5=1,YEAR(CI9)+1,YEAR(CI9))</f>
        <v>2031</v>
      </c>
      <c r="CK8" s="121">
        <f t="shared" ref="CK8" si="812">IF(CK5=1,YEAR(CJ9)+1,YEAR(CJ9))</f>
        <v>2031</v>
      </c>
      <c r="CL8" s="121">
        <f t="shared" ref="CL8" si="813">IF(CL5=1,YEAR(CK9)+1,YEAR(CK9))</f>
        <v>2031</v>
      </c>
      <c r="CM8" s="121">
        <f t="shared" ref="CM8" si="814">IF(CM5=1,YEAR(CL9)+1,YEAR(CL9))</f>
        <v>2031</v>
      </c>
      <c r="CN8" s="121">
        <f t="shared" ref="CN8" si="815">IF(CN5=1,YEAR(CM9)+1,YEAR(CM9))</f>
        <v>2031</v>
      </c>
      <c r="CO8" s="121">
        <f t="shared" ref="CO8" si="816">IF(CO5=1,YEAR(CN9)+1,YEAR(CN9))</f>
        <v>2031</v>
      </c>
      <c r="CP8" s="121">
        <f t="shared" ref="CP8" si="817">IF(CP5=1,YEAR(CO9)+1,YEAR(CO9))</f>
        <v>2031</v>
      </c>
      <c r="CQ8" s="121">
        <f t="shared" ref="CQ8" si="818">IF(CQ5=1,YEAR(CP9)+1,YEAR(CP9))</f>
        <v>2031</v>
      </c>
      <c r="CR8" s="121">
        <f t="shared" ref="CR8" si="819">IF(CR5=1,YEAR(CQ9)+1,YEAR(CQ9))</f>
        <v>2032</v>
      </c>
      <c r="CS8" s="121">
        <f t="shared" ref="CS8" si="820">IF(CS5=1,YEAR(CR9)+1,YEAR(CR9))</f>
        <v>2032</v>
      </c>
      <c r="CT8" s="121">
        <f t="shared" ref="CT8" si="821">IF(CT5=1,YEAR(CS9)+1,YEAR(CS9))</f>
        <v>2032</v>
      </c>
      <c r="CU8" s="121">
        <f t="shared" ref="CU8" si="822">IF(CU5=1,YEAR(CT9)+1,YEAR(CT9))</f>
        <v>2032</v>
      </c>
      <c r="CV8" s="121">
        <f t="shared" ref="CV8" si="823">IF(CV5=1,YEAR(CU9)+1,YEAR(CU9))</f>
        <v>2032</v>
      </c>
      <c r="CW8" s="121">
        <f t="shared" ref="CW8" si="824">IF(CW5=1,YEAR(CV9)+1,YEAR(CV9))</f>
        <v>2032</v>
      </c>
      <c r="CX8" s="121">
        <f t="shared" ref="CX8" si="825">IF(CX5=1,YEAR(CW9)+1,YEAR(CW9))</f>
        <v>2032</v>
      </c>
      <c r="CY8" s="121">
        <f t="shared" ref="CY8" si="826">IF(CY5=1,YEAR(CX9)+1,YEAR(CX9))</f>
        <v>2032</v>
      </c>
      <c r="CZ8" s="121">
        <f t="shared" ref="CZ8" si="827">IF(CZ5=1,YEAR(CY9)+1,YEAR(CY9))</f>
        <v>2032</v>
      </c>
      <c r="DA8" s="121">
        <f t="shared" ref="DA8" si="828">IF(DA5=1,YEAR(CZ9)+1,YEAR(CZ9))</f>
        <v>2032</v>
      </c>
      <c r="DB8" s="121">
        <f t="shared" ref="DB8" si="829">IF(DB5=1,YEAR(DA9)+1,YEAR(DA9))</f>
        <v>2032</v>
      </c>
      <c r="DC8" s="121">
        <f t="shared" ref="DC8" si="830">IF(DC5=1,YEAR(DB9)+1,YEAR(DB9))</f>
        <v>2032</v>
      </c>
      <c r="DD8" s="121">
        <f t="shared" ref="DD8" si="831">IF(DD5=1,YEAR(DC9)+1,YEAR(DC9))</f>
        <v>2033</v>
      </c>
      <c r="DE8" s="121">
        <f t="shared" ref="DE8" si="832">IF(DE5=1,YEAR(DD9)+1,YEAR(DD9))</f>
        <v>2033</v>
      </c>
      <c r="DF8" s="121">
        <f t="shared" ref="DF8" si="833">IF(DF5=1,YEAR(DE9)+1,YEAR(DE9))</f>
        <v>2033</v>
      </c>
      <c r="DG8" s="121">
        <f t="shared" ref="DG8" si="834">IF(DG5=1,YEAR(DF9)+1,YEAR(DF9))</f>
        <v>2033</v>
      </c>
      <c r="DH8" s="121">
        <f t="shared" ref="DH8" si="835">IF(DH5=1,YEAR(DG9)+1,YEAR(DG9))</f>
        <v>2033</v>
      </c>
      <c r="DI8" s="121">
        <f t="shared" ref="DI8" si="836">IF(DI5=1,YEAR(DH9)+1,YEAR(DH9))</f>
        <v>2033</v>
      </c>
      <c r="DJ8" s="121">
        <f t="shared" ref="DJ8" si="837">IF(DJ5=1,YEAR(DI9)+1,YEAR(DI9))</f>
        <v>2033</v>
      </c>
      <c r="DK8" s="121">
        <f t="shared" ref="DK8" si="838">IF(DK5=1,YEAR(DJ9)+1,YEAR(DJ9))</f>
        <v>2033</v>
      </c>
      <c r="DL8" s="121">
        <f t="shared" ref="DL8" si="839">IF(DL5=1,YEAR(DK9)+1,YEAR(DK9))</f>
        <v>2033</v>
      </c>
      <c r="DM8" s="121">
        <f t="shared" ref="DM8" si="840">IF(DM5=1,YEAR(DL9)+1,YEAR(DL9))</f>
        <v>2033</v>
      </c>
      <c r="DN8" s="121">
        <f t="shared" ref="DN8" si="841">IF(DN5=1,YEAR(DM9)+1,YEAR(DM9))</f>
        <v>2033</v>
      </c>
      <c r="DO8" s="121">
        <f t="shared" ref="DO8" si="842">IF(DO5=1,YEAR(DN9)+1,YEAR(DN9))</f>
        <v>2033</v>
      </c>
      <c r="DP8" s="121">
        <f t="shared" ref="DP8" si="843">IF(DP5=1,YEAR(DO9)+1,YEAR(DO9))</f>
        <v>2034</v>
      </c>
      <c r="DQ8" s="121">
        <f t="shared" ref="DQ8" si="844">IF(DQ5=1,YEAR(DP9)+1,YEAR(DP9))</f>
        <v>2034</v>
      </c>
      <c r="DR8" s="121">
        <f t="shared" ref="DR8" si="845">IF(DR5=1,YEAR(DQ9)+1,YEAR(DQ9))</f>
        <v>2034</v>
      </c>
      <c r="DS8" s="121">
        <f t="shared" ref="DS8" si="846">IF(DS5=1,YEAR(DR9)+1,YEAR(DR9))</f>
        <v>2034</v>
      </c>
      <c r="DT8" s="121">
        <f t="shared" ref="DT8" si="847">IF(DT5=1,YEAR(DS9)+1,YEAR(DS9))</f>
        <v>2034</v>
      </c>
      <c r="DU8" s="121">
        <f t="shared" ref="DU8" si="848">IF(DU5=1,YEAR(DT9)+1,YEAR(DT9))</f>
        <v>2034</v>
      </c>
      <c r="DV8" s="121">
        <f t="shared" ref="DV8" si="849">IF(DV5=1,YEAR(DU9)+1,YEAR(DU9))</f>
        <v>2034</v>
      </c>
      <c r="DW8" s="121">
        <f t="shared" ref="DW8" si="850">IF(DW5=1,YEAR(DV9)+1,YEAR(DV9))</f>
        <v>2034</v>
      </c>
      <c r="DX8" s="121">
        <f t="shared" ref="DX8" si="851">IF(DX5=1,YEAR(DW9)+1,YEAR(DW9))</f>
        <v>2034</v>
      </c>
      <c r="DY8" s="121">
        <f t="shared" ref="DY8" si="852">IF(DY5=1,YEAR(DX9)+1,YEAR(DX9))</f>
        <v>2034</v>
      </c>
      <c r="DZ8" s="121">
        <f t="shared" ref="DZ8" si="853">IF(DZ5=1,YEAR(DY9)+1,YEAR(DY9))</f>
        <v>2034</v>
      </c>
      <c r="EA8" s="121">
        <f t="shared" ref="EA8" si="854">IF(EA5=1,YEAR(DZ9)+1,YEAR(DZ9))</f>
        <v>2034</v>
      </c>
      <c r="EB8" s="121">
        <f t="shared" ref="EB8" si="855">IF(EB5=1,YEAR(EA9)+1,YEAR(EA9))</f>
        <v>2035</v>
      </c>
      <c r="EC8" s="121">
        <f>IF(EC5=1,YEAR(EB9)+1,YEAR(EB9))</f>
        <v>2035</v>
      </c>
      <c r="ED8" s="121">
        <f t="shared" ref="ED8" si="856">IF(ED5=1,YEAR(EC9)+1,YEAR(EC9))</f>
        <v>2035</v>
      </c>
      <c r="EE8" s="121">
        <f t="shared" ref="EE8" si="857">IF(EE5=1,YEAR(ED9)+1,YEAR(ED9))</f>
        <v>2035</v>
      </c>
      <c r="EF8" s="121">
        <f t="shared" ref="EF8" si="858">IF(EF5=1,YEAR(EE9)+1,YEAR(EE9))</f>
        <v>2035</v>
      </c>
      <c r="EG8" s="121">
        <f t="shared" ref="EG8" si="859">IF(EG5=1,YEAR(EF9)+1,YEAR(EF9))</f>
        <v>2035</v>
      </c>
      <c r="EH8" s="121">
        <f t="shared" ref="EH8" si="860">IF(EH5=1,YEAR(EG9)+1,YEAR(EG9))</f>
        <v>2035</v>
      </c>
      <c r="EI8" s="121">
        <f t="shared" ref="EI8" si="861">IF(EI5=1,YEAR(EH9)+1,YEAR(EH9))</f>
        <v>2035</v>
      </c>
      <c r="EJ8" s="121">
        <f t="shared" ref="EJ8" si="862">IF(EJ5=1,YEAR(EI9)+1,YEAR(EI9))</f>
        <v>2035</v>
      </c>
      <c r="EK8" s="121">
        <f>IF(EK5=1,YEAR(EJ9)+1,YEAR(EJ9))</f>
        <v>2035</v>
      </c>
      <c r="EL8" s="121">
        <f t="shared" ref="EL8" si="863">IF(EL5=1,YEAR(EK9)+1,YEAR(EK9))</f>
        <v>2035</v>
      </c>
      <c r="EM8" s="121">
        <f t="shared" ref="EM8" si="864">IF(EM5=1,YEAR(EL9)+1,YEAR(EL9))</f>
        <v>2035</v>
      </c>
      <c r="EN8" s="121">
        <f t="shared" ref="EN8" si="865">IF(EN5=1,YEAR(EM9)+1,YEAR(EM9))</f>
        <v>2036</v>
      </c>
      <c r="EO8" s="121">
        <f t="shared" ref="EO8" si="866">IF(EO5=1,YEAR(EN9)+1,YEAR(EN9))</f>
        <v>2036</v>
      </c>
      <c r="EP8" s="121">
        <f t="shared" ref="EP8" si="867">IF(EP5=1,YEAR(EO9)+1,YEAR(EO9))</f>
        <v>2036</v>
      </c>
      <c r="EQ8" s="121">
        <f t="shared" ref="EQ8" si="868">IF(EQ5=1,YEAR(EP9)+1,YEAR(EP9))</f>
        <v>2036</v>
      </c>
      <c r="ER8" s="121">
        <f t="shared" ref="ER8" si="869">IF(ER5=1,YEAR(EQ9)+1,YEAR(EQ9))</f>
        <v>2036</v>
      </c>
      <c r="ES8" s="121">
        <f t="shared" ref="ES8" si="870">IF(ES5=1,YEAR(ER9)+1,YEAR(ER9))</f>
        <v>2036</v>
      </c>
      <c r="ET8" s="121">
        <f t="shared" ref="ET8" si="871">IF(ET5=1,YEAR(ES9)+1,YEAR(ES9))</f>
        <v>2036</v>
      </c>
      <c r="EU8" s="121">
        <f t="shared" ref="EU8" si="872">IF(EU5=1,YEAR(ET9)+1,YEAR(ET9))</f>
        <v>2036</v>
      </c>
      <c r="EV8" s="121">
        <f t="shared" ref="EV8" si="873">IF(EV5=1,YEAR(EU9)+1,YEAR(EU9))</f>
        <v>2036</v>
      </c>
      <c r="EW8" s="121">
        <f t="shared" ref="EW8" si="874">IF(EW5=1,YEAR(EV9)+1,YEAR(EV9))</f>
        <v>2036</v>
      </c>
      <c r="EX8" s="121">
        <f t="shared" ref="EX8" si="875">IF(EX5=1,YEAR(EW9)+1,YEAR(EW9))</f>
        <v>2036</v>
      </c>
      <c r="EY8" s="121">
        <f t="shared" ref="EY8" si="876">IF(EY5=1,YEAR(EX9)+1,YEAR(EX9))</f>
        <v>2036</v>
      </c>
      <c r="EZ8" s="121">
        <f t="shared" ref="EZ8" si="877">IF(EZ5=1,YEAR(EY9)+1,YEAR(EY9))</f>
        <v>2037</v>
      </c>
      <c r="FA8" s="121">
        <f t="shared" ref="FA8" si="878">IF(FA5=1,YEAR(EZ9)+1,YEAR(EZ9))</f>
        <v>2037</v>
      </c>
      <c r="FB8" s="121">
        <f t="shared" ref="FB8" si="879">IF(FB5=1,YEAR(FA9)+1,YEAR(FA9))</f>
        <v>2037</v>
      </c>
      <c r="FC8" s="121">
        <f t="shared" ref="FC8" si="880">IF(FC5=1,YEAR(FB9)+1,YEAR(FB9))</f>
        <v>2037</v>
      </c>
      <c r="FD8" s="121">
        <f t="shared" ref="FD8" si="881">IF(FD5=1,YEAR(FC9)+1,YEAR(FC9))</f>
        <v>2037</v>
      </c>
      <c r="FE8" s="121">
        <f t="shared" ref="FE8" si="882">IF(FE5=1,YEAR(FD9)+1,YEAR(FD9))</f>
        <v>2037</v>
      </c>
      <c r="FF8" s="121">
        <f t="shared" ref="FF8" si="883">IF(FF5=1,YEAR(FE9)+1,YEAR(FE9))</f>
        <v>2037</v>
      </c>
      <c r="FG8" s="121">
        <f t="shared" ref="FG8" si="884">IF(FG5=1,YEAR(FF9)+1,YEAR(FF9))</f>
        <v>2037</v>
      </c>
      <c r="FH8" s="121">
        <f t="shared" ref="FH8" si="885">IF(FH5=1,YEAR(FG9)+1,YEAR(FG9))</f>
        <v>2037</v>
      </c>
      <c r="FI8" s="121">
        <f t="shared" ref="FI8" si="886">IF(FI5=1,YEAR(FH9)+1,YEAR(FH9))</f>
        <v>2037</v>
      </c>
      <c r="FJ8" s="121">
        <f t="shared" ref="FJ8" si="887">IF(FJ5=1,YEAR(FI9)+1,YEAR(FI9))</f>
        <v>2037</v>
      </c>
      <c r="FK8" s="121">
        <f t="shared" ref="FK8" si="888">IF(FK5=1,YEAR(FJ9)+1,YEAR(FJ9))</f>
        <v>2037</v>
      </c>
      <c r="FL8" s="121">
        <f t="shared" ref="FL8" si="889">IF(FL5=1,YEAR(FK9)+1,YEAR(FK9))</f>
        <v>2038</v>
      </c>
      <c r="FM8" s="121">
        <f t="shared" ref="FM8" si="890">IF(FM5=1,YEAR(FL9)+1,YEAR(FL9))</f>
        <v>2038</v>
      </c>
      <c r="FN8" s="121">
        <f t="shared" ref="FN8" si="891">IF(FN5=1,YEAR(FM9)+1,YEAR(FM9))</f>
        <v>2038</v>
      </c>
      <c r="FO8" s="121">
        <f t="shared" ref="FO8" si="892">IF(FO5=1,YEAR(FN9)+1,YEAR(FN9))</f>
        <v>2038</v>
      </c>
      <c r="FP8" s="121">
        <f t="shared" ref="FP8" si="893">IF(FP5=1,YEAR(FO9)+1,YEAR(FO9))</f>
        <v>2038</v>
      </c>
      <c r="FQ8" s="121">
        <f t="shared" ref="FQ8" si="894">IF(FQ5=1,YEAR(FP9)+1,YEAR(FP9))</f>
        <v>2038</v>
      </c>
      <c r="FR8" s="121">
        <f t="shared" ref="FR8" si="895">IF(FR5=1,YEAR(FQ9)+1,YEAR(FQ9))</f>
        <v>2038</v>
      </c>
      <c r="FS8" s="121">
        <f t="shared" ref="FS8" si="896">IF(FS5=1,YEAR(FR9)+1,YEAR(FR9))</f>
        <v>2038</v>
      </c>
      <c r="FT8" s="121">
        <f t="shared" ref="FT8" si="897">IF(FT5=1,YEAR(FS9)+1,YEAR(FS9))</f>
        <v>2038</v>
      </c>
      <c r="FU8" s="121">
        <f t="shared" ref="FU8" si="898">IF(FU5=1,YEAR(FT9)+1,YEAR(FT9))</f>
        <v>2038</v>
      </c>
      <c r="FV8" s="121">
        <f t="shared" ref="FV8" si="899">IF(FV5=1,YEAR(FU9)+1,YEAR(FU9))</f>
        <v>2038</v>
      </c>
      <c r="FW8" s="121">
        <f t="shared" ref="FW8" si="900">IF(FW5=1,YEAR(FV9)+1,YEAR(FV9))</f>
        <v>2038</v>
      </c>
      <c r="FX8" s="121">
        <f t="shared" ref="FX8" si="901">IF(FX5=1,YEAR(FW9)+1,YEAR(FW9))</f>
        <v>2039</v>
      </c>
      <c r="FY8" s="121">
        <f t="shared" ref="FY8" si="902">IF(FY5=1,YEAR(FX9)+1,YEAR(FX9))</f>
        <v>2039</v>
      </c>
      <c r="FZ8" s="121">
        <f t="shared" ref="FZ8" si="903">IF(FZ5=1,YEAR(FY9)+1,YEAR(FY9))</f>
        <v>2039</v>
      </c>
      <c r="GA8" s="121">
        <f t="shared" ref="GA8" si="904">IF(GA5=1,YEAR(FZ9)+1,YEAR(FZ9))</f>
        <v>2039</v>
      </c>
      <c r="GB8" s="121">
        <f t="shared" ref="GB8" si="905">IF(GB5=1,YEAR(GA9)+1,YEAR(GA9))</f>
        <v>2039</v>
      </c>
      <c r="GC8" s="121">
        <f t="shared" ref="GC8" si="906">IF(GC5=1,YEAR(GB9)+1,YEAR(GB9))</f>
        <v>2039</v>
      </c>
      <c r="GD8" s="121">
        <f t="shared" ref="GD8" si="907">IF(GD5=1,YEAR(GC9)+1,YEAR(GC9))</f>
        <v>2039</v>
      </c>
      <c r="GE8" s="121">
        <f t="shared" ref="GE8" si="908">IF(GE5=1,YEAR(GD9)+1,YEAR(GD9))</f>
        <v>2039</v>
      </c>
      <c r="GF8" s="121">
        <f t="shared" ref="GF8" si="909">IF(GF5=1,YEAR(GE9)+1,YEAR(GE9))</f>
        <v>2039</v>
      </c>
      <c r="GG8" s="121">
        <f t="shared" ref="GG8" si="910">IF(GG5=1,YEAR(GF9)+1,YEAR(GF9))</f>
        <v>2039</v>
      </c>
      <c r="GH8" s="121">
        <f t="shared" ref="GH8" si="911">IF(GH5=1,YEAR(GG9)+1,YEAR(GG9))</f>
        <v>2039</v>
      </c>
      <c r="GI8" s="121">
        <f t="shared" ref="GI8" si="912">IF(GI5=1,YEAR(GH9)+1,YEAR(GH9))</f>
        <v>2039</v>
      </c>
      <c r="GJ8" s="121">
        <f t="shared" ref="GJ8" si="913">IF(GJ5=1,YEAR(GI9)+1,YEAR(GI9))</f>
        <v>2040</v>
      </c>
      <c r="GK8" s="121">
        <f t="shared" ref="GK8" si="914">IF(GK5=1,YEAR(GJ9)+1,YEAR(GJ9))</f>
        <v>2040</v>
      </c>
      <c r="GL8" s="121">
        <f t="shared" ref="GL8" si="915">IF(GL5=1,YEAR(GK9)+1,YEAR(GK9))</f>
        <v>2040</v>
      </c>
      <c r="GM8" s="121">
        <f t="shared" ref="GM8" si="916">IF(GM5=1,YEAR(GL9)+1,YEAR(GL9))</f>
        <v>2040</v>
      </c>
      <c r="GN8" s="121">
        <f t="shared" ref="GN8" si="917">IF(GN5=1,YEAR(GM9)+1,YEAR(GM9))</f>
        <v>2040</v>
      </c>
      <c r="GO8" s="121">
        <f t="shared" ref="GO8" si="918">IF(GO5=1,YEAR(GN9)+1,YEAR(GN9))</f>
        <v>2040</v>
      </c>
      <c r="GP8" s="121">
        <f t="shared" ref="GP8" si="919">IF(GP5=1,YEAR(GO9)+1,YEAR(GO9))</f>
        <v>2040</v>
      </c>
      <c r="GQ8" s="121">
        <f t="shared" ref="GQ8" si="920">IF(GQ5=1,YEAR(GP9)+1,YEAR(GP9))</f>
        <v>2040</v>
      </c>
      <c r="GR8" s="121">
        <f t="shared" ref="GR8" si="921">IF(GR5=1,YEAR(GQ9)+1,YEAR(GQ9))</f>
        <v>2040</v>
      </c>
      <c r="GS8" s="121">
        <f t="shared" ref="GS8" si="922">IF(GS5=1,YEAR(GR9)+1,YEAR(GR9))</f>
        <v>2040</v>
      </c>
      <c r="GT8" s="121">
        <f t="shared" ref="GT8" si="923">IF(GT5=1,YEAR(GS9)+1,YEAR(GS9))</f>
        <v>2040</v>
      </c>
      <c r="GU8" s="121">
        <f t="shared" ref="GU8" si="924">IF(GU5=1,YEAR(GT9)+1,YEAR(GT9))</f>
        <v>2040</v>
      </c>
      <c r="GV8" s="121">
        <f t="shared" ref="GV8" si="925">IF(GV5=1,YEAR(GU9)+1,YEAR(GU9))</f>
        <v>2041</v>
      </c>
      <c r="GW8" s="121">
        <f t="shared" ref="GW8" si="926">IF(GW5=1,YEAR(GV9)+1,YEAR(GV9))</f>
        <v>2041</v>
      </c>
      <c r="GX8" s="121">
        <f t="shared" ref="GX8" si="927">IF(GX5=1,YEAR(GW9)+1,YEAR(GW9))</f>
        <v>2041</v>
      </c>
      <c r="GY8" s="121">
        <f t="shared" ref="GY8" si="928">IF(GY5=1,YEAR(GX9)+1,YEAR(GX9))</f>
        <v>2041</v>
      </c>
      <c r="GZ8" s="121">
        <f t="shared" ref="GZ8" si="929">IF(GZ5=1,YEAR(GY9)+1,YEAR(GY9))</f>
        <v>2041</v>
      </c>
      <c r="HA8" s="121">
        <f t="shared" ref="HA8" si="930">IF(HA5=1,YEAR(GZ9)+1,YEAR(GZ9))</f>
        <v>2041</v>
      </c>
      <c r="HB8" s="121">
        <f t="shared" ref="HB8" si="931">IF(HB5=1,YEAR(HA9)+1,YEAR(HA9))</f>
        <v>2041</v>
      </c>
      <c r="HC8" s="121">
        <f t="shared" ref="HC8" si="932">IF(HC5=1,YEAR(HB9)+1,YEAR(HB9))</f>
        <v>2041</v>
      </c>
      <c r="HD8" s="121">
        <f t="shared" ref="HD8" si="933">IF(HD5=1,YEAR(HC9)+1,YEAR(HC9))</f>
        <v>2041</v>
      </c>
      <c r="HE8" s="121">
        <f t="shared" ref="HE8" si="934">IF(HE5=1,YEAR(HD9)+1,YEAR(HD9))</f>
        <v>2041</v>
      </c>
      <c r="HF8" s="121">
        <f t="shared" ref="HF8" si="935">IF(HF5=1,YEAR(HE9)+1,YEAR(HE9))</f>
        <v>2041</v>
      </c>
      <c r="HG8" s="121">
        <f t="shared" ref="HG8" si="936">IF(HG5=1,YEAR(HF9)+1,YEAR(HF9))</f>
        <v>2041</v>
      </c>
      <c r="HH8" s="121">
        <f t="shared" ref="HH8" si="937">IF(HH5=1,YEAR(HG9)+1,YEAR(HG9))</f>
        <v>2042</v>
      </c>
      <c r="HI8" s="121">
        <f t="shared" ref="HI8" si="938">IF(HI5=1,YEAR(HH9)+1,YEAR(HH9))</f>
        <v>2042</v>
      </c>
      <c r="HJ8" s="121">
        <f t="shared" ref="HJ8" si="939">IF(HJ5=1,YEAR(HI9)+1,YEAR(HI9))</f>
        <v>2042</v>
      </c>
      <c r="HK8" s="121">
        <f t="shared" ref="HK8" si="940">IF(HK5=1,YEAR(HJ9)+1,YEAR(HJ9))</f>
        <v>2042</v>
      </c>
      <c r="HL8" s="121">
        <f t="shared" ref="HL8" si="941">IF(HL5=1,YEAR(HK9)+1,YEAR(HK9))</f>
        <v>2042</v>
      </c>
      <c r="HM8" s="121">
        <f t="shared" ref="HM8" si="942">IF(HM5=1,YEAR(HL9)+1,YEAR(HL9))</f>
        <v>2042</v>
      </c>
      <c r="HN8" s="121">
        <f t="shared" ref="HN8" si="943">IF(HN5=1,YEAR(HM9)+1,YEAR(HM9))</f>
        <v>2042</v>
      </c>
      <c r="HO8" s="121">
        <f t="shared" ref="HO8" si="944">IF(HO5=1,YEAR(HN9)+1,YEAR(HN9))</f>
        <v>2042</v>
      </c>
      <c r="HP8" s="121">
        <f t="shared" ref="HP8" si="945">IF(HP5=1,YEAR(HO9)+1,YEAR(HO9))</f>
        <v>2042</v>
      </c>
      <c r="HQ8" s="121">
        <f t="shared" ref="HQ8" si="946">IF(HQ5=1,YEAR(HP9)+1,YEAR(HP9))</f>
        <v>2042</v>
      </c>
      <c r="HR8" s="121">
        <f t="shared" ref="HR8" si="947">IF(HR5=1,YEAR(HQ9)+1,YEAR(HQ9))</f>
        <v>2042</v>
      </c>
      <c r="HS8" s="121">
        <f t="shared" ref="HS8" si="948">IF(HS5=1,YEAR(HR9)+1,YEAR(HR9))</f>
        <v>2042</v>
      </c>
      <c r="HT8" s="121">
        <f t="shared" ref="HT8" si="949">IF(HT5=1,YEAR(HS9)+1,YEAR(HS9))</f>
        <v>2043</v>
      </c>
      <c r="HU8" s="121">
        <f t="shared" ref="HU8" si="950">IF(HU5=1,YEAR(HT9)+1,YEAR(HT9))</f>
        <v>2043</v>
      </c>
      <c r="HV8" s="121">
        <f t="shared" ref="HV8" si="951">IF(HV5=1,YEAR(HU9)+1,YEAR(HU9))</f>
        <v>2043</v>
      </c>
      <c r="HW8" s="121">
        <f t="shared" ref="HW8" si="952">IF(HW5=1,YEAR(HV9)+1,YEAR(HV9))</f>
        <v>2043</v>
      </c>
      <c r="HX8" s="121">
        <f t="shared" ref="HX8" si="953">IF(HX5=1,YEAR(HW9)+1,YEAR(HW9))</f>
        <v>2043</v>
      </c>
      <c r="HY8" s="121">
        <f t="shared" ref="HY8" si="954">IF(HY5=1,YEAR(HX9)+1,YEAR(HX9))</f>
        <v>2043</v>
      </c>
      <c r="HZ8" s="121">
        <f t="shared" ref="HZ8" si="955">IF(HZ5=1,YEAR(HY9)+1,YEAR(HY9))</f>
        <v>2043</v>
      </c>
      <c r="IA8" s="121">
        <f t="shared" ref="IA8" si="956">IF(IA5=1,YEAR(HZ9)+1,YEAR(HZ9))</f>
        <v>2043</v>
      </c>
      <c r="IB8" s="121">
        <f t="shared" ref="IB8" si="957">IF(IB5=1,YEAR(IA9)+1,YEAR(IA9))</f>
        <v>2043</v>
      </c>
      <c r="IC8" s="121">
        <f t="shared" ref="IC8" si="958">IF(IC5=1,YEAR(IB9)+1,YEAR(IB9))</f>
        <v>2043</v>
      </c>
      <c r="ID8" s="121">
        <f t="shared" ref="ID8" si="959">IF(ID5=1,YEAR(IC9)+1,YEAR(IC9))</f>
        <v>2043</v>
      </c>
      <c r="IE8" s="121">
        <f t="shared" ref="IE8" si="960">IF(IE5=1,YEAR(ID9)+1,YEAR(ID9))</f>
        <v>2043</v>
      </c>
      <c r="IF8" s="121">
        <f t="shared" ref="IF8" si="961">IF(IF5=1,YEAR(IE9)+1,YEAR(IE9))</f>
        <v>2044</v>
      </c>
      <c r="IG8" s="121">
        <f t="shared" ref="IG8" si="962">IF(IG5=1,YEAR(IF9)+1,YEAR(IF9))</f>
        <v>2044</v>
      </c>
      <c r="IH8" s="121">
        <f t="shared" ref="IH8" si="963">IF(IH5=1,YEAR(IG9)+1,YEAR(IG9))</f>
        <v>2044</v>
      </c>
      <c r="II8" s="121">
        <f t="shared" ref="II8" si="964">IF(II5=1,YEAR(IH9)+1,YEAR(IH9))</f>
        <v>2044</v>
      </c>
      <c r="IJ8" s="121">
        <f t="shared" ref="IJ8" si="965">IF(IJ5=1,YEAR(II9)+1,YEAR(II9))</f>
        <v>2044</v>
      </c>
      <c r="IK8" s="121">
        <f t="shared" ref="IK8" si="966">IF(IK5=1,YEAR(IJ9)+1,YEAR(IJ9))</f>
        <v>2044</v>
      </c>
      <c r="IL8" s="121">
        <f t="shared" ref="IL8" si="967">IF(IL5=1,YEAR(IK9)+1,YEAR(IK9))</f>
        <v>2044</v>
      </c>
      <c r="IM8" s="121">
        <f t="shared" ref="IM8" si="968">IF(IM5=1,YEAR(IL9)+1,YEAR(IL9))</f>
        <v>2044</v>
      </c>
      <c r="IN8" s="121">
        <f t="shared" ref="IN8" si="969">IF(IN5=1,YEAR(IM9)+1,YEAR(IM9))</f>
        <v>2044</v>
      </c>
      <c r="IO8" s="121">
        <f t="shared" ref="IO8" si="970">IF(IO5=1,YEAR(IN9)+1,YEAR(IN9))</f>
        <v>2044</v>
      </c>
      <c r="IP8" s="121">
        <f t="shared" ref="IP8" si="971">IF(IP5=1,YEAR(IO9)+1,YEAR(IO9))</f>
        <v>2044</v>
      </c>
      <c r="IQ8" s="121">
        <f t="shared" ref="IQ8" si="972">IF(IQ5=1,YEAR(IP9)+1,YEAR(IP9))</f>
        <v>2044</v>
      </c>
      <c r="IR8" s="121">
        <f t="shared" ref="IR8" si="973">IF(IR5=1,YEAR(IQ9)+1,YEAR(IQ9))</f>
        <v>2045</v>
      </c>
      <c r="IS8" s="121">
        <f t="shared" ref="IS8" si="974">IF(IS5=1,YEAR(IR9)+1,YEAR(IR9))</f>
        <v>2045</v>
      </c>
      <c r="IT8" s="121">
        <f t="shared" ref="IT8" si="975">IF(IT5=1,YEAR(IS9)+1,YEAR(IS9))</f>
        <v>2045</v>
      </c>
      <c r="IU8" s="121">
        <f t="shared" ref="IU8" si="976">IF(IU5=1,YEAR(IT9)+1,YEAR(IT9))</f>
        <v>2045</v>
      </c>
      <c r="IV8" s="121">
        <f t="shared" ref="IV8" si="977">IF(IV5=1,YEAR(IU9)+1,YEAR(IU9))</f>
        <v>2045</v>
      </c>
      <c r="IW8" s="121">
        <f t="shared" ref="IW8" si="978">IF(IW5=1,YEAR(IV9)+1,YEAR(IV9))</f>
        <v>2045</v>
      </c>
      <c r="IX8" s="121">
        <f t="shared" ref="IX8" si="979">IF(IX5=1,YEAR(IW9)+1,YEAR(IW9))</f>
        <v>2045</v>
      </c>
      <c r="IY8" s="121">
        <f t="shared" ref="IY8" si="980">IF(IY5=1,YEAR(IX9)+1,YEAR(IX9))</f>
        <v>2045</v>
      </c>
      <c r="IZ8" s="121">
        <f t="shared" ref="IZ8" si="981">IF(IZ5=1,YEAR(IY9)+1,YEAR(IY9))</f>
        <v>2045</v>
      </c>
      <c r="JA8" s="121">
        <f t="shared" ref="JA8" si="982">IF(JA5=1,YEAR(IZ9)+1,YEAR(IZ9))</f>
        <v>2045</v>
      </c>
      <c r="JB8" s="121">
        <f t="shared" ref="JB8" si="983">IF(JB5=1,YEAR(JA9)+1,YEAR(JA9))</f>
        <v>2045</v>
      </c>
      <c r="JC8" s="121">
        <f t="shared" ref="JC8" si="984">IF(JC5=1,YEAR(JB9)+1,YEAR(JB9))</f>
        <v>2045</v>
      </c>
      <c r="JD8" s="121">
        <f t="shared" ref="JD8" si="985">IF(JD5=1,YEAR(JC9)+1,YEAR(JC9))</f>
        <v>2046</v>
      </c>
      <c r="JE8" s="121">
        <f t="shared" ref="JE8" si="986">IF(JE5=1,YEAR(JD9)+1,YEAR(JD9))</f>
        <v>2046</v>
      </c>
      <c r="JF8" s="121">
        <f t="shared" ref="JF8" si="987">IF(JF5=1,YEAR(JE9)+1,YEAR(JE9))</f>
        <v>2046</v>
      </c>
      <c r="JG8" s="121">
        <f t="shared" ref="JG8" si="988">IF(JG5=1,YEAR(JF9)+1,YEAR(JF9))</f>
        <v>2046</v>
      </c>
      <c r="JH8" s="121">
        <f t="shared" ref="JH8" si="989">IF(JH5=1,YEAR(JG9)+1,YEAR(JG9))</f>
        <v>2046</v>
      </c>
      <c r="JI8" s="121">
        <f t="shared" ref="JI8" si="990">IF(JI5=1,YEAR(JH9)+1,YEAR(JH9))</f>
        <v>2046</v>
      </c>
      <c r="JJ8" s="121">
        <f t="shared" ref="JJ8" si="991">IF(JJ5=1,YEAR(JI9)+1,YEAR(JI9))</f>
        <v>2046</v>
      </c>
      <c r="JK8" s="121">
        <f t="shared" ref="JK8" si="992">IF(JK5=1,YEAR(JJ9)+1,YEAR(JJ9))</f>
        <v>2046</v>
      </c>
      <c r="JL8" s="121">
        <f t="shared" ref="JL8" si="993">IF(JL5=1,YEAR(JK9)+1,YEAR(JK9))</f>
        <v>2046</v>
      </c>
      <c r="JM8" s="121">
        <f t="shared" ref="JM8" si="994">IF(JM5=1,YEAR(JL9)+1,YEAR(JL9))</f>
        <v>2046</v>
      </c>
      <c r="JN8" s="121">
        <f t="shared" ref="JN8" si="995">IF(JN5=1,YEAR(JM9)+1,YEAR(JM9))</f>
        <v>2046</v>
      </c>
      <c r="JO8" s="121">
        <f t="shared" ref="JO8" si="996">IF(JO5=1,YEAR(JN9)+1,YEAR(JN9))</f>
        <v>2046</v>
      </c>
      <c r="JP8" s="121">
        <f t="shared" ref="JP8" si="997">IF(JP5=1,YEAR(JO9)+1,YEAR(JO9))</f>
        <v>2047</v>
      </c>
      <c r="JQ8" s="121">
        <f t="shared" ref="JQ8" si="998">IF(JQ5=1,YEAR(JP9)+1,YEAR(JP9))</f>
        <v>2047</v>
      </c>
      <c r="JR8" s="121">
        <f t="shared" ref="JR8" si="999">IF(JR5=1,YEAR(JQ9)+1,YEAR(JQ9))</f>
        <v>2047</v>
      </c>
      <c r="JS8" s="121">
        <f t="shared" ref="JS8" si="1000">IF(JS5=1,YEAR(JR9)+1,YEAR(JR9))</f>
        <v>2047</v>
      </c>
      <c r="JT8" s="121">
        <f t="shared" ref="JT8" si="1001">IF(JT5=1,YEAR(JS9)+1,YEAR(JS9))</f>
        <v>2047</v>
      </c>
      <c r="JU8" s="121">
        <f t="shared" ref="JU8" si="1002">IF(JU5=1,YEAR(JT9)+1,YEAR(JT9))</f>
        <v>2047</v>
      </c>
      <c r="JV8" s="121">
        <f t="shared" ref="JV8" si="1003">IF(JV5=1,YEAR(JU9)+1,YEAR(JU9))</f>
        <v>2047</v>
      </c>
      <c r="JW8" s="121">
        <f t="shared" ref="JW8" si="1004">IF(JW5=1,YEAR(JV9)+1,YEAR(JV9))</f>
        <v>2047</v>
      </c>
      <c r="JX8" s="121">
        <f t="shared" ref="JX8" si="1005">IF(JX5=1,YEAR(JW9)+1,YEAR(JW9))</f>
        <v>2047</v>
      </c>
      <c r="JY8" s="121">
        <f t="shared" ref="JY8" si="1006">IF(JY5=1,YEAR(JX9)+1,YEAR(JX9))</f>
        <v>2047</v>
      </c>
      <c r="JZ8" s="121">
        <f t="shared" ref="JZ8" si="1007">IF(JZ5=1,YEAR(JY9)+1,YEAR(JY9))</f>
        <v>2047</v>
      </c>
      <c r="KA8" s="121">
        <f t="shared" ref="KA8" si="1008">IF(KA5=1,YEAR(JZ9)+1,YEAR(JZ9))</f>
        <v>2047</v>
      </c>
      <c r="KB8" s="121">
        <f t="shared" ref="KB8" si="1009">IF(KB5=1,YEAR(KA9)+1,YEAR(KA9))</f>
        <v>2048</v>
      </c>
      <c r="KC8" s="121">
        <f t="shared" ref="KC8" si="1010">IF(KC5=1,YEAR(KB9)+1,YEAR(KB9))</f>
        <v>2048</v>
      </c>
      <c r="KD8" s="121">
        <f t="shared" ref="KD8" si="1011">IF(KD5=1,YEAR(KC9)+1,YEAR(KC9))</f>
        <v>2048</v>
      </c>
      <c r="KE8" s="121">
        <f t="shared" ref="KE8" si="1012">IF(KE5=1,YEAR(KD9)+1,YEAR(KD9))</f>
        <v>2048</v>
      </c>
      <c r="KF8" s="121">
        <f t="shared" ref="KF8" si="1013">IF(KF5=1,YEAR(KE9)+1,YEAR(KE9))</f>
        <v>2048</v>
      </c>
      <c r="KG8" s="121">
        <f t="shared" ref="KG8" si="1014">IF(KG5=1,YEAR(KF9)+1,YEAR(KF9))</f>
        <v>2048</v>
      </c>
      <c r="KH8" s="121">
        <f t="shared" ref="KH8" si="1015">IF(KH5=1,YEAR(KG9)+1,YEAR(KG9))</f>
        <v>2048</v>
      </c>
      <c r="KI8" s="121">
        <f t="shared" ref="KI8" si="1016">IF(KI5=1,YEAR(KH9)+1,YEAR(KH9))</f>
        <v>2048</v>
      </c>
      <c r="KJ8" s="121">
        <f t="shared" ref="KJ8" si="1017">IF(KJ5=1,YEAR(KI9)+1,YEAR(KI9))</f>
        <v>2048</v>
      </c>
      <c r="KK8" s="121">
        <f t="shared" ref="KK8" si="1018">IF(KK5=1,YEAR(KJ9)+1,YEAR(KJ9))</f>
        <v>2048</v>
      </c>
      <c r="KL8" s="121">
        <f t="shared" ref="KL8" si="1019">IF(KL5=1,YEAR(KK9)+1,YEAR(KK9))</f>
        <v>2048</v>
      </c>
      <c r="KM8" s="121">
        <f t="shared" ref="KM8" si="1020">IF(KM5=1,YEAR(KL9)+1,YEAR(KL9))</f>
        <v>2048</v>
      </c>
      <c r="KN8" s="121">
        <f t="shared" ref="KN8" si="1021">IF(KN5=1,YEAR(KM9)+1,YEAR(KM9))</f>
        <v>2049</v>
      </c>
      <c r="KO8" s="121">
        <f t="shared" ref="KO8" si="1022">IF(KO5=1,YEAR(KN9)+1,YEAR(KN9))</f>
        <v>2049</v>
      </c>
      <c r="KP8" s="121">
        <f t="shared" ref="KP8" si="1023">IF(KP5=1,YEAR(KO9)+1,YEAR(KO9))</f>
        <v>2049</v>
      </c>
      <c r="KQ8" s="121">
        <f t="shared" ref="KQ8" si="1024">IF(KQ5=1,YEAR(KP9)+1,YEAR(KP9))</f>
        <v>2049</v>
      </c>
      <c r="KR8" s="121">
        <f t="shared" ref="KR8" si="1025">IF(KR5=1,YEAR(KQ9)+1,YEAR(KQ9))</f>
        <v>2049</v>
      </c>
      <c r="KS8" s="121">
        <f t="shared" ref="KS8" si="1026">IF(KS5=1,YEAR(KR9)+1,YEAR(KR9))</f>
        <v>2049</v>
      </c>
      <c r="KT8" s="121">
        <f t="shared" ref="KT8" si="1027">IF(KT5=1,YEAR(KS9)+1,YEAR(KS9))</f>
        <v>2049</v>
      </c>
      <c r="KU8" s="121">
        <f t="shared" ref="KU8" si="1028">IF(KU5=1,YEAR(KT9)+1,YEAR(KT9))</f>
        <v>2049</v>
      </c>
      <c r="KV8" s="121">
        <f t="shared" ref="KV8" si="1029">IF(KV5=1,YEAR(KU9)+1,YEAR(KU9))</f>
        <v>2049</v>
      </c>
      <c r="KW8" s="121">
        <f t="shared" ref="KW8" si="1030">IF(KW5=1,YEAR(KV9)+1,YEAR(KV9))</f>
        <v>2049</v>
      </c>
      <c r="KX8" s="121">
        <f t="shared" ref="KX8" si="1031">IF(KX5=1,YEAR(KW9)+1,YEAR(KW9))</f>
        <v>2049</v>
      </c>
      <c r="KY8" s="121">
        <f t="shared" ref="KY8" si="1032">IF(KY5=1,YEAR(KX9)+1,YEAR(KX9))</f>
        <v>2049</v>
      </c>
      <c r="KZ8" s="121">
        <f t="shared" ref="KZ8" si="1033">IF(KZ5=1,YEAR(KY9)+1,YEAR(KY9))</f>
        <v>2050</v>
      </c>
      <c r="LA8" s="121">
        <f t="shared" ref="LA8" si="1034">IF(LA5=1,YEAR(KZ9)+1,YEAR(KZ9))</f>
        <v>2050</v>
      </c>
      <c r="LB8" s="121">
        <f t="shared" ref="LB8" si="1035">IF(LB5=1,YEAR(LA9)+1,YEAR(LA9))</f>
        <v>2050</v>
      </c>
      <c r="LC8" s="121">
        <f t="shared" ref="LC8" si="1036">IF(LC5=1,YEAR(LB9)+1,YEAR(LB9))</f>
        <v>2050</v>
      </c>
      <c r="LD8" s="121">
        <f t="shared" ref="LD8" si="1037">IF(LD5=1,YEAR(LC9)+1,YEAR(LC9))</f>
        <v>2050</v>
      </c>
      <c r="LE8" s="121">
        <f t="shared" ref="LE8" si="1038">IF(LE5=1,YEAR(LD9)+1,YEAR(LD9))</f>
        <v>2050</v>
      </c>
      <c r="LF8" s="121">
        <f t="shared" ref="LF8" si="1039">IF(LF5=1,YEAR(LE9)+1,YEAR(LE9))</f>
        <v>2050</v>
      </c>
      <c r="LG8" s="121">
        <f t="shared" ref="LG8" si="1040">IF(LG5=1,YEAR(LF9)+1,YEAR(LF9))</f>
        <v>2050</v>
      </c>
      <c r="LH8" s="121">
        <f t="shared" ref="LH8" si="1041">IF(LH5=1,YEAR(LG9)+1,YEAR(LG9))</f>
        <v>2050</v>
      </c>
      <c r="LI8" s="121">
        <f t="shared" ref="LI8" si="1042">IF(LI5=1,YEAR(LH9)+1,YEAR(LH9))</f>
        <v>2050</v>
      </c>
      <c r="LJ8" s="121">
        <f t="shared" ref="LJ8" si="1043">IF(LJ5=1,YEAR(LI9)+1,YEAR(LI9))</f>
        <v>2050</v>
      </c>
      <c r="LK8" s="121">
        <f t="shared" ref="LK8" si="1044">IF(LK5=1,YEAR(LJ9)+1,YEAR(LJ9))</f>
        <v>2050</v>
      </c>
      <c r="LL8" s="121">
        <f t="shared" ref="LL8" si="1045">IF(LL5=1,YEAR(LK9)+1,YEAR(LK9))</f>
        <v>2051</v>
      </c>
      <c r="LM8" s="121">
        <f t="shared" ref="LM8" si="1046">IF(LM5=1,YEAR(LL9)+1,YEAR(LL9))</f>
        <v>2051</v>
      </c>
      <c r="LN8" s="121">
        <f t="shared" ref="LN8" si="1047">IF(LN5=1,YEAR(LM9)+1,YEAR(LM9))</f>
        <v>2051</v>
      </c>
      <c r="LO8" s="121">
        <f t="shared" ref="LO8" si="1048">IF(LO5=1,YEAR(LN9)+1,YEAR(LN9))</f>
        <v>2051</v>
      </c>
      <c r="LP8" s="121">
        <f t="shared" ref="LP8" si="1049">IF(LP5=1,YEAR(LO9)+1,YEAR(LO9))</f>
        <v>2051</v>
      </c>
      <c r="LQ8" s="121">
        <f t="shared" ref="LQ8" si="1050">IF(LQ5=1,YEAR(LP9)+1,YEAR(LP9))</f>
        <v>2051</v>
      </c>
      <c r="LR8" s="121">
        <f t="shared" ref="LR8" si="1051">IF(LR5=1,YEAR(LQ9)+1,YEAR(LQ9))</f>
        <v>2051</v>
      </c>
      <c r="LS8" s="121">
        <f t="shared" ref="LS8" si="1052">IF(LS5=1,YEAR(LR9)+1,YEAR(LR9))</f>
        <v>2051</v>
      </c>
      <c r="LT8" s="121">
        <f t="shared" ref="LT8" si="1053">IF(LT5=1,YEAR(LS9)+1,YEAR(LS9))</f>
        <v>2051</v>
      </c>
      <c r="LU8" s="121">
        <f t="shared" ref="LU8" si="1054">IF(LU5=1,YEAR(LT9)+1,YEAR(LT9))</f>
        <v>2051</v>
      </c>
      <c r="LV8" s="121">
        <f t="shared" ref="LV8" si="1055">IF(LV5=1,YEAR(LU9)+1,YEAR(LU9))</f>
        <v>2051</v>
      </c>
      <c r="LW8" s="121">
        <f t="shared" ref="LW8" si="1056">IF(LW5=1,YEAR(LV9)+1,YEAR(LV9))</f>
        <v>2051</v>
      </c>
      <c r="LX8" s="121">
        <f t="shared" ref="LX8" si="1057">IF(LX5=1,YEAR(LW9)+1,YEAR(LW9))</f>
        <v>2052</v>
      </c>
      <c r="LY8" s="121">
        <f t="shared" ref="LY8" si="1058">IF(LY5=1,YEAR(LX9)+1,YEAR(LX9))</f>
        <v>2052</v>
      </c>
      <c r="LZ8" s="121">
        <f t="shared" ref="LZ8" si="1059">IF(LZ5=1,YEAR(LY9)+1,YEAR(LY9))</f>
        <v>2052</v>
      </c>
      <c r="MA8" s="121">
        <f t="shared" ref="MA8" si="1060">IF(MA5=1,YEAR(LZ9)+1,YEAR(LZ9))</f>
        <v>2052</v>
      </c>
      <c r="MB8" s="121">
        <f t="shared" ref="MB8" si="1061">IF(MB5=1,YEAR(MA9)+1,YEAR(MA9))</f>
        <v>2052</v>
      </c>
      <c r="MC8" s="121">
        <f t="shared" ref="MC8" si="1062">IF(MC5=1,YEAR(MB9)+1,YEAR(MB9))</f>
        <v>2052</v>
      </c>
      <c r="MD8" s="121">
        <f t="shared" ref="MD8" si="1063">IF(MD5=1,YEAR(MC9)+1,YEAR(MC9))</f>
        <v>2052</v>
      </c>
      <c r="ME8" s="121">
        <f t="shared" ref="ME8" si="1064">IF(ME5=1,YEAR(MD9)+1,YEAR(MD9))</f>
        <v>2052</v>
      </c>
      <c r="MF8" s="121">
        <f t="shared" ref="MF8" si="1065">IF(MF5=1,YEAR(ME9)+1,YEAR(ME9))</f>
        <v>2052</v>
      </c>
      <c r="MG8" s="121">
        <f t="shared" ref="MG8" si="1066">IF(MG5=1,YEAR(MF9)+1,YEAR(MF9))</f>
        <v>2052</v>
      </c>
      <c r="MH8" s="121">
        <f t="shared" ref="MH8" si="1067">IF(MH5=1,YEAR(MG9)+1,YEAR(MG9))</f>
        <v>2052</v>
      </c>
      <c r="MI8" s="121">
        <f t="shared" ref="MI8" si="1068">IF(MI5=1,YEAR(MH9)+1,YEAR(MH9))</f>
        <v>2052</v>
      </c>
      <c r="MJ8" s="121">
        <f t="shared" ref="MJ8" si="1069">IF(MJ5=1,YEAR(MI9)+1,YEAR(MI9))</f>
        <v>2053</v>
      </c>
      <c r="MK8" s="121">
        <f t="shared" ref="MK8" si="1070">IF(MK5=1,YEAR(MJ9)+1,YEAR(MJ9))</f>
        <v>2053</v>
      </c>
      <c r="ML8" s="121">
        <f t="shared" ref="ML8" si="1071">IF(ML5=1,YEAR(MK9)+1,YEAR(MK9))</f>
        <v>2053</v>
      </c>
      <c r="MM8" s="121">
        <f t="shared" ref="MM8" si="1072">IF(MM5=1,YEAR(ML9)+1,YEAR(ML9))</f>
        <v>2053</v>
      </c>
      <c r="MN8" s="121">
        <f t="shared" ref="MN8" si="1073">IF(MN5=1,YEAR(MM9)+1,YEAR(MM9))</f>
        <v>2053</v>
      </c>
      <c r="MO8" s="121">
        <f t="shared" ref="MO8" si="1074">IF(MO5=1,YEAR(MN9)+1,YEAR(MN9))</f>
        <v>2053</v>
      </c>
      <c r="MP8" s="121">
        <f t="shared" ref="MP8" si="1075">IF(MP5=1,YEAR(MO9)+1,YEAR(MO9))</f>
        <v>2053</v>
      </c>
      <c r="MQ8" s="121">
        <f t="shared" ref="MQ8" si="1076">IF(MQ5=1,YEAR(MP9)+1,YEAR(MP9))</f>
        <v>2053</v>
      </c>
      <c r="MR8" s="121">
        <f t="shared" ref="MR8" si="1077">IF(MR5=1,YEAR(MQ9)+1,YEAR(MQ9))</f>
        <v>2053</v>
      </c>
      <c r="MS8" s="121">
        <f t="shared" ref="MS8" si="1078">IF(MS5=1,YEAR(MR9)+1,YEAR(MR9))</f>
        <v>2053</v>
      </c>
      <c r="MT8" s="121">
        <f t="shared" ref="MT8" si="1079">IF(MT5=1,YEAR(MS9)+1,YEAR(MS9))</f>
        <v>2053</v>
      </c>
      <c r="MU8" s="121">
        <f t="shared" ref="MU8" si="1080">IF(MU5=1,YEAR(MT9)+1,YEAR(MT9))</f>
        <v>2053</v>
      </c>
      <c r="MV8" s="121">
        <f t="shared" ref="MV8" si="1081">IF(MV5=1,YEAR(MU9)+1,YEAR(MU9))</f>
        <v>2054</v>
      </c>
      <c r="MW8" s="121">
        <f t="shared" ref="MW8" si="1082">IF(MW5=1,YEAR(MV9)+1,YEAR(MV9))</f>
        <v>2054</v>
      </c>
      <c r="MX8" s="121">
        <f t="shared" ref="MX8" si="1083">IF(MX5=1,YEAR(MW9)+1,YEAR(MW9))</f>
        <v>2054</v>
      </c>
      <c r="MY8" s="121">
        <f t="shared" ref="MY8" si="1084">IF(MY5=1,YEAR(MX9)+1,YEAR(MX9))</f>
        <v>2054</v>
      </c>
      <c r="MZ8" s="121">
        <f t="shared" ref="MZ8" si="1085">IF(MZ5=1,YEAR(MY9)+1,YEAR(MY9))</f>
        <v>2054</v>
      </c>
      <c r="NA8" s="121">
        <f t="shared" ref="NA8" si="1086">IF(NA5=1,YEAR(MZ9)+1,YEAR(MZ9))</f>
        <v>2054</v>
      </c>
      <c r="NB8" s="121">
        <f t="shared" ref="NB8" si="1087">IF(NB5=1,YEAR(NA9)+1,YEAR(NA9))</f>
        <v>2054</v>
      </c>
      <c r="NC8" s="121">
        <f t="shared" ref="NC8" si="1088">IF(NC5=1,YEAR(NB9)+1,YEAR(NB9))</f>
        <v>2054</v>
      </c>
      <c r="ND8" s="121">
        <f t="shared" ref="ND8" si="1089">IF(ND5=1,YEAR(NC9)+1,YEAR(NC9))</f>
        <v>2054</v>
      </c>
      <c r="NE8" s="121">
        <f t="shared" ref="NE8" si="1090">IF(NE5=1,YEAR(ND9)+1,YEAR(ND9))</f>
        <v>2054</v>
      </c>
      <c r="NF8" s="121">
        <f t="shared" ref="NF8" si="1091">IF(NF5=1,YEAR(NE9)+1,YEAR(NE9))</f>
        <v>2054</v>
      </c>
      <c r="NG8" s="121">
        <f t="shared" ref="NG8" si="1092">IF(NG5=1,YEAR(NF9)+1,YEAR(NF9))</f>
        <v>2054</v>
      </c>
      <c r="NH8" s="121">
        <f t="shared" ref="NH8" si="1093">IF(NH5=1,YEAR(NG9)+1,YEAR(NG9))</f>
        <v>2055</v>
      </c>
      <c r="NI8" s="121">
        <f t="shared" ref="NI8" si="1094">IF(NI5=1,YEAR(NH9)+1,YEAR(NH9))</f>
        <v>2055</v>
      </c>
      <c r="NJ8" s="121">
        <f t="shared" ref="NJ8" si="1095">IF(NJ5=1,YEAR(NI9)+1,YEAR(NI9))</f>
        <v>2055</v>
      </c>
      <c r="NK8" s="121">
        <f t="shared" ref="NK8" si="1096">IF(NK5=1,YEAR(NJ9)+1,YEAR(NJ9))</f>
        <v>2055</v>
      </c>
      <c r="NL8" s="121">
        <f t="shared" ref="NL8" si="1097">IF(NL5=1,YEAR(NK9)+1,YEAR(NK9))</f>
        <v>2055</v>
      </c>
      <c r="NM8" s="121">
        <f t="shared" ref="NM8" si="1098">IF(NM5=1,YEAR(NL9)+1,YEAR(NL9))</f>
        <v>2055</v>
      </c>
      <c r="NN8" s="121">
        <f t="shared" ref="NN8" si="1099">IF(NN5=1,YEAR(NM9)+1,YEAR(NM9))</f>
        <v>2055</v>
      </c>
      <c r="NO8" s="121">
        <f t="shared" ref="NO8" si="1100">IF(NO5=1,YEAR(NN9)+1,YEAR(NN9))</f>
        <v>2055</v>
      </c>
      <c r="NP8" s="121">
        <f t="shared" ref="NP8" si="1101">IF(NP5=1,YEAR(NO9)+1,YEAR(NO9))</f>
        <v>2055</v>
      </c>
      <c r="NQ8" s="121">
        <f t="shared" ref="NQ8" si="1102">IF(NQ5=1,YEAR(NP9)+1,YEAR(NP9))</f>
        <v>2055</v>
      </c>
      <c r="NR8" s="121">
        <f t="shared" ref="NR8" si="1103">IF(NR5=1,YEAR(NQ9)+1,YEAR(NQ9))</f>
        <v>2055</v>
      </c>
      <c r="NS8" s="121">
        <f t="shared" ref="NS8" si="1104">IF(NS5=1,YEAR(NR9)+1,YEAR(NR9))</f>
        <v>2055</v>
      </c>
      <c r="NT8" s="121">
        <f t="shared" ref="NT8" si="1105">IF(NT5=1,YEAR(NS9)+1,YEAR(NS9))</f>
        <v>2056</v>
      </c>
      <c r="NU8" s="121">
        <f t="shared" ref="NU8" si="1106">IF(NU5=1,YEAR(NT9)+1,YEAR(NT9))</f>
        <v>2056</v>
      </c>
      <c r="NV8" s="121">
        <f t="shared" ref="NV8" si="1107">IF(NV5=1,YEAR(NU9)+1,YEAR(NU9))</f>
        <v>2056</v>
      </c>
      <c r="NW8" s="121">
        <f t="shared" ref="NW8" si="1108">IF(NW5=1,YEAR(NV9)+1,YEAR(NV9))</f>
        <v>2056</v>
      </c>
      <c r="NX8" s="121">
        <f t="shared" ref="NX8" si="1109">IF(NX5=1,YEAR(NW9)+1,YEAR(NW9))</f>
        <v>2056</v>
      </c>
      <c r="NY8" s="121">
        <f t="shared" ref="NY8" si="1110">IF(NY5=1,YEAR(NX9)+1,YEAR(NX9))</f>
        <v>2056</v>
      </c>
      <c r="NZ8" s="121">
        <f t="shared" ref="NZ8" si="1111">IF(NZ5=1,YEAR(NY9)+1,YEAR(NY9))</f>
        <v>2056</v>
      </c>
      <c r="OA8" s="121">
        <f t="shared" ref="OA8" si="1112">IF(OA5=1,YEAR(NZ9)+1,YEAR(NZ9))</f>
        <v>2056</v>
      </c>
      <c r="OB8" s="121">
        <f t="shared" ref="OB8" si="1113">IF(OB5=1,YEAR(OA9)+1,YEAR(OA9))</f>
        <v>2056</v>
      </c>
      <c r="OC8" s="121">
        <f t="shared" ref="OC8" si="1114">IF(OC5=1,YEAR(OB9)+1,YEAR(OB9))</f>
        <v>2056</v>
      </c>
      <c r="OD8" s="121">
        <f t="shared" ref="OD8" si="1115">IF(OD5=1,YEAR(OC9)+1,YEAR(OC9))</f>
        <v>2056</v>
      </c>
      <c r="OE8" s="121">
        <f t="shared" ref="OE8" si="1116">IF(OE5=1,YEAR(OD9)+1,YEAR(OD9))</f>
        <v>2056</v>
      </c>
      <c r="OF8" s="121">
        <f t="shared" ref="OF8" si="1117">IF(OF5=1,YEAR(OE9)+1,YEAR(OE9))</f>
        <v>2057</v>
      </c>
      <c r="OG8" s="121">
        <f t="shared" ref="OG8" si="1118">IF(OG5=1,YEAR(OF9)+1,YEAR(OF9))</f>
        <v>2057</v>
      </c>
      <c r="OH8" s="121">
        <f t="shared" ref="OH8" si="1119">IF(OH5=1,YEAR(OG9)+1,YEAR(OG9))</f>
        <v>2057</v>
      </c>
      <c r="OI8" s="121">
        <f t="shared" ref="OI8" si="1120">IF(OI5=1,YEAR(OH9)+1,YEAR(OH9))</f>
        <v>2057</v>
      </c>
      <c r="OJ8" s="121">
        <f t="shared" ref="OJ8" si="1121">IF(OJ5=1,YEAR(OI9)+1,YEAR(OI9))</f>
        <v>2057</v>
      </c>
      <c r="OK8" s="121">
        <f t="shared" ref="OK8" si="1122">IF(OK5=1,YEAR(OJ9)+1,YEAR(OJ9))</f>
        <v>2057</v>
      </c>
      <c r="OL8" s="121">
        <f t="shared" ref="OL8" si="1123">IF(OL5=1,YEAR(OK9)+1,YEAR(OK9))</f>
        <v>2057</v>
      </c>
      <c r="OM8" s="121">
        <f t="shared" ref="OM8" si="1124">IF(OM5=1,YEAR(OL9)+1,YEAR(OL9))</f>
        <v>2057</v>
      </c>
      <c r="ON8" s="121">
        <f t="shared" ref="ON8" si="1125">IF(ON5=1,YEAR(OM9)+1,YEAR(OM9))</f>
        <v>2057</v>
      </c>
      <c r="OO8" s="121">
        <f t="shared" ref="OO8" si="1126">IF(OO5=1,YEAR(ON9)+1,YEAR(ON9))</f>
        <v>2057</v>
      </c>
      <c r="OP8" s="121">
        <f t="shared" ref="OP8" si="1127">IF(OP5=1,YEAR(OO9)+1,YEAR(OO9))</f>
        <v>2057</v>
      </c>
      <c r="OQ8" s="121">
        <f t="shared" ref="OQ8" si="1128">IF(OQ5=1,YEAR(OP9)+1,YEAR(OP9))</f>
        <v>2057</v>
      </c>
      <c r="OR8" s="121">
        <f t="shared" ref="OR8" si="1129">IF(OR5=1,YEAR(OQ9)+1,YEAR(OQ9))</f>
        <v>2058</v>
      </c>
      <c r="OS8" s="121">
        <f t="shared" ref="OS8" si="1130">IF(OS5=1,YEAR(OR9)+1,YEAR(OR9))</f>
        <v>2058</v>
      </c>
      <c r="OT8" s="121">
        <f t="shared" ref="OT8" si="1131">IF(OT5=1,YEAR(OS9)+1,YEAR(OS9))</f>
        <v>2058</v>
      </c>
      <c r="OU8" s="121">
        <f t="shared" ref="OU8" si="1132">IF(OU5=1,YEAR(OT9)+1,YEAR(OT9))</f>
        <v>2058</v>
      </c>
      <c r="OV8" s="121">
        <f t="shared" ref="OV8" si="1133">IF(OV5=1,YEAR(OU9)+1,YEAR(OU9))</f>
        <v>2058</v>
      </c>
      <c r="OW8" s="121">
        <f t="shared" ref="OW8" si="1134">IF(OW5=1,YEAR(OV9)+1,YEAR(OV9))</f>
        <v>2058</v>
      </c>
      <c r="OX8" s="121">
        <f t="shared" ref="OX8" si="1135">IF(OX5=1,YEAR(OW9)+1,YEAR(OW9))</f>
        <v>2058</v>
      </c>
      <c r="OY8" s="121">
        <f t="shared" ref="OY8" si="1136">IF(OY5=1,YEAR(OX9)+1,YEAR(OX9))</f>
        <v>2058</v>
      </c>
      <c r="OZ8" s="121">
        <f t="shared" ref="OZ8" si="1137">IF(OZ5=1,YEAR(OY9)+1,YEAR(OY9))</f>
        <v>2058</v>
      </c>
      <c r="PA8" s="121">
        <f t="shared" ref="PA8" si="1138">IF(PA5=1,YEAR(OZ9)+1,YEAR(OZ9))</f>
        <v>2058</v>
      </c>
      <c r="PB8" s="121">
        <f t="shared" ref="PB8" si="1139">IF(PB5=1,YEAR(PA9)+1,YEAR(PA9))</f>
        <v>2058</v>
      </c>
      <c r="PC8" s="121">
        <f t="shared" ref="PC8" si="1140">IF(PC5=1,YEAR(PB9)+1,YEAR(PB9))</f>
        <v>2058</v>
      </c>
      <c r="PD8" s="121">
        <f t="shared" ref="PD8" si="1141">IF(PD5=1,YEAR(PC9)+1,YEAR(PC9))</f>
        <v>2059</v>
      </c>
      <c r="PE8" s="121">
        <f t="shared" ref="PE8" si="1142">IF(PE5=1,YEAR(PD9)+1,YEAR(PD9))</f>
        <v>2059</v>
      </c>
      <c r="PF8" s="121">
        <f t="shared" ref="PF8" si="1143">IF(PF5=1,YEAR(PE9)+1,YEAR(PE9))</f>
        <v>2059</v>
      </c>
      <c r="PG8" s="121">
        <f t="shared" ref="PG8" si="1144">IF(PG5=1,YEAR(PF9)+1,YEAR(PF9))</f>
        <v>2059</v>
      </c>
      <c r="PH8" s="121">
        <f t="shared" ref="PH8" si="1145">IF(PH5=1,YEAR(PG9)+1,YEAR(PG9))</f>
        <v>2059</v>
      </c>
      <c r="PI8" s="121">
        <f t="shared" ref="PI8" si="1146">IF(PI5=1,YEAR(PH9)+1,YEAR(PH9))</f>
        <v>2059</v>
      </c>
      <c r="PJ8" s="121">
        <f t="shared" ref="PJ8" si="1147">IF(PJ5=1,YEAR(PI9)+1,YEAR(PI9))</f>
        <v>2059</v>
      </c>
      <c r="PK8" s="121">
        <f t="shared" ref="PK8" si="1148">IF(PK5=1,YEAR(PJ9)+1,YEAR(PJ9))</f>
        <v>2059</v>
      </c>
      <c r="PL8" s="121">
        <f t="shared" ref="PL8" si="1149">IF(PL5=1,YEAR(PK9)+1,YEAR(PK9))</f>
        <v>2059</v>
      </c>
      <c r="PM8" s="121">
        <f t="shared" ref="PM8" si="1150">IF(PM5=1,YEAR(PL9)+1,YEAR(PL9))</f>
        <v>2059</v>
      </c>
      <c r="PN8" s="121">
        <f t="shared" ref="PN8" si="1151">IF(PN5=1,YEAR(PM9)+1,YEAR(PM9))</f>
        <v>2059</v>
      </c>
      <c r="PO8" s="121">
        <f t="shared" ref="PO8" si="1152">IF(PO5=1,YEAR(PN9)+1,YEAR(PN9))</f>
        <v>2059</v>
      </c>
      <c r="PP8" s="121">
        <f t="shared" ref="PP8" si="1153">IF(PP5=1,YEAR(PO9)+1,YEAR(PO9))</f>
        <v>2060</v>
      </c>
      <c r="PQ8" s="121">
        <f t="shared" ref="PQ8" si="1154">IF(PQ5=1,YEAR(PP9)+1,YEAR(PP9))</f>
        <v>2060</v>
      </c>
      <c r="PR8" s="121">
        <f t="shared" ref="PR8" si="1155">IF(PR5=1,YEAR(PQ9)+1,YEAR(PQ9))</f>
        <v>2060</v>
      </c>
      <c r="PS8" s="121">
        <f t="shared" ref="PS8" si="1156">IF(PS5=1,YEAR(PR9)+1,YEAR(PR9))</f>
        <v>2060</v>
      </c>
      <c r="PT8" s="121">
        <f t="shared" ref="PT8" si="1157">IF(PT5=1,YEAR(PS9)+1,YEAR(PS9))</f>
        <v>2060</v>
      </c>
      <c r="PU8" s="121">
        <f t="shared" ref="PU8" si="1158">IF(PU5=1,YEAR(PT9)+1,YEAR(PT9))</f>
        <v>2060</v>
      </c>
      <c r="PV8" s="121">
        <f t="shared" ref="PV8" si="1159">IF(PV5=1,YEAR(PU9)+1,YEAR(PU9))</f>
        <v>2060</v>
      </c>
      <c r="PW8" s="121">
        <f t="shared" ref="PW8" si="1160">IF(PW5=1,YEAR(PV9)+1,YEAR(PV9))</f>
        <v>2060</v>
      </c>
      <c r="PX8" s="121">
        <f t="shared" ref="PX8" si="1161">IF(PX5=1,YEAR(PW9)+1,YEAR(PW9))</f>
        <v>2060</v>
      </c>
      <c r="PY8" s="121">
        <f t="shared" ref="PY8" si="1162">IF(PY5=1,YEAR(PX9)+1,YEAR(PX9))</f>
        <v>2060</v>
      </c>
      <c r="PZ8" s="121">
        <f t="shared" ref="PZ8" si="1163">IF(PZ5=1,YEAR(PY9)+1,YEAR(PY9))</f>
        <v>2060</v>
      </c>
      <c r="QA8" s="121">
        <f t="shared" ref="QA8" si="1164">IF(QA5=1,YEAR(PZ9)+1,YEAR(PZ9))</f>
        <v>2060</v>
      </c>
      <c r="QB8" s="121">
        <f t="shared" ref="QB8" si="1165">IF(QB5=1,YEAR(QA9)+1,YEAR(QA9))</f>
        <v>2061</v>
      </c>
      <c r="QC8" s="121">
        <f t="shared" ref="QC8" si="1166">IF(QC5=1,YEAR(QB9)+1,YEAR(QB9))</f>
        <v>2061</v>
      </c>
      <c r="QD8" s="121">
        <f t="shared" ref="QD8" si="1167">IF(QD5=1,YEAR(QC9)+1,YEAR(QC9))</f>
        <v>2061</v>
      </c>
      <c r="QE8" s="121">
        <f t="shared" ref="QE8" si="1168">IF(QE5=1,YEAR(QD9)+1,YEAR(QD9))</f>
        <v>2061</v>
      </c>
      <c r="QF8" s="121">
        <f t="shared" ref="QF8" si="1169">IF(QF5=1,YEAR(QE9)+1,YEAR(QE9))</f>
        <v>2061</v>
      </c>
      <c r="QG8" s="121">
        <f t="shared" ref="QG8" si="1170">IF(QG5=1,YEAR(QF9)+1,YEAR(QF9))</f>
        <v>2061</v>
      </c>
      <c r="QH8" s="121">
        <f t="shared" ref="QH8" si="1171">IF(QH5=1,YEAR(QG9)+1,YEAR(QG9))</f>
        <v>2061</v>
      </c>
      <c r="QI8" s="121">
        <f t="shared" ref="QI8" si="1172">IF(QI5=1,YEAR(QH9)+1,YEAR(QH9))</f>
        <v>2061</v>
      </c>
      <c r="QJ8" s="121">
        <f t="shared" ref="QJ8" si="1173">IF(QJ5=1,YEAR(QI9)+1,YEAR(QI9))</f>
        <v>2061</v>
      </c>
      <c r="QK8" s="121">
        <f t="shared" ref="QK8" si="1174">IF(QK5=1,YEAR(QJ9)+1,YEAR(QJ9))</f>
        <v>2061</v>
      </c>
      <c r="QL8" s="121">
        <f t="shared" ref="QL8" si="1175">IF(QL5=1,YEAR(QK9)+1,YEAR(QK9))</f>
        <v>2061</v>
      </c>
      <c r="QM8" s="121">
        <f t="shared" ref="QM8" si="1176">IF(QM5=1,YEAR(QL9)+1,YEAR(QL9))</f>
        <v>2061</v>
      </c>
      <c r="QN8" s="121">
        <f t="shared" ref="QN8" si="1177">IF(QN5=1,YEAR(QM9)+1,YEAR(QM9))</f>
        <v>2062</v>
      </c>
      <c r="QO8" s="121">
        <f t="shared" ref="QO8" si="1178">IF(QO5=1,YEAR(QN9)+1,YEAR(QN9))</f>
        <v>2062</v>
      </c>
      <c r="QP8" s="121">
        <f t="shared" ref="QP8" si="1179">IF(QP5=1,YEAR(QO9)+1,YEAR(QO9))</f>
        <v>2062</v>
      </c>
      <c r="QQ8" s="121">
        <f t="shared" ref="QQ8" si="1180">IF(QQ5=1,YEAR(QP9)+1,YEAR(QP9))</f>
        <v>2062</v>
      </c>
      <c r="QR8" s="121">
        <f t="shared" ref="QR8" si="1181">IF(QR5=1,YEAR(QQ9)+1,YEAR(QQ9))</f>
        <v>2062</v>
      </c>
      <c r="QS8" s="121">
        <f t="shared" ref="QS8" si="1182">IF(QS5=1,YEAR(QR9)+1,YEAR(QR9))</f>
        <v>2062</v>
      </c>
      <c r="QT8" s="121">
        <f t="shared" ref="QT8" si="1183">IF(QT5=1,YEAR(QS9)+1,YEAR(QS9))</f>
        <v>2062</v>
      </c>
    </row>
    <row r="9" spans="2:462" outlineLevel="1" x14ac:dyDescent="0.3">
      <c r="K9" s="137"/>
      <c r="L9" s="168">
        <f>EOMONTH(Assumptions!C21,0)</f>
        <v>45688</v>
      </c>
      <c r="M9" s="169">
        <f>EOMONTH(L9,L4)</f>
        <v>45716</v>
      </c>
      <c r="N9" s="169">
        <f t="shared" ref="N9:AV9" si="1184">EOMONTH(M9,M4)</f>
        <v>45747</v>
      </c>
      <c r="O9" s="169">
        <f t="shared" si="1184"/>
        <v>45777</v>
      </c>
      <c r="P9" s="169">
        <f t="shared" si="1184"/>
        <v>45808</v>
      </c>
      <c r="Q9" s="169">
        <f t="shared" si="1184"/>
        <v>45838</v>
      </c>
      <c r="R9" s="169">
        <f t="shared" si="1184"/>
        <v>45869</v>
      </c>
      <c r="S9" s="169">
        <f t="shared" si="1184"/>
        <v>45900</v>
      </c>
      <c r="T9" s="169">
        <f t="shared" si="1184"/>
        <v>45930</v>
      </c>
      <c r="U9" s="169">
        <f t="shared" si="1184"/>
        <v>45961</v>
      </c>
      <c r="V9" s="169">
        <f t="shared" si="1184"/>
        <v>45991</v>
      </c>
      <c r="W9" s="169">
        <f t="shared" si="1184"/>
        <v>46022</v>
      </c>
      <c r="X9" s="169">
        <f t="shared" si="1184"/>
        <v>46053</v>
      </c>
      <c r="Y9" s="169">
        <f t="shared" si="1184"/>
        <v>46081</v>
      </c>
      <c r="Z9" s="169">
        <f t="shared" si="1184"/>
        <v>46112</v>
      </c>
      <c r="AA9" s="169">
        <f t="shared" si="1184"/>
        <v>46142</v>
      </c>
      <c r="AB9" s="169">
        <f t="shared" si="1184"/>
        <v>46173</v>
      </c>
      <c r="AC9" s="169">
        <f t="shared" si="1184"/>
        <v>46203</v>
      </c>
      <c r="AD9" s="169">
        <f t="shared" si="1184"/>
        <v>46234</v>
      </c>
      <c r="AE9" s="169">
        <f t="shared" si="1184"/>
        <v>46265</v>
      </c>
      <c r="AF9" s="169">
        <f t="shared" si="1184"/>
        <v>46295</v>
      </c>
      <c r="AG9" s="169">
        <f t="shared" si="1184"/>
        <v>46326</v>
      </c>
      <c r="AH9" s="169">
        <f t="shared" si="1184"/>
        <v>46356</v>
      </c>
      <c r="AI9" s="169">
        <f t="shared" si="1184"/>
        <v>46387</v>
      </c>
      <c r="AJ9" s="169">
        <f t="shared" si="1184"/>
        <v>46418</v>
      </c>
      <c r="AK9" s="169">
        <f t="shared" si="1184"/>
        <v>46446</v>
      </c>
      <c r="AL9" s="169">
        <f t="shared" si="1184"/>
        <v>46477</v>
      </c>
      <c r="AM9" s="169">
        <f t="shared" si="1184"/>
        <v>46507</v>
      </c>
      <c r="AN9" s="169">
        <f t="shared" si="1184"/>
        <v>46538</v>
      </c>
      <c r="AO9" s="169">
        <f t="shared" si="1184"/>
        <v>46568</v>
      </c>
      <c r="AP9" s="169">
        <f t="shared" si="1184"/>
        <v>46599</v>
      </c>
      <c r="AQ9" s="169">
        <f t="shared" si="1184"/>
        <v>46630</v>
      </c>
      <c r="AR9" s="169">
        <f t="shared" si="1184"/>
        <v>46660</v>
      </c>
      <c r="AS9" s="169">
        <f t="shared" si="1184"/>
        <v>46691</v>
      </c>
      <c r="AT9" s="169">
        <f t="shared" si="1184"/>
        <v>46721</v>
      </c>
      <c r="AU9" s="169">
        <f t="shared" si="1184"/>
        <v>46752</v>
      </c>
      <c r="AV9" s="169">
        <f t="shared" si="1184"/>
        <v>46783</v>
      </c>
      <c r="AW9" s="169">
        <f t="shared" ref="AW9:AY9" si="1185">EOMONTH(AV9,AV4)</f>
        <v>46812</v>
      </c>
      <c r="AX9" s="169">
        <f t="shared" si="1185"/>
        <v>46843</v>
      </c>
      <c r="AY9" s="169">
        <f t="shared" si="1185"/>
        <v>46873</v>
      </c>
      <c r="AZ9" s="169">
        <f t="shared" ref="AZ9:BS9" si="1186">EOMONTH(AY9,AY4)</f>
        <v>46904</v>
      </c>
      <c r="BA9" s="169">
        <f t="shared" si="1186"/>
        <v>46934</v>
      </c>
      <c r="BB9" s="169">
        <f t="shared" si="1186"/>
        <v>46965</v>
      </c>
      <c r="BC9" s="169">
        <f t="shared" si="1186"/>
        <v>46996</v>
      </c>
      <c r="BD9" s="169">
        <f t="shared" si="1186"/>
        <v>47026</v>
      </c>
      <c r="BE9" s="169">
        <f t="shared" si="1186"/>
        <v>47057</v>
      </c>
      <c r="BF9" s="169">
        <f t="shared" si="1186"/>
        <v>47087</v>
      </c>
      <c r="BG9" s="169">
        <f t="shared" si="1186"/>
        <v>47118</v>
      </c>
      <c r="BH9" s="169">
        <f t="shared" si="1186"/>
        <v>47149</v>
      </c>
      <c r="BI9" s="169">
        <f t="shared" si="1186"/>
        <v>47177</v>
      </c>
      <c r="BJ9" s="169">
        <f t="shared" si="1186"/>
        <v>47208</v>
      </c>
      <c r="BK9" s="169">
        <f t="shared" si="1186"/>
        <v>47238</v>
      </c>
      <c r="BL9" s="169">
        <f t="shared" si="1186"/>
        <v>47269</v>
      </c>
      <c r="BM9" s="169">
        <f t="shared" si="1186"/>
        <v>47299</v>
      </c>
      <c r="BN9" s="169">
        <f t="shared" si="1186"/>
        <v>47330</v>
      </c>
      <c r="BO9" s="169">
        <f t="shared" si="1186"/>
        <v>47361</v>
      </c>
      <c r="BP9" s="169">
        <f t="shared" si="1186"/>
        <v>47391</v>
      </c>
      <c r="BQ9" s="169">
        <f t="shared" si="1186"/>
        <v>47422</v>
      </c>
      <c r="BR9" s="169">
        <f t="shared" si="1186"/>
        <v>47452</v>
      </c>
      <c r="BS9" s="169">
        <f t="shared" si="1186"/>
        <v>47483</v>
      </c>
      <c r="BT9" s="169">
        <f t="shared" ref="BT9" si="1187">EOMONTH(BS9,BS4)</f>
        <v>47514</v>
      </c>
      <c r="BU9" s="169">
        <f t="shared" ref="BU9" si="1188">EOMONTH(BT9,BT4)</f>
        <v>47542</v>
      </c>
      <c r="BV9" s="169">
        <f t="shared" ref="BV9" si="1189">EOMONTH(BU9,BU4)</f>
        <v>47573</v>
      </c>
      <c r="BW9" s="169">
        <f t="shared" ref="BW9" si="1190">EOMONTH(BV9,BV4)</f>
        <v>47603</v>
      </c>
      <c r="BX9" s="169">
        <f t="shared" ref="BX9" si="1191">EOMONTH(BW9,BW4)</f>
        <v>47634</v>
      </c>
      <c r="BY9" s="169">
        <f t="shared" ref="BY9" si="1192">EOMONTH(BX9,BX4)</f>
        <v>47664</v>
      </c>
      <c r="BZ9" s="169">
        <f t="shared" ref="BZ9" si="1193">EOMONTH(BY9,BY4)</f>
        <v>47695</v>
      </c>
      <c r="CA9" s="169">
        <f t="shared" ref="CA9" si="1194">EOMONTH(BZ9,BZ4)</f>
        <v>47726</v>
      </c>
      <c r="CB9" s="169">
        <f t="shared" ref="CB9" si="1195">EOMONTH(CA9,CA4)</f>
        <v>47756</v>
      </c>
      <c r="CC9" s="169">
        <f t="shared" ref="CC9" si="1196">EOMONTH(CB9,CB4)</f>
        <v>47787</v>
      </c>
      <c r="CD9" s="169">
        <f t="shared" ref="CD9" si="1197">EOMONTH(CC9,CC4)</f>
        <v>47817</v>
      </c>
      <c r="CE9" s="169">
        <f t="shared" ref="CE9" si="1198">EOMONTH(CD9,CD4)</f>
        <v>47848</v>
      </c>
      <c r="CF9" s="169">
        <f t="shared" ref="CF9" si="1199">EOMONTH(CE9,CE4)</f>
        <v>47879</v>
      </c>
      <c r="CG9" s="169">
        <f t="shared" ref="CG9" si="1200">EOMONTH(CF9,CF4)</f>
        <v>47907</v>
      </c>
      <c r="CH9" s="169">
        <f t="shared" ref="CH9" si="1201">EOMONTH(CG9,CG4)</f>
        <v>47938</v>
      </c>
      <c r="CI9" s="169">
        <f t="shared" ref="CI9" si="1202">EOMONTH(CH9,CH4)</f>
        <v>47968</v>
      </c>
      <c r="CJ9" s="169">
        <f t="shared" ref="CJ9" si="1203">EOMONTH(CI9,CI4)</f>
        <v>47999</v>
      </c>
      <c r="CK9" s="169">
        <f t="shared" ref="CK9" si="1204">EOMONTH(CJ9,CJ4)</f>
        <v>48029</v>
      </c>
      <c r="CL9" s="169">
        <f t="shared" ref="CL9" si="1205">EOMONTH(CK9,CK4)</f>
        <v>48060</v>
      </c>
      <c r="CM9" s="169">
        <f t="shared" ref="CM9" si="1206">EOMONTH(CL9,CL4)</f>
        <v>48091</v>
      </c>
      <c r="CN9" s="169">
        <f t="shared" ref="CN9" si="1207">EOMONTH(CM9,CM4)</f>
        <v>48121</v>
      </c>
      <c r="CO9" s="169">
        <f t="shared" ref="CO9" si="1208">EOMONTH(CN9,CN4)</f>
        <v>48152</v>
      </c>
      <c r="CP9" s="169">
        <f t="shared" ref="CP9" si="1209">EOMONTH(CO9,CO4)</f>
        <v>48182</v>
      </c>
      <c r="CQ9" s="169">
        <f t="shared" ref="CQ9" si="1210">EOMONTH(CP9,CP4)</f>
        <v>48213</v>
      </c>
      <c r="CR9" s="169">
        <f t="shared" ref="CR9" si="1211">EOMONTH(CQ9,CQ4)</f>
        <v>48244</v>
      </c>
      <c r="CS9" s="169">
        <f t="shared" ref="CS9" si="1212">EOMONTH(CR9,CR4)</f>
        <v>48273</v>
      </c>
      <c r="CT9" s="169">
        <f t="shared" ref="CT9" si="1213">EOMONTH(CS9,CS4)</f>
        <v>48304</v>
      </c>
      <c r="CU9" s="169">
        <f t="shared" ref="CU9" si="1214">EOMONTH(CT9,CT4)</f>
        <v>48334</v>
      </c>
      <c r="CV9" s="169">
        <f t="shared" ref="CV9" si="1215">EOMONTH(CU9,CU4)</f>
        <v>48365</v>
      </c>
      <c r="CW9" s="169">
        <f t="shared" ref="CW9" si="1216">EOMONTH(CV9,CV4)</f>
        <v>48395</v>
      </c>
      <c r="CX9" s="169">
        <f t="shared" ref="CX9" si="1217">EOMONTH(CW9,CW4)</f>
        <v>48426</v>
      </c>
      <c r="CY9" s="169">
        <f t="shared" ref="CY9" si="1218">EOMONTH(CX9,CX4)</f>
        <v>48457</v>
      </c>
      <c r="CZ9" s="169">
        <f t="shared" ref="CZ9" si="1219">EOMONTH(CY9,CY4)</f>
        <v>48487</v>
      </c>
      <c r="DA9" s="169">
        <f t="shared" ref="DA9" si="1220">EOMONTH(CZ9,CZ4)</f>
        <v>48518</v>
      </c>
      <c r="DB9" s="169">
        <f t="shared" ref="DB9" si="1221">EOMONTH(DA9,DA4)</f>
        <v>48548</v>
      </c>
      <c r="DC9" s="169">
        <f t="shared" ref="DC9" si="1222">EOMONTH(DB9,DB4)</f>
        <v>48579</v>
      </c>
      <c r="DD9" s="169">
        <f t="shared" ref="DD9" si="1223">EOMONTH(DC9,DC4)</f>
        <v>48610</v>
      </c>
      <c r="DE9" s="169">
        <f t="shared" ref="DE9" si="1224">EOMONTH(DD9,DD4)</f>
        <v>48638</v>
      </c>
      <c r="DF9" s="169">
        <f t="shared" ref="DF9" si="1225">EOMONTH(DE9,DE4)</f>
        <v>48669</v>
      </c>
      <c r="DG9" s="169">
        <f t="shared" ref="DG9" si="1226">EOMONTH(DF9,DF4)</f>
        <v>48699</v>
      </c>
      <c r="DH9" s="169">
        <f t="shared" ref="DH9" si="1227">EOMONTH(DG9,DG4)</f>
        <v>48730</v>
      </c>
      <c r="DI9" s="169">
        <f t="shared" ref="DI9" si="1228">EOMONTH(DH9,DH4)</f>
        <v>48760</v>
      </c>
      <c r="DJ9" s="169">
        <f t="shared" ref="DJ9" si="1229">EOMONTH(DI9,DI4)</f>
        <v>48791</v>
      </c>
      <c r="DK9" s="169">
        <f t="shared" ref="DK9" si="1230">EOMONTH(DJ9,DJ4)</f>
        <v>48822</v>
      </c>
      <c r="DL9" s="169">
        <f t="shared" ref="DL9" si="1231">EOMONTH(DK9,DK4)</f>
        <v>48852</v>
      </c>
      <c r="DM9" s="169">
        <f t="shared" ref="DM9" si="1232">EOMONTH(DL9,DL4)</f>
        <v>48883</v>
      </c>
      <c r="DN9" s="169">
        <f t="shared" ref="DN9" si="1233">EOMONTH(DM9,DM4)</f>
        <v>48913</v>
      </c>
      <c r="DO9" s="169">
        <f t="shared" ref="DO9" si="1234">EOMONTH(DN9,DN4)</f>
        <v>48944</v>
      </c>
      <c r="DP9" s="169">
        <f t="shared" ref="DP9" si="1235">EOMONTH(DO9,DO4)</f>
        <v>48975</v>
      </c>
      <c r="DQ9" s="169">
        <f t="shared" ref="DQ9" si="1236">EOMONTH(DP9,DP4)</f>
        <v>49003</v>
      </c>
      <c r="DR9" s="169">
        <f t="shared" ref="DR9" si="1237">EOMONTH(DQ9,DQ4)</f>
        <v>49034</v>
      </c>
      <c r="DS9" s="169">
        <f t="shared" ref="DS9" si="1238">EOMONTH(DR9,DR4)</f>
        <v>49064</v>
      </c>
      <c r="DT9" s="169">
        <f t="shared" ref="DT9" si="1239">EOMONTH(DS9,DS4)</f>
        <v>49095</v>
      </c>
      <c r="DU9" s="169">
        <f t="shared" ref="DU9" si="1240">EOMONTH(DT9,DT4)</f>
        <v>49125</v>
      </c>
      <c r="DV9" s="169">
        <f t="shared" ref="DV9" si="1241">EOMONTH(DU9,DU4)</f>
        <v>49156</v>
      </c>
      <c r="DW9" s="169">
        <f t="shared" ref="DW9" si="1242">EOMONTH(DV9,DV4)</f>
        <v>49187</v>
      </c>
      <c r="DX9" s="169">
        <f t="shared" ref="DX9" si="1243">EOMONTH(DW9,DW4)</f>
        <v>49217</v>
      </c>
      <c r="DY9" s="169">
        <f t="shared" ref="DY9" si="1244">EOMONTH(DX9,DX4)</f>
        <v>49248</v>
      </c>
      <c r="DZ9" s="169">
        <f t="shared" ref="DZ9" si="1245">EOMONTH(DY9,DY4)</f>
        <v>49278</v>
      </c>
      <c r="EA9" s="169">
        <f t="shared" ref="EA9" si="1246">EOMONTH(DZ9,DZ4)</f>
        <v>49309</v>
      </c>
      <c r="EB9" s="169">
        <f>EOMONTH(EA9,EA4)</f>
        <v>49340</v>
      </c>
      <c r="EC9" s="169">
        <f t="shared" ref="EC9" si="1247">EOMONTH(EB9,EB4)</f>
        <v>49368</v>
      </c>
      <c r="ED9" s="169">
        <f t="shared" ref="ED9" si="1248">EOMONTH(EC9,EC4)</f>
        <v>49399</v>
      </c>
      <c r="EE9" s="169">
        <f t="shared" ref="EE9" si="1249">EOMONTH(ED9,ED4)</f>
        <v>49429</v>
      </c>
      <c r="EF9" s="169">
        <f t="shared" ref="EF9" si="1250">EOMONTH(EE9,EE4)</f>
        <v>49460</v>
      </c>
      <c r="EG9" s="169">
        <f t="shared" ref="EG9" si="1251">EOMONTH(EF9,EF4)</f>
        <v>49490</v>
      </c>
      <c r="EH9" s="169">
        <f t="shared" ref="EH9" si="1252">EOMONTH(EG9,EG4)</f>
        <v>49521</v>
      </c>
      <c r="EI9" s="169">
        <f t="shared" ref="EI9" si="1253">EOMONTH(EH9,EH4)</f>
        <v>49552</v>
      </c>
      <c r="EJ9" s="169">
        <f t="shared" ref="EJ9" si="1254">EOMONTH(EI9,EI4)</f>
        <v>49582</v>
      </c>
      <c r="EK9" s="169">
        <f t="shared" ref="EK9" si="1255">EOMONTH(EJ9,EJ4)</f>
        <v>49613</v>
      </c>
      <c r="EL9" s="169">
        <f t="shared" ref="EL9" si="1256">EOMONTH(EK9,EK4)</f>
        <v>49643</v>
      </c>
      <c r="EM9" s="169">
        <f t="shared" ref="EM9" si="1257">EOMONTH(EL9,EL4)</f>
        <v>49674</v>
      </c>
      <c r="EN9" s="169">
        <f t="shared" ref="EN9" si="1258">EOMONTH(EM9,EM4)</f>
        <v>49705</v>
      </c>
      <c r="EO9" s="169">
        <f t="shared" ref="EO9" si="1259">EOMONTH(EN9,EN4)</f>
        <v>49734</v>
      </c>
      <c r="EP9" s="169">
        <f t="shared" ref="EP9" si="1260">EOMONTH(EO9,EO4)</f>
        <v>49765</v>
      </c>
      <c r="EQ9" s="169">
        <f t="shared" ref="EQ9" si="1261">EOMONTH(EP9,EP4)</f>
        <v>49795</v>
      </c>
      <c r="ER9" s="169">
        <f t="shared" ref="ER9" si="1262">EOMONTH(EQ9,EQ4)</f>
        <v>49826</v>
      </c>
      <c r="ES9" s="169">
        <f t="shared" ref="ES9" si="1263">EOMONTH(ER9,ER4)</f>
        <v>49856</v>
      </c>
      <c r="ET9" s="169">
        <f t="shared" ref="ET9" si="1264">EOMONTH(ES9,ES4)</f>
        <v>49887</v>
      </c>
      <c r="EU9" s="169">
        <f t="shared" ref="EU9" si="1265">EOMONTH(ET9,ET4)</f>
        <v>49918</v>
      </c>
      <c r="EV9" s="169">
        <f t="shared" ref="EV9" si="1266">EOMONTH(EU9,EU4)</f>
        <v>49948</v>
      </c>
      <c r="EW9" s="169">
        <f t="shared" ref="EW9" si="1267">EOMONTH(EV9,EV4)</f>
        <v>49979</v>
      </c>
      <c r="EX9" s="169">
        <f t="shared" ref="EX9" si="1268">EOMONTH(EW9,EW4)</f>
        <v>50009</v>
      </c>
      <c r="EY9" s="169">
        <f t="shared" ref="EY9" si="1269">EOMONTH(EX9,EX4)</f>
        <v>50040</v>
      </c>
      <c r="EZ9" s="169">
        <f t="shared" ref="EZ9" si="1270">EOMONTH(EY9,EY4)</f>
        <v>50071</v>
      </c>
      <c r="FA9" s="169">
        <f t="shared" ref="FA9" si="1271">EOMONTH(EZ9,EZ4)</f>
        <v>50099</v>
      </c>
      <c r="FB9" s="169">
        <f t="shared" ref="FB9" si="1272">EOMONTH(FA9,FA4)</f>
        <v>50130</v>
      </c>
      <c r="FC9" s="169">
        <f t="shared" ref="FC9" si="1273">EOMONTH(FB9,FB4)</f>
        <v>50160</v>
      </c>
      <c r="FD9" s="169">
        <f t="shared" ref="FD9" si="1274">EOMONTH(FC9,FC4)</f>
        <v>50191</v>
      </c>
      <c r="FE9" s="169">
        <f t="shared" ref="FE9" si="1275">EOMONTH(FD9,FD4)</f>
        <v>50221</v>
      </c>
      <c r="FF9" s="169">
        <f t="shared" ref="FF9" si="1276">EOMONTH(FE9,FE4)</f>
        <v>50252</v>
      </c>
      <c r="FG9" s="169">
        <f t="shared" ref="FG9" si="1277">EOMONTH(FF9,FF4)</f>
        <v>50283</v>
      </c>
      <c r="FH9" s="169">
        <f t="shared" ref="FH9" si="1278">EOMONTH(FG9,FG4)</f>
        <v>50313</v>
      </c>
      <c r="FI9" s="169">
        <f t="shared" ref="FI9" si="1279">EOMONTH(FH9,FH4)</f>
        <v>50344</v>
      </c>
      <c r="FJ9" s="169">
        <f t="shared" ref="FJ9" si="1280">EOMONTH(FI9,FI4)</f>
        <v>50374</v>
      </c>
      <c r="FK9" s="169">
        <f t="shared" ref="FK9" si="1281">EOMONTH(FJ9,FJ4)</f>
        <v>50405</v>
      </c>
      <c r="FL9" s="169">
        <f t="shared" ref="FL9" si="1282">EOMONTH(FK9,FK4)</f>
        <v>50436</v>
      </c>
      <c r="FM9" s="169">
        <f t="shared" ref="FM9" si="1283">EOMONTH(FL9,FL4)</f>
        <v>50464</v>
      </c>
      <c r="FN9" s="169">
        <f t="shared" ref="FN9" si="1284">EOMONTH(FM9,FM4)</f>
        <v>50495</v>
      </c>
      <c r="FO9" s="169">
        <f t="shared" ref="FO9" si="1285">EOMONTH(FN9,FN4)</f>
        <v>50525</v>
      </c>
      <c r="FP9" s="169">
        <f t="shared" ref="FP9" si="1286">EOMONTH(FO9,FO4)</f>
        <v>50556</v>
      </c>
      <c r="FQ9" s="169">
        <f t="shared" ref="FQ9" si="1287">EOMONTH(FP9,FP4)</f>
        <v>50586</v>
      </c>
      <c r="FR9" s="169">
        <f t="shared" ref="FR9" si="1288">EOMONTH(FQ9,FQ4)</f>
        <v>50617</v>
      </c>
      <c r="FS9" s="169">
        <f t="shared" ref="FS9" si="1289">EOMONTH(FR9,FR4)</f>
        <v>50648</v>
      </c>
      <c r="FT9" s="169">
        <f t="shared" ref="FT9" si="1290">EOMONTH(FS9,FS4)</f>
        <v>50678</v>
      </c>
      <c r="FU9" s="169">
        <f t="shared" ref="FU9" si="1291">EOMONTH(FT9,FT4)</f>
        <v>50709</v>
      </c>
      <c r="FV9" s="169">
        <f t="shared" ref="FV9" si="1292">EOMONTH(FU9,FU4)</f>
        <v>50739</v>
      </c>
      <c r="FW9" s="169">
        <f t="shared" ref="FW9" si="1293">EOMONTH(FV9,FV4)</f>
        <v>50770</v>
      </c>
      <c r="FX9" s="169">
        <f t="shared" ref="FX9" si="1294">EOMONTH(FW9,FW4)</f>
        <v>50801</v>
      </c>
      <c r="FY9" s="169">
        <f t="shared" ref="FY9" si="1295">EOMONTH(FX9,FX4)</f>
        <v>50829</v>
      </c>
      <c r="FZ9" s="169">
        <f t="shared" ref="FZ9" si="1296">EOMONTH(FY9,FY4)</f>
        <v>50860</v>
      </c>
      <c r="GA9" s="169">
        <f t="shared" ref="GA9" si="1297">EOMONTH(FZ9,FZ4)</f>
        <v>50890</v>
      </c>
      <c r="GB9" s="169">
        <f t="shared" ref="GB9" si="1298">EOMONTH(GA9,GA4)</f>
        <v>50921</v>
      </c>
      <c r="GC9" s="169">
        <f t="shared" ref="GC9" si="1299">EOMONTH(GB9,GB4)</f>
        <v>50951</v>
      </c>
      <c r="GD9" s="169">
        <f t="shared" ref="GD9" si="1300">EOMONTH(GC9,GC4)</f>
        <v>50982</v>
      </c>
      <c r="GE9" s="169">
        <f t="shared" ref="GE9" si="1301">EOMONTH(GD9,GD4)</f>
        <v>51013</v>
      </c>
      <c r="GF9" s="169">
        <f t="shared" ref="GF9" si="1302">EOMONTH(GE9,GE4)</f>
        <v>51043</v>
      </c>
      <c r="GG9" s="169">
        <f t="shared" ref="GG9" si="1303">EOMONTH(GF9,GF4)</f>
        <v>51074</v>
      </c>
      <c r="GH9" s="169">
        <f t="shared" ref="GH9" si="1304">EOMONTH(GG9,GG4)</f>
        <v>51104</v>
      </c>
      <c r="GI9" s="169">
        <f t="shared" ref="GI9" si="1305">EOMONTH(GH9,GH4)</f>
        <v>51135</v>
      </c>
      <c r="GJ9" s="169">
        <f t="shared" ref="GJ9" si="1306">EOMONTH(GI9,GI4)</f>
        <v>51166</v>
      </c>
      <c r="GK9" s="169">
        <f t="shared" ref="GK9" si="1307">EOMONTH(GJ9,GJ4)</f>
        <v>51195</v>
      </c>
      <c r="GL9" s="169">
        <f t="shared" ref="GL9" si="1308">EOMONTH(GK9,GK4)</f>
        <v>51226</v>
      </c>
      <c r="GM9" s="169">
        <f t="shared" ref="GM9" si="1309">EOMONTH(GL9,GL4)</f>
        <v>51256</v>
      </c>
      <c r="GN9" s="169">
        <f t="shared" ref="GN9" si="1310">EOMONTH(GM9,GM4)</f>
        <v>51287</v>
      </c>
      <c r="GO9" s="169">
        <f t="shared" ref="GO9" si="1311">EOMONTH(GN9,GN4)</f>
        <v>51317</v>
      </c>
      <c r="GP9" s="169">
        <f t="shared" ref="GP9" si="1312">EOMONTH(GO9,GO4)</f>
        <v>51348</v>
      </c>
      <c r="GQ9" s="169">
        <f t="shared" ref="GQ9" si="1313">EOMONTH(GP9,GP4)</f>
        <v>51379</v>
      </c>
      <c r="GR9" s="169">
        <f t="shared" ref="GR9" si="1314">EOMONTH(GQ9,GQ4)</f>
        <v>51409</v>
      </c>
      <c r="GS9" s="169">
        <f t="shared" ref="GS9" si="1315">EOMONTH(GR9,GR4)</f>
        <v>51440</v>
      </c>
      <c r="GT9" s="169">
        <f t="shared" ref="GT9" si="1316">EOMONTH(GS9,GS4)</f>
        <v>51470</v>
      </c>
      <c r="GU9" s="169">
        <f t="shared" ref="GU9" si="1317">EOMONTH(GT9,GT4)</f>
        <v>51501</v>
      </c>
      <c r="GV9" s="169">
        <f t="shared" ref="GV9" si="1318">EOMONTH(GU9,GU4)</f>
        <v>51532</v>
      </c>
      <c r="GW9" s="169">
        <f t="shared" ref="GW9" si="1319">EOMONTH(GV9,GV4)</f>
        <v>51560</v>
      </c>
      <c r="GX9" s="169">
        <f t="shared" ref="GX9" si="1320">EOMONTH(GW9,GW4)</f>
        <v>51591</v>
      </c>
      <c r="GY9" s="169">
        <f t="shared" ref="GY9" si="1321">EOMONTH(GX9,GX4)</f>
        <v>51621</v>
      </c>
      <c r="GZ9" s="169">
        <f t="shared" ref="GZ9" si="1322">EOMONTH(GY9,GY4)</f>
        <v>51652</v>
      </c>
      <c r="HA9" s="169">
        <f t="shared" ref="HA9" si="1323">EOMONTH(GZ9,GZ4)</f>
        <v>51682</v>
      </c>
      <c r="HB9" s="169">
        <f t="shared" ref="HB9" si="1324">EOMONTH(HA9,HA4)</f>
        <v>51713</v>
      </c>
      <c r="HC9" s="169">
        <f t="shared" ref="HC9" si="1325">EOMONTH(HB9,HB4)</f>
        <v>51744</v>
      </c>
      <c r="HD9" s="169">
        <f t="shared" ref="HD9" si="1326">EOMONTH(HC9,HC4)</f>
        <v>51774</v>
      </c>
      <c r="HE9" s="169">
        <f t="shared" ref="HE9" si="1327">EOMONTH(HD9,HD4)</f>
        <v>51805</v>
      </c>
      <c r="HF9" s="169">
        <f t="shared" ref="HF9" si="1328">EOMONTH(HE9,HE4)</f>
        <v>51835</v>
      </c>
      <c r="HG9" s="169">
        <f t="shared" ref="HG9" si="1329">EOMONTH(HF9,HF4)</f>
        <v>51866</v>
      </c>
      <c r="HH9" s="169">
        <f t="shared" ref="HH9" si="1330">EOMONTH(HG9,HG4)</f>
        <v>51897</v>
      </c>
      <c r="HI9" s="169">
        <f t="shared" ref="HI9" si="1331">EOMONTH(HH9,HH4)</f>
        <v>51925</v>
      </c>
      <c r="HJ9" s="169">
        <f t="shared" ref="HJ9" si="1332">EOMONTH(HI9,HI4)</f>
        <v>51956</v>
      </c>
      <c r="HK9" s="169">
        <f t="shared" ref="HK9" si="1333">EOMONTH(HJ9,HJ4)</f>
        <v>51986</v>
      </c>
      <c r="HL9" s="169">
        <f t="shared" ref="HL9" si="1334">EOMONTH(HK9,HK4)</f>
        <v>52017</v>
      </c>
      <c r="HM9" s="169">
        <f t="shared" ref="HM9" si="1335">EOMONTH(HL9,HL4)</f>
        <v>52047</v>
      </c>
      <c r="HN9" s="169">
        <f t="shared" ref="HN9" si="1336">EOMONTH(HM9,HM4)</f>
        <v>52078</v>
      </c>
      <c r="HO9" s="169">
        <f t="shared" ref="HO9" si="1337">EOMONTH(HN9,HN4)</f>
        <v>52109</v>
      </c>
      <c r="HP9" s="169">
        <f t="shared" ref="HP9" si="1338">EOMONTH(HO9,HO4)</f>
        <v>52139</v>
      </c>
      <c r="HQ9" s="169">
        <f t="shared" ref="HQ9" si="1339">EOMONTH(HP9,HP4)</f>
        <v>52170</v>
      </c>
      <c r="HR9" s="169">
        <f t="shared" ref="HR9" si="1340">EOMONTH(HQ9,HQ4)</f>
        <v>52200</v>
      </c>
      <c r="HS9" s="169">
        <f t="shared" ref="HS9" si="1341">EOMONTH(HR9,HR4)</f>
        <v>52231</v>
      </c>
      <c r="HT9" s="169">
        <f t="shared" ref="HT9" si="1342">EOMONTH(HS9,HS4)</f>
        <v>52262</v>
      </c>
      <c r="HU9" s="169">
        <f t="shared" ref="HU9" si="1343">EOMONTH(HT9,HT4)</f>
        <v>52290</v>
      </c>
      <c r="HV9" s="169">
        <f t="shared" ref="HV9" si="1344">EOMONTH(HU9,HU4)</f>
        <v>52321</v>
      </c>
      <c r="HW9" s="169">
        <f t="shared" ref="HW9" si="1345">EOMONTH(HV9,HV4)</f>
        <v>52351</v>
      </c>
      <c r="HX9" s="169">
        <f t="shared" ref="HX9" si="1346">EOMONTH(HW9,HW4)</f>
        <v>52382</v>
      </c>
      <c r="HY9" s="169">
        <f t="shared" ref="HY9" si="1347">EOMONTH(HX9,HX4)</f>
        <v>52412</v>
      </c>
      <c r="HZ9" s="169">
        <f t="shared" ref="HZ9" si="1348">EOMONTH(HY9,HY4)</f>
        <v>52443</v>
      </c>
      <c r="IA9" s="169">
        <f t="shared" ref="IA9" si="1349">EOMONTH(HZ9,HZ4)</f>
        <v>52474</v>
      </c>
      <c r="IB9" s="169">
        <f t="shared" ref="IB9" si="1350">EOMONTH(IA9,IA4)</f>
        <v>52504</v>
      </c>
      <c r="IC9" s="169">
        <f t="shared" ref="IC9" si="1351">EOMONTH(IB9,IB4)</f>
        <v>52535</v>
      </c>
      <c r="ID9" s="169">
        <f t="shared" ref="ID9" si="1352">EOMONTH(IC9,IC4)</f>
        <v>52565</v>
      </c>
      <c r="IE9" s="169">
        <f t="shared" ref="IE9" si="1353">EOMONTH(ID9,ID4)</f>
        <v>52596</v>
      </c>
      <c r="IF9" s="169">
        <f t="shared" ref="IF9" si="1354">EOMONTH(IE9,IE4)</f>
        <v>52627</v>
      </c>
      <c r="IG9" s="169">
        <f t="shared" ref="IG9" si="1355">EOMONTH(IF9,IF4)</f>
        <v>52656</v>
      </c>
      <c r="IH9" s="169">
        <f t="shared" ref="IH9" si="1356">EOMONTH(IG9,IG4)</f>
        <v>52687</v>
      </c>
      <c r="II9" s="169">
        <f t="shared" ref="II9" si="1357">EOMONTH(IH9,IH4)</f>
        <v>52717</v>
      </c>
      <c r="IJ9" s="169">
        <f t="shared" ref="IJ9" si="1358">EOMONTH(II9,II4)</f>
        <v>52748</v>
      </c>
      <c r="IK9" s="169">
        <f t="shared" ref="IK9" si="1359">EOMONTH(IJ9,IJ4)</f>
        <v>52778</v>
      </c>
      <c r="IL9" s="169">
        <f t="shared" ref="IL9" si="1360">EOMONTH(IK9,IK4)</f>
        <v>52809</v>
      </c>
      <c r="IM9" s="169">
        <f t="shared" ref="IM9" si="1361">EOMONTH(IL9,IL4)</f>
        <v>52840</v>
      </c>
      <c r="IN9" s="169">
        <f t="shared" ref="IN9" si="1362">EOMONTH(IM9,IM4)</f>
        <v>52870</v>
      </c>
      <c r="IO9" s="169">
        <f t="shared" ref="IO9" si="1363">EOMONTH(IN9,IN4)</f>
        <v>52901</v>
      </c>
      <c r="IP9" s="169">
        <f t="shared" ref="IP9" si="1364">EOMONTH(IO9,IO4)</f>
        <v>52931</v>
      </c>
      <c r="IQ9" s="169">
        <f t="shared" ref="IQ9" si="1365">EOMONTH(IP9,IP4)</f>
        <v>52962</v>
      </c>
      <c r="IR9" s="169">
        <f t="shared" ref="IR9" si="1366">EOMONTH(IQ9,IQ4)</f>
        <v>52993</v>
      </c>
      <c r="IS9" s="169">
        <f t="shared" ref="IS9" si="1367">EOMONTH(IR9,IR4)</f>
        <v>53021</v>
      </c>
      <c r="IT9" s="169">
        <f t="shared" ref="IT9" si="1368">EOMONTH(IS9,IS4)</f>
        <v>53052</v>
      </c>
      <c r="IU9" s="169">
        <f t="shared" ref="IU9" si="1369">EOMONTH(IT9,IT4)</f>
        <v>53082</v>
      </c>
      <c r="IV9" s="169">
        <f t="shared" ref="IV9" si="1370">EOMONTH(IU9,IU4)</f>
        <v>53113</v>
      </c>
      <c r="IW9" s="169">
        <f t="shared" ref="IW9" si="1371">EOMONTH(IV9,IV4)</f>
        <v>53143</v>
      </c>
      <c r="IX9" s="169">
        <f t="shared" ref="IX9" si="1372">EOMONTH(IW9,IW4)</f>
        <v>53174</v>
      </c>
      <c r="IY9" s="169">
        <f t="shared" ref="IY9" si="1373">EOMONTH(IX9,IX4)</f>
        <v>53205</v>
      </c>
      <c r="IZ9" s="169">
        <f t="shared" ref="IZ9" si="1374">EOMONTH(IY9,IY4)</f>
        <v>53235</v>
      </c>
      <c r="JA9" s="169">
        <f t="shared" ref="JA9" si="1375">EOMONTH(IZ9,IZ4)</f>
        <v>53266</v>
      </c>
      <c r="JB9" s="169">
        <f t="shared" ref="JB9" si="1376">EOMONTH(JA9,JA4)</f>
        <v>53296</v>
      </c>
      <c r="JC9" s="169">
        <f t="shared" ref="JC9" si="1377">EOMONTH(JB9,JB4)</f>
        <v>53327</v>
      </c>
      <c r="JD9" s="169">
        <f t="shared" ref="JD9" si="1378">EOMONTH(JC9,JC4)</f>
        <v>53358</v>
      </c>
      <c r="JE9" s="169">
        <f t="shared" ref="JE9" si="1379">EOMONTH(JD9,JD4)</f>
        <v>53386</v>
      </c>
      <c r="JF9" s="169">
        <f t="shared" ref="JF9" si="1380">EOMONTH(JE9,JE4)</f>
        <v>53417</v>
      </c>
      <c r="JG9" s="169">
        <f t="shared" ref="JG9" si="1381">EOMONTH(JF9,JF4)</f>
        <v>53447</v>
      </c>
      <c r="JH9" s="169">
        <f t="shared" ref="JH9" si="1382">EOMONTH(JG9,JG4)</f>
        <v>53478</v>
      </c>
      <c r="JI9" s="169">
        <f t="shared" ref="JI9" si="1383">EOMONTH(JH9,JH4)</f>
        <v>53508</v>
      </c>
      <c r="JJ9" s="169">
        <f t="shared" ref="JJ9" si="1384">EOMONTH(JI9,JI4)</f>
        <v>53539</v>
      </c>
      <c r="JK9" s="169">
        <f t="shared" ref="JK9" si="1385">EOMONTH(JJ9,JJ4)</f>
        <v>53570</v>
      </c>
      <c r="JL9" s="169">
        <f t="shared" ref="JL9" si="1386">EOMONTH(JK9,JK4)</f>
        <v>53600</v>
      </c>
      <c r="JM9" s="169">
        <f t="shared" ref="JM9" si="1387">EOMONTH(JL9,JL4)</f>
        <v>53631</v>
      </c>
      <c r="JN9" s="169">
        <f t="shared" ref="JN9" si="1388">EOMONTH(JM9,JM4)</f>
        <v>53661</v>
      </c>
      <c r="JO9" s="169">
        <f t="shared" ref="JO9" si="1389">EOMONTH(JN9,JN4)</f>
        <v>53692</v>
      </c>
      <c r="JP9" s="169">
        <f t="shared" ref="JP9" si="1390">EOMONTH(JO9,JO4)</f>
        <v>53723</v>
      </c>
      <c r="JQ9" s="169">
        <f t="shared" ref="JQ9" si="1391">EOMONTH(JP9,JP4)</f>
        <v>53751</v>
      </c>
      <c r="JR9" s="169">
        <f t="shared" ref="JR9" si="1392">EOMONTH(JQ9,JQ4)</f>
        <v>53782</v>
      </c>
      <c r="JS9" s="169">
        <f t="shared" ref="JS9" si="1393">EOMONTH(JR9,JR4)</f>
        <v>53812</v>
      </c>
      <c r="JT9" s="169">
        <f t="shared" ref="JT9" si="1394">EOMONTH(JS9,JS4)</f>
        <v>53843</v>
      </c>
      <c r="JU9" s="169">
        <f t="shared" ref="JU9" si="1395">EOMONTH(JT9,JT4)</f>
        <v>53873</v>
      </c>
      <c r="JV9" s="169">
        <f t="shared" ref="JV9" si="1396">EOMONTH(JU9,JU4)</f>
        <v>53904</v>
      </c>
      <c r="JW9" s="169">
        <f t="shared" ref="JW9" si="1397">EOMONTH(JV9,JV4)</f>
        <v>53935</v>
      </c>
      <c r="JX9" s="169">
        <f t="shared" ref="JX9" si="1398">EOMONTH(JW9,JW4)</f>
        <v>53965</v>
      </c>
      <c r="JY9" s="169">
        <f t="shared" ref="JY9" si="1399">EOMONTH(JX9,JX4)</f>
        <v>53996</v>
      </c>
      <c r="JZ9" s="169">
        <f t="shared" ref="JZ9" si="1400">EOMONTH(JY9,JY4)</f>
        <v>54026</v>
      </c>
      <c r="KA9" s="169">
        <f t="shared" ref="KA9" si="1401">EOMONTH(JZ9,JZ4)</f>
        <v>54057</v>
      </c>
      <c r="KB9" s="169">
        <f t="shared" ref="KB9" si="1402">EOMONTH(KA9,KA4)</f>
        <v>54088</v>
      </c>
      <c r="KC9" s="169">
        <f t="shared" ref="KC9" si="1403">EOMONTH(KB9,KB4)</f>
        <v>54117</v>
      </c>
      <c r="KD9" s="169">
        <f t="shared" ref="KD9" si="1404">EOMONTH(KC9,KC4)</f>
        <v>54148</v>
      </c>
      <c r="KE9" s="169">
        <f t="shared" ref="KE9" si="1405">EOMONTH(KD9,KD4)</f>
        <v>54178</v>
      </c>
      <c r="KF9" s="169">
        <f t="shared" ref="KF9" si="1406">EOMONTH(KE9,KE4)</f>
        <v>54209</v>
      </c>
      <c r="KG9" s="169">
        <f t="shared" ref="KG9" si="1407">EOMONTH(KF9,KF4)</f>
        <v>54239</v>
      </c>
      <c r="KH9" s="169">
        <f t="shared" ref="KH9" si="1408">EOMONTH(KG9,KG4)</f>
        <v>54270</v>
      </c>
      <c r="KI9" s="169">
        <f t="shared" ref="KI9" si="1409">EOMONTH(KH9,KH4)</f>
        <v>54301</v>
      </c>
      <c r="KJ9" s="169">
        <f t="shared" ref="KJ9" si="1410">EOMONTH(KI9,KI4)</f>
        <v>54331</v>
      </c>
      <c r="KK9" s="169">
        <f t="shared" ref="KK9" si="1411">EOMONTH(KJ9,KJ4)</f>
        <v>54362</v>
      </c>
      <c r="KL9" s="169">
        <f t="shared" ref="KL9" si="1412">EOMONTH(KK9,KK4)</f>
        <v>54392</v>
      </c>
      <c r="KM9" s="169">
        <f t="shared" ref="KM9" si="1413">EOMONTH(KL9,KL4)</f>
        <v>54423</v>
      </c>
      <c r="KN9" s="169">
        <f t="shared" ref="KN9" si="1414">EOMONTH(KM9,KM4)</f>
        <v>54454</v>
      </c>
      <c r="KO9" s="169">
        <f t="shared" ref="KO9" si="1415">EOMONTH(KN9,KN4)</f>
        <v>54482</v>
      </c>
      <c r="KP9" s="169">
        <f t="shared" ref="KP9" si="1416">EOMONTH(KO9,KO4)</f>
        <v>54513</v>
      </c>
      <c r="KQ9" s="169">
        <f t="shared" ref="KQ9" si="1417">EOMONTH(KP9,KP4)</f>
        <v>54543</v>
      </c>
      <c r="KR9" s="169">
        <f t="shared" ref="KR9" si="1418">EOMONTH(KQ9,KQ4)</f>
        <v>54574</v>
      </c>
      <c r="KS9" s="169">
        <f t="shared" ref="KS9" si="1419">EOMONTH(KR9,KR4)</f>
        <v>54604</v>
      </c>
      <c r="KT9" s="169">
        <f t="shared" ref="KT9" si="1420">EOMONTH(KS9,KS4)</f>
        <v>54635</v>
      </c>
      <c r="KU9" s="169">
        <f t="shared" ref="KU9" si="1421">EOMONTH(KT9,KT4)</f>
        <v>54666</v>
      </c>
      <c r="KV9" s="169">
        <f t="shared" ref="KV9" si="1422">EOMONTH(KU9,KU4)</f>
        <v>54696</v>
      </c>
      <c r="KW9" s="169">
        <f t="shared" ref="KW9" si="1423">EOMONTH(KV9,KV4)</f>
        <v>54727</v>
      </c>
      <c r="KX9" s="169">
        <f t="shared" ref="KX9" si="1424">EOMONTH(KW9,KW4)</f>
        <v>54757</v>
      </c>
      <c r="KY9" s="169">
        <f t="shared" ref="KY9" si="1425">EOMONTH(KX9,KX4)</f>
        <v>54788</v>
      </c>
      <c r="KZ9" s="169">
        <f t="shared" ref="KZ9" si="1426">EOMONTH(KY9,KY4)</f>
        <v>54819</v>
      </c>
      <c r="LA9" s="169">
        <f t="shared" ref="LA9" si="1427">EOMONTH(KZ9,KZ4)</f>
        <v>54847</v>
      </c>
      <c r="LB9" s="169">
        <f t="shared" ref="LB9" si="1428">EOMONTH(LA9,LA4)</f>
        <v>54878</v>
      </c>
      <c r="LC9" s="169">
        <f t="shared" ref="LC9" si="1429">EOMONTH(LB9,LB4)</f>
        <v>54908</v>
      </c>
      <c r="LD9" s="169">
        <f t="shared" ref="LD9" si="1430">EOMONTH(LC9,LC4)</f>
        <v>54939</v>
      </c>
      <c r="LE9" s="169">
        <f t="shared" ref="LE9" si="1431">EOMONTH(LD9,LD4)</f>
        <v>54969</v>
      </c>
      <c r="LF9" s="169">
        <f t="shared" ref="LF9" si="1432">EOMONTH(LE9,LE4)</f>
        <v>55000</v>
      </c>
      <c r="LG9" s="169">
        <f t="shared" ref="LG9" si="1433">EOMONTH(LF9,LF4)</f>
        <v>55031</v>
      </c>
      <c r="LH9" s="169">
        <f t="shared" ref="LH9" si="1434">EOMONTH(LG9,LG4)</f>
        <v>55061</v>
      </c>
      <c r="LI9" s="169">
        <f t="shared" ref="LI9" si="1435">EOMONTH(LH9,LH4)</f>
        <v>55092</v>
      </c>
      <c r="LJ9" s="169">
        <f t="shared" ref="LJ9" si="1436">EOMONTH(LI9,LI4)</f>
        <v>55122</v>
      </c>
      <c r="LK9" s="169">
        <f t="shared" ref="LK9" si="1437">EOMONTH(LJ9,LJ4)</f>
        <v>55153</v>
      </c>
      <c r="LL9" s="169">
        <f t="shared" ref="LL9" si="1438">EOMONTH(LK9,LK4)</f>
        <v>55184</v>
      </c>
      <c r="LM9" s="169">
        <f t="shared" ref="LM9" si="1439">EOMONTH(LL9,LL4)</f>
        <v>55212</v>
      </c>
      <c r="LN9" s="169">
        <f t="shared" ref="LN9" si="1440">EOMONTH(LM9,LM4)</f>
        <v>55243</v>
      </c>
      <c r="LO9" s="169">
        <f t="shared" ref="LO9" si="1441">EOMONTH(LN9,LN4)</f>
        <v>55273</v>
      </c>
      <c r="LP9" s="169">
        <f t="shared" ref="LP9" si="1442">EOMONTH(LO9,LO4)</f>
        <v>55304</v>
      </c>
      <c r="LQ9" s="169">
        <f t="shared" ref="LQ9" si="1443">EOMONTH(LP9,LP4)</f>
        <v>55334</v>
      </c>
      <c r="LR9" s="169">
        <f t="shared" ref="LR9" si="1444">EOMONTH(LQ9,LQ4)</f>
        <v>55365</v>
      </c>
      <c r="LS9" s="169">
        <f t="shared" ref="LS9" si="1445">EOMONTH(LR9,LR4)</f>
        <v>55396</v>
      </c>
      <c r="LT9" s="169">
        <f t="shared" ref="LT9" si="1446">EOMONTH(LS9,LS4)</f>
        <v>55426</v>
      </c>
      <c r="LU9" s="169">
        <f t="shared" ref="LU9" si="1447">EOMONTH(LT9,LT4)</f>
        <v>55457</v>
      </c>
      <c r="LV9" s="169">
        <f t="shared" ref="LV9" si="1448">EOMONTH(LU9,LU4)</f>
        <v>55487</v>
      </c>
      <c r="LW9" s="169">
        <f t="shared" ref="LW9" si="1449">EOMONTH(LV9,LV4)</f>
        <v>55518</v>
      </c>
      <c r="LX9" s="169">
        <f t="shared" ref="LX9" si="1450">EOMONTH(LW9,LW4)</f>
        <v>55549</v>
      </c>
      <c r="LY9" s="169">
        <f t="shared" ref="LY9" si="1451">EOMONTH(LX9,LX4)</f>
        <v>55578</v>
      </c>
      <c r="LZ9" s="169">
        <f t="shared" ref="LZ9" si="1452">EOMONTH(LY9,LY4)</f>
        <v>55609</v>
      </c>
      <c r="MA9" s="169">
        <f t="shared" ref="MA9" si="1453">EOMONTH(LZ9,LZ4)</f>
        <v>55639</v>
      </c>
      <c r="MB9" s="169">
        <f t="shared" ref="MB9" si="1454">EOMONTH(MA9,MA4)</f>
        <v>55670</v>
      </c>
      <c r="MC9" s="169">
        <f t="shared" ref="MC9" si="1455">EOMONTH(MB9,MB4)</f>
        <v>55700</v>
      </c>
      <c r="MD9" s="169">
        <f t="shared" ref="MD9" si="1456">EOMONTH(MC9,MC4)</f>
        <v>55731</v>
      </c>
      <c r="ME9" s="169">
        <f t="shared" ref="ME9" si="1457">EOMONTH(MD9,MD4)</f>
        <v>55762</v>
      </c>
      <c r="MF9" s="169">
        <f t="shared" ref="MF9" si="1458">EOMONTH(ME9,ME4)</f>
        <v>55792</v>
      </c>
      <c r="MG9" s="169">
        <f t="shared" ref="MG9" si="1459">EOMONTH(MF9,MF4)</f>
        <v>55823</v>
      </c>
      <c r="MH9" s="169">
        <f t="shared" ref="MH9" si="1460">EOMONTH(MG9,MG4)</f>
        <v>55853</v>
      </c>
      <c r="MI9" s="169">
        <f t="shared" ref="MI9" si="1461">EOMONTH(MH9,MH4)</f>
        <v>55884</v>
      </c>
      <c r="MJ9" s="169">
        <f t="shared" ref="MJ9" si="1462">EOMONTH(MI9,MI4)</f>
        <v>55915</v>
      </c>
      <c r="MK9" s="169">
        <f t="shared" ref="MK9" si="1463">EOMONTH(MJ9,MJ4)</f>
        <v>55943</v>
      </c>
      <c r="ML9" s="169">
        <f t="shared" ref="ML9" si="1464">EOMONTH(MK9,MK4)</f>
        <v>55974</v>
      </c>
      <c r="MM9" s="169">
        <f t="shared" ref="MM9" si="1465">EOMONTH(ML9,ML4)</f>
        <v>56004</v>
      </c>
      <c r="MN9" s="169">
        <f t="shared" ref="MN9" si="1466">EOMONTH(MM9,MM4)</f>
        <v>56035</v>
      </c>
      <c r="MO9" s="169">
        <f t="shared" ref="MO9" si="1467">EOMONTH(MN9,MN4)</f>
        <v>56065</v>
      </c>
      <c r="MP9" s="169">
        <f t="shared" ref="MP9" si="1468">EOMONTH(MO9,MO4)</f>
        <v>56096</v>
      </c>
      <c r="MQ9" s="169">
        <f t="shared" ref="MQ9" si="1469">EOMONTH(MP9,MP4)</f>
        <v>56127</v>
      </c>
      <c r="MR9" s="169">
        <f t="shared" ref="MR9" si="1470">EOMONTH(MQ9,MQ4)</f>
        <v>56157</v>
      </c>
      <c r="MS9" s="169">
        <f t="shared" ref="MS9" si="1471">EOMONTH(MR9,MR4)</f>
        <v>56188</v>
      </c>
      <c r="MT9" s="169">
        <f t="shared" ref="MT9" si="1472">EOMONTH(MS9,MS4)</f>
        <v>56218</v>
      </c>
      <c r="MU9" s="169">
        <f t="shared" ref="MU9" si="1473">EOMONTH(MT9,MT4)</f>
        <v>56249</v>
      </c>
      <c r="MV9" s="169">
        <f t="shared" ref="MV9" si="1474">EOMONTH(MU9,MU4)</f>
        <v>56280</v>
      </c>
      <c r="MW9" s="169">
        <f t="shared" ref="MW9" si="1475">EOMONTH(MV9,MV4)</f>
        <v>56308</v>
      </c>
      <c r="MX9" s="169">
        <f t="shared" ref="MX9" si="1476">EOMONTH(MW9,MW4)</f>
        <v>56339</v>
      </c>
      <c r="MY9" s="169">
        <f t="shared" ref="MY9" si="1477">EOMONTH(MX9,MX4)</f>
        <v>56369</v>
      </c>
      <c r="MZ9" s="169">
        <f t="shared" ref="MZ9" si="1478">EOMONTH(MY9,MY4)</f>
        <v>56400</v>
      </c>
      <c r="NA9" s="169">
        <f t="shared" ref="NA9" si="1479">EOMONTH(MZ9,MZ4)</f>
        <v>56430</v>
      </c>
      <c r="NB9" s="169">
        <f t="shared" ref="NB9" si="1480">EOMONTH(NA9,NA4)</f>
        <v>56461</v>
      </c>
      <c r="NC9" s="169">
        <f t="shared" ref="NC9" si="1481">EOMONTH(NB9,NB4)</f>
        <v>56492</v>
      </c>
      <c r="ND9" s="169">
        <f t="shared" ref="ND9" si="1482">EOMONTH(NC9,NC4)</f>
        <v>56522</v>
      </c>
      <c r="NE9" s="169">
        <f t="shared" ref="NE9" si="1483">EOMONTH(ND9,ND4)</f>
        <v>56553</v>
      </c>
      <c r="NF9" s="169">
        <f t="shared" ref="NF9" si="1484">EOMONTH(NE9,NE4)</f>
        <v>56583</v>
      </c>
      <c r="NG9" s="169">
        <f t="shared" ref="NG9" si="1485">EOMONTH(NF9,NF4)</f>
        <v>56614</v>
      </c>
      <c r="NH9" s="169">
        <f t="shared" ref="NH9" si="1486">EOMONTH(NG9,NG4)</f>
        <v>56645</v>
      </c>
      <c r="NI9" s="169">
        <f t="shared" ref="NI9" si="1487">EOMONTH(NH9,NH4)</f>
        <v>56673</v>
      </c>
      <c r="NJ9" s="169">
        <f t="shared" ref="NJ9" si="1488">EOMONTH(NI9,NI4)</f>
        <v>56704</v>
      </c>
      <c r="NK9" s="169">
        <f t="shared" ref="NK9" si="1489">EOMONTH(NJ9,NJ4)</f>
        <v>56734</v>
      </c>
      <c r="NL9" s="169">
        <f t="shared" ref="NL9" si="1490">EOMONTH(NK9,NK4)</f>
        <v>56765</v>
      </c>
      <c r="NM9" s="169">
        <f t="shared" ref="NM9" si="1491">EOMONTH(NL9,NL4)</f>
        <v>56795</v>
      </c>
      <c r="NN9" s="169">
        <f t="shared" ref="NN9" si="1492">EOMONTH(NM9,NM4)</f>
        <v>56826</v>
      </c>
      <c r="NO9" s="169">
        <f t="shared" ref="NO9" si="1493">EOMONTH(NN9,NN4)</f>
        <v>56857</v>
      </c>
      <c r="NP9" s="169">
        <f t="shared" ref="NP9" si="1494">EOMONTH(NO9,NO4)</f>
        <v>56887</v>
      </c>
      <c r="NQ9" s="169">
        <f t="shared" ref="NQ9" si="1495">EOMONTH(NP9,NP4)</f>
        <v>56918</v>
      </c>
      <c r="NR9" s="169">
        <f t="shared" ref="NR9" si="1496">EOMONTH(NQ9,NQ4)</f>
        <v>56948</v>
      </c>
      <c r="NS9" s="169">
        <f t="shared" ref="NS9" si="1497">EOMONTH(NR9,NR4)</f>
        <v>56979</v>
      </c>
      <c r="NT9" s="169">
        <f t="shared" ref="NT9" si="1498">EOMONTH(NS9,NS4)</f>
        <v>57010</v>
      </c>
      <c r="NU9" s="169">
        <f t="shared" ref="NU9" si="1499">EOMONTH(NT9,NT4)</f>
        <v>57039</v>
      </c>
      <c r="NV9" s="169">
        <f t="shared" ref="NV9" si="1500">EOMONTH(NU9,NU4)</f>
        <v>57070</v>
      </c>
      <c r="NW9" s="169">
        <f t="shared" ref="NW9" si="1501">EOMONTH(NV9,NV4)</f>
        <v>57100</v>
      </c>
      <c r="NX9" s="169">
        <f t="shared" ref="NX9" si="1502">EOMONTH(NW9,NW4)</f>
        <v>57131</v>
      </c>
      <c r="NY9" s="169">
        <f t="shared" ref="NY9" si="1503">EOMONTH(NX9,NX4)</f>
        <v>57161</v>
      </c>
      <c r="NZ9" s="169">
        <f t="shared" ref="NZ9" si="1504">EOMONTH(NY9,NY4)</f>
        <v>57192</v>
      </c>
      <c r="OA9" s="169">
        <f t="shared" ref="OA9" si="1505">EOMONTH(NZ9,NZ4)</f>
        <v>57223</v>
      </c>
      <c r="OB9" s="169">
        <f t="shared" ref="OB9" si="1506">EOMONTH(OA9,OA4)</f>
        <v>57253</v>
      </c>
      <c r="OC9" s="169">
        <f t="shared" ref="OC9" si="1507">EOMONTH(OB9,OB4)</f>
        <v>57284</v>
      </c>
      <c r="OD9" s="169">
        <f t="shared" ref="OD9" si="1508">EOMONTH(OC9,OC4)</f>
        <v>57314</v>
      </c>
      <c r="OE9" s="169">
        <f t="shared" ref="OE9" si="1509">EOMONTH(OD9,OD4)</f>
        <v>57345</v>
      </c>
      <c r="OF9" s="169">
        <f t="shared" ref="OF9" si="1510">EOMONTH(OE9,OE4)</f>
        <v>57376</v>
      </c>
      <c r="OG9" s="169">
        <f t="shared" ref="OG9" si="1511">EOMONTH(OF9,OF4)</f>
        <v>57404</v>
      </c>
      <c r="OH9" s="169">
        <f t="shared" ref="OH9" si="1512">EOMONTH(OG9,OG4)</f>
        <v>57435</v>
      </c>
      <c r="OI9" s="169">
        <f t="shared" ref="OI9" si="1513">EOMONTH(OH9,OH4)</f>
        <v>57465</v>
      </c>
      <c r="OJ9" s="169">
        <f t="shared" ref="OJ9" si="1514">EOMONTH(OI9,OI4)</f>
        <v>57496</v>
      </c>
      <c r="OK9" s="169">
        <f t="shared" ref="OK9" si="1515">EOMONTH(OJ9,OJ4)</f>
        <v>57526</v>
      </c>
      <c r="OL9" s="169">
        <f t="shared" ref="OL9" si="1516">EOMONTH(OK9,OK4)</f>
        <v>57557</v>
      </c>
      <c r="OM9" s="169">
        <f t="shared" ref="OM9" si="1517">EOMONTH(OL9,OL4)</f>
        <v>57588</v>
      </c>
      <c r="ON9" s="169">
        <f t="shared" ref="ON9" si="1518">EOMONTH(OM9,OM4)</f>
        <v>57618</v>
      </c>
      <c r="OO9" s="169">
        <f t="shared" ref="OO9" si="1519">EOMONTH(ON9,ON4)</f>
        <v>57649</v>
      </c>
      <c r="OP9" s="169">
        <f t="shared" ref="OP9" si="1520">EOMONTH(OO9,OO4)</f>
        <v>57679</v>
      </c>
      <c r="OQ9" s="169">
        <f t="shared" ref="OQ9" si="1521">EOMONTH(OP9,OP4)</f>
        <v>57710</v>
      </c>
      <c r="OR9" s="169">
        <f t="shared" ref="OR9" si="1522">EOMONTH(OQ9,OQ4)</f>
        <v>57741</v>
      </c>
      <c r="OS9" s="169">
        <f t="shared" ref="OS9" si="1523">EOMONTH(OR9,OR4)</f>
        <v>57769</v>
      </c>
      <c r="OT9" s="169">
        <f t="shared" ref="OT9" si="1524">EOMONTH(OS9,OS4)</f>
        <v>57800</v>
      </c>
      <c r="OU9" s="169">
        <f t="shared" ref="OU9" si="1525">EOMONTH(OT9,OT4)</f>
        <v>57830</v>
      </c>
      <c r="OV9" s="169">
        <f t="shared" ref="OV9" si="1526">EOMONTH(OU9,OU4)</f>
        <v>57861</v>
      </c>
      <c r="OW9" s="169">
        <f t="shared" ref="OW9" si="1527">EOMONTH(OV9,OV4)</f>
        <v>57891</v>
      </c>
      <c r="OX9" s="169">
        <f t="shared" ref="OX9" si="1528">EOMONTH(OW9,OW4)</f>
        <v>57922</v>
      </c>
      <c r="OY9" s="169">
        <f t="shared" ref="OY9" si="1529">EOMONTH(OX9,OX4)</f>
        <v>57953</v>
      </c>
      <c r="OZ9" s="169">
        <f t="shared" ref="OZ9" si="1530">EOMONTH(OY9,OY4)</f>
        <v>57983</v>
      </c>
      <c r="PA9" s="169">
        <f t="shared" ref="PA9" si="1531">EOMONTH(OZ9,OZ4)</f>
        <v>58014</v>
      </c>
      <c r="PB9" s="169">
        <f t="shared" ref="PB9" si="1532">EOMONTH(PA9,PA4)</f>
        <v>58044</v>
      </c>
      <c r="PC9" s="169">
        <f t="shared" ref="PC9" si="1533">EOMONTH(PB9,PB4)</f>
        <v>58075</v>
      </c>
      <c r="PD9" s="169">
        <f t="shared" ref="PD9" si="1534">EOMONTH(PC9,PC4)</f>
        <v>58106</v>
      </c>
      <c r="PE9" s="169">
        <f t="shared" ref="PE9" si="1535">EOMONTH(PD9,PD4)</f>
        <v>58134</v>
      </c>
      <c r="PF9" s="169">
        <f t="shared" ref="PF9" si="1536">EOMONTH(PE9,PE4)</f>
        <v>58165</v>
      </c>
      <c r="PG9" s="169">
        <f t="shared" ref="PG9" si="1537">EOMONTH(PF9,PF4)</f>
        <v>58195</v>
      </c>
      <c r="PH9" s="169">
        <f t="shared" ref="PH9" si="1538">EOMONTH(PG9,PG4)</f>
        <v>58226</v>
      </c>
      <c r="PI9" s="169">
        <f t="shared" ref="PI9" si="1539">EOMONTH(PH9,PH4)</f>
        <v>58256</v>
      </c>
      <c r="PJ9" s="169">
        <f t="shared" ref="PJ9" si="1540">EOMONTH(PI9,PI4)</f>
        <v>58287</v>
      </c>
      <c r="PK9" s="169">
        <f t="shared" ref="PK9" si="1541">EOMONTH(PJ9,PJ4)</f>
        <v>58318</v>
      </c>
      <c r="PL9" s="169">
        <f t="shared" ref="PL9" si="1542">EOMONTH(PK9,PK4)</f>
        <v>58348</v>
      </c>
      <c r="PM9" s="169">
        <f t="shared" ref="PM9" si="1543">EOMONTH(PL9,PL4)</f>
        <v>58379</v>
      </c>
      <c r="PN9" s="169">
        <f t="shared" ref="PN9" si="1544">EOMONTH(PM9,PM4)</f>
        <v>58409</v>
      </c>
      <c r="PO9" s="169">
        <f t="shared" ref="PO9" si="1545">EOMONTH(PN9,PN4)</f>
        <v>58440</v>
      </c>
      <c r="PP9" s="169">
        <f t="shared" ref="PP9" si="1546">EOMONTH(PO9,PO4)</f>
        <v>58471</v>
      </c>
      <c r="PQ9" s="169">
        <f t="shared" ref="PQ9" si="1547">EOMONTH(PP9,PP4)</f>
        <v>58500</v>
      </c>
      <c r="PR9" s="169">
        <f t="shared" ref="PR9" si="1548">EOMONTH(PQ9,PQ4)</f>
        <v>58531</v>
      </c>
      <c r="PS9" s="169">
        <f t="shared" ref="PS9" si="1549">EOMONTH(PR9,PR4)</f>
        <v>58561</v>
      </c>
      <c r="PT9" s="169">
        <f t="shared" ref="PT9" si="1550">EOMONTH(PS9,PS4)</f>
        <v>58592</v>
      </c>
      <c r="PU9" s="169">
        <f t="shared" ref="PU9" si="1551">EOMONTH(PT9,PT4)</f>
        <v>58622</v>
      </c>
      <c r="PV9" s="169">
        <f t="shared" ref="PV9" si="1552">EOMONTH(PU9,PU4)</f>
        <v>58653</v>
      </c>
      <c r="PW9" s="169">
        <f t="shared" ref="PW9" si="1553">EOMONTH(PV9,PV4)</f>
        <v>58684</v>
      </c>
      <c r="PX9" s="169">
        <f t="shared" ref="PX9" si="1554">EOMONTH(PW9,PW4)</f>
        <v>58714</v>
      </c>
      <c r="PY9" s="169">
        <f t="shared" ref="PY9" si="1555">EOMONTH(PX9,PX4)</f>
        <v>58745</v>
      </c>
      <c r="PZ9" s="169">
        <f t="shared" ref="PZ9" si="1556">EOMONTH(PY9,PY4)</f>
        <v>58775</v>
      </c>
      <c r="QA9" s="169">
        <f t="shared" ref="QA9" si="1557">EOMONTH(PZ9,PZ4)</f>
        <v>58806</v>
      </c>
      <c r="QB9" s="169">
        <f t="shared" ref="QB9" si="1558">EOMONTH(QA9,QA4)</f>
        <v>58837</v>
      </c>
      <c r="QC9" s="169">
        <f t="shared" ref="QC9" si="1559">EOMONTH(QB9,QB4)</f>
        <v>58865</v>
      </c>
      <c r="QD9" s="169">
        <f t="shared" ref="QD9" si="1560">EOMONTH(QC9,QC4)</f>
        <v>58896</v>
      </c>
      <c r="QE9" s="169">
        <f t="shared" ref="QE9" si="1561">EOMONTH(QD9,QD4)</f>
        <v>58926</v>
      </c>
      <c r="QF9" s="169">
        <f t="shared" ref="QF9" si="1562">EOMONTH(QE9,QE4)</f>
        <v>58957</v>
      </c>
      <c r="QG9" s="169">
        <f t="shared" ref="QG9" si="1563">EOMONTH(QF9,QF4)</f>
        <v>58987</v>
      </c>
      <c r="QH9" s="169">
        <f t="shared" ref="QH9" si="1564">EOMONTH(QG9,QG4)</f>
        <v>59018</v>
      </c>
      <c r="QI9" s="169">
        <f t="shared" ref="QI9" si="1565">EOMONTH(QH9,QH4)</f>
        <v>59049</v>
      </c>
      <c r="QJ9" s="169">
        <f t="shared" ref="QJ9" si="1566">EOMONTH(QI9,QI4)</f>
        <v>59079</v>
      </c>
      <c r="QK9" s="169">
        <f t="shared" ref="QK9" si="1567">EOMONTH(QJ9,QJ4)</f>
        <v>59110</v>
      </c>
      <c r="QL9" s="169">
        <f t="shared" ref="QL9" si="1568">EOMONTH(QK9,QK4)</f>
        <v>59140</v>
      </c>
      <c r="QM9" s="169">
        <f t="shared" ref="QM9" si="1569">EOMONTH(QL9,QL4)</f>
        <v>59171</v>
      </c>
      <c r="QN9" s="169">
        <f t="shared" ref="QN9" si="1570">EOMONTH(QM9,QM4)</f>
        <v>59202</v>
      </c>
      <c r="QO9" s="169">
        <f t="shared" ref="QO9" si="1571">EOMONTH(QN9,QN4)</f>
        <v>59230</v>
      </c>
      <c r="QP9" s="169">
        <f t="shared" ref="QP9" si="1572">EOMONTH(QO9,QO4)</f>
        <v>59261</v>
      </c>
      <c r="QQ9" s="169">
        <f t="shared" ref="QQ9" si="1573">EOMONTH(QP9,QP4)</f>
        <v>59291</v>
      </c>
      <c r="QR9" s="169">
        <f t="shared" ref="QR9" si="1574">EOMONTH(QQ9,QQ4)</f>
        <v>59322</v>
      </c>
      <c r="QS9" s="169">
        <f t="shared" ref="QS9" si="1575">EOMONTH(QR9,QR4)</f>
        <v>59352</v>
      </c>
      <c r="QT9" s="169">
        <f t="shared" ref="QT9" si="1576">EOMONTH(QS9,QS4)</f>
        <v>59383</v>
      </c>
    </row>
    <row r="10" spans="2:462" outlineLevel="1" x14ac:dyDescent="0.3">
      <c r="L10" s="4"/>
    </row>
    <row r="11" spans="2:462" outlineLevel="1" x14ac:dyDescent="0.3">
      <c r="B11" s="186" t="s">
        <v>349</v>
      </c>
      <c r="L11" s="184">
        <f>VLOOKUP(L$8,Assumptions!$B$62:$N$67,Assumptions!$D$59,0)</f>
        <v>0.8503582554517134</v>
      </c>
      <c r="M11" s="184">
        <f>IFERROR(VLOOKUP(M$8,Assumptions!$B$62:$N$67,Assumptions!$D$59,0),0)</f>
        <v>0.8503582554517134</v>
      </c>
      <c r="N11" s="184">
        <f>IFERROR(VLOOKUP(N$8,Assumptions!$B$62:$N$67,Assumptions!$D$59,0),0)</f>
        <v>0.8503582554517134</v>
      </c>
      <c r="O11" s="184">
        <f>IFERROR(VLOOKUP(O$8,Assumptions!$B$62:$N$67,Assumptions!$D$59,0),0)</f>
        <v>0.8503582554517134</v>
      </c>
      <c r="P11" s="184">
        <f>IFERROR(VLOOKUP(P$8,Assumptions!$B$62:$N$67,Assumptions!$D$59,0),0)</f>
        <v>0.8503582554517134</v>
      </c>
      <c r="Q11" s="184">
        <f>IFERROR(VLOOKUP(Q$8,Assumptions!$B$62:$N$67,Assumptions!$D$59,0),0)</f>
        <v>0.8503582554517134</v>
      </c>
      <c r="R11" s="184">
        <f>IFERROR(VLOOKUP(R$8,Assumptions!$B$62:$N$67,Assumptions!$D$59,0),0)</f>
        <v>0.8503582554517134</v>
      </c>
      <c r="S11" s="184">
        <f>IFERROR(VLOOKUP(S$8,Assumptions!$B$62:$N$67,Assumptions!$D$59,0),0)</f>
        <v>0.8503582554517134</v>
      </c>
      <c r="T11" s="184">
        <f>IFERROR(VLOOKUP(T$8,Assumptions!$B$62:$N$67,Assumptions!$D$59,0),0)</f>
        <v>0.8503582554517134</v>
      </c>
      <c r="U11" s="184">
        <f>IFERROR(VLOOKUP(U$8,Assumptions!$B$62:$N$67,Assumptions!$D$59,0),0)</f>
        <v>0.8503582554517134</v>
      </c>
      <c r="V11" s="184">
        <f>IFERROR(VLOOKUP(V$8,Assumptions!$B$62:$N$67,Assumptions!$D$59,0),0)</f>
        <v>0.8503582554517134</v>
      </c>
      <c r="W11" s="184">
        <f>IFERROR(VLOOKUP(W$8,Assumptions!$B$62:$N$67,Assumptions!$D$59,0),0)</f>
        <v>0.8503582554517134</v>
      </c>
      <c r="X11" s="184">
        <f>IFERROR(VLOOKUP(X$8,Assumptions!$B$62:$N$67,Assumptions!$D$59,0),0)</f>
        <v>0.9</v>
      </c>
      <c r="Y11" s="184">
        <f>IFERROR(VLOOKUP(Y$8,Assumptions!$B$62:$N$67,Assumptions!$D$59,0),0)</f>
        <v>0.9</v>
      </c>
      <c r="Z11" s="184">
        <f>IFERROR(VLOOKUP(Z$8,Assumptions!$B$62:$N$67,Assumptions!$D$59,0),0)</f>
        <v>0.9</v>
      </c>
      <c r="AA11" s="184">
        <f>IFERROR(VLOOKUP(AA$8,Assumptions!$B$62:$N$67,Assumptions!$D$59,0),0)</f>
        <v>0.9</v>
      </c>
      <c r="AB11" s="184">
        <f>IFERROR(VLOOKUP(AB$8,Assumptions!$B$62:$N$67,Assumptions!$D$59,0),0)</f>
        <v>0.9</v>
      </c>
      <c r="AC11" s="184">
        <f>IFERROR(VLOOKUP(AC$8,Assumptions!$B$62:$N$67,Assumptions!$D$59,0),0)</f>
        <v>0.9</v>
      </c>
      <c r="AD11" s="184">
        <f>IFERROR(VLOOKUP(AD$8,Assumptions!$B$62:$N$67,Assumptions!$D$59,0),0)</f>
        <v>0.9</v>
      </c>
      <c r="AE11" s="184">
        <f>IFERROR(VLOOKUP(AE$8,Assumptions!$B$62:$N$67,Assumptions!$D$59,0),0)</f>
        <v>0.9</v>
      </c>
      <c r="AF11" s="184">
        <f>IFERROR(VLOOKUP(AF$8,Assumptions!$B$62:$N$67,Assumptions!$D$59,0),0)</f>
        <v>0.9</v>
      </c>
      <c r="AG11" s="184">
        <f>IFERROR(VLOOKUP(AG$8,Assumptions!$B$62:$N$67,Assumptions!$D$59,0),0)</f>
        <v>0.9</v>
      </c>
      <c r="AH11" s="184">
        <f>IFERROR(VLOOKUP(AH$8,Assumptions!$B$62:$N$67,Assumptions!$D$59,0),0)</f>
        <v>0.9</v>
      </c>
      <c r="AI11" s="184">
        <f>IFERROR(VLOOKUP(AI$8,Assumptions!$B$62:$N$67,Assumptions!$D$59,0),0)</f>
        <v>0.9</v>
      </c>
      <c r="AJ11" s="184">
        <f>IFERROR(VLOOKUP(AJ$8,Assumptions!$B$62:$N$67,Assumptions!$D$59,0),0)</f>
        <v>0.9</v>
      </c>
      <c r="AK11" s="184">
        <f>IFERROR(VLOOKUP(AK$8,Assumptions!$B$62:$N$67,Assumptions!$D$59,0),0)</f>
        <v>0.9</v>
      </c>
      <c r="AL11" s="184">
        <f>IFERROR(VLOOKUP(AL$8,Assumptions!$B$62:$N$67,Assumptions!$D$59,0),0)</f>
        <v>0.9</v>
      </c>
      <c r="AM11" s="184">
        <f>IFERROR(VLOOKUP(AM$8,Assumptions!$B$62:$N$67,Assumptions!$D$59,0),0)</f>
        <v>0.9</v>
      </c>
      <c r="AN11" s="184">
        <f>IFERROR(VLOOKUP(AN$8,Assumptions!$B$62:$N$67,Assumptions!$D$59,0),0)</f>
        <v>0.9</v>
      </c>
      <c r="AO11" s="184">
        <f>IFERROR(VLOOKUP(AO$8,Assumptions!$B$62:$N$67,Assumptions!$D$59,0),0)</f>
        <v>0.9</v>
      </c>
      <c r="AP11" s="184">
        <f>IFERROR(VLOOKUP(AP$8,Assumptions!$B$62:$N$67,Assumptions!$D$59,0),0)</f>
        <v>0.9</v>
      </c>
      <c r="AQ11" s="184">
        <f>IFERROR(VLOOKUP(AQ$8,Assumptions!$B$62:$N$67,Assumptions!$D$59,0),0)</f>
        <v>0.9</v>
      </c>
      <c r="AR11" s="184">
        <f>IFERROR(VLOOKUP(AR$8,Assumptions!$B$62:$N$67,Assumptions!$D$59,0),0)</f>
        <v>0.9</v>
      </c>
      <c r="AS11" s="184">
        <f>IFERROR(VLOOKUP(AS$8,Assumptions!$B$62:$N$67,Assumptions!$D$59,0),0)</f>
        <v>0.9</v>
      </c>
      <c r="AT11" s="184">
        <f>IFERROR(VLOOKUP(AT$8,Assumptions!$B$62:$N$67,Assumptions!$D$59,0),0)</f>
        <v>0.9</v>
      </c>
      <c r="AU11" s="184">
        <f>IFERROR(VLOOKUP(AU$8,Assumptions!$B$62:$N$67,Assumptions!$D$59,0),0)</f>
        <v>0.9</v>
      </c>
      <c r="AV11" s="184">
        <f>IFERROR(VLOOKUP(AV$8,Assumptions!$B$62:$N$67,Assumptions!$D$59,0),0)</f>
        <v>0.9</v>
      </c>
      <c r="AW11" s="184">
        <f>IFERROR(VLOOKUP(AW$8,Assumptions!$B$62:$N$67,Assumptions!$D$59,0),0)</f>
        <v>0.9</v>
      </c>
      <c r="AX11" s="184">
        <f>IFERROR(VLOOKUP(AX$8,Assumptions!$B$62:$N$67,Assumptions!$D$59,0),0)</f>
        <v>0.9</v>
      </c>
      <c r="AY11" s="184">
        <f>IFERROR(VLOOKUP(AY$8,Assumptions!$B$62:$N$67,Assumptions!$D$59,0),0)</f>
        <v>0.9</v>
      </c>
      <c r="AZ11" s="184">
        <f>IFERROR(VLOOKUP(AZ$8,Assumptions!$B$62:$N$67,Assumptions!$D$59,0),0)</f>
        <v>0.9</v>
      </c>
      <c r="BA11" s="184">
        <f>IFERROR(VLOOKUP(BA$8,Assumptions!$B$62:$N$67,Assumptions!$D$59,0),0)</f>
        <v>0.9</v>
      </c>
      <c r="BB11" s="184">
        <f>IFERROR(VLOOKUP(BB$8,Assumptions!$B$62:$N$67,Assumptions!$D$59,0),0)</f>
        <v>0.9</v>
      </c>
      <c r="BC11" s="184">
        <f>IFERROR(VLOOKUP(BC$8,Assumptions!$B$62:$N$67,Assumptions!$D$59,0),0)</f>
        <v>0.9</v>
      </c>
      <c r="BD11" s="184">
        <f>IFERROR(VLOOKUP(BD$8,Assumptions!$B$62:$N$67,Assumptions!$D$59,0),0)</f>
        <v>0.9</v>
      </c>
      <c r="BE11" s="184">
        <f>IFERROR(VLOOKUP(BE$8,Assumptions!$B$62:$N$67,Assumptions!$D$59,0),0)</f>
        <v>0.9</v>
      </c>
      <c r="BF11" s="184">
        <f>IFERROR(VLOOKUP(BF$8,Assumptions!$B$62:$N$67,Assumptions!$D$59,0),0)</f>
        <v>0.9</v>
      </c>
      <c r="BG11" s="184">
        <f>IFERROR(VLOOKUP(BG$8,Assumptions!$B$62:$N$67,Assumptions!$D$59,0),0)</f>
        <v>0.9</v>
      </c>
      <c r="BH11" s="184">
        <f>IFERROR(VLOOKUP(BH$8,Assumptions!$B$62:$N$67,Assumptions!$D$59,0),0)</f>
        <v>0.9</v>
      </c>
      <c r="BI11" s="184">
        <f>IFERROR(VLOOKUP(BI$8,Assumptions!$B$62:$N$67,Assumptions!$D$59,0),0)</f>
        <v>0.9</v>
      </c>
      <c r="BJ11" s="184">
        <f>IFERROR(VLOOKUP(BJ$8,Assumptions!$B$62:$N$67,Assumptions!$D$59,0),0)</f>
        <v>0.9</v>
      </c>
      <c r="BK11" s="184">
        <f>IFERROR(VLOOKUP(BK$8,Assumptions!$B$62:$N$67,Assumptions!$D$59,0),0)</f>
        <v>0.9</v>
      </c>
      <c r="BL11" s="184">
        <f>IFERROR(VLOOKUP(BL$8,Assumptions!$B$62:$N$67,Assumptions!$D$59,0),0)</f>
        <v>0.9</v>
      </c>
      <c r="BM11" s="184">
        <f>IFERROR(VLOOKUP(BM$8,Assumptions!$B$62:$N$67,Assumptions!$D$59,0),0)</f>
        <v>0.9</v>
      </c>
      <c r="BN11" s="184">
        <f>IFERROR(VLOOKUP(BN$8,Assumptions!$B$62:$N$67,Assumptions!$D$59,0),0)</f>
        <v>0.9</v>
      </c>
      <c r="BO11" s="184">
        <f>IFERROR(VLOOKUP(BO$8,Assumptions!$B$62:$N$67,Assumptions!$D$59,0),0)</f>
        <v>0.9</v>
      </c>
      <c r="BP11" s="184">
        <f>IFERROR(VLOOKUP(BP$8,Assumptions!$B$62:$N$67,Assumptions!$D$59,0),0)</f>
        <v>0.9</v>
      </c>
      <c r="BQ11" s="184">
        <f>IFERROR(VLOOKUP(BQ$8,Assumptions!$B$62:$N$67,Assumptions!$D$59,0),0)</f>
        <v>0.9</v>
      </c>
      <c r="BR11" s="184">
        <f>IFERROR(VLOOKUP(BR$8,Assumptions!$B$62:$N$67,Assumptions!$D$59,0),0)</f>
        <v>0.9</v>
      </c>
      <c r="BS11" s="184">
        <f>IFERROR(VLOOKUP(BS$8,Assumptions!$B$62:$N$67,Assumptions!$D$59,0),0)</f>
        <v>0.9</v>
      </c>
      <c r="BT11" s="184">
        <f>IFERROR(VLOOKUP(BT$8,Assumptions!$B$62:$N$67,Assumptions!$D$59,0),0)</f>
        <v>0.9</v>
      </c>
      <c r="BU11" s="184">
        <f>IFERROR(VLOOKUP(BU$8,Assumptions!$B$62:$N$67,Assumptions!$D$59,0),0)</f>
        <v>0.9</v>
      </c>
      <c r="BV11" s="184">
        <f>IFERROR(VLOOKUP(BV$8,Assumptions!$B$62:$N$67,Assumptions!$D$59,0),0)</f>
        <v>0.9</v>
      </c>
      <c r="BW11" s="184">
        <f>IFERROR(VLOOKUP(BW$8,Assumptions!$B$62:$N$67,Assumptions!$D$59,0),0)</f>
        <v>0.9</v>
      </c>
      <c r="BX11" s="184">
        <f>IFERROR(VLOOKUP(BX$8,Assumptions!$B$62:$N$67,Assumptions!$D$59,0),0)</f>
        <v>0.9</v>
      </c>
      <c r="BY11" s="184">
        <f>IFERROR(VLOOKUP(BY$8,Assumptions!$B$62:$N$67,Assumptions!$D$59,0),0)</f>
        <v>0.9</v>
      </c>
      <c r="BZ11" s="184">
        <f>IFERROR(VLOOKUP(BZ$8,Assumptions!$B$62:$N$67,Assumptions!$D$59,0),0)</f>
        <v>0.9</v>
      </c>
      <c r="CA11" s="184">
        <f>IFERROR(VLOOKUP(CA$8,Assumptions!$B$62:$N$67,Assumptions!$D$59,0),0)</f>
        <v>0.9</v>
      </c>
      <c r="CB11" s="184">
        <f>IFERROR(VLOOKUP(CB$8,Assumptions!$B$62:$N$67,Assumptions!$D$59,0),0)</f>
        <v>0.9</v>
      </c>
      <c r="CC11" s="184">
        <f>IFERROR(VLOOKUP(CC$8,Assumptions!$B$62:$N$67,Assumptions!$D$59,0),0)</f>
        <v>0.9</v>
      </c>
      <c r="CD11" s="184">
        <f>IFERROR(VLOOKUP(CD$8,Assumptions!$B$62:$N$67,Assumptions!$D$59,0),0)</f>
        <v>0.9</v>
      </c>
      <c r="CE11" s="184">
        <f>IFERROR(VLOOKUP(CE$8,Assumptions!$B$62:$N$67,Assumptions!$D$59,0),0)</f>
        <v>0.9</v>
      </c>
      <c r="CF11" s="184">
        <f>IFERROR(VLOOKUP(CF$8,Assumptions!$B$62:$N$67,Assumptions!$D$59,0),0)</f>
        <v>0</v>
      </c>
      <c r="CG11" s="184">
        <f>IFERROR(VLOOKUP(CG$8,Assumptions!$B$62:$N$67,Assumptions!$D$59,0),0)</f>
        <v>0</v>
      </c>
      <c r="CH11" s="184">
        <f>IFERROR(VLOOKUP(CH$8,Assumptions!$B$62:$N$67,Assumptions!$D$59,0),0)</f>
        <v>0</v>
      </c>
      <c r="CI11" s="184">
        <f>IFERROR(VLOOKUP(CI$8,Assumptions!$B$62:$N$67,Assumptions!$D$59,0),0)</f>
        <v>0</v>
      </c>
      <c r="CJ11" s="184">
        <f>IFERROR(VLOOKUP(CJ$8,Assumptions!$B$62:$N$67,Assumptions!$D$59,0),0)</f>
        <v>0</v>
      </c>
      <c r="CK11" s="184">
        <f>IFERROR(VLOOKUP(CK$8,Assumptions!$B$62:$N$67,Assumptions!$D$59,0),0)</f>
        <v>0</v>
      </c>
      <c r="CL11" s="184">
        <f>IFERROR(VLOOKUP(CL$8,Assumptions!$B$62:$N$67,Assumptions!$D$59,0),0)</f>
        <v>0</v>
      </c>
      <c r="CM11" s="184">
        <f>IFERROR(VLOOKUP(CM$8,Assumptions!$B$62:$N$67,Assumptions!$D$59,0),0)</f>
        <v>0</v>
      </c>
      <c r="CN11" s="184">
        <f>IFERROR(VLOOKUP(CN$8,Assumptions!$B$62:$N$67,Assumptions!$D$59,0),0)</f>
        <v>0</v>
      </c>
      <c r="CO11" s="184">
        <f>IFERROR(VLOOKUP(CO$8,Assumptions!$B$62:$N$67,Assumptions!$D$59,0),0)</f>
        <v>0</v>
      </c>
      <c r="CP11" s="184">
        <f>IFERROR(VLOOKUP(CP$8,Assumptions!$B$62:$N$67,Assumptions!$D$59,0),0)</f>
        <v>0</v>
      </c>
      <c r="CQ11" s="184">
        <f>IFERROR(VLOOKUP(CQ$8,Assumptions!$B$62:$N$67,Assumptions!$D$59,0),0)</f>
        <v>0</v>
      </c>
      <c r="CR11" s="184">
        <f>IFERROR(VLOOKUP(CR$8,Assumptions!$B$62:$N$67,Assumptions!$D$59,0),0)</f>
        <v>0</v>
      </c>
      <c r="CS11" s="184">
        <f>IFERROR(VLOOKUP(CS$8,Assumptions!$B$62:$N$67,Assumptions!$D$59,0),0)</f>
        <v>0</v>
      </c>
      <c r="CT11" s="184">
        <f>IFERROR(VLOOKUP(CT$8,Assumptions!$B$62:$N$67,Assumptions!$D$59,0),0)</f>
        <v>0</v>
      </c>
      <c r="CU11" s="184">
        <f>IFERROR(VLOOKUP(CU$8,Assumptions!$B$62:$N$67,Assumptions!$D$59,0),0)</f>
        <v>0</v>
      </c>
      <c r="CV11" s="184">
        <f>IFERROR(VLOOKUP(CV$8,Assumptions!$B$62:$N$67,Assumptions!$D$59,0),0)</f>
        <v>0</v>
      </c>
      <c r="CW11" s="184">
        <f>IFERROR(VLOOKUP(CW$8,Assumptions!$B$62:$N$67,Assumptions!$D$59,0),0)</f>
        <v>0</v>
      </c>
      <c r="CX11" s="184">
        <f>IFERROR(VLOOKUP(CX$8,Assumptions!$B$62:$N$67,Assumptions!$D$59,0),0)</f>
        <v>0</v>
      </c>
      <c r="CY11" s="184">
        <f>IFERROR(VLOOKUP(CY$8,Assumptions!$B$62:$N$67,Assumptions!$D$59,0),0)</f>
        <v>0</v>
      </c>
      <c r="CZ11" s="184">
        <f>IFERROR(VLOOKUP(CZ$8,Assumptions!$B$62:$N$67,Assumptions!$D$59,0),0)</f>
        <v>0</v>
      </c>
      <c r="DA11" s="184">
        <f>IFERROR(VLOOKUP(DA$8,Assumptions!$B$62:$N$67,Assumptions!$D$59,0),0)</f>
        <v>0</v>
      </c>
      <c r="DB11" s="184">
        <f>IFERROR(VLOOKUP(DB$8,Assumptions!$B$62:$N$67,Assumptions!$D$59,0),0)</f>
        <v>0</v>
      </c>
      <c r="DC11" s="184">
        <f>IFERROR(VLOOKUP(DC$8,Assumptions!$B$62:$N$67,Assumptions!$D$59,0),0)</f>
        <v>0</v>
      </c>
      <c r="DD11" s="184">
        <f>IFERROR(VLOOKUP(DD$8,Assumptions!$B$62:$N$67,Assumptions!$D$59,0),0)</f>
        <v>0</v>
      </c>
      <c r="DE11" s="184">
        <f>IFERROR(VLOOKUP(DE$8,Assumptions!$B$62:$N$67,Assumptions!$D$59,0),0)</f>
        <v>0</v>
      </c>
      <c r="DF11" s="184">
        <f>IFERROR(VLOOKUP(DF$8,Assumptions!$B$62:$N$67,Assumptions!$D$59,0),0)</f>
        <v>0</v>
      </c>
      <c r="DG11" s="184">
        <f>IFERROR(VLOOKUP(DG$8,Assumptions!$B$62:$N$67,Assumptions!$D$59,0),0)</f>
        <v>0</v>
      </c>
      <c r="DH11" s="184">
        <f>IFERROR(VLOOKUP(DH$8,Assumptions!$B$62:$N$67,Assumptions!$D$59,0),0)</f>
        <v>0</v>
      </c>
      <c r="DI11" s="184">
        <f>IFERROR(VLOOKUP(DI$8,Assumptions!$B$62:$N$67,Assumptions!$D$59,0),0)</f>
        <v>0</v>
      </c>
      <c r="DJ11" s="184">
        <f>IFERROR(VLOOKUP(DJ$8,Assumptions!$B$62:$N$67,Assumptions!$D$59,0),0)</f>
        <v>0</v>
      </c>
      <c r="DK11" s="184">
        <f>IFERROR(VLOOKUP(DK$8,Assumptions!$B$62:$N$67,Assumptions!$D$59,0),0)</f>
        <v>0</v>
      </c>
      <c r="DL11" s="184">
        <f>IFERROR(VLOOKUP(DL$8,Assumptions!$B$62:$N$67,Assumptions!$D$59,0),0)</f>
        <v>0</v>
      </c>
      <c r="DM11" s="184">
        <f>IFERROR(VLOOKUP(DM$8,Assumptions!$B$62:$N$67,Assumptions!$D$59,0),0)</f>
        <v>0</v>
      </c>
      <c r="DN11" s="184">
        <f>IFERROR(VLOOKUP(DN$8,Assumptions!$B$62:$N$67,Assumptions!$D$59,0),0)</f>
        <v>0</v>
      </c>
      <c r="DO11" s="184">
        <f>IFERROR(VLOOKUP(DO$8,Assumptions!$B$62:$N$67,Assumptions!$D$59,0),0)</f>
        <v>0</v>
      </c>
      <c r="DP11" s="184">
        <f>IFERROR(VLOOKUP(DP$8,Assumptions!$B$62:$N$67,Assumptions!$D$59,0),0)</f>
        <v>0</v>
      </c>
      <c r="DQ11" s="184">
        <f>IFERROR(VLOOKUP(DQ$8,Assumptions!$B$62:$N$67,Assumptions!$D$59,0),0)</f>
        <v>0</v>
      </c>
      <c r="DR11" s="184">
        <f>IFERROR(VLOOKUP(DR$8,Assumptions!$B$62:$N$67,Assumptions!$D$59,0),0)</f>
        <v>0</v>
      </c>
      <c r="DS11" s="184">
        <f>IFERROR(VLOOKUP(DS$8,Assumptions!$B$62:$N$67,Assumptions!$D$59,0),0)</f>
        <v>0</v>
      </c>
      <c r="DT11" s="184">
        <f>IFERROR(VLOOKUP(DT$8,Assumptions!$B$62:$N$67,Assumptions!$D$59,0),0)</f>
        <v>0</v>
      </c>
      <c r="DU11" s="184">
        <f>IFERROR(VLOOKUP(DU$8,Assumptions!$B$62:$N$67,Assumptions!$D$59,0),0)</f>
        <v>0</v>
      </c>
      <c r="DV11" s="184">
        <f>IFERROR(VLOOKUP(DV$8,Assumptions!$B$62:$N$67,Assumptions!$D$59,0),0)</f>
        <v>0</v>
      </c>
      <c r="DW11" s="184">
        <f>IFERROR(VLOOKUP(DW$8,Assumptions!$B$62:$N$67,Assumptions!$D$59,0),0)</f>
        <v>0</v>
      </c>
      <c r="DX11" s="184">
        <f>IFERROR(VLOOKUP(DX$8,Assumptions!$B$62:$N$67,Assumptions!$D$59,0),0)</f>
        <v>0</v>
      </c>
      <c r="DY11" s="184">
        <f>IFERROR(VLOOKUP(DY$8,Assumptions!$B$62:$N$67,Assumptions!$D$59,0),0)</f>
        <v>0</v>
      </c>
      <c r="DZ11" s="184">
        <f>IFERROR(VLOOKUP(DZ$8,Assumptions!$B$62:$N$67,Assumptions!$D$59,0),0)</f>
        <v>0</v>
      </c>
      <c r="EA11" s="184">
        <f>IFERROR(VLOOKUP(EA$8,Assumptions!$B$62:$N$67,Assumptions!$D$59,0),0)</f>
        <v>0</v>
      </c>
      <c r="EB11" s="184">
        <f>IFERROR(VLOOKUP(EB$8,Assumptions!$B$62:$N$67,Assumptions!$D$59,0),0)</f>
        <v>0</v>
      </c>
      <c r="EC11" s="184">
        <f>IFERROR(VLOOKUP(EC$8,Assumptions!$B$62:$N$67,Assumptions!$D$59,0),0)</f>
        <v>0</v>
      </c>
      <c r="ED11" s="184">
        <f>IFERROR(VLOOKUP(ED$8,Assumptions!$B$62:$N$67,Assumptions!$D$59,0),0)</f>
        <v>0</v>
      </c>
      <c r="EE11" s="184">
        <f>IFERROR(VLOOKUP(EE$8,Assumptions!$B$62:$N$67,Assumptions!$D$59,0),0)</f>
        <v>0</v>
      </c>
      <c r="EF11" s="184">
        <f>IFERROR(VLOOKUP(EF$8,Assumptions!$B$62:$N$67,Assumptions!$D$59,0),0)</f>
        <v>0</v>
      </c>
      <c r="EG11" s="184">
        <f>IFERROR(VLOOKUP(EG$8,Assumptions!$B$62:$N$67,Assumptions!$D$59,0),0)</f>
        <v>0</v>
      </c>
      <c r="EH11" s="184">
        <f>IFERROR(VLOOKUP(EH$8,Assumptions!$B$62:$N$67,Assumptions!$D$59,0),0)</f>
        <v>0</v>
      </c>
      <c r="EI11" s="184">
        <f>IFERROR(VLOOKUP(EI$8,Assumptions!$B$62:$N$67,Assumptions!$D$59,0),0)</f>
        <v>0</v>
      </c>
      <c r="EJ11" s="184">
        <f>IFERROR(VLOOKUP(EJ$8,Assumptions!$B$62:$N$67,Assumptions!$D$59,0),0)</f>
        <v>0</v>
      </c>
      <c r="EK11" s="184">
        <f>IFERROR(VLOOKUP(EK$8,Assumptions!$B$62:$N$67,Assumptions!$D$59,0),0)</f>
        <v>0</v>
      </c>
      <c r="EL11" s="184">
        <f>IFERROR(VLOOKUP(EL$8,Assumptions!$B$62:$N$67,Assumptions!$D$59,0),0)</f>
        <v>0</v>
      </c>
      <c r="EM11" s="184">
        <f>IFERROR(VLOOKUP(EM$8,Assumptions!$B$62:$N$67,Assumptions!$D$59,0),0)</f>
        <v>0</v>
      </c>
      <c r="EN11" s="184">
        <f>IFERROR(VLOOKUP(EN$8,Assumptions!$B$62:$N$67,Assumptions!$D$59,0),0)</f>
        <v>0</v>
      </c>
      <c r="EO11" s="184">
        <f>IFERROR(VLOOKUP(EO$8,Assumptions!$B$62:$N$67,Assumptions!$D$59,0),0)</f>
        <v>0</v>
      </c>
      <c r="EP11" s="184">
        <f>IFERROR(VLOOKUP(EP$8,Assumptions!$B$62:$N$67,Assumptions!$D$59,0),0)</f>
        <v>0</v>
      </c>
      <c r="EQ11" s="184">
        <f>IFERROR(VLOOKUP(EQ$8,Assumptions!$B$62:$N$67,Assumptions!$D$59,0),0)</f>
        <v>0</v>
      </c>
      <c r="ER11" s="184">
        <f>IFERROR(VLOOKUP(ER$8,Assumptions!$B$62:$N$67,Assumptions!$D$59,0),0)</f>
        <v>0</v>
      </c>
      <c r="ES11" s="184">
        <f>IFERROR(VLOOKUP(ES$8,Assumptions!$B$62:$N$67,Assumptions!$D$59,0),0)</f>
        <v>0</v>
      </c>
      <c r="ET11" s="184">
        <f>IFERROR(VLOOKUP(ET$8,Assumptions!$B$62:$N$67,Assumptions!$D$59,0),0)</f>
        <v>0</v>
      </c>
      <c r="EU11" s="184">
        <f>IFERROR(VLOOKUP(EU$8,Assumptions!$B$62:$N$67,Assumptions!$D$59,0),0)</f>
        <v>0</v>
      </c>
      <c r="EV11" s="184">
        <f>IFERROR(VLOOKUP(EV$8,Assumptions!$B$62:$N$67,Assumptions!$D$59,0),0)</f>
        <v>0</v>
      </c>
      <c r="EW11" s="184">
        <f>IFERROR(VLOOKUP(EW$8,Assumptions!$B$62:$N$67,Assumptions!$D$59,0),0)</f>
        <v>0</v>
      </c>
      <c r="EX11" s="184">
        <f>IFERROR(VLOOKUP(EX$8,Assumptions!$B$62:$N$67,Assumptions!$D$59,0),0)</f>
        <v>0</v>
      </c>
      <c r="EY11" s="184">
        <f>IFERROR(VLOOKUP(EY$8,Assumptions!$B$62:$N$67,Assumptions!$D$59,0),0)</f>
        <v>0</v>
      </c>
      <c r="EZ11" s="184">
        <f>IFERROR(VLOOKUP(EZ$8,Assumptions!$B$62:$N$67,Assumptions!$D$59,0),0)</f>
        <v>0</v>
      </c>
      <c r="FA11" s="184">
        <f>IFERROR(VLOOKUP(FA$8,Assumptions!$B$62:$N$67,Assumptions!$D$59,0),0)</f>
        <v>0</v>
      </c>
      <c r="FB11" s="184">
        <f>IFERROR(VLOOKUP(FB$8,Assumptions!$B$62:$N$67,Assumptions!$D$59,0),0)</f>
        <v>0</v>
      </c>
      <c r="FC11" s="184">
        <f>IFERROR(VLOOKUP(FC$8,Assumptions!$B$62:$N$67,Assumptions!$D$59,0),0)</f>
        <v>0</v>
      </c>
      <c r="FD11" s="184">
        <f>IFERROR(VLOOKUP(FD$8,Assumptions!$B$62:$N$67,Assumptions!$D$59,0),0)</f>
        <v>0</v>
      </c>
      <c r="FE11" s="184">
        <f>IFERROR(VLOOKUP(FE$8,Assumptions!$B$62:$N$67,Assumptions!$D$59,0),0)</f>
        <v>0</v>
      </c>
      <c r="FF11" s="184">
        <f>IFERROR(VLOOKUP(FF$8,Assumptions!$B$62:$N$67,Assumptions!$D$59,0),0)</f>
        <v>0</v>
      </c>
      <c r="FG11" s="184">
        <f>IFERROR(VLOOKUP(FG$8,Assumptions!$B$62:$N$67,Assumptions!$D$59,0),0)</f>
        <v>0</v>
      </c>
      <c r="FH11" s="184">
        <f>IFERROR(VLOOKUP(FH$8,Assumptions!$B$62:$N$67,Assumptions!$D$59,0),0)</f>
        <v>0</v>
      </c>
      <c r="FI11" s="184">
        <f>IFERROR(VLOOKUP(FI$8,Assumptions!$B$62:$N$67,Assumptions!$D$59,0),0)</f>
        <v>0</v>
      </c>
      <c r="FJ11" s="184">
        <f>IFERROR(VLOOKUP(FJ$8,Assumptions!$B$62:$N$67,Assumptions!$D$59,0),0)</f>
        <v>0</v>
      </c>
      <c r="FK11" s="184">
        <f>IFERROR(VLOOKUP(FK$8,Assumptions!$B$62:$N$67,Assumptions!$D$59,0),0)</f>
        <v>0</v>
      </c>
      <c r="FL11" s="184">
        <f>IFERROR(VLOOKUP(FL$8,Assumptions!$B$62:$N$67,Assumptions!$D$59,0),0)</f>
        <v>0</v>
      </c>
      <c r="FM11" s="184">
        <f>IFERROR(VLOOKUP(FM$8,Assumptions!$B$62:$N$67,Assumptions!$D$59,0),0)</f>
        <v>0</v>
      </c>
      <c r="FN11" s="184">
        <f>IFERROR(VLOOKUP(FN$8,Assumptions!$B$62:$N$67,Assumptions!$D$59,0),0)</f>
        <v>0</v>
      </c>
      <c r="FO11" s="184">
        <f>IFERROR(VLOOKUP(FO$8,Assumptions!$B$62:$N$67,Assumptions!$D$59,0),0)</f>
        <v>0</v>
      </c>
      <c r="FP11" s="184">
        <f>IFERROR(VLOOKUP(FP$8,Assumptions!$B$62:$N$67,Assumptions!$D$59,0),0)</f>
        <v>0</v>
      </c>
      <c r="FQ11" s="184">
        <f>IFERROR(VLOOKUP(FQ$8,Assumptions!$B$62:$N$67,Assumptions!$D$59,0),0)</f>
        <v>0</v>
      </c>
      <c r="FR11" s="184">
        <f>IFERROR(VLOOKUP(FR$8,Assumptions!$B$62:$N$67,Assumptions!$D$59,0),0)</f>
        <v>0</v>
      </c>
      <c r="FS11" s="184">
        <f>IFERROR(VLOOKUP(FS$8,Assumptions!$B$62:$N$67,Assumptions!$D$59,0),0)</f>
        <v>0</v>
      </c>
      <c r="FT11" s="184">
        <f>IFERROR(VLOOKUP(FT$8,Assumptions!$B$62:$N$67,Assumptions!$D$59,0),0)</f>
        <v>0</v>
      </c>
      <c r="FU11" s="184">
        <f>IFERROR(VLOOKUP(FU$8,Assumptions!$B$62:$N$67,Assumptions!$D$59,0),0)</f>
        <v>0</v>
      </c>
      <c r="FV11" s="184">
        <f>IFERROR(VLOOKUP(FV$8,Assumptions!$B$62:$N$67,Assumptions!$D$59,0),0)</f>
        <v>0</v>
      </c>
      <c r="FW11" s="184">
        <f>IFERROR(VLOOKUP(FW$8,Assumptions!$B$62:$N$67,Assumptions!$D$59,0),0)</f>
        <v>0</v>
      </c>
      <c r="FX11" s="184">
        <f>IFERROR(VLOOKUP(FX$8,Assumptions!$B$62:$N$67,Assumptions!$D$59,0),0)</f>
        <v>0</v>
      </c>
      <c r="FY11" s="184">
        <f>IFERROR(VLOOKUP(FY$8,Assumptions!$B$62:$N$67,Assumptions!$D$59,0),0)</f>
        <v>0</v>
      </c>
      <c r="FZ11" s="184">
        <f>IFERROR(VLOOKUP(FZ$8,Assumptions!$B$62:$N$67,Assumptions!$D$59,0),0)</f>
        <v>0</v>
      </c>
      <c r="GA11" s="184">
        <f>IFERROR(VLOOKUP(GA$8,Assumptions!$B$62:$N$67,Assumptions!$D$59,0),0)</f>
        <v>0</v>
      </c>
      <c r="GB11" s="184">
        <f>IFERROR(VLOOKUP(GB$8,Assumptions!$B$62:$N$67,Assumptions!$D$59,0),0)</f>
        <v>0</v>
      </c>
      <c r="GC11" s="184">
        <f>IFERROR(VLOOKUP(GC$8,Assumptions!$B$62:$N$67,Assumptions!$D$59,0),0)</f>
        <v>0</v>
      </c>
      <c r="GD11" s="184">
        <f>IFERROR(VLOOKUP(GD$8,Assumptions!$B$62:$N$67,Assumptions!$D$59,0),0)</f>
        <v>0</v>
      </c>
      <c r="GE11" s="184">
        <f>IFERROR(VLOOKUP(GE$8,Assumptions!$B$62:$N$67,Assumptions!$D$59,0),0)</f>
        <v>0</v>
      </c>
      <c r="GF11" s="184">
        <f>IFERROR(VLOOKUP(GF$8,Assumptions!$B$62:$N$67,Assumptions!$D$59,0),0)</f>
        <v>0</v>
      </c>
      <c r="GG11" s="184">
        <f>IFERROR(VLOOKUP(GG$8,Assumptions!$B$62:$N$67,Assumptions!$D$59,0),0)</f>
        <v>0</v>
      </c>
      <c r="GH11" s="184">
        <f>IFERROR(VLOOKUP(GH$8,Assumptions!$B$62:$N$67,Assumptions!$D$59,0),0)</f>
        <v>0</v>
      </c>
      <c r="GI11" s="184">
        <f>IFERROR(VLOOKUP(GI$8,Assumptions!$B$62:$N$67,Assumptions!$D$59,0),0)</f>
        <v>0</v>
      </c>
      <c r="GJ11" s="184">
        <f>IFERROR(VLOOKUP(GJ$8,Assumptions!$B$62:$N$67,Assumptions!$D$59,0),0)</f>
        <v>0</v>
      </c>
      <c r="GK11" s="184">
        <f>IFERROR(VLOOKUP(GK$8,Assumptions!$B$62:$N$67,Assumptions!$D$59,0),0)</f>
        <v>0</v>
      </c>
      <c r="GL11" s="184">
        <f>IFERROR(VLOOKUP(GL$8,Assumptions!$B$62:$N$67,Assumptions!$D$59,0),0)</f>
        <v>0</v>
      </c>
      <c r="GM11" s="184">
        <f>IFERROR(VLOOKUP(GM$8,Assumptions!$B$62:$N$67,Assumptions!$D$59,0),0)</f>
        <v>0</v>
      </c>
      <c r="GN11" s="184">
        <f>IFERROR(VLOOKUP(GN$8,Assumptions!$B$62:$N$67,Assumptions!$D$59,0),0)</f>
        <v>0</v>
      </c>
      <c r="GO11" s="184">
        <f>IFERROR(VLOOKUP(GO$8,Assumptions!$B$62:$N$67,Assumptions!$D$59,0),0)</f>
        <v>0</v>
      </c>
      <c r="GP11" s="184">
        <f>IFERROR(VLOOKUP(GP$8,Assumptions!$B$62:$N$67,Assumptions!$D$59,0),0)</f>
        <v>0</v>
      </c>
      <c r="GQ11" s="184">
        <f>IFERROR(VLOOKUP(GQ$8,Assumptions!$B$62:$N$67,Assumptions!$D$59,0),0)</f>
        <v>0</v>
      </c>
      <c r="GR11" s="184">
        <f>IFERROR(VLOOKUP(GR$8,Assumptions!$B$62:$N$67,Assumptions!$D$59,0),0)</f>
        <v>0</v>
      </c>
      <c r="GS11" s="184">
        <f>IFERROR(VLOOKUP(GS$8,Assumptions!$B$62:$N$67,Assumptions!$D$59,0),0)</f>
        <v>0</v>
      </c>
      <c r="GT11" s="184">
        <f>IFERROR(VLOOKUP(GT$8,Assumptions!$B$62:$N$67,Assumptions!$D$59,0),0)</f>
        <v>0</v>
      </c>
      <c r="GU11" s="184">
        <f>IFERROR(VLOOKUP(GU$8,Assumptions!$B$62:$N$67,Assumptions!$D$59,0),0)</f>
        <v>0</v>
      </c>
      <c r="GV11" s="184">
        <f>IFERROR(VLOOKUP(GV$8,Assumptions!$B$62:$N$67,Assumptions!$D$59,0),0)</f>
        <v>0</v>
      </c>
      <c r="GW11" s="184">
        <f>IFERROR(VLOOKUP(GW$8,Assumptions!$B$62:$N$67,Assumptions!$D$59,0),0)</f>
        <v>0</v>
      </c>
      <c r="GX11" s="184">
        <f>IFERROR(VLOOKUP(GX$8,Assumptions!$B$62:$N$67,Assumptions!$D$59,0),0)</f>
        <v>0</v>
      </c>
      <c r="GY11" s="184">
        <f>IFERROR(VLOOKUP(GY$8,Assumptions!$B$62:$N$67,Assumptions!$D$59,0),0)</f>
        <v>0</v>
      </c>
      <c r="GZ11" s="184">
        <f>IFERROR(VLOOKUP(GZ$8,Assumptions!$B$62:$N$67,Assumptions!$D$59,0),0)</f>
        <v>0</v>
      </c>
      <c r="HA11" s="184">
        <f>IFERROR(VLOOKUP(HA$8,Assumptions!$B$62:$N$67,Assumptions!$D$59,0),0)</f>
        <v>0</v>
      </c>
      <c r="HB11" s="184">
        <f>IFERROR(VLOOKUP(HB$8,Assumptions!$B$62:$N$67,Assumptions!$D$59,0),0)</f>
        <v>0</v>
      </c>
      <c r="HC11" s="184">
        <f>IFERROR(VLOOKUP(HC$8,Assumptions!$B$62:$N$67,Assumptions!$D$59,0),0)</f>
        <v>0</v>
      </c>
      <c r="HD11" s="184">
        <f>IFERROR(VLOOKUP(HD$8,Assumptions!$B$62:$N$67,Assumptions!$D$59,0),0)</f>
        <v>0</v>
      </c>
      <c r="HE11" s="184">
        <f>IFERROR(VLOOKUP(HE$8,Assumptions!$B$62:$N$67,Assumptions!$D$59,0),0)</f>
        <v>0</v>
      </c>
      <c r="HF11" s="184">
        <f>IFERROR(VLOOKUP(HF$8,Assumptions!$B$62:$N$67,Assumptions!$D$59,0),0)</f>
        <v>0</v>
      </c>
      <c r="HG11" s="184">
        <f>IFERROR(VLOOKUP(HG$8,Assumptions!$B$62:$N$67,Assumptions!$D$59,0),0)</f>
        <v>0</v>
      </c>
      <c r="HH11" s="184">
        <f>IFERROR(VLOOKUP(HH$8,Assumptions!$B$62:$N$67,Assumptions!$D$59,0),0)</f>
        <v>0</v>
      </c>
      <c r="HI11" s="184">
        <f>IFERROR(VLOOKUP(HI$8,Assumptions!$B$62:$N$67,Assumptions!$D$59,0),0)</f>
        <v>0</v>
      </c>
      <c r="HJ11" s="184">
        <f>IFERROR(VLOOKUP(HJ$8,Assumptions!$B$62:$N$67,Assumptions!$D$59,0),0)</f>
        <v>0</v>
      </c>
      <c r="HK11" s="184">
        <f>IFERROR(VLOOKUP(HK$8,Assumptions!$B$62:$N$67,Assumptions!$D$59,0),0)</f>
        <v>0</v>
      </c>
      <c r="HL11" s="184">
        <f>IFERROR(VLOOKUP(HL$8,Assumptions!$B$62:$N$67,Assumptions!$D$59,0),0)</f>
        <v>0</v>
      </c>
      <c r="HM11" s="184">
        <f>IFERROR(VLOOKUP(HM$8,Assumptions!$B$62:$N$67,Assumptions!$D$59,0),0)</f>
        <v>0</v>
      </c>
      <c r="HN11" s="184">
        <f>IFERROR(VLOOKUP(HN$8,Assumptions!$B$62:$N$67,Assumptions!$D$59,0),0)</f>
        <v>0</v>
      </c>
      <c r="HO11" s="184">
        <f>IFERROR(VLOOKUP(HO$8,Assumptions!$B$62:$N$67,Assumptions!$D$59,0),0)</f>
        <v>0</v>
      </c>
      <c r="HP11" s="184">
        <f>IFERROR(VLOOKUP(HP$8,Assumptions!$B$62:$N$67,Assumptions!$D$59,0),0)</f>
        <v>0</v>
      </c>
      <c r="HQ11" s="184">
        <f>IFERROR(VLOOKUP(HQ$8,Assumptions!$B$62:$N$67,Assumptions!$D$59,0),0)</f>
        <v>0</v>
      </c>
      <c r="HR11" s="184">
        <f>IFERROR(VLOOKUP(HR$8,Assumptions!$B$62:$N$67,Assumptions!$D$59,0),0)</f>
        <v>0</v>
      </c>
      <c r="HS11" s="184">
        <f>IFERROR(VLOOKUP(HS$8,Assumptions!$B$62:$N$67,Assumptions!$D$59,0),0)</f>
        <v>0</v>
      </c>
      <c r="HT11" s="184">
        <f>IFERROR(VLOOKUP(HT$8,Assumptions!$B$62:$N$67,Assumptions!$D$59,0),0)</f>
        <v>0</v>
      </c>
      <c r="HU11" s="184">
        <f>IFERROR(VLOOKUP(HU$8,Assumptions!$B$62:$N$67,Assumptions!$D$59,0),0)</f>
        <v>0</v>
      </c>
      <c r="HV11" s="184">
        <f>IFERROR(VLOOKUP(HV$8,Assumptions!$B$62:$N$67,Assumptions!$D$59,0),0)</f>
        <v>0</v>
      </c>
      <c r="HW11" s="184">
        <f>IFERROR(VLOOKUP(HW$8,Assumptions!$B$62:$N$67,Assumptions!$D$59,0),0)</f>
        <v>0</v>
      </c>
      <c r="HX11" s="184">
        <f>IFERROR(VLOOKUP(HX$8,Assumptions!$B$62:$N$67,Assumptions!$D$59,0),0)</f>
        <v>0</v>
      </c>
      <c r="HY11" s="184">
        <f>IFERROR(VLOOKUP(HY$8,Assumptions!$B$62:$N$67,Assumptions!$D$59,0),0)</f>
        <v>0</v>
      </c>
      <c r="HZ11" s="184">
        <f>IFERROR(VLOOKUP(HZ$8,Assumptions!$B$62:$N$67,Assumptions!$D$59,0),0)</f>
        <v>0</v>
      </c>
      <c r="IA11" s="184">
        <f>IFERROR(VLOOKUP(IA$8,Assumptions!$B$62:$N$67,Assumptions!$D$59,0),0)</f>
        <v>0</v>
      </c>
      <c r="IB11" s="184">
        <f>IFERROR(VLOOKUP(IB$8,Assumptions!$B$62:$N$67,Assumptions!$D$59,0),0)</f>
        <v>0</v>
      </c>
      <c r="IC11" s="184">
        <f>IFERROR(VLOOKUP(IC$8,Assumptions!$B$62:$N$67,Assumptions!$D$59,0),0)</f>
        <v>0</v>
      </c>
      <c r="ID11" s="184">
        <f>IFERROR(VLOOKUP(ID$8,Assumptions!$B$62:$N$67,Assumptions!$D$59,0),0)</f>
        <v>0</v>
      </c>
      <c r="IE11" s="184">
        <f>IFERROR(VLOOKUP(IE$8,Assumptions!$B$62:$N$67,Assumptions!$D$59,0),0)</f>
        <v>0</v>
      </c>
      <c r="IF11" s="184">
        <f>IFERROR(VLOOKUP(IF$8,Assumptions!$B$62:$N$67,Assumptions!$D$59,0),0)</f>
        <v>0</v>
      </c>
      <c r="IG11" s="184">
        <f>IFERROR(VLOOKUP(IG$8,Assumptions!$B$62:$N$67,Assumptions!$D$59,0),0)</f>
        <v>0</v>
      </c>
      <c r="IH11" s="184">
        <f>IFERROR(VLOOKUP(IH$8,Assumptions!$B$62:$N$67,Assumptions!$D$59,0),0)</f>
        <v>0</v>
      </c>
      <c r="II11" s="184">
        <f>IFERROR(VLOOKUP(II$8,Assumptions!$B$62:$N$67,Assumptions!$D$59,0),0)</f>
        <v>0</v>
      </c>
      <c r="IJ11" s="184">
        <f>IFERROR(VLOOKUP(IJ$8,Assumptions!$B$62:$N$67,Assumptions!$D$59,0),0)</f>
        <v>0</v>
      </c>
      <c r="IK11" s="184">
        <f>IFERROR(VLOOKUP(IK$8,Assumptions!$B$62:$N$67,Assumptions!$D$59,0),0)</f>
        <v>0</v>
      </c>
      <c r="IL11" s="184">
        <f>IFERROR(VLOOKUP(IL$8,Assumptions!$B$62:$N$67,Assumptions!$D$59,0),0)</f>
        <v>0</v>
      </c>
      <c r="IM11" s="184">
        <f>IFERROR(VLOOKUP(IM$8,Assumptions!$B$62:$N$67,Assumptions!$D$59,0),0)</f>
        <v>0</v>
      </c>
      <c r="IN11" s="184">
        <f>IFERROR(VLOOKUP(IN$8,Assumptions!$B$62:$N$67,Assumptions!$D$59,0),0)</f>
        <v>0</v>
      </c>
      <c r="IO11" s="184">
        <f>IFERROR(VLOOKUP(IO$8,Assumptions!$B$62:$N$67,Assumptions!$D$59,0),0)</f>
        <v>0</v>
      </c>
      <c r="IP11" s="184">
        <f>IFERROR(VLOOKUP(IP$8,Assumptions!$B$62:$N$67,Assumptions!$D$59,0),0)</f>
        <v>0</v>
      </c>
      <c r="IQ11" s="184">
        <f>IFERROR(VLOOKUP(IQ$8,Assumptions!$B$62:$N$67,Assumptions!$D$59,0),0)</f>
        <v>0</v>
      </c>
      <c r="IR11" s="184">
        <f>IFERROR(VLOOKUP(IR$8,Assumptions!$B$62:$N$67,Assumptions!$D$59,0),0)</f>
        <v>0</v>
      </c>
      <c r="IS11" s="184">
        <f>IFERROR(VLOOKUP(IS$8,Assumptions!$B$62:$N$67,Assumptions!$D$59,0),0)</f>
        <v>0</v>
      </c>
      <c r="IT11" s="184">
        <f>IFERROR(VLOOKUP(IT$8,Assumptions!$B$62:$N$67,Assumptions!$D$59,0),0)</f>
        <v>0</v>
      </c>
      <c r="IU11" s="184">
        <f>IFERROR(VLOOKUP(IU$8,Assumptions!$B$62:$N$67,Assumptions!$D$59,0),0)</f>
        <v>0</v>
      </c>
      <c r="IV11" s="184">
        <f>IFERROR(VLOOKUP(IV$8,Assumptions!$B$62:$N$67,Assumptions!$D$59,0),0)</f>
        <v>0</v>
      </c>
      <c r="IW11" s="184">
        <f>IFERROR(VLOOKUP(IW$8,Assumptions!$B$62:$N$67,Assumptions!$D$59,0),0)</f>
        <v>0</v>
      </c>
      <c r="IX11" s="184">
        <f>IFERROR(VLOOKUP(IX$8,Assumptions!$B$62:$N$67,Assumptions!$D$59,0),0)</f>
        <v>0</v>
      </c>
      <c r="IY11" s="184">
        <f>IFERROR(VLOOKUP(IY$8,Assumptions!$B$62:$N$67,Assumptions!$D$59,0),0)</f>
        <v>0</v>
      </c>
      <c r="IZ11" s="184">
        <f>IFERROR(VLOOKUP(IZ$8,Assumptions!$B$62:$N$67,Assumptions!$D$59,0),0)</f>
        <v>0</v>
      </c>
      <c r="JA11" s="184">
        <f>IFERROR(VLOOKUP(JA$8,Assumptions!$B$62:$N$67,Assumptions!$D$59,0),0)</f>
        <v>0</v>
      </c>
      <c r="JB11" s="184">
        <f>IFERROR(VLOOKUP(JB$8,Assumptions!$B$62:$N$67,Assumptions!$D$59,0),0)</f>
        <v>0</v>
      </c>
      <c r="JC11" s="184">
        <f>IFERROR(VLOOKUP(JC$8,Assumptions!$B$62:$N$67,Assumptions!$D$59,0),0)</f>
        <v>0</v>
      </c>
      <c r="JD11" s="184">
        <f>IFERROR(VLOOKUP(JD$8,Assumptions!$B$62:$N$67,Assumptions!$D$59,0),0)</f>
        <v>0</v>
      </c>
      <c r="JE11" s="184">
        <f>IFERROR(VLOOKUP(JE$8,Assumptions!$B$62:$N$67,Assumptions!$D$59,0),0)</f>
        <v>0</v>
      </c>
      <c r="JF11" s="184">
        <f>IFERROR(VLOOKUP(JF$8,Assumptions!$B$62:$N$67,Assumptions!$D$59,0),0)</f>
        <v>0</v>
      </c>
      <c r="JG11" s="184">
        <f>IFERROR(VLOOKUP(JG$8,Assumptions!$B$62:$N$67,Assumptions!$D$59,0),0)</f>
        <v>0</v>
      </c>
      <c r="JH11" s="184">
        <f>IFERROR(VLOOKUP(JH$8,Assumptions!$B$62:$N$67,Assumptions!$D$59,0),0)</f>
        <v>0</v>
      </c>
      <c r="JI11" s="184">
        <f>IFERROR(VLOOKUP(JI$8,Assumptions!$B$62:$N$67,Assumptions!$D$59,0),0)</f>
        <v>0</v>
      </c>
      <c r="JJ11" s="184">
        <f>IFERROR(VLOOKUP(JJ$8,Assumptions!$B$62:$N$67,Assumptions!$D$59,0),0)</f>
        <v>0</v>
      </c>
      <c r="JK11" s="184">
        <f>IFERROR(VLOOKUP(JK$8,Assumptions!$B$62:$N$67,Assumptions!$D$59,0),0)</f>
        <v>0</v>
      </c>
      <c r="JL11" s="184">
        <f>IFERROR(VLOOKUP(JL$8,Assumptions!$B$62:$N$67,Assumptions!$D$59,0),0)</f>
        <v>0</v>
      </c>
      <c r="JM11" s="184">
        <f>IFERROR(VLOOKUP(JM$8,Assumptions!$B$62:$N$67,Assumptions!$D$59,0),0)</f>
        <v>0</v>
      </c>
      <c r="JN11" s="184">
        <f>IFERROR(VLOOKUP(JN$8,Assumptions!$B$62:$N$67,Assumptions!$D$59,0),0)</f>
        <v>0</v>
      </c>
      <c r="JO11" s="184">
        <f>IFERROR(VLOOKUP(JO$8,Assumptions!$B$62:$N$67,Assumptions!$D$59,0),0)</f>
        <v>0</v>
      </c>
      <c r="JP11" s="184">
        <f>IFERROR(VLOOKUP(JP$8,Assumptions!$B$62:$N$67,Assumptions!$D$59,0),0)</f>
        <v>0</v>
      </c>
      <c r="JQ11" s="184">
        <f>IFERROR(VLOOKUP(JQ$8,Assumptions!$B$62:$N$67,Assumptions!$D$59,0),0)</f>
        <v>0</v>
      </c>
      <c r="JR11" s="184">
        <f>IFERROR(VLOOKUP(JR$8,Assumptions!$B$62:$N$67,Assumptions!$D$59,0),0)</f>
        <v>0</v>
      </c>
      <c r="JS11" s="184">
        <f>IFERROR(VLOOKUP(JS$8,Assumptions!$B$62:$N$67,Assumptions!$D$59,0),0)</f>
        <v>0</v>
      </c>
      <c r="JT11" s="184">
        <f>IFERROR(VLOOKUP(JT$8,Assumptions!$B$62:$N$67,Assumptions!$D$59,0),0)</f>
        <v>0</v>
      </c>
      <c r="JU11" s="184">
        <f>IFERROR(VLOOKUP(JU$8,Assumptions!$B$62:$N$67,Assumptions!$D$59,0),0)</f>
        <v>0</v>
      </c>
      <c r="JV11" s="184">
        <f>IFERROR(VLOOKUP(JV$8,Assumptions!$B$62:$N$67,Assumptions!$D$59,0),0)</f>
        <v>0</v>
      </c>
      <c r="JW11" s="184">
        <f>IFERROR(VLOOKUP(JW$8,Assumptions!$B$62:$N$67,Assumptions!$D$59,0),0)</f>
        <v>0</v>
      </c>
      <c r="JX11" s="184">
        <f>IFERROR(VLOOKUP(JX$8,Assumptions!$B$62:$N$67,Assumptions!$D$59,0),0)</f>
        <v>0</v>
      </c>
      <c r="JY11" s="184">
        <f>IFERROR(VLOOKUP(JY$8,Assumptions!$B$62:$N$67,Assumptions!$D$59,0),0)</f>
        <v>0</v>
      </c>
      <c r="JZ11" s="184">
        <f>IFERROR(VLOOKUP(JZ$8,Assumptions!$B$62:$N$67,Assumptions!$D$59,0),0)</f>
        <v>0</v>
      </c>
      <c r="KA11" s="184">
        <f>IFERROR(VLOOKUP(KA$8,Assumptions!$B$62:$N$67,Assumptions!$D$59,0),0)</f>
        <v>0</v>
      </c>
      <c r="KB11" s="184">
        <f>IFERROR(VLOOKUP(KB$8,Assumptions!$B$62:$N$67,Assumptions!$D$59,0),0)</f>
        <v>0</v>
      </c>
      <c r="KC11" s="184">
        <f>IFERROR(VLOOKUP(KC$8,Assumptions!$B$62:$N$67,Assumptions!$D$59,0),0)</f>
        <v>0</v>
      </c>
      <c r="KD11" s="184">
        <f>IFERROR(VLOOKUP(KD$8,Assumptions!$B$62:$N$67,Assumptions!$D$59,0),0)</f>
        <v>0</v>
      </c>
      <c r="KE11" s="184">
        <f>IFERROR(VLOOKUP(KE$8,Assumptions!$B$62:$N$67,Assumptions!$D$59,0),0)</f>
        <v>0</v>
      </c>
      <c r="KF11" s="184">
        <f>IFERROR(VLOOKUP(KF$8,Assumptions!$B$62:$N$67,Assumptions!$D$59,0),0)</f>
        <v>0</v>
      </c>
      <c r="KG11" s="184">
        <f>IFERROR(VLOOKUP(KG$8,Assumptions!$B$62:$N$67,Assumptions!$D$59,0),0)</f>
        <v>0</v>
      </c>
      <c r="KH11" s="184">
        <f>IFERROR(VLOOKUP(KH$8,Assumptions!$B$62:$N$67,Assumptions!$D$59,0),0)</f>
        <v>0</v>
      </c>
      <c r="KI11" s="184">
        <f>IFERROR(VLOOKUP(KI$8,Assumptions!$B$62:$N$67,Assumptions!$D$59,0),0)</f>
        <v>0</v>
      </c>
      <c r="KJ11" s="184">
        <f>IFERROR(VLOOKUP(KJ$8,Assumptions!$B$62:$N$67,Assumptions!$D$59,0),0)</f>
        <v>0</v>
      </c>
      <c r="KK11" s="184">
        <f>IFERROR(VLOOKUP(KK$8,Assumptions!$B$62:$N$67,Assumptions!$D$59,0),0)</f>
        <v>0</v>
      </c>
      <c r="KL11" s="184">
        <f>IFERROR(VLOOKUP(KL$8,Assumptions!$B$62:$N$67,Assumptions!$D$59,0),0)</f>
        <v>0</v>
      </c>
      <c r="KM11" s="184">
        <f>IFERROR(VLOOKUP(KM$8,Assumptions!$B$62:$N$67,Assumptions!$D$59,0),0)</f>
        <v>0</v>
      </c>
      <c r="KN11" s="184">
        <f>IFERROR(VLOOKUP(KN$8,Assumptions!$B$62:$N$67,Assumptions!$D$59,0),0)</f>
        <v>0</v>
      </c>
      <c r="KO11" s="184">
        <f>IFERROR(VLOOKUP(KO$8,Assumptions!$B$62:$N$67,Assumptions!$D$59,0),0)</f>
        <v>0</v>
      </c>
      <c r="KP11" s="184">
        <f>IFERROR(VLOOKUP(KP$8,Assumptions!$B$62:$N$67,Assumptions!$D$59,0),0)</f>
        <v>0</v>
      </c>
      <c r="KQ11" s="184">
        <f>IFERROR(VLOOKUP(KQ$8,Assumptions!$B$62:$N$67,Assumptions!$D$59,0),0)</f>
        <v>0</v>
      </c>
      <c r="KR11" s="184">
        <f>IFERROR(VLOOKUP(KR$8,Assumptions!$B$62:$N$67,Assumptions!$D$59,0),0)</f>
        <v>0</v>
      </c>
      <c r="KS11" s="184">
        <f>IFERROR(VLOOKUP(KS$8,Assumptions!$B$62:$N$67,Assumptions!$D$59,0),0)</f>
        <v>0</v>
      </c>
      <c r="KT11" s="184">
        <f>IFERROR(VLOOKUP(KT$8,Assumptions!$B$62:$N$67,Assumptions!$D$59,0),0)</f>
        <v>0</v>
      </c>
      <c r="KU11" s="184">
        <f>IFERROR(VLOOKUP(KU$8,Assumptions!$B$62:$N$67,Assumptions!$D$59,0),0)</f>
        <v>0</v>
      </c>
      <c r="KV11" s="184">
        <f>IFERROR(VLOOKUP(KV$8,Assumptions!$B$62:$N$67,Assumptions!$D$59,0),0)</f>
        <v>0</v>
      </c>
      <c r="KW11" s="184">
        <f>IFERROR(VLOOKUP(KW$8,Assumptions!$B$62:$N$67,Assumptions!$D$59,0),0)</f>
        <v>0</v>
      </c>
      <c r="KX11" s="184">
        <f>IFERROR(VLOOKUP(KX$8,Assumptions!$B$62:$N$67,Assumptions!$D$59,0),0)</f>
        <v>0</v>
      </c>
      <c r="KY11" s="184">
        <f>IFERROR(VLOOKUP(KY$8,Assumptions!$B$62:$N$67,Assumptions!$D$59,0),0)</f>
        <v>0</v>
      </c>
      <c r="KZ11" s="184">
        <f>IFERROR(VLOOKUP(KZ$8,Assumptions!$B$62:$N$67,Assumptions!$D$59,0),0)</f>
        <v>0</v>
      </c>
      <c r="LA11" s="184">
        <f>IFERROR(VLOOKUP(LA$8,Assumptions!$B$62:$N$67,Assumptions!$D$59,0),0)</f>
        <v>0</v>
      </c>
      <c r="LB11" s="184">
        <f>IFERROR(VLOOKUP(LB$8,Assumptions!$B$62:$N$67,Assumptions!$D$59,0),0)</f>
        <v>0</v>
      </c>
      <c r="LC11" s="184">
        <f>IFERROR(VLOOKUP(LC$8,Assumptions!$B$62:$N$67,Assumptions!$D$59,0),0)</f>
        <v>0</v>
      </c>
      <c r="LD11" s="184">
        <f>IFERROR(VLOOKUP(LD$8,Assumptions!$B$62:$N$67,Assumptions!$D$59,0),0)</f>
        <v>0</v>
      </c>
      <c r="LE11" s="184">
        <f>IFERROR(VLOOKUP(LE$8,Assumptions!$B$62:$N$67,Assumptions!$D$59,0),0)</f>
        <v>0</v>
      </c>
      <c r="LF11" s="184">
        <f>IFERROR(VLOOKUP(LF$8,Assumptions!$B$62:$N$67,Assumptions!$D$59,0),0)</f>
        <v>0</v>
      </c>
      <c r="LG11" s="184">
        <f>IFERROR(VLOOKUP(LG$8,Assumptions!$B$62:$N$67,Assumptions!$D$59,0),0)</f>
        <v>0</v>
      </c>
      <c r="LH11" s="184">
        <f>IFERROR(VLOOKUP(LH$8,Assumptions!$B$62:$N$67,Assumptions!$D$59,0),0)</f>
        <v>0</v>
      </c>
      <c r="LI11" s="184">
        <f>IFERROR(VLOOKUP(LI$8,Assumptions!$B$62:$N$67,Assumptions!$D$59,0),0)</f>
        <v>0</v>
      </c>
      <c r="LJ11" s="184">
        <f>IFERROR(VLOOKUP(LJ$8,Assumptions!$B$62:$N$67,Assumptions!$D$59,0),0)</f>
        <v>0</v>
      </c>
      <c r="LK11" s="184">
        <f>IFERROR(VLOOKUP(LK$8,Assumptions!$B$62:$N$67,Assumptions!$D$59,0),0)</f>
        <v>0</v>
      </c>
      <c r="LL11" s="184">
        <f>IFERROR(VLOOKUP(LL$8,Assumptions!$B$62:$N$67,Assumptions!$D$59,0),0)</f>
        <v>0</v>
      </c>
      <c r="LM11" s="184">
        <f>IFERROR(VLOOKUP(LM$8,Assumptions!$B$62:$N$67,Assumptions!$D$59,0),0)</f>
        <v>0</v>
      </c>
      <c r="LN11" s="184">
        <f>IFERROR(VLOOKUP(LN$8,Assumptions!$B$62:$N$67,Assumptions!$D$59,0),0)</f>
        <v>0</v>
      </c>
      <c r="LO11" s="184">
        <f>IFERROR(VLOOKUP(LO$8,Assumptions!$B$62:$N$67,Assumptions!$D$59,0),0)</f>
        <v>0</v>
      </c>
      <c r="LP11" s="184">
        <f>IFERROR(VLOOKUP(LP$8,Assumptions!$B$62:$N$67,Assumptions!$D$59,0),0)</f>
        <v>0</v>
      </c>
      <c r="LQ11" s="184">
        <f>IFERROR(VLOOKUP(LQ$8,Assumptions!$B$62:$N$67,Assumptions!$D$59,0),0)</f>
        <v>0</v>
      </c>
      <c r="LR11" s="184">
        <f>IFERROR(VLOOKUP(LR$8,Assumptions!$B$62:$N$67,Assumptions!$D$59,0),0)</f>
        <v>0</v>
      </c>
      <c r="LS11" s="184">
        <f>IFERROR(VLOOKUP(LS$8,Assumptions!$B$62:$N$67,Assumptions!$D$59,0),0)</f>
        <v>0</v>
      </c>
      <c r="LT11" s="184">
        <f>IFERROR(VLOOKUP(LT$8,Assumptions!$B$62:$N$67,Assumptions!$D$59,0),0)</f>
        <v>0</v>
      </c>
      <c r="LU11" s="184">
        <f>IFERROR(VLOOKUP(LU$8,Assumptions!$B$62:$N$67,Assumptions!$D$59,0),0)</f>
        <v>0</v>
      </c>
      <c r="LV11" s="184">
        <f>IFERROR(VLOOKUP(LV$8,Assumptions!$B$62:$N$67,Assumptions!$D$59,0),0)</f>
        <v>0</v>
      </c>
      <c r="LW11" s="184">
        <f>IFERROR(VLOOKUP(LW$8,Assumptions!$B$62:$N$67,Assumptions!$D$59,0),0)</f>
        <v>0</v>
      </c>
      <c r="LX11" s="184">
        <f>IFERROR(VLOOKUP(LX$8,Assumptions!$B$62:$N$67,Assumptions!$D$59,0),0)</f>
        <v>0</v>
      </c>
      <c r="LY11" s="184">
        <f>IFERROR(VLOOKUP(LY$8,Assumptions!$B$62:$N$67,Assumptions!$D$59,0),0)</f>
        <v>0</v>
      </c>
      <c r="LZ11" s="184">
        <f>IFERROR(VLOOKUP(LZ$8,Assumptions!$B$62:$N$67,Assumptions!$D$59,0),0)</f>
        <v>0</v>
      </c>
      <c r="MA11" s="184">
        <f>IFERROR(VLOOKUP(MA$8,Assumptions!$B$62:$N$67,Assumptions!$D$59,0),0)</f>
        <v>0</v>
      </c>
      <c r="MB11" s="184">
        <f>IFERROR(VLOOKUP(MB$8,Assumptions!$B$62:$N$67,Assumptions!$D$59,0),0)</f>
        <v>0</v>
      </c>
      <c r="MC11" s="184">
        <f>IFERROR(VLOOKUP(MC$8,Assumptions!$B$62:$N$67,Assumptions!$D$59,0),0)</f>
        <v>0</v>
      </c>
      <c r="MD11" s="184">
        <f>IFERROR(VLOOKUP(MD$8,Assumptions!$B$62:$N$67,Assumptions!$D$59,0),0)</f>
        <v>0</v>
      </c>
      <c r="ME11" s="184">
        <f>IFERROR(VLOOKUP(ME$8,Assumptions!$B$62:$N$67,Assumptions!$D$59,0),0)</f>
        <v>0</v>
      </c>
      <c r="MF11" s="184">
        <f>IFERROR(VLOOKUP(MF$8,Assumptions!$B$62:$N$67,Assumptions!$D$59,0),0)</f>
        <v>0</v>
      </c>
      <c r="MG11" s="184">
        <f>IFERROR(VLOOKUP(MG$8,Assumptions!$B$62:$N$67,Assumptions!$D$59,0),0)</f>
        <v>0</v>
      </c>
      <c r="MH11" s="184">
        <f>IFERROR(VLOOKUP(MH$8,Assumptions!$B$62:$N$67,Assumptions!$D$59,0),0)</f>
        <v>0</v>
      </c>
      <c r="MI11" s="184">
        <f>IFERROR(VLOOKUP(MI$8,Assumptions!$B$62:$N$67,Assumptions!$D$59,0),0)</f>
        <v>0</v>
      </c>
      <c r="MJ11" s="184">
        <f>IFERROR(VLOOKUP(MJ$8,Assumptions!$B$62:$N$67,Assumptions!$D$59,0),0)</f>
        <v>0</v>
      </c>
      <c r="MK11" s="184">
        <f>IFERROR(VLOOKUP(MK$8,Assumptions!$B$62:$N$67,Assumptions!$D$59,0),0)</f>
        <v>0</v>
      </c>
      <c r="ML11" s="184">
        <f>IFERROR(VLOOKUP(ML$8,Assumptions!$B$62:$N$67,Assumptions!$D$59,0),0)</f>
        <v>0</v>
      </c>
      <c r="MM11" s="184">
        <f>IFERROR(VLOOKUP(MM$8,Assumptions!$B$62:$N$67,Assumptions!$D$59,0),0)</f>
        <v>0</v>
      </c>
      <c r="MN11" s="184">
        <f>IFERROR(VLOOKUP(MN$8,Assumptions!$B$62:$N$67,Assumptions!$D$59,0),0)</f>
        <v>0</v>
      </c>
      <c r="MO11" s="184">
        <f>IFERROR(VLOOKUP(MO$8,Assumptions!$B$62:$N$67,Assumptions!$D$59,0),0)</f>
        <v>0</v>
      </c>
      <c r="MP11" s="184">
        <f>IFERROR(VLOOKUP(MP$8,Assumptions!$B$62:$N$67,Assumptions!$D$59,0),0)</f>
        <v>0</v>
      </c>
      <c r="MQ11" s="184">
        <f>IFERROR(VLOOKUP(MQ$8,Assumptions!$B$62:$N$67,Assumptions!$D$59,0),0)</f>
        <v>0</v>
      </c>
      <c r="MR11" s="184">
        <f>IFERROR(VLOOKUP(MR$8,Assumptions!$B$62:$N$67,Assumptions!$D$59,0),0)</f>
        <v>0</v>
      </c>
      <c r="MS11" s="184">
        <f>IFERROR(VLOOKUP(MS$8,Assumptions!$B$62:$N$67,Assumptions!$D$59,0),0)</f>
        <v>0</v>
      </c>
      <c r="MT11" s="184">
        <f>IFERROR(VLOOKUP(MT$8,Assumptions!$B$62:$N$67,Assumptions!$D$59,0),0)</f>
        <v>0</v>
      </c>
      <c r="MU11" s="184">
        <f>IFERROR(VLOOKUP(MU$8,Assumptions!$B$62:$N$67,Assumptions!$D$59,0),0)</f>
        <v>0</v>
      </c>
      <c r="MV11" s="184">
        <f>IFERROR(VLOOKUP(MV$8,Assumptions!$B$62:$N$67,Assumptions!$D$59,0),0)</f>
        <v>0</v>
      </c>
      <c r="MW11" s="184">
        <f>IFERROR(VLOOKUP(MW$8,Assumptions!$B$62:$N$67,Assumptions!$D$59,0),0)</f>
        <v>0</v>
      </c>
      <c r="MX11" s="184">
        <f>IFERROR(VLOOKUP(MX$8,Assumptions!$B$62:$N$67,Assumptions!$D$59,0),0)</f>
        <v>0</v>
      </c>
      <c r="MY11" s="184">
        <f>IFERROR(VLOOKUP(MY$8,Assumptions!$B$62:$N$67,Assumptions!$D$59,0),0)</f>
        <v>0</v>
      </c>
      <c r="MZ11" s="184">
        <f>IFERROR(VLOOKUP(MZ$8,Assumptions!$B$62:$N$67,Assumptions!$D$59,0),0)</f>
        <v>0</v>
      </c>
      <c r="NA11" s="184">
        <f>IFERROR(VLOOKUP(NA$8,Assumptions!$B$62:$N$67,Assumptions!$D$59,0),0)</f>
        <v>0</v>
      </c>
      <c r="NB11" s="184">
        <f>IFERROR(VLOOKUP(NB$8,Assumptions!$B$62:$N$67,Assumptions!$D$59,0),0)</f>
        <v>0</v>
      </c>
      <c r="NC11" s="184">
        <f>IFERROR(VLOOKUP(NC$8,Assumptions!$B$62:$N$67,Assumptions!$D$59,0),0)</f>
        <v>0</v>
      </c>
      <c r="ND11" s="184">
        <f>IFERROR(VLOOKUP(ND$8,Assumptions!$B$62:$N$67,Assumptions!$D$59,0),0)</f>
        <v>0</v>
      </c>
      <c r="NE11" s="184">
        <f>IFERROR(VLOOKUP(NE$8,Assumptions!$B$62:$N$67,Assumptions!$D$59,0),0)</f>
        <v>0</v>
      </c>
      <c r="NF11" s="184">
        <f>IFERROR(VLOOKUP(NF$8,Assumptions!$B$62:$N$67,Assumptions!$D$59,0),0)</f>
        <v>0</v>
      </c>
      <c r="NG11" s="184">
        <f>IFERROR(VLOOKUP(NG$8,Assumptions!$B$62:$N$67,Assumptions!$D$59,0),0)</f>
        <v>0</v>
      </c>
      <c r="NH11" s="184">
        <f>IFERROR(VLOOKUP(NH$8,Assumptions!$B$62:$N$67,Assumptions!$D$59,0),0)</f>
        <v>0</v>
      </c>
      <c r="NI11" s="184">
        <f>IFERROR(VLOOKUP(NI$8,Assumptions!$B$62:$N$67,Assumptions!$D$59,0),0)</f>
        <v>0</v>
      </c>
      <c r="NJ11" s="184">
        <f>IFERROR(VLOOKUP(NJ$8,Assumptions!$B$62:$N$67,Assumptions!$D$59,0),0)</f>
        <v>0</v>
      </c>
      <c r="NK11" s="184">
        <f>IFERROR(VLOOKUP(NK$8,Assumptions!$B$62:$N$67,Assumptions!$D$59,0),0)</f>
        <v>0</v>
      </c>
      <c r="NL11" s="184">
        <f>IFERROR(VLOOKUP(NL$8,Assumptions!$B$62:$N$67,Assumptions!$D$59,0),0)</f>
        <v>0</v>
      </c>
      <c r="NM11" s="184">
        <f>IFERROR(VLOOKUP(NM$8,Assumptions!$B$62:$N$67,Assumptions!$D$59,0),0)</f>
        <v>0</v>
      </c>
      <c r="NN11" s="184">
        <f>IFERROR(VLOOKUP(NN$8,Assumptions!$B$62:$N$67,Assumptions!$D$59,0),0)</f>
        <v>0</v>
      </c>
      <c r="NO11" s="184">
        <f>IFERROR(VLOOKUP(NO$8,Assumptions!$B$62:$N$67,Assumptions!$D$59,0),0)</f>
        <v>0</v>
      </c>
      <c r="NP11" s="184">
        <f>IFERROR(VLOOKUP(NP$8,Assumptions!$B$62:$N$67,Assumptions!$D$59,0),0)</f>
        <v>0</v>
      </c>
      <c r="NQ11" s="184">
        <f>IFERROR(VLOOKUP(NQ$8,Assumptions!$B$62:$N$67,Assumptions!$D$59,0),0)</f>
        <v>0</v>
      </c>
      <c r="NR11" s="184">
        <f>IFERROR(VLOOKUP(NR$8,Assumptions!$B$62:$N$67,Assumptions!$D$59,0),0)</f>
        <v>0</v>
      </c>
      <c r="NS11" s="184">
        <f>IFERROR(VLOOKUP(NS$8,Assumptions!$B$62:$N$67,Assumptions!$D$59,0),0)</f>
        <v>0</v>
      </c>
      <c r="NT11" s="184">
        <f>IFERROR(VLOOKUP(NT$8,Assumptions!$B$62:$N$67,Assumptions!$D$59,0),0)</f>
        <v>0</v>
      </c>
      <c r="NU11" s="184">
        <f>IFERROR(VLOOKUP(NU$8,Assumptions!$B$62:$N$67,Assumptions!$D$59,0),0)</f>
        <v>0</v>
      </c>
      <c r="NV11" s="184">
        <f>IFERROR(VLOOKUP(NV$8,Assumptions!$B$62:$N$67,Assumptions!$D$59,0),0)</f>
        <v>0</v>
      </c>
      <c r="NW11" s="184">
        <f>IFERROR(VLOOKUP(NW$8,Assumptions!$B$62:$N$67,Assumptions!$D$59,0),0)</f>
        <v>0</v>
      </c>
      <c r="NX11" s="184">
        <f>IFERROR(VLOOKUP(NX$8,Assumptions!$B$62:$N$67,Assumptions!$D$59,0),0)</f>
        <v>0</v>
      </c>
      <c r="NY11" s="184">
        <f>IFERROR(VLOOKUP(NY$8,Assumptions!$B$62:$N$67,Assumptions!$D$59,0),0)</f>
        <v>0</v>
      </c>
      <c r="NZ11" s="184">
        <f>IFERROR(VLOOKUP(NZ$8,Assumptions!$B$62:$N$67,Assumptions!$D$59,0),0)</f>
        <v>0</v>
      </c>
      <c r="OA11" s="184">
        <f>IFERROR(VLOOKUP(OA$8,Assumptions!$B$62:$N$67,Assumptions!$D$59,0),0)</f>
        <v>0</v>
      </c>
      <c r="OB11" s="184">
        <f>IFERROR(VLOOKUP(OB$8,Assumptions!$B$62:$N$67,Assumptions!$D$59,0),0)</f>
        <v>0</v>
      </c>
      <c r="OC11" s="184">
        <f>IFERROR(VLOOKUP(OC$8,Assumptions!$B$62:$N$67,Assumptions!$D$59,0),0)</f>
        <v>0</v>
      </c>
      <c r="OD11" s="184">
        <f>IFERROR(VLOOKUP(OD$8,Assumptions!$B$62:$N$67,Assumptions!$D$59,0),0)</f>
        <v>0</v>
      </c>
      <c r="OE11" s="184">
        <f>IFERROR(VLOOKUP(OE$8,Assumptions!$B$62:$N$67,Assumptions!$D$59,0),0)</f>
        <v>0</v>
      </c>
      <c r="OF11" s="184">
        <f>IFERROR(VLOOKUP(OF$8,Assumptions!$B$62:$N$67,Assumptions!$D$59,0),0)</f>
        <v>0</v>
      </c>
      <c r="OG11" s="184">
        <f>IFERROR(VLOOKUP(OG$8,Assumptions!$B$62:$N$67,Assumptions!$D$59,0),0)</f>
        <v>0</v>
      </c>
      <c r="OH11" s="184">
        <f>IFERROR(VLOOKUP(OH$8,Assumptions!$B$62:$N$67,Assumptions!$D$59,0),0)</f>
        <v>0</v>
      </c>
      <c r="OI11" s="184">
        <f>IFERROR(VLOOKUP(OI$8,Assumptions!$B$62:$N$67,Assumptions!$D$59,0),0)</f>
        <v>0</v>
      </c>
      <c r="OJ11" s="184">
        <f>IFERROR(VLOOKUP(OJ$8,Assumptions!$B$62:$N$67,Assumptions!$D$59,0),0)</f>
        <v>0</v>
      </c>
      <c r="OK11" s="184">
        <f>IFERROR(VLOOKUP(OK$8,Assumptions!$B$62:$N$67,Assumptions!$D$59,0),0)</f>
        <v>0</v>
      </c>
      <c r="OL11" s="184">
        <f>IFERROR(VLOOKUP(OL$8,Assumptions!$B$62:$N$67,Assumptions!$D$59,0),0)</f>
        <v>0</v>
      </c>
      <c r="OM11" s="184">
        <f>IFERROR(VLOOKUP(OM$8,Assumptions!$B$62:$N$67,Assumptions!$D$59,0),0)</f>
        <v>0</v>
      </c>
      <c r="ON11" s="184">
        <f>IFERROR(VLOOKUP(ON$8,Assumptions!$B$62:$N$67,Assumptions!$D$59,0),0)</f>
        <v>0</v>
      </c>
      <c r="OO11" s="184">
        <f>IFERROR(VLOOKUP(OO$8,Assumptions!$B$62:$N$67,Assumptions!$D$59,0),0)</f>
        <v>0</v>
      </c>
      <c r="OP11" s="184">
        <f>IFERROR(VLOOKUP(OP$8,Assumptions!$B$62:$N$67,Assumptions!$D$59,0),0)</f>
        <v>0</v>
      </c>
      <c r="OQ11" s="184">
        <f>IFERROR(VLOOKUP(OQ$8,Assumptions!$B$62:$N$67,Assumptions!$D$59,0),0)</f>
        <v>0</v>
      </c>
      <c r="OR11" s="184">
        <f>IFERROR(VLOOKUP(OR$8,Assumptions!$B$62:$N$67,Assumptions!$D$59,0),0)</f>
        <v>0</v>
      </c>
      <c r="OS11" s="184">
        <f>IFERROR(VLOOKUP(OS$8,Assumptions!$B$62:$N$67,Assumptions!$D$59,0),0)</f>
        <v>0</v>
      </c>
      <c r="OT11" s="184">
        <f>IFERROR(VLOOKUP(OT$8,Assumptions!$B$62:$N$67,Assumptions!$D$59,0),0)</f>
        <v>0</v>
      </c>
      <c r="OU11" s="184">
        <f>IFERROR(VLOOKUP(OU$8,Assumptions!$B$62:$N$67,Assumptions!$D$59,0),0)</f>
        <v>0</v>
      </c>
      <c r="OV11" s="184">
        <f>IFERROR(VLOOKUP(OV$8,Assumptions!$B$62:$N$67,Assumptions!$D$59,0),0)</f>
        <v>0</v>
      </c>
      <c r="OW11" s="184">
        <f>IFERROR(VLOOKUP(OW$8,Assumptions!$B$62:$N$67,Assumptions!$D$59,0),0)</f>
        <v>0</v>
      </c>
      <c r="OX11" s="184">
        <f>IFERROR(VLOOKUP(OX$8,Assumptions!$B$62:$N$67,Assumptions!$D$59,0),0)</f>
        <v>0</v>
      </c>
      <c r="OY11" s="184">
        <f>IFERROR(VLOOKUP(OY$8,Assumptions!$B$62:$N$67,Assumptions!$D$59,0),0)</f>
        <v>0</v>
      </c>
      <c r="OZ11" s="184">
        <f>IFERROR(VLOOKUP(OZ$8,Assumptions!$B$62:$N$67,Assumptions!$D$59,0),0)</f>
        <v>0</v>
      </c>
      <c r="PA11" s="184">
        <f>IFERROR(VLOOKUP(PA$8,Assumptions!$B$62:$N$67,Assumptions!$D$59,0),0)</f>
        <v>0</v>
      </c>
      <c r="PB11" s="184">
        <f>IFERROR(VLOOKUP(PB$8,Assumptions!$B$62:$N$67,Assumptions!$D$59,0),0)</f>
        <v>0</v>
      </c>
      <c r="PC11" s="184">
        <f>IFERROR(VLOOKUP(PC$8,Assumptions!$B$62:$N$67,Assumptions!$D$59,0),0)</f>
        <v>0</v>
      </c>
      <c r="PD11" s="184">
        <f>IFERROR(VLOOKUP(PD$8,Assumptions!$B$62:$N$67,Assumptions!$D$59,0),0)</f>
        <v>0</v>
      </c>
      <c r="PE11" s="184">
        <f>IFERROR(VLOOKUP(PE$8,Assumptions!$B$62:$N$67,Assumptions!$D$59,0),0)</f>
        <v>0</v>
      </c>
      <c r="PF11" s="184">
        <f>IFERROR(VLOOKUP(PF$8,Assumptions!$B$62:$N$67,Assumptions!$D$59,0),0)</f>
        <v>0</v>
      </c>
      <c r="PG11" s="184">
        <f>IFERROR(VLOOKUP(PG$8,Assumptions!$B$62:$N$67,Assumptions!$D$59,0),0)</f>
        <v>0</v>
      </c>
      <c r="PH11" s="184">
        <f>IFERROR(VLOOKUP(PH$8,Assumptions!$B$62:$N$67,Assumptions!$D$59,0),0)</f>
        <v>0</v>
      </c>
      <c r="PI11" s="184">
        <f>IFERROR(VLOOKUP(PI$8,Assumptions!$B$62:$N$67,Assumptions!$D$59,0),0)</f>
        <v>0</v>
      </c>
      <c r="PJ11" s="184">
        <f>IFERROR(VLOOKUP(PJ$8,Assumptions!$B$62:$N$67,Assumptions!$D$59,0),0)</f>
        <v>0</v>
      </c>
      <c r="PK11" s="184">
        <f>IFERROR(VLOOKUP(PK$8,Assumptions!$B$62:$N$67,Assumptions!$D$59,0),0)</f>
        <v>0</v>
      </c>
      <c r="PL11" s="184">
        <f>IFERROR(VLOOKUP(PL$8,Assumptions!$B$62:$N$67,Assumptions!$D$59,0),0)</f>
        <v>0</v>
      </c>
      <c r="PM11" s="184">
        <f>IFERROR(VLOOKUP(PM$8,Assumptions!$B$62:$N$67,Assumptions!$D$59,0),0)</f>
        <v>0</v>
      </c>
      <c r="PN11" s="184">
        <f>IFERROR(VLOOKUP(PN$8,Assumptions!$B$62:$N$67,Assumptions!$D$59,0),0)</f>
        <v>0</v>
      </c>
      <c r="PO11" s="184">
        <f>IFERROR(VLOOKUP(PO$8,Assumptions!$B$62:$N$67,Assumptions!$D$59,0),0)</f>
        <v>0</v>
      </c>
      <c r="PP11" s="184">
        <f>IFERROR(VLOOKUP(PP$8,Assumptions!$B$62:$N$67,Assumptions!$D$59,0),0)</f>
        <v>0</v>
      </c>
      <c r="PQ11" s="184">
        <f>IFERROR(VLOOKUP(PQ$8,Assumptions!$B$62:$N$67,Assumptions!$D$59,0),0)</f>
        <v>0</v>
      </c>
      <c r="PR11" s="184">
        <f>IFERROR(VLOOKUP(PR$8,Assumptions!$B$62:$N$67,Assumptions!$D$59,0),0)</f>
        <v>0</v>
      </c>
      <c r="PS11" s="184">
        <f>IFERROR(VLOOKUP(PS$8,Assumptions!$B$62:$N$67,Assumptions!$D$59,0),0)</f>
        <v>0</v>
      </c>
      <c r="PT11" s="184">
        <f>IFERROR(VLOOKUP(PT$8,Assumptions!$B$62:$N$67,Assumptions!$D$59,0),0)</f>
        <v>0</v>
      </c>
      <c r="PU11" s="184">
        <f>IFERROR(VLOOKUP(PU$8,Assumptions!$B$62:$N$67,Assumptions!$D$59,0),0)</f>
        <v>0</v>
      </c>
      <c r="PV11" s="184">
        <f>IFERROR(VLOOKUP(PV$8,Assumptions!$B$62:$N$67,Assumptions!$D$59,0),0)</f>
        <v>0</v>
      </c>
      <c r="PW11" s="184">
        <f>IFERROR(VLOOKUP(PW$8,Assumptions!$B$62:$N$67,Assumptions!$D$59,0),0)</f>
        <v>0</v>
      </c>
      <c r="PX11" s="184">
        <f>IFERROR(VLOOKUP(PX$8,Assumptions!$B$62:$N$67,Assumptions!$D$59,0),0)</f>
        <v>0</v>
      </c>
      <c r="PY11" s="184">
        <f>IFERROR(VLOOKUP(PY$8,Assumptions!$B$62:$N$67,Assumptions!$D$59,0),0)</f>
        <v>0</v>
      </c>
      <c r="PZ11" s="184">
        <f>IFERROR(VLOOKUP(PZ$8,Assumptions!$B$62:$N$67,Assumptions!$D$59,0),0)</f>
        <v>0</v>
      </c>
      <c r="QA11" s="184">
        <f>IFERROR(VLOOKUP(QA$8,Assumptions!$B$62:$N$67,Assumptions!$D$59,0),0)</f>
        <v>0</v>
      </c>
      <c r="QB11" s="184">
        <f>IFERROR(VLOOKUP(QB$8,Assumptions!$B$62:$N$67,Assumptions!$D$59,0),0)</f>
        <v>0</v>
      </c>
      <c r="QC11" s="184">
        <f>IFERROR(VLOOKUP(QC$8,Assumptions!$B$62:$N$67,Assumptions!$D$59,0),0)</f>
        <v>0</v>
      </c>
      <c r="QD11" s="184">
        <f>IFERROR(VLOOKUP(QD$8,Assumptions!$B$62:$N$67,Assumptions!$D$59,0),0)</f>
        <v>0</v>
      </c>
      <c r="QE11" s="184">
        <f>IFERROR(VLOOKUP(QE$8,Assumptions!$B$62:$N$67,Assumptions!$D$59,0),0)</f>
        <v>0</v>
      </c>
      <c r="QF11" s="184">
        <f>IFERROR(VLOOKUP(QF$8,Assumptions!$B$62:$N$67,Assumptions!$D$59,0),0)</f>
        <v>0</v>
      </c>
      <c r="QG11" s="184">
        <f>IFERROR(VLOOKUP(QG$8,Assumptions!$B$62:$N$67,Assumptions!$D$59,0),0)</f>
        <v>0</v>
      </c>
      <c r="QH11" s="184">
        <f>IFERROR(VLOOKUP(QH$8,Assumptions!$B$62:$N$67,Assumptions!$D$59,0),0)</f>
        <v>0</v>
      </c>
      <c r="QI11" s="184">
        <f>IFERROR(VLOOKUP(QI$8,Assumptions!$B$62:$N$67,Assumptions!$D$59,0),0)</f>
        <v>0</v>
      </c>
      <c r="QJ11" s="184">
        <f>IFERROR(VLOOKUP(QJ$8,Assumptions!$B$62:$N$67,Assumptions!$D$59,0),0)</f>
        <v>0</v>
      </c>
      <c r="QK11" s="184">
        <f>IFERROR(VLOOKUP(QK$8,Assumptions!$B$62:$N$67,Assumptions!$D$59,0),0)</f>
        <v>0</v>
      </c>
      <c r="QL11" s="184">
        <f>IFERROR(VLOOKUP(QL$8,Assumptions!$B$62:$N$67,Assumptions!$D$59,0),0)</f>
        <v>0</v>
      </c>
      <c r="QM11" s="184">
        <f>IFERROR(VLOOKUP(QM$8,Assumptions!$B$62:$N$67,Assumptions!$D$59,0),0)</f>
        <v>0</v>
      </c>
      <c r="QN11" s="184">
        <f>IFERROR(VLOOKUP(QN$8,Assumptions!$B$62:$N$67,Assumptions!$D$59,0),0)</f>
        <v>0</v>
      </c>
      <c r="QO11" s="184">
        <f>IFERROR(VLOOKUP(QO$8,Assumptions!$B$62:$N$67,Assumptions!$D$59,0),0)</f>
        <v>0</v>
      </c>
      <c r="QP11" s="184">
        <f>IFERROR(VLOOKUP(QP$8,Assumptions!$B$62:$N$67,Assumptions!$D$59,0),0)</f>
        <v>0</v>
      </c>
      <c r="QQ11" s="184">
        <f>IFERROR(VLOOKUP(QQ$8,Assumptions!$B$62:$N$67,Assumptions!$D$59,0),0)</f>
        <v>0</v>
      </c>
      <c r="QR11" s="184">
        <f>IFERROR(VLOOKUP(QR$8,Assumptions!$B$62:$N$67,Assumptions!$D$59,0),0)</f>
        <v>0</v>
      </c>
      <c r="QS11" s="184">
        <f>IFERROR(VLOOKUP(QS$8,Assumptions!$B$62:$N$67,Assumptions!$D$59,0),0)</f>
        <v>0</v>
      </c>
      <c r="QT11" s="184">
        <f>IFERROR(VLOOKUP(QT$8,Assumptions!$B$62:$N$67,Assumptions!$D$59,0),0)</f>
        <v>0</v>
      </c>
    </row>
    <row r="12" spans="2:462" outlineLevel="1" x14ac:dyDescent="0.3">
      <c r="B12" s="186" t="s">
        <v>402</v>
      </c>
      <c r="L12" s="185">
        <f>VLOOKUP(L$8,Assumptions!$B$62:$N$67,Assumptions!$F$59,0)</f>
        <v>0</v>
      </c>
      <c r="M12" s="185">
        <f>IFERROR(VLOOKUP(M$8,Assumptions!$B$62:$N$67,Assumptions!$F$59,0),0)</f>
        <v>0</v>
      </c>
      <c r="N12" s="185">
        <f>IFERROR(VLOOKUP(N$8,Assumptions!$B$62:$N$67,Assumptions!$F$59,0),0)</f>
        <v>0</v>
      </c>
      <c r="O12" s="185">
        <f>IFERROR(VLOOKUP(O$8,Assumptions!$B$62:$N$67,Assumptions!$F$59,0),0)</f>
        <v>0</v>
      </c>
      <c r="P12" s="185">
        <f>IFERROR(VLOOKUP(P$8,Assumptions!$B$62:$N$67,Assumptions!$F$59,0),0)</f>
        <v>0</v>
      </c>
      <c r="Q12" s="185">
        <f>IFERROR(VLOOKUP(Q$8,Assumptions!$B$62:$N$67,Assumptions!$F$59,0),0)</f>
        <v>0</v>
      </c>
      <c r="R12" s="185">
        <f>IFERROR(VLOOKUP(R$8,Assumptions!$B$62:$N$67,Assumptions!$F$59,0),0)</f>
        <v>0</v>
      </c>
      <c r="S12" s="185">
        <f>IFERROR(VLOOKUP(S$8,Assumptions!$B$62:$N$67,Assumptions!$F$59,0),0)</f>
        <v>0</v>
      </c>
      <c r="T12" s="185">
        <f>IFERROR(VLOOKUP(T$8,Assumptions!$B$62:$N$67,Assumptions!$F$59,0),0)</f>
        <v>0</v>
      </c>
      <c r="U12" s="185">
        <f>IFERROR(VLOOKUP(U$8,Assumptions!$B$62:$N$67,Assumptions!$F$59,0),0)</f>
        <v>0</v>
      </c>
      <c r="V12" s="185">
        <f>IFERROR(VLOOKUP(V$8,Assumptions!$B$62:$N$67,Assumptions!$F$59,0),0)</f>
        <v>0</v>
      </c>
      <c r="W12" s="185">
        <f>IFERROR(VLOOKUP(W$8,Assumptions!$B$62:$N$67,Assumptions!$F$59,0),0)</f>
        <v>0</v>
      </c>
      <c r="X12" s="185">
        <f>IFERROR(VLOOKUP(X$8,Assumptions!$B$62:$N$67,Assumptions!$F$59,0),0)</f>
        <v>0.03</v>
      </c>
      <c r="Y12" s="185">
        <f>IFERROR(VLOOKUP(Y$8,Assumptions!$B$62:$N$67,Assumptions!$F$59,0),0)</f>
        <v>0.03</v>
      </c>
      <c r="Z12" s="185">
        <f>IFERROR(VLOOKUP(Z$8,Assumptions!$B$62:$N$67,Assumptions!$F$59,0),0)</f>
        <v>0.03</v>
      </c>
      <c r="AA12" s="185">
        <f>IFERROR(VLOOKUP(AA$8,Assumptions!$B$62:$N$67,Assumptions!$F$59,0),0)</f>
        <v>0.03</v>
      </c>
      <c r="AB12" s="185">
        <f>IFERROR(VLOOKUP(AB$8,Assumptions!$B$62:$N$67,Assumptions!$F$59,0),0)</f>
        <v>0.03</v>
      </c>
      <c r="AC12" s="185">
        <f>IFERROR(VLOOKUP(AC$8,Assumptions!$B$62:$N$67,Assumptions!$F$59,0),0)</f>
        <v>0.03</v>
      </c>
      <c r="AD12" s="185">
        <f>IFERROR(VLOOKUP(AD$8,Assumptions!$B$62:$N$67,Assumptions!$F$59,0),0)</f>
        <v>0.03</v>
      </c>
      <c r="AE12" s="185">
        <f>IFERROR(VLOOKUP(AE$8,Assumptions!$B$62:$N$67,Assumptions!$F$59,0),0)</f>
        <v>0.03</v>
      </c>
      <c r="AF12" s="185">
        <f>IFERROR(VLOOKUP(AF$8,Assumptions!$B$62:$N$67,Assumptions!$F$59,0),0)</f>
        <v>0.03</v>
      </c>
      <c r="AG12" s="185">
        <f>IFERROR(VLOOKUP(AG$8,Assumptions!$B$62:$N$67,Assumptions!$F$59,0),0)</f>
        <v>0.03</v>
      </c>
      <c r="AH12" s="185">
        <f>IFERROR(VLOOKUP(AH$8,Assumptions!$B$62:$N$67,Assumptions!$F$59,0),0)</f>
        <v>0.03</v>
      </c>
      <c r="AI12" s="185">
        <f>IFERROR(VLOOKUP(AI$8,Assumptions!$B$62:$N$67,Assumptions!$F$59,0),0)</f>
        <v>0.03</v>
      </c>
      <c r="AJ12" s="185">
        <f>IFERROR(VLOOKUP(AJ$8,Assumptions!$B$62:$N$67,Assumptions!$F$59,0),0)</f>
        <v>0.03</v>
      </c>
      <c r="AK12" s="185">
        <f>IFERROR(VLOOKUP(AK$8,Assumptions!$B$62:$N$67,Assumptions!$F$59,0),0)</f>
        <v>0.03</v>
      </c>
      <c r="AL12" s="185">
        <f>IFERROR(VLOOKUP(AL$8,Assumptions!$B$62:$N$67,Assumptions!$F$59,0),0)</f>
        <v>0.03</v>
      </c>
      <c r="AM12" s="185">
        <f>IFERROR(VLOOKUP(AM$8,Assumptions!$B$62:$N$67,Assumptions!$F$59,0),0)</f>
        <v>0.03</v>
      </c>
      <c r="AN12" s="185">
        <f>IFERROR(VLOOKUP(AN$8,Assumptions!$B$62:$N$67,Assumptions!$F$59,0),0)</f>
        <v>0.03</v>
      </c>
      <c r="AO12" s="185">
        <f>IFERROR(VLOOKUP(AO$8,Assumptions!$B$62:$N$67,Assumptions!$F$59,0),0)</f>
        <v>0.03</v>
      </c>
      <c r="AP12" s="185">
        <f>IFERROR(VLOOKUP(AP$8,Assumptions!$B$62:$N$67,Assumptions!$F$59,0),0)</f>
        <v>0.03</v>
      </c>
      <c r="AQ12" s="185">
        <f>IFERROR(VLOOKUP(AQ$8,Assumptions!$B$62:$N$67,Assumptions!$F$59,0),0)</f>
        <v>0.03</v>
      </c>
      <c r="AR12" s="185">
        <f>IFERROR(VLOOKUP(AR$8,Assumptions!$B$62:$N$67,Assumptions!$F$59,0),0)</f>
        <v>0.03</v>
      </c>
      <c r="AS12" s="185">
        <f>IFERROR(VLOOKUP(AS$8,Assumptions!$B$62:$N$67,Assumptions!$F$59,0),0)</f>
        <v>0.03</v>
      </c>
      <c r="AT12" s="185">
        <f>IFERROR(VLOOKUP(AT$8,Assumptions!$B$62:$N$67,Assumptions!$F$59,0),0)</f>
        <v>0.03</v>
      </c>
      <c r="AU12" s="185">
        <f>IFERROR(VLOOKUP(AU$8,Assumptions!$B$62:$N$67,Assumptions!$F$59,0),0)</f>
        <v>0.03</v>
      </c>
      <c r="AV12" s="185">
        <f>IFERROR(VLOOKUP(AV$8,Assumptions!$B$62:$N$67,Assumptions!$F$59,0),0)</f>
        <v>0.03</v>
      </c>
      <c r="AW12" s="185">
        <f>IFERROR(VLOOKUP(AW$8,Assumptions!$B$62:$N$67,Assumptions!$F$59,0),0)</f>
        <v>0.03</v>
      </c>
      <c r="AX12" s="185">
        <f>IFERROR(VLOOKUP(AX$8,Assumptions!$B$62:$N$67,Assumptions!$F$59,0),0)</f>
        <v>0.03</v>
      </c>
      <c r="AY12" s="185">
        <f>IFERROR(VLOOKUP(AY$8,Assumptions!$B$62:$N$67,Assumptions!$F$59,0),0)</f>
        <v>0.03</v>
      </c>
      <c r="AZ12" s="185">
        <f>IFERROR(VLOOKUP(AZ$8,Assumptions!$B$62:$N$67,Assumptions!$F$59,0),0)</f>
        <v>0.03</v>
      </c>
      <c r="BA12" s="185">
        <f>IFERROR(VLOOKUP(BA$8,Assumptions!$B$62:$N$67,Assumptions!$F$59,0),0)</f>
        <v>0.03</v>
      </c>
      <c r="BB12" s="185">
        <f>IFERROR(VLOOKUP(BB$8,Assumptions!$B$62:$N$67,Assumptions!$F$59,0),0)</f>
        <v>0.03</v>
      </c>
      <c r="BC12" s="185">
        <f>IFERROR(VLOOKUP(BC$8,Assumptions!$B$62:$N$67,Assumptions!$F$59,0),0)</f>
        <v>0.03</v>
      </c>
      <c r="BD12" s="185">
        <f>IFERROR(VLOOKUP(BD$8,Assumptions!$B$62:$N$67,Assumptions!$F$59,0),0)</f>
        <v>0.03</v>
      </c>
      <c r="BE12" s="185">
        <f>IFERROR(VLOOKUP(BE$8,Assumptions!$B$62:$N$67,Assumptions!$F$59,0),0)</f>
        <v>0.03</v>
      </c>
      <c r="BF12" s="185">
        <f>IFERROR(VLOOKUP(BF$8,Assumptions!$B$62:$N$67,Assumptions!$F$59,0),0)</f>
        <v>0.03</v>
      </c>
      <c r="BG12" s="185">
        <f>IFERROR(VLOOKUP(BG$8,Assumptions!$B$62:$N$67,Assumptions!$F$59,0),0)</f>
        <v>0.03</v>
      </c>
      <c r="BH12" s="185">
        <f>IFERROR(VLOOKUP(BH$8,Assumptions!$B$62:$N$67,Assumptions!$F$59,0),0)</f>
        <v>0.03</v>
      </c>
      <c r="BI12" s="185">
        <f>IFERROR(VLOOKUP(BI$8,Assumptions!$B$62:$N$67,Assumptions!$F$59,0),0)</f>
        <v>0.03</v>
      </c>
      <c r="BJ12" s="185">
        <f>IFERROR(VLOOKUP(BJ$8,Assumptions!$B$62:$N$67,Assumptions!$F$59,0),0)</f>
        <v>0.03</v>
      </c>
      <c r="BK12" s="185">
        <f>IFERROR(VLOOKUP(BK$8,Assumptions!$B$62:$N$67,Assumptions!$F$59,0),0)</f>
        <v>0.03</v>
      </c>
      <c r="BL12" s="185">
        <f>IFERROR(VLOOKUP(BL$8,Assumptions!$B$62:$N$67,Assumptions!$F$59,0),0)</f>
        <v>0.03</v>
      </c>
      <c r="BM12" s="185">
        <f>IFERROR(VLOOKUP(BM$8,Assumptions!$B$62:$N$67,Assumptions!$F$59,0),0)</f>
        <v>0.03</v>
      </c>
      <c r="BN12" s="185">
        <f>IFERROR(VLOOKUP(BN$8,Assumptions!$B$62:$N$67,Assumptions!$F$59,0),0)</f>
        <v>0.03</v>
      </c>
      <c r="BO12" s="185">
        <f>IFERROR(VLOOKUP(BO$8,Assumptions!$B$62:$N$67,Assumptions!$F$59,0),0)</f>
        <v>0.03</v>
      </c>
      <c r="BP12" s="185">
        <f>IFERROR(VLOOKUP(BP$8,Assumptions!$B$62:$N$67,Assumptions!$F$59,0),0)</f>
        <v>0.03</v>
      </c>
      <c r="BQ12" s="185">
        <f>IFERROR(VLOOKUP(BQ$8,Assumptions!$B$62:$N$67,Assumptions!$F$59,0),0)</f>
        <v>0.03</v>
      </c>
      <c r="BR12" s="185">
        <f>IFERROR(VLOOKUP(BR$8,Assumptions!$B$62:$N$67,Assumptions!$F$59,0),0)</f>
        <v>0.03</v>
      </c>
      <c r="BS12" s="185">
        <f>IFERROR(VLOOKUP(BS$8,Assumptions!$B$62:$N$67,Assumptions!$F$59,0),0)</f>
        <v>0.03</v>
      </c>
      <c r="BT12" s="185">
        <f>IFERROR(VLOOKUP(BT$8,Assumptions!$B$62:$N$67,Assumptions!$F$59,0),0)</f>
        <v>0.03</v>
      </c>
      <c r="BU12" s="185">
        <f>IFERROR(VLOOKUP(BU$8,Assumptions!$B$62:$N$67,Assumptions!$F$59,0),0)</f>
        <v>0.03</v>
      </c>
      <c r="BV12" s="185">
        <f>IFERROR(VLOOKUP(BV$8,Assumptions!$B$62:$N$67,Assumptions!$F$59,0),0)</f>
        <v>0.03</v>
      </c>
      <c r="BW12" s="185">
        <f>IFERROR(VLOOKUP(BW$8,Assumptions!$B$62:$N$67,Assumptions!$F$59,0),0)</f>
        <v>0.03</v>
      </c>
      <c r="BX12" s="185">
        <f>IFERROR(VLOOKUP(BX$8,Assumptions!$B$62:$N$67,Assumptions!$F$59,0),0)</f>
        <v>0.03</v>
      </c>
      <c r="BY12" s="185">
        <f>IFERROR(VLOOKUP(BY$8,Assumptions!$B$62:$N$67,Assumptions!$F$59,0),0)</f>
        <v>0.03</v>
      </c>
      <c r="BZ12" s="185">
        <f>IFERROR(VLOOKUP(BZ$8,Assumptions!$B$62:$N$67,Assumptions!$F$59,0),0)</f>
        <v>0.03</v>
      </c>
      <c r="CA12" s="185">
        <f>IFERROR(VLOOKUP(CA$8,Assumptions!$B$62:$N$67,Assumptions!$F$59,0),0)</f>
        <v>0.03</v>
      </c>
      <c r="CB12" s="185">
        <f>IFERROR(VLOOKUP(CB$8,Assumptions!$B$62:$N$67,Assumptions!$F$59,0),0)</f>
        <v>0.03</v>
      </c>
      <c r="CC12" s="185">
        <f>IFERROR(VLOOKUP(CC$8,Assumptions!$B$62:$N$67,Assumptions!$F$59,0),0)</f>
        <v>0.03</v>
      </c>
      <c r="CD12" s="185">
        <f>IFERROR(VLOOKUP(CD$8,Assumptions!$B$62:$N$67,Assumptions!$F$59,0),0)</f>
        <v>0.03</v>
      </c>
      <c r="CE12" s="185">
        <f>IFERROR(VLOOKUP(CE$8,Assumptions!$B$62:$N$67,Assumptions!$F$59,0),0)</f>
        <v>0.03</v>
      </c>
      <c r="CF12" s="185">
        <f>IFERROR(VLOOKUP(CF$8,Assumptions!$B$62:$N$67,Assumptions!$F$59,0),0)</f>
        <v>0</v>
      </c>
      <c r="CG12" s="185">
        <f>IFERROR(VLOOKUP(CG$8,Assumptions!$B$62:$N$67,Assumptions!$F$59,0),0)</f>
        <v>0</v>
      </c>
      <c r="CH12" s="185">
        <f>IFERROR(VLOOKUP(CH$8,Assumptions!$B$62:$N$67,Assumptions!$F$59,0),0)</f>
        <v>0</v>
      </c>
      <c r="CI12" s="185">
        <f>IFERROR(VLOOKUP(CI$8,Assumptions!$B$62:$N$67,Assumptions!$F$59,0),0)</f>
        <v>0</v>
      </c>
      <c r="CJ12" s="185">
        <f>IFERROR(VLOOKUP(CJ$8,Assumptions!$B$62:$N$67,Assumptions!$F$59,0),0)</f>
        <v>0</v>
      </c>
      <c r="CK12" s="185">
        <f>IFERROR(VLOOKUP(CK$8,Assumptions!$B$62:$N$67,Assumptions!$F$59,0),0)</f>
        <v>0</v>
      </c>
      <c r="CL12" s="185">
        <f>IFERROR(VLOOKUP(CL$8,Assumptions!$B$62:$N$67,Assumptions!$F$59,0),0)</f>
        <v>0</v>
      </c>
      <c r="CM12" s="185">
        <f>IFERROR(VLOOKUP(CM$8,Assumptions!$B$62:$N$67,Assumptions!$F$59,0),0)</f>
        <v>0</v>
      </c>
      <c r="CN12" s="185">
        <f>IFERROR(VLOOKUP(CN$8,Assumptions!$B$62:$N$67,Assumptions!$F$59,0),0)</f>
        <v>0</v>
      </c>
      <c r="CO12" s="185">
        <f>IFERROR(VLOOKUP(CO$8,Assumptions!$B$62:$N$67,Assumptions!$F$59,0),0)</f>
        <v>0</v>
      </c>
      <c r="CP12" s="185">
        <f>IFERROR(VLOOKUP(CP$8,Assumptions!$B$62:$N$67,Assumptions!$F$59,0),0)</f>
        <v>0</v>
      </c>
      <c r="CQ12" s="185">
        <f>IFERROR(VLOOKUP(CQ$8,Assumptions!$B$62:$N$67,Assumptions!$F$59,0),0)</f>
        <v>0</v>
      </c>
      <c r="CR12" s="185">
        <f>IFERROR(VLOOKUP(CR$8,Assumptions!$B$62:$N$67,Assumptions!$F$59,0),0)</f>
        <v>0</v>
      </c>
      <c r="CS12" s="185">
        <f>IFERROR(VLOOKUP(CS$8,Assumptions!$B$62:$N$67,Assumptions!$F$59,0),0)</f>
        <v>0</v>
      </c>
      <c r="CT12" s="185">
        <f>IFERROR(VLOOKUP(CT$8,Assumptions!$B$62:$N$67,Assumptions!$F$59,0),0)</f>
        <v>0</v>
      </c>
      <c r="CU12" s="185">
        <f>IFERROR(VLOOKUP(CU$8,Assumptions!$B$62:$N$67,Assumptions!$F$59,0),0)</f>
        <v>0</v>
      </c>
      <c r="CV12" s="185">
        <f>IFERROR(VLOOKUP(CV$8,Assumptions!$B$62:$N$67,Assumptions!$F$59,0),0)</f>
        <v>0</v>
      </c>
      <c r="CW12" s="185">
        <f>IFERROR(VLOOKUP(CW$8,Assumptions!$B$62:$N$67,Assumptions!$F$59,0),0)</f>
        <v>0</v>
      </c>
      <c r="CX12" s="185">
        <f>IFERROR(VLOOKUP(CX$8,Assumptions!$B$62:$N$67,Assumptions!$F$59,0),0)</f>
        <v>0</v>
      </c>
      <c r="CY12" s="185">
        <f>IFERROR(VLOOKUP(CY$8,Assumptions!$B$62:$N$67,Assumptions!$F$59,0),0)</f>
        <v>0</v>
      </c>
      <c r="CZ12" s="185">
        <f>IFERROR(VLOOKUP(CZ$8,Assumptions!$B$62:$N$67,Assumptions!$F$59,0),0)</f>
        <v>0</v>
      </c>
      <c r="DA12" s="185">
        <f>IFERROR(VLOOKUP(DA$8,Assumptions!$B$62:$N$67,Assumptions!$F$59,0),0)</f>
        <v>0</v>
      </c>
      <c r="DB12" s="185">
        <f>IFERROR(VLOOKUP(DB$8,Assumptions!$B$62:$N$67,Assumptions!$F$59,0),0)</f>
        <v>0</v>
      </c>
      <c r="DC12" s="185">
        <f>IFERROR(VLOOKUP(DC$8,Assumptions!$B$62:$N$67,Assumptions!$F$59,0),0)</f>
        <v>0</v>
      </c>
      <c r="DD12" s="185">
        <f>IFERROR(VLOOKUP(DD$8,Assumptions!$B$62:$N$67,Assumptions!$F$59,0),0)</f>
        <v>0</v>
      </c>
      <c r="DE12" s="185">
        <f>IFERROR(VLOOKUP(DE$8,Assumptions!$B$62:$N$67,Assumptions!$F$59,0),0)</f>
        <v>0</v>
      </c>
      <c r="DF12" s="185">
        <f>IFERROR(VLOOKUP(DF$8,Assumptions!$B$62:$N$67,Assumptions!$F$59,0),0)</f>
        <v>0</v>
      </c>
      <c r="DG12" s="185">
        <f>IFERROR(VLOOKUP(DG$8,Assumptions!$B$62:$N$67,Assumptions!$F$59,0),0)</f>
        <v>0</v>
      </c>
      <c r="DH12" s="185">
        <f>IFERROR(VLOOKUP(DH$8,Assumptions!$B$62:$N$67,Assumptions!$F$59,0),0)</f>
        <v>0</v>
      </c>
      <c r="DI12" s="185">
        <f>IFERROR(VLOOKUP(DI$8,Assumptions!$B$62:$N$67,Assumptions!$F$59,0),0)</f>
        <v>0</v>
      </c>
      <c r="DJ12" s="185">
        <f>IFERROR(VLOOKUP(DJ$8,Assumptions!$B$62:$N$67,Assumptions!$F$59,0),0)</f>
        <v>0</v>
      </c>
      <c r="DK12" s="185">
        <f>IFERROR(VLOOKUP(DK$8,Assumptions!$B$62:$N$67,Assumptions!$F$59,0),0)</f>
        <v>0</v>
      </c>
      <c r="DL12" s="185">
        <f>IFERROR(VLOOKUP(DL$8,Assumptions!$B$62:$N$67,Assumptions!$F$59,0),0)</f>
        <v>0</v>
      </c>
      <c r="DM12" s="185">
        <f>IFERROR(VLOOKUP(DM$8,Assumptions!$B$62:$N$67,Assumptions!$F$59,0),0)</f>
        <v>0</v>
      </c>
      <c r="DN12" s="185">
        <f>IFERROR(VLOOKUP(DN$8,Assumptions!$B$62:$N$67,Assumptions!$F$59,0),0)</f>
        <v>0</v>
      </c>
      <c r="DO12" s="185">
        <f>IFERROR(VLOOKUP(DO$8,Assumptions!$B$62:$N$67,Assumptions!$F$59,0),0)</f>
        <v>0</v>
      </c>
      <c r="DP12" s="185">
        <f>IFERROR(VLOOKUP(DP$8,Assumptions!$B$62:$N$67,Assumptions!$F$59,0),0)</f>
        <v>0</v>
      </c>
      <c r="DQ12" s="185">
        <f>IFERROR(VLOOKUP(DQ$8,Assumptions!$B$62:$N$67,Assumptions!$F$59,0),0)</f>
        <v>0</v>
      </c>
      <c r="DR12" s="185">
        <f>IFERROR(VLOOKUP(DR$8,Assumptions!$B$62:$N$67,Assumptions!$F$59,0),0)</f>
        <v>0</v>
      </c>
      <c r="DS12" s="185">
        <f>IFERROR(VLOOKUP(DS$8,Assumptions!$B$62:$N$67,Assumptions!$F$59,0),0)</f>
        <v>0</v>
      </c>
      <c r="DT12" s="185">
        <f>IFERROR(VLOOKUP(DT$8,Assumptions!$B$62:$N$67,Assumptions!$F$59,0),0)</f>
        <v>0</v>
      </c>
      <c r="DU12" s="185">
        <f>IFERROR(VLOOKUP(DU$8,Assumptions!$B$62:$N$67,Assumptions!$F$59,0),0)</f>
        <v>0</v>
      </c>
      <c r="DV12" s="185">
        <f>IFERROR(VLOOKUP(DV$8,Assumptions!$B$62:$N$67,Assumptions!$F$59,0),0)</f>
        <v>0</v>
      </c>
      <c r="DW12" s="185">
        <f>IFERROR(VLOOKUP(DW$8,Assumptions!$B$62:$N$67,Assumptions!$F$59,0),0)</f>
        <v>0</v>
      </c>
      <c r="DX12" s="185">
        <f>IFERROR(VLOOKUP(DX$8,Assumptions!$B$62:$N$67,Assumptions!$F$59,0),0)</f>
        <v>0</v>
      </c>
      <c r="DY12" s="185">
        <f>IFERROR(VLOOKUP(DY$8,Assumptions!$B$62:$N$67,Assumptions!$F$59,0),0)</f>
        <v>0</v>
      </c>
      <c r="DZ12" s="185">
        <f>IFERROR(VLOOKUP(DZ$8,Assumptions!$B$62:$N$67,Assumptions!$F$59,0),0)</f>
        <v>0</v>
      </c>
      <c r="EA12" s="185">
        <f>IFERROR(VLOOKUP(EA$8,Assumptions!$B$62:$N$67,Assumptions!$F$59,0),0)</f>
        <v>0</v>
      </c>
      <c r="EB12" s="185">
        <f>IFERROR(VLOOKUP(EB$8,Assumptions!$B$62:$N$67,Assumptions!$F$59,0),0)</f>
        <v>0</v>
      </c>
      <c r="EC12" s="185">
        <f>IFERROR(VLOOKUP(EC$8,Assumptions!$B$62:$N$67,Assumptions!$F$59,0),0)</f>
        <v>0</v>
      </c>
      <c r="ED12" s="185">
        <f>IFERROR(VLOOKUP(ED$8,Assumptions!$B$62:$N$67,Assumptions!$F$59,0),0)</f>
        <v>0</v>
      </c>
      <c r="EE12" s="185">
        <f>IFERROR(VLOOKUP(EE$8,Assumptions!$B$62:$N$67,Assumptions!$F$59,0),0)</f>
        <v>0</v>
      </c>
      <c r="EF12" s="185">
        <f>IFERROR(VLOOKUP(EF$8,Assumptions!$B$62:$N$67,Assumptions!$F$59,0),0)</f>
        <v>0</v>
      </c>
      <c r="EG12" s="185">
        <f>IFERROR(VLOOKUP(EG$8,Assumptions!$B$62:$N$67,Assumptions!$F$59,0),0)</f>
        <v>0</v>
      </c>
      <c r="EH12" s="185">
        <f>IFERROR(VLOOKUP(EH$8,Assumptions!$B$62:$N$67,Assumptions!$F$59,0),0)</f>
        <v>0</v>
      </c>
      <c r="EI12" s="185">
        <f>IFERROR(VLOOKUP(EI$8,Assumptions!$B$62:$N$67,Assumptions!$F$59,0),0)</f>
        <v>0</v>
      </c>
      <c r="EJ12" s="185">
        <f>IFERROR(VLOOKUP(EJ$8,Assumptions!$B$62:$N$67,Assumptions!$F$59,0),0)</f>
        <v>0</v>
      </c>
      <c r="EK12" s="185">
        <f>IFERROR(VLOOKUP(EK$8,Assumptions!$B$62:$N$67,Assumptions!$F$59,0),0)</f>
        <v>0</v>
      </c>
      <c r="EL12" s="185">
        <f>IFERROR(VLOOKUP(EL$8,Assumptions!$B$62:$N$67,Assumptions!$F$59,0),0)</f>
        <v>0</v>
      </c>
      <c r="EM12" s="185">
        <f>IFERROR(VLOOKUP(EM$8,Assumptions!$B$62:$N$67,Assumptions!$F$59,0),0)</f>
        <v>0</v>
      </c>
      <c r="EN12" s="185">
        <f>IFERROR(VLOOKUP(EN$8,Assumptions!$B$62:$N$67,Assumptions!$F$59,0),0)</f>
        <v>0</v>
      </c>
      <c r="EO12" s="185">
        <f>IFERROR(VLOOKUP(EO$8,Assumptions!$B$62:$N$67,Assumptions!$F$59,0),0)</f>
        <v>0</v>
      </c>
      <c r="EP12" s="185">
        <f>IFERROR(VLOOKUP(EP$8,Assumptions!$B$62:$N$67,Assumptions!$F$59,0),0)</f>
        <v>0</v>
      </c>
      <c r="EQ12" s="185">
        <f>IFERROR(VLOOKUP(EQ$8,Assumptions!$B$62:$N$67,Assumptions!$F$59,0),0)</f>
        <v>0</v>
      </c>
      <c r="ER12" s="185">
        <f>IFERROR(VLOOKUP(ER$8,Assumptions!$B$62:$N$67,Assumptions!$F$59,0),0)</f>
        <v>0</v>
      </c>
      <c r="ES12" s="185">
        <f>IFERROR(VLOOKUP(ES$8,Assumptions!$B$62:$N$67,Assumptions!$F$59,0),0)</f>
        <v>0</v>
      </c>
      <c r="ET12" s="185">
        <f>IFERROR(VLOOKUP(ET$8,Assumptions!$B$62:$N$67,Assumptions!$F$59,0),0)</f>
        <v>0</v>
      </c>
      <c r="EU12" s="185">
        <f>IFERROR(VLOOKUP(EU$8,Assumptions!$B$62:$N$67,Assumptions!$F$59,0),0)</f>
        <v>0</v>
      </c>
      <c r="EV12" s="185">
        <f>IFERROR(VLOOKUP(EV$8,Assumptions!$B$62:$N$67,Assumptions!$F$59,0),0)</f>
        <v>0</v>
      </c>
      <c r="EW12" s="185">
        <f>IFERROR(VLOOKUP(EW$8,Assumptions!$B$62:$N$67,Assumptions!$F$59,0),0)</f>
        <v>0</v>
      </c>
      <c r="EX12" s="185">
        <f>IFERROR(VLOOKUP(EX$8,Assumptions!$B$62:$N$67,Assumptions!$F$59,0),0)</f>
        <v>0</v>
      </c>
      <c r="EY12" s="185">
        <f>IFERROR(VLOOKUP(EY$8,Assumptions!$B$62:$N$67,Assumptions!$F$59,0),0)</f>
        <v>0</v>
      </c>
      <c r="EZ12" s="185">
        <f>IFERROR(VLOOKUP(EZ$8,Assumptions!$B$62:$N$67,Assumptions!$F$59,0),0)</f>
        <v>0</v>
      </c>
      <c r="FA12" s="185">
        <f>IFERROR(VLOOKUP(FA$8,Assumptions!$B$62:$N$67,Assumptions!$F$59,0),0)</f>
        <v>0</v>
      </c>
      <c r="FB12" s="185">
        <f>IFERROR(VLOOKUP(FB$8,Assumptions!$B$62:$N$67,Assumptions!$F$59,0),0)</f>
        <v>0</v>
      </c>
      <c r="FC12" s="185">
        <f>IFERROR(VLOOKUP(FC$8,Assumptions!$B$62:$N$67,Assumptions!$F$59,0),0)</f>
        <v>0</v>
      </c>
      <c r="FD12" s="185">
        <f>IFERROR(VLOOKUP(FD$8,Assumptions!$B$62:$N$67,Assumptions!$F$59,0),0)</f>
        <v>0</v>
      </c>
      <c r="FE12" s="185">
        <f>IFERROR(VLOOKUP(FE$8,Assumptions!$B$62:$N$67,Assumptions!$F$59,0),0)</f>
        <v>0</v>
      </c>
      <c r="FF12" s="185">
        <f>IFERROR(VLOOKUP(FF$8,Assumptions!$B$62:$N$67,Assumptions!$F$59,0),0)</f>
        <v>0</v>
      </c>
      <c r="FG12" s="185">
        <f>IFERROR(VLOOKUP(FG$8,Assumptions!$B$62:$N$67,Assumptions!$F$59,0),0)</f>
        <v>0</v>
      </c>
      <c r="FH12" s="185">
        <f>IFERROR(VLOOKUP(FH$8,Assumptions!$B$62:$N$67,Assumptions!$F$59,0),0)</f>
        <v>0</v>
      </c>
      <c r="FI12" s="185">
        <f>IFERROR(VLOOKUP(FI$8,Assumptions!$B$62:$N$67,Assumptions!$F$59,0),0)</f>
        <v>0</v>
      </c>
      <c r="FJ12" s="185">
        <f>IFERROR(VLOOKUP(FJ$8,Assumptions!$B$62:$N$67,Assumptions!$F$59,0),0)</f>
        <v>0</v>
      </c>
      <c r="FK12" s="185">
        <f>IFERROR(VLOOKUP(FK$8,Assumptions!$B$62:$N$67,Assumptions!$F$59,0),0)</f>
        <v>0</v>
      </c>
      <c r="FL12" s="185">
        <f>IFERROR(VLOOKUP(FL$8,Assumptions!$B$62:$N$67,Assumptions!$F$59,0),0)</f>
        <v>0</v>
      </c>
      <c r="FM12" s="185">
        <f>IFERROR(VLOOKUP(FM$8,Assumptions!$B$62:$N$67,Assumptions!$F$59,0),0)</f>
        <v>0</v>
      </c>
      <c r="FN12" s="185">
        <f>IFERROR(VLOOKUP(FN$8,Assumptions!$B$62:$N$67,Assumptions!$F$59,0),0)</f>
        <v>0</v>
      </c>
      <c r="FO12" s="185">
        <f>IFERROR(VLOOKUP(FO$8,Assumptions!$B$62:$N$67,Assumptions!$F$59,0),0)</f>
        <v>0</v>
      </c>
      <c r="FP12" s="185">
        <f>IFERROR(VLOOKUP(FP$8,Assumptions!$B$62:$N$67,Assumptions!$F$59,0),0)</f>
        <v>0</v>
      </c>
      <c r="FQ12" s="185">
        <f>IFERROR(VLOOKUP(FQ$8,Assumptions!$B$62:$N$67,Assumptions!$F$59,0),0)</f>
        <v>0</v>
      </c>
      <c r="FR12" s="185">
        <f>IFERROR(VLOOKUP(FR$8,Assumptions!$B$62:$N$67,Assumptions!$F$59,0),0)</f>
        <v>0</v>
      </c>
      <c r="FS12" s="185">
        <f>IFERROR(VLOOKUP(FS$8,Assumptions!$B$62:$N$67,Assumptions!$F$59,0),0)</f>
        <v>0</v>
      </c>
      <c r="FT12" s="185">
        <f>IFERROR(VLOOKUP(FT$8,Assumptions!$B$62:$N$67,Assumptions!$F$59,0),0)</f>
        <v>0</v>
      </c>
      <c r="FU12" s="185">
        <f>IFERROR(VLOOKUP(FU$8,Assumptions!$B$62:$N$67,Assumptions!$F$59,0),0)</f>
        <v>0</v>
      </c>
      <c r="FV12" s="185">
        <f>IFERROR(VLOOKUP(FV$8,Assumptions!$B$62:$N$67,Assumptions!$F$59,0),0)</f>
        <v>0</v>
      </c>
      <c r="FW12" s="185">
        <f>IFERROR(VLOOKUP(FW$8,Assumptions!$B$62:$N$67,Assumptions!$F$59,0),0)</f>
        <v>0</v>
      </c>
      <c r="FX12" s="185">
        <f>IFERROR(VLOOKUP(FX$8,Assumptions!$B$62:$N$67,Assumptions!$F$59,0),0)</f>
        <v>0</v>
      </c>
      <c r="FY12" s="185">
        <f>IFERROR(VLOOKUP(FY$8,Assumptions!$B$62:$N$67,Assumptions!$F$59,0),0)</f>
        <v>0</v>
      </c>
      <c r="FZ12" s="185">
        <f>IFERROR(VLOOKUP(FZ$8,Assumptions!$B$62:$N$67,Assumptions!$F$59,0),0)</f>
        <v>0</v>
      </c>
      <c r="GA12" s="185">
        <f>IFERROR(VLOOKUP(GA$8,Assumptions!$B$62:$N$67,Assumptions!$F$59,0),0)</f>
        <v>0</v>
      </c>
      <c r="GB12" s="185">
        <f>IFERROR(VLOOKUP(GB$8,Assumptions!$B$62:$N$67,Assumptions!$F$59,0),0)</f>
        <v>0</v>
      </c>
      <c r="GC12" s="185">
        <f>IFERROR(VLOOKUP(GC$8,Assumptions!$B$62:$N$67,Assumptions!$F$59,0),0)</f>
        <v>0</v>
      </c>
      <c r="GD12" s="185">
        <f>IFERROR(VLOOKUP(GD$8,Assumptions!$B$62:$N$67,Assumptions!$F$59,0),0)</f>
        <v>0</v>
      </c>
      <c r="GE12" s="185">
        <f>IFERROR(VLOOKUP(GE$8,Assumptions!$B$62:$N$67,Assumptions!$F$59,0),0)</f>
        <v>0</v>
      </c>
      <c r="GF12" s="185">
        <f>IFERROR(VLOOKUP(GF$8,Assumptions!$B$62:$N$67,Assumptions!$F$59,0),0)</f>
        <v>0</v>
      </c>
      <c r="GG12" s="185">
        <f>IFERROR(VLOOKUP(GG$8,Assumptions!$B$62:$N$67,Assumptions!$F$59,0),0)</f>
        <v>0</v>
      </c>
      <c r="GH12" s="185">
        <f>IFERROR(VLOOKUP(GH$8,Assumptions!$B$62:$N$67,Assumptions!$F$59,0),0)</f>
        <v>0</v>
      </c>
      <c r="GI12" s="185">
        <f>IFERROR(VLOOKUP(GI$8,Assumptions!$B$62:$N$67,Assumptions!$F$59,0),0)</f>
        <v>0</v>
      </c>
      <c r="GJ12" s="185">
        <f>IFERROR(VLOOKUP(GJ$8,Assumptions!$B$62:$N$67,Assumptions!$F$59,0),0)</f>
        <v>0</v>
      </c>
      <c r="GK12" s="185">
        <f>IFERROR(VLOOKUP(GK$8,Assumptions!$B$62:$N$67,Assumptions!$F$59,0),0)</f>
        <v>0</v>
      </c>
      <c r="GL12" s="185">
        <f>IFERROR(VLOOKUP(GL$8,Assumptions!$B$62:$N$67,Assumptions!$F$59,0),0)</f>
        <v>0</v>
      </c>
      <c r="GM12" s="185">
        <f>IFERROR(VLOOKUP(GM$8,Assumptions!$B$62:$N$67,Assumptions!$F$59,0),0)</f>
        <v>0</v>
      </c>
      <c r="GN12" s="185">
        <f>IFERROR(VLOOKUP(GN$8,Assumptions!$B$62:$N$67,Assumptions!$F$59,0),0)</f>
        <v>0</v>
      </c>
      <c r="GO12" s="185">
        <f>IFERROR(VLOOKUP(GO$8,Assumptions!$B$62:$N$67,Assumptions!$F$59,0),0)</f>
        <v>0</v>
      </c>
      <c r="GP12" s="185">
        <f>IFERROR(VLOOKUP(GP$8,Assumptions!$B$62:$N$67,Assumptions!$F$59,0),0)</f>
        <v>0</v>
      </c>
      <c r="GQ12" s="185">
        <f>IFERROR(VLOOKUP(GQ$8,Assumptions!$B$62:$N$67,Assumptions!$F$59,0),0)</f>
        <v>0</v>
      </c>
      <c r="GR12" s="185">
        <f>IFERROR(VLOOKUP(GR$8,Assumptions!$B$62:$N$67,Assumptions!$F$59,0),0)</f>
        <v>0</v>
      </c>
      <c r="GS12" s="185">
        <f>IFERROR(VLOOKUP(GS$8,Assumptions!$B$62:$N$67,Assumptions!$F$59,0),0)</f>
        <v>0</v>
      </c>
      <c r="GT12" s="185">
        <f>IFERROR(VLOOKUP(GT$8,Assumptions!$B$62:$N$67,Assumptions!$F$59,0),0)</f>
        <v>0</v>
      </c>
      <c r="GU12" s="185">
        <f>IFERROR(VLOOKUP(GU$8,Assumptions!$B$62:$N$67,Assumptions!$F$59,0),0)</f>
        <v>0</v>
      </c>
      <c r="GV12" s="185">
        <f>IFERROR(VLOOKUP(GV$8,Assumptions!$B$62:$N$67,Assumptions!$F$59,0),0)</f>
        <v>0</v>
      </c>
      <c r="GW12" s="185">
        <f>IFERROR(VLOOKUP(GW$8,Assumptions!$B$62:$N$67,Assumptions!$F$59,0),0)</f>
        <v>0</v>
      </c>
      <c r="GX12" s="185">
        <f>IFERROR(VLOOKUP(GX$8,Assumptions!$B$62:$N$67,Assumptions!$F$59,0),0)</f>
        <v>0</v>
      </c>
      <c r="GY12" s="185">
        <f>IFERROR(VLOOKUP(GY$8,Assumptions!$B$62:$N$67,Assumptions!$F$59,0),0)</f>
        <v>0</v>
      </c>
      <c r="GZ12" s="185">
        <f>IFERROR(VLOOKUP(GZ$8,Assumptions!$B$62:$N$67,Assumptions!$F$59,0),0)</f>
        <v>0</v>
      </c>
      <c r="HA12" s="185">
        <f>IFERROR(VLOOKUP(HA$8,Assumptions!$B$62:$N$67,Assumptions!$F$59,0),0)</f>
        <v>0</v>
      </c>
      <c r="HB12" s="185">
        <f>IFERROR(VLOOKUP(HB$8,Assumptions!$B$62:$N$67,Assumptions!$F$59,0),0)</f>
        <v>0</v>
      </c>
      <c r="HC12" s="185">
        <f>IFERROR(VLOOKUP(HC$8,Assumptions!$B$62:$N$67,Assumptions!$F$59,0),0)</f>
        <v>0</v>
      </c>
      <c r="HD12" s="185">
        <f>IFERROR(VLOOKUP(HD$8,Assumptions!$B$62:$N$67,Assumptions!$F$59,0),0)</f>
        <v>0</v>
      </c>
      <c r="HE12" s="185">
        <f>IFERROR(VLOOKUP(HE$8,Assumptions!$B$62:$N$67,Assumptions!$F$59,0),0)</f>
        <v>0</v>
      </c>
      <c r="HF12" s="185">
        <f>IFERROR(VLOOKUP(HF$8,Assumptions!$B$62:$N$67,Assumptions!$F$59,0),0)</f>
        <v>0</v>
      </c>
      <c r="HG12" s="185">
        <f>IFERROR(VLOOKUP(HG$8,Assumptions!$B$62:$N$67,Assumptions!$F$59,0),0)</f>
        <v>0</v>
      </c>
      <c r="HH12" s="185">
        <f>IFERROR(VLOOKUP(HH$8,Assumptions!$B$62:$N$67,Assumptions!$F$59,0),0)</f>
        <v>0</v>
      </c>
      <c r="HI12" s="185">
        <f>IFERROR(VLOOKUP(HI$8,Assumptions!$B$62:$N$67,Assumptions!$F$59,0),0)</f>
        <v>0</v>
      </c>
      <c r="HJ12" s="185">
        <f>IFERROR(VLOOKUP(HJ$8,Assumptions!$B$62:$N$67,Assumptions!$F$59,0),0)</f>
        <v>0</v>
      </c>
      <c r="HK12" s="185">
        <f>IFERROR(VLOOKUP(HK$8,Assumptions!$B$62:$N$67,Assumptions!$F$59,0),0)</f>
        <v>0</v>
      </c>
      <c r="HL12" s="185">
        <f>IFERROR(VLOOKUP(HL$8,Assumptions!$B$62:$N$67,Assumptions!$F$59,0),0)</f>
        <v>0</v>
      </c>
      <c r="HM12" s="185">
        <f>IFERROR(VLOOKUP(HM$8,Assumptions!$B$62:$N$67,Assumptions!$F$59,0),0)</f>
        <v>0</v>
      </c>
      <c r="HN12" s="185">
        <f>IFERROR(VLOOKUP(HN$8,Assumptions!$B$62:$N$67,Assumptions!$F$59,0),0)</f>
        <v>0</v>
      </c>
      <c r="HO12" s="185">
        <f>IFERROR(VLOOKUP(HO$8,Assumptions!$B$62:$N$67,Assumptions!$F$59,0),0)</f>
        <v>0</v>
      </c>
      <c r="HP12" s="185">
        <f>IFERROR(VLOOKUP(HP$8,Assumptions!$B$62:$N$67,Assumptions!$F$59,0),0)</f>
        <v>0</v>
      </c>
      <c r="HQ12" s="185">
        <f>IFERROR(VLOOKUP(HQ$8,Assumptions!$B$62:$N$67,Assumptions!$F$59,0),0)</f>
        <v>0</v>
      </c>
      <c r="HR12" s="185">
        <f>IFERROR(VLOOKUP(HR$8,Assumptions!$B$62:$N$67,Assumptions!$F$59,0),0)</f>
        <v>0</v>
      </c>
      <c r="HS12" s="185">
        <f>IFERROR(VLOOKUP(HS$8,Assumptions!$B$62:$N$67,Assumptions!$F$59,0),0)</f>
        <v>0</v>
      </c>
      <c r="HT12" s="185">
        <f>IFERROR(VLOOKUP(HT$8,Assumptions!$B$62:$N$67,Assumptions!$F$59,0),0)</f>
        <v>0</v>
      </c>
      <c r="HU12" s="185">
        <f>IFERROR(VLOOKUP(HU$8,Assumptions!$B$62:$N$67,Assumptions!$F$59,0),0)</f>
        <v>0</v>
      </c>
      <c r="HV12" s="185">
        <f>IFERROR(VLOOKUP(HV$8,Assumptions!$B$62:$N$67,Assumptions!$F$59,0),0)</f>
        <v>0</v>
      </c>
      <c r="HW12" s="185">
        <f>IFERROR(VLOOKUP(HW$8,Assumptions!$B$62:$N$67,Assumptions!$F$59,0),0)</f>
        <v>0</v>
      </c>
      <c r="HX12" s="185">
        <f>IFERROR(VLOOKUP(HX$8,Assumptions!$B$62:$N$67,Assumptions!$F$59,0),0)</f>
        <v>0</v>
      </c>
      <c r="HY12" s="185">
        <f>IFERROR(VLOOKUP(HY$8,Assumptions!$B$62:$N$67,Assumptions!$F$59,0),0)</f>
        <v>0</v>
      </c>
      <c r="HZ12" s="185">
        <f>IFERROR(VLOOKUP(HZ$8,Assumptions!$B$62:$N$67,Assumptions!$F$59,0),0)</f>
        <v>0</v>
      </c>
      <c r="IA12" s="185">
        <f>IFERROR(VLOOKUP(IA$8,Assumptions!$B$62:$N$67,Assumptions!$F$59,0),0)</f>
        <v>0</v>
      </c>
      <c r="IB12" s="185">
        <f>IFERROR(VLOOKUP(IB$8,Assumptions!$B$62:$N$67,Assumptions!$F$59,0),0)</f>
        <v>0</v>
      </c>
      <c r="IC12" s="185">
        <f>IFERROR(VLOOKUP(IC$8,Assumptions!$B$62:$N$67,Assumptions!$F$59,0),0)</f>
        <v>0</v>
      </c>
      <c r="ID12" s="185">
        <f>IFERROR(VLOOKUP(ID$8,Assumptions!$B$62:$N$67,Assumptions!$F$59,0),0)</f>
        <v>0</v>
      </c>
      <c r="IE12" s="185">
        <f>IFERROR(VLOOKUP(IE$8,Assumptions!$B$62:$N$67,Assumptions!$F$59,0),0)</f>
        <v>0</v>
      </c>
      <c r="IF12" s="185">
        <f>IFERROR(VLOOKUP(IF$8,Assumptions!$B$62:$N$67,Assumptions!$F$59,0),0)</f>
        <v>0</v>
      </c>
      <c r="IG12" s="185">
        <f>IFERROR(VLOOKUP(IG$8,Assumptions!$B$62:$N$67,Assumptions!$F$59,0),0)</f>
        <v>0</v>
      </c>
      <c r="IH12" s="185">
        <f>IFERROR(VLOOKUP(IH$8,Assumptions!$B$62:$N$67,Assumptions!$F$59,0),0)</f>
        <v>0</v>
      </c>
      <c r="II12" s="185">
        <f>IFERROR(VLOOKUP(II$8,Assumptions!$B$62:$N$67,Assumptions!$F$59,0),0)</f>
        <v>0</v>
      </c>
      <c r="IJ12" s="185">
        <f>IFERROR(VLOOKUP(IJ$8,Assumptions!$B$62:$N$67,Assumptions!$F$59,0),0)</f>
        <v>0</v>
      </c>
      <c r="IK12" s="185">
        <f>IFERROR(VLOOKUP(IK$8,Assumptions!$B$62:$N$67,Assumptions!$F$59,0),0)</f>
        <v>0</v>
      </c>
      <c r="IL12" s="185">
        <f>IFERROR(VLOOKUP(IL$8,Assumptions!$B$62:$N$67,Assumptions!$F$59,0),0)</f>
        <v>0</v>
      </c>
      <c r="IM12" s="185">
        <f>IFERROR(VLOOKUP(IM$8,Assumptions!$B$62:$N$67,Assumptions!$F$59,0),0)</f>
        <v>0</v>
      </c>
      <c r="IN12" s="185">
        <f>IFERROR(VLOOKUP(IN$8,Assumptions!$B$62:$N$67,Assumptions!$F$59,0),0)</f>
        <v>0</v>
      </c>
      <c r="IO12" s="185">
        <f>IFERROR(VLOOKUP(IO$8,Assumptions!$B$62:$N$67,Assumptions!$F$59,0),0)</f>
        <v>0</v>
      </c>
      <c r="IP12" s="185">
        <f>IFERROR(VLOOKUP(IP$8,Assumptions!$B$62:$N$67,Assumptions!$F$59,0),0)</f>
        <v>0</v>
      </c>
      <c r="IQ12" s="185">
        <f>IFERROR(VLOOKUP(IQ$8,Assumptions!$B$62:$N$67,Assumptions!$F$59,0),0)</f>
        <v>0</v>
      </c>
      <c r="IR12" s="185">
        <f>IFERROR(VLOOKUP(IR$8,Assumptions!$B$62:$N$67,Assumptions!$F$59,0),0)</f>
        <v>0</v>
      </c>
      <c r="IS12" s="185">
        <f>IFERROR(VLOOKUP(IS$8,Assumptions!$B$62:$N$67,Assumptions!$F$59,0),0)</f>
        <v>0</v>
      </c>
      <c r="IT12" s="185">
        <f>IFERROR(VLOOKUP(IT$8,Assumptions!$B$62:$N$67,Assumptions!$F$59,0),0)</f>
        <v>0</v>
      </c>
      <c r="IU12" s="185">
        <f>IFERROR(VLOOKUP(IU$8,Assumptions!$B$62:$N$67,Assumptions!$F$59,0),0)</f>
        <v>0</v>
      </c>
      <c r="IV12" s="185">
        <f>IFERROR(VLOOKUP(IV$8,Assumptions!$B$62:$N$67,Assumptions!$F$59,0),0)</f>
        <v>0</v>
      </c>
      <c r="IW12" s="185">
        <f>IFERROR(VLOOKUP(IW$8,Assumptions!$B$62:$N$67,Assumptions!$F$59,0),0)</f>
        <v>0</v>
      </c>
      <c r="IX12" s="185">
        <f>IFERROR(VLOOKUP(IX$8,Assumptions!$B$62:$N$67,Assumptions!$F$59,0),0)</f>
        <v>0</v>
      </c>
      <c r="IY12" s="185">
        <f>IFERROR(VLOOKUP(IY$8,Assumptions!$B$62:$N$67,Assumptions!$F$59,0),0)</f>
        <v>0</v>
      </c>
      <c r="IZ12" s="185">
        <f>IFERROR(VLOOKUP(IZ$8,Assumptions!$B$62:$N$67,Assumptions!$F$59,0),0)</f>
        <v>0</v>
      </c>
      <c r="JA12" s="185">
        <f>IFERROR(VLOOKUP(JA$8,Assumptions!$B$62:$N$67,Assumptions!$F$59,0),0)</f>
        <v>0</v>
      </c>
      <c r="JB12" s="185">
        <f>IFERROR(VLOOKUP(JB$8,Assumptions!$B$62:$N$67,Assumptions!$F$59,0),0)</f>
        <v>0</v>
      </c>
      <c r="JC12" s="185">
        <f>IFERROR(VLOOKUP(JC$8,Assumptions!$B$62:$N$67,Assumptions!$F$59,0),0)</f>
        <v>0</v>
      </c>
      <c r="JD12" s="185">
        <f>IFERROR(VLOOKUP(JD$8,Assumptions!$B$62:$N$67,Assumptions!$F$59,0),0)</f>
        <v>0</v>
      </c>
      <c r="JE12" s="185">
        <f>IFERROR(VLOOKUP(JE$8,Assumptions!$B$62:$N$67,Assumptions!$F$59,0),0)</f>
        <v>0</v>
      </c>
      <c r="JF12" s="185">
        <f>IFERROR(VLOOKUP(JF$8,Assumptions!$B$62:$N$67,Assumptions!$F$59,0),0)</f>
        <v>0</v>
      </c>
      <c r="JG12" s="185">
        <f>IFERROR(VLOOKUP(JG$8,Assumptions!$B$62:$N$67,Assumptions!$F$59,0),0)</f>
        <v>0</v>
      </c>
      <c r="JH12" s="185">
        <f>IFERROR(VLOOKUP(JH$8,Assumptions!$B$62:$N$67,Assumptions!$F$59,0),0)</f>
        <v>0</v>
      </c>
      <c r="JI12" s="185">
        <f>IFERROR(VLOOKUP(JI$8,Assumptions!$B$62:$N$67,Assumptions!$F$59,0),0)</f>
        <v>0</v>
      </c>
      <c r="JJ12" s="185">
        <f>IFERROR(VLOOKUP(JJ$8,Assumptions!$B$62:$N$67,Assumptions!$F$59,0),0)</f>
        <v>0</v>
      </c>
      <c r="JK12" s="185">
        <f>IFERROR(VLOOKUP(JK$8,Assumptions!$B$62:$N$67,Assumptions!$F$59,0),0)</f>
        <v>0</v>
      </c>
      <c r="JL12" s="185">
        <f>IFERROR(VLOOKUP(JL$8,Assumptions!$B$62:$N$67,Assumptions!$F$59,0),0)</f>
        <v>0</v>
      </c>
      <c r="JM12" s="185">
        <f>IFERROR(VLOOKUP(JM$8,Assumptions!$B$62:$N$67,Assumptions!$F$59,0),0)</f>
        <v>0</v>
      </c>
      <c r="JN12" s="185">
        <f>IFERROR(VLOOKUP(JN$8,Assumptions!$B$62:$N$67,Assumptions!$F$59,0),0)</f>
        <v>0</v>
      </c>
      <c r="JO12" s="185">
        <f>IFERROR(VLOOKUP(JO$8,Assumptions!$B$62:$N$67,Assumptions!$F$59,0),0)</f>
        <v>0</v>
      </c>
      <c r="JP12" s="185">
        <f>IFERROR(VLOOKUP(JP$8,Assumptions!$B$62:$N$67,Assumptions!$F$59,0),0)</f>
        <v>0</v>
      </c>
      <c r="JQ12" s="185">
        <f>IFERROR(VLOOKUP(JQ$8,Assumptions!$B$62:$N$67,Assumptions!$F$59,0),0)</f>
        <v>0</v>
      </c>
      <c r="JR12" s="185">
        <f>IFERROR(VLOOKUP(JR$8,Assumptions!$B$62:$N$67,Assumptions!$F$59,0),0)</f>
        <v>0</v>
      </c>
      <c r="JS12" s="185">
        <f>IFERROR(VLOOKUP(JS$8,Assumptions!$B$62:$N$67,Assumptions!$F$59,0),0)</f>
        <v>0</v>
      </c>
      <c r="JT12" s="185">
        <f>IFERROR(VLOOKUP(JT$8,Assumptions!$B$62:$N$67,Assumptions!$F$59,0),0)</f>
        <v>0</v>
      </c>
      <c r="JU12" s="185">
        <f>IFERROR(VLOOKUP(JU$8,Assumptions!$B$62:$N$67,Assumptions!$F$59,0),0)</f>
        <v>0</v>
      </c>
      <c r="JV12" s="185">
        <f>IFERROR(VLOOKUP(JV$8,Assumptions!$B$62:$N$67,Assumptions!$F$59,0),0)</f>
        <v>0</v>
      </c>
      <c r="JW12" s="185">
        <f>IFERROR(VLOOKUP(JW$8,Assumptions!$B$62:$N$67,Assumptions!$F$59,0),0)</f>
        <v>0</v>
      </c>
      <c r="JX12" s="185">
        <f>IFERROR(VLOOKUP(JX$8,Assumptions!$B$62:$N$67,Assumptions!$F$59,0),0)</f>
        <v>0</v>
      </c>
      <c r="JY12" s="185">
        <f>IFERROR(VLOOKUP(JY$8,Assumptions!$B$62:$N$67,Assumptions!$F$59,0),0)</f>
        <v>0</v>
      </c>
      <c r="JZ12" s="185">
        <f>IFERROR(VLOOKUP(JZ$8,Assumptions!$B$62:$N$67,Assumptions!$F$59,0),0)</f>
        <v>0</v>
      </c>
      <c r="KA12" s="185">
        <f>IFERROR(VLOOKUP(KA$8,Assumptions!$B$62:$N$67,Assumptions!$F$59,0),0)</f>
        <v>0</v>
      </c>
      <c r="KB12" s="185">
        <f>IFERROR(VLOOKUP(KB$8,Assumptions!$B$62:$N$67,Assumptions!$F$59,0),0)</f>
        <v>0</v>
      </c>
      <c r="KC12" s="185">
        <f>IFERROR(VLOOKUP(KC$8,Assumptions!$B$62:$N$67,Assumptions!$F$59,0),0)</f>
        <v>0</v>
      </c>
      <c r="KD12" s="185">
        <f>IFERROR(VLOOKUP(KD$8,Assumptions!$B$62:$N$67,Assumptions!$F$59,0),0)</f>
        <v>0</v>
      </c>
      <c r="KE12" s="185">
        <f>IFERROR(VLOOKUP(KE$8,Assumptions!$B$62:$N$67,Assumptions!$F$59,0),0)</f>
        <v>0</v>
      </c>
      <c r="KF12" s="185">
        <f>IFERROR(VLOOKUP(KF$8,Assumptions!$B$62:$N$67,Assumptions!$F$59,0),0)</f>
        <v>0</v>
      </c>
      <c r="KG12" s="185">
        <f>IFERROR(VLOOKUP(KG$8,Assumptions!$B$62:$N$67,Assumptions!$F$59,0),0)</f>
        <v>0</v>
      </c>
      <c r="KH12" s="185">
        <f>IFERROR(VLOOKUP(KH$8,Assumptions!$B$62:$N$67,Assumptions!$F$59,0),0)</f>
        <v>0</v>
      </c>
      <c r="KI12" s="185">
        <f>IFERROR(VLOOKUP(KI$8,Assumptions!$B$62:$N$67,Assumptions!$F$59,0),0)</f>
        <v>0</v>
      </c>
      <c r="KJ12" s="185">
        <f>IFERROR(VLOOKUP(KJ$8,Assumptions!$B$62:$N$67,Assumptions!$F$59,0),0)</f>
        <v>0</v>
      </c>
      <c r="KK12" s="185">
        <f>IFERROR(VLOOKUP(KK$8,Assumptions!$B$62:$N$67,Assumptions!$F$59,0),0)</f>
        <v>0</v>
      </c>
      <c r="KL12" s="185">
        <f>IFERROR(VLOOKUP(KL$8,Assumptions!$B$62:$N$67,Assumptions!$F$59,0),0)</f>
        <v>0</v>
      </c>
      <c r="KM12" s="185">
        <f>IFERROR(VLOOKUP(KM$8,Assumptions!$B$62:$N$67,Assumptions!$F$59,0),0)</f>
        <v>0</v>
      </c>
      <c r="KN12" s="185">
        <f>IFERROR(VLOOKUP(KN$8,Assumptions!$B$62:$N$67,Assumptions!$F$59,0),0)</f>
        <v>0</v>
      </c>
      <c r="KO12" s="185">
        <f>IFERROR(VLOOKUP(KO$8,Assumptions!$B$62:$N$67,Assumptions!$F$59,0),0)</f>
        <v>0</v>
      </c>
      <c r="KP12" s="185">
        <f>IFERROR(VLOOKUP(KP$8,Assumptions!$B$62:$N$67,Assumptions!$F$59,0),0)</f>
        <v>0</v>
      </c>
      <c r="KQ12" s="185">
        <f>IFERROR(VLOOKUP(KQ$8,Assumptions!$B$62:$N$67,Assumptions!$F$59,0),0)</f>
        <v>0</v>
      </c>
      <c r="KR12" s="185">
        <f>IFERROR(VLOOKUP(KR$8,Assumptions!$B$62:$N$67,Assumptions!$F$59,0),0)</f>
        <v>0</v>
      </c>
      <c r="KS12" s="185">
        <f>IFERROR(VLOOKUP(KS$8,Assumptions!$B$62:$N$67,Assumptions!$F$59,0),0)</f>
        <v>0</v>
      </c>
      <c r="KT12" s="185">
        <f>IFERROR(VLOOKUP(KT$8,Assumptions!$B$62:$N$67,Assumptions!$F$59,0),0)</f>
        <v>0</v>
      </c>
      <c r="KU12" s="185">
        <f>IFERROR(VLOOKUP(KU$8,Assumptions!$B$62:$N$67,Assumptions!$F$59,0),0)</f>
        <v>0</v>
      </c>
      <c r="KV12" s="185">
        <f>IFERROR(VLOOKUP(KV$8,Assumptions!$B$62:$N$67,Assumptions!$F$59,0),0)</f>
        <v>0</v>
      </c>
      <c r="KW12" s="185">
        <f>IFERROR(VLOOKUP(KW$8,Assumptions!$B$62:$N$67,Assumptions!$F$59,0),0)</f>
        <v>0</v>
      </c>
      <c r="KX12" s="185">
        <f>IFERROR(VLOOKUP(KX$8,Assumptions!$B$62:$N$67,Assumptions!$F$59,0),0)</f>
        <v>0</v>
      </c>
      <c r="KY12" s="185">
        <f>IFERROR(VLOOKUP(KY$8,Assumptions!$B$62:$N$67,Assumptions!$F$59,0),0)</f>
        <v>0</v>
      </c>
      <c r="KZ12" s="185">
        <f>IFERROR(VLOOKUP(KZ$8,Assumptions!$B$62:$N$67,Assumptions!$F$59,0),0)</f>
        <v>0</v>
      </c>
      <c r="LA12" s="185">
        <f>IFERROR(VLOOKUP(LA$8,Assumptions!$B$62:$N$67,Assumptions!$F$59,0),0)</f>
        <v>0</v>
      </c>
      <c r="LB12" s="185">
        <f>IFERROR(VLOOKUP(LB$8,Assumptions!$B$62:$N$67,Assumptions!$F$59,0),0)</f>
        <v>0</v>
      </c>
      <c r="LC12" s="185">
        <f>IFERROR(VLOOKUP(LC$8,Assumptions!$B$62:$N$67,Assumptions!$F$59,0),0)</f>
        <v>0</v>
      </c>
      <c r="LD12" s="185">
        <f>IFERROR(VLOOKUP(LD$8,Assumptions!$B$62:$N$67,Assumptions!$F$59,0),0)</f>
        <v>0</v>
      </c>
      <c r="LE12" s="185">
        <f>IFERROR(VLOOKUP(LE$8,Assumptions!$B$62:$N$67,Assumptions!$F$59,0),0)</f>
        <v>0</v>
      </c>
      <c r="LF12" s="185">
        <f>IFERROR(VLOOKUP(LF$8,Assumptions!$B$62:$N$67,Assumptions!$F$59,0),0)</f>
        <v>0</v>
      </c>
      <c r="LG12" s="185">
        <f>IFERROR(VLOOKUP(LG$8,Assumptions!$B$62:$N$67,Assumptions!$F$59,0),0)</f>
        <v>0</v>
      </c>
      <c r="LH12" s="185">
        <f>IFERROR(VLOOKUP(LH$8,Assumptions!$B$62:$N$67,Assumptions!$F$59,0),0)</f>
        <v>0</v>
      </c>
      <c r="LI12" s="185">
        <f>IFERROR(VLOOKUP(LI$8,Assumptions!$B$62:$N$67,Assumptions!$F$59,0),0)</f>
        <v>0</v>
      </c>
      <c r="LJ12" s="185">
        <f>IFERROR(VLOOKUP(LJ$8,Assumptions!$B$62:$N$67,Assumptions!$F$59,0),0)</f>
        <v>0</v>
      </c>
      <c r="LK12" s="185">
        <f>IFERROR(VLOOKUP(LK$8,Assumptions!$B$62:$N$67,Assumptions!$F$59,0),0)</f>
        <v>0</v>
      </c>
      <c r="LL12" s="185">
        <f>IFERROR(VLOOKUP(LL$8,Assumptions!$B$62:$N$67,Assumptions!$F$59,0),0)</f>
        <v>0</v>
      </c>
      <c r="LM12" s="185">
        <f>IFERROR(VLOOKUP(LM$8,Assumptions!$B$62:$N$67,Assumptions!$F$59,0),0)</f>
        <v>0</v>
      </c>
      <c r="LN12" s="185">
        <f>IFERROR(VLOOKUP(LN$8,Assumptions!$B$62:$N$67,Assumptions!$F$59,0),0)</f>
        <v>0</v>
      </c>
      <c r="LO12" s="185">
        <f>IFERROR(VLOOKUP(LO$8,Assumptions!$B$62:$N$67,Assumptions!$F$59,0),0)</f>
        <v>0</v>
      </c>
      <c r="LP12" s="185">
        <f>IFERROR(VLOOKUP(LP$8,Assumptions!$B$62:$N$67,Assumptions!$F$59,0),0)</f>
        <v>0</v>
      </c>
      <c r="LQ12" s="185">
        <f>IFERROR(VLOOKUP(LQ$8,Assumptions!$B$62:$N$67,Assumptions!$F$59,0),0)</f>
        <v>0</v>
      </c>
      <c r="LR12" s="185">
        <f>IFERROR(VLOOKUP(LR$8,Assumptions!$B$62:$N$67,Assumptions!$F$59,0),0)</f>
        <v>0</v>
      </c>
      <c r="LS12" s="185">
        <f>IFERROR(VLOOKUP(LS$8,Assumptions!$B$62:$N$67,Assumptions!$F$59,0),0)</f>
        <v>0</v>
      </c>
      <c r="LT12" s="185">
        <f>IFERROR(VLOOKUP(LT$8,Assumptions!$B$62:$N$67,Assumptions!$F$59,0),0)</f>
        <v>0</v>
      </c>
      <c r="LU12" s="185">
        <f>IFERROR(VLOOKUP(LU$8,Assumptions!$B$62:$N$67,Assumptions!$F$59,0),0)</f>
        <v>0</v>
      </c>
      <c r="LV12" s="185">
        <f>IFERROR(VLOOKUP(LV$8,Assumptions!$B$62:$N$67,Assumptions!$F$59,0),0)</f>
        <v>0</v>
      </c>
      <c r="LW12" s="185">
        <f>IFERROR(VLOOKUP(LW$8,Assumptions!$B$62:$N$67,Assumptions!$F$59,0),0)</f>
        <v>0</v>
      </c>
      <c r="LX12" s="185">
        <f>IFERROR(VLOOKUP(LX$8,Assumptions!$B$62:$N$67,Assumptions!$F$59,0),0)</f>
        <v>0</v>
      </c>
      <c r="LY12" s="185">
        <f>IFERROR(VLOOKUP(LY$8,Assumptions!$B$62:$N$67,Assumptions!$F$59,0),0)</f>
        <v>0</v>
      </c>
      <c r="LZ12" s="185">
        <f>IFERROR(VLOOKUP(LZ$8,Assumptions!$B$62:$N$67,Assumptions!$F$59,0),0)</f>
        <v>0</v>
      </c>
      <c r="MA12" s="185">
        <f>IFERROR(VLOOKUP(MA$8,Assumptions!$B$62:$N$67,Assumptions!$F$59,0),0)</f>
        <v>0</v>
      </c>
      <c r="MB12" s="185">
        <f>IFERROR(VLOOKUP(MB$8,Assumptions!$B$62:$N$67,Assumptions!$F$59,0),0)</f>
        <v>0</v>
      </c>
      <c r="MC12" s="185">
        <f>IFERROR(VLOOKUP(MC$8,Assumptions!$B$62:$N$67,Assumptions!$F$59,0),0)</f>
        <v>0</v>
      </c>
      <c r="MD12" s="185">
        <f>IFERROR(VLOOKUP(MD$8,Assumptions!$B$62:$N$67,Assumptions!$F$59,0),0)</f>
        <v>0</v>
      </c>
      <c r="ME12" s="185">
        <f>IFERROR(VLOOKUP(ME$8,Assumptions!$B$62:$N$67,Assumptions!$F$59,0),0)</f>
        <v>0</v>
      </c>
      <c r="MF12" s="185">
        <f>IFERROR(VLOOKUP(MF$8,Assumptions!$B$62:$N$67,Assumptions!$F$59,0),0)</f>
        <v>0</v>
      </c>
      <c r="MG12" s="185">
        <f>IFERROR(VLOOKUP(MG$8,Assumptions!$B$62:$N$67,Assumptions!$F$59,0),0)</f>
        <v>0</v>
      </c>
      <c r="MH12" s="185">
        <f>IFERROR(VLOOKUP(MH$8,Assumptions!$B$62:$N$67,Assumptions!$F$59,0),0)</f>
        <v>0</v>
      </c>
      <c r="MI12" s="185">
        <f>IFERROR(VLOOKUP(MI$8,Assumptions!$B$62:$N$67,Assumptions!$F$59,0),0)</f>
        <v>0</v>
      </c>
      <c r="MJ12" s="185">
        <f>IFERROR(VLOOKUP(MJ$8,Assumptions!$B$62:$N$67,Assumptions!$F$59,0),0)</f>
        <v>0</v>
      </c>
      <c r="MK12" s="185">
        <f>IFERROR(VLOOKUP(MK$8,Assumptions!$B$62:$N$67,Assumptions!$F$59,0),0)</f>
        <v>0</v>
      </c>
      <c r="ML12" s="185">
        <f>IFERROR(VLOOKUP(ML$8,Assumptions!$B$62:$N$67,Assumptions!$F$59,0),0)</f>
        <v>0</v>
      </c>
      <c r="MM12" s="185">
        <f>IFERROR(VLOOKUP(MM$8,Assumptions!$B$62:$N$67,Assumptions!$F$59,0),0)</f>
        <v>0</v>
      </c>
      <c r="MN12" s="185">
        <f>IFERROR(VLOOKUP(MN$8,Assumptions!$B$62:$N$67,Assumptions!$F$59,0),0)</f>
        <v>0</v>
      </c>
      <c r="MO12" s="185">
        <f>IFERROR(VLOOKUP(MO$8,Assumptions!$B$62:$N$67,Assumptions!$F$59,0),0)</f>
        <v>0</v>
      </c>
      <c r="MP12" s="185">
        <f>IFERROR(VLOOKUP(MP$8,Assumptions!$B$62:$N$67,Assumptions!$F$59,0),0)</f>
        <v>0</v>
      </c>
      <c r="MQ12" s="185">
        <f>IFERROR(VLOOKUP(MQ$8,Assumptions!$B$62:$N$67,Assumptions!$F$59,0),0)</f>
        <v>0</v>
      </c>
      <c r="MR12" s="185">
        <f>IFERROR(VLOOKUP(MR$8,Assumptions!$B$62:$N$67,Assumptions!$F$59,0),0)</f>
        <v>0</v>
      </c>
      <c r="MS12" s="185">
        <f>IFERROR(VLOOKUP(MS$8,Assumptions!$B$62:$N$67,Assumptions!$F$59,0),0)</f>
        <v>0</v>
      </c>
      <c r="MT12" s="185">
        <f>IFERROR(VLOOKUP(MT$8,Assumptions!$B$62:$N$67,Assumptions!$F$59,0),0)</f>
        <v>0</v>
      </c>
      <c r="MU12" s="185">
        <f>IFERROR(VLOOKUP(MU$8,Assumptions!$B$62:$N$67,Assumptions!$F$59,0),0)</f>
        <v>0</v>
      </c>
      <c r="MV12" s="185">
        <f>IFERROR(VLOOKUP(MV$8,Assumptions!$B$62:$N$67,Assumptions!$F$59,0),0)</f>
        <v>0</v>
      </c>
      <c r="MW12" s="185">
        <f>IFERROR(VLOOKUP(MW$8,Assumptions!$B$62:$N$67,Assumptions!$F$59,0),0)</f>
        <v>0</v>
      </c>
      <c r="MX12" s="185">
        <f>IFERROR(VLOOKUP(MX$8,Assumptions!$B$62:$N$67,Assumptions!$F$59,0),0)</f>
        <v>0</v>
      </c>
      <c r="MY12" s="185">
        <f>IFERROR(VLOOKUP(MY$8,Assumptions!$B$62:$N$67,Assumptions!$F$59,0),0)</f>
        <v>0</v>
      </c>
      <c r="MZ12" s="185">
        <f>IFERROR(VLOOKUP(MZ$8,Assumptions!$B$62:$N$67,Assumptions!$F$59,0),0)</f>
        <v>0</v>
      </c>
      <c r="NA12" s="185">
        <f>IFERROR(VLOOKUP(NA$8,Assumptions!$B$62:$N$67,Assumptions!$F$59,0),0)</f>
        <v>0</v>
      </c>
      <c r="NB12" s="185">
        <f>IFERROR(VLOOKUP(NB$8,Assumptions!$B$62:$N$67,Assumptions!$F$59,0),0)</f>
        <v>0</v>
      </c>
      <c r="NC12" s="185">
        <f>IFERROR(VLOOKUP(NC$8,Assumptions!$B$62:$N$67,Assumptions!$F$59,0),0)</f>
        <v>0</v>
      </c>
      <c r="ND12" s="185">
        <f>IFERROR(VLOOKUP(ND$8,Assumptions!$B$62:$N$67,Assumptions!$F$59,0),0)</f>
        <v>0</v>
      </c>
      <c r="NE12" s="185">
        <f>IFERROR(VLOOKUP(NE$8,Assumptions!$B$62:$N$67,Assumptions!$F$59,0),0)</f>
        <v>0</v>
      </c>
      <c r="NF12" s="185">
        <f>IFERROR(VLOOKUP(NF$8,Assumptions!$B$62:$N$67,Assumptions!$F$59,0),0)</f>
        <v>0</v>
      </c>
      <c r="NG12" s="185">
        <f>IFERROR(VLOOKUP(NG$8,Assumptions!$B$62:$N$67,Assumptions!$F$59,0),0)</f>
        <v>0</v>
      </c>
      <c r="NH12" s="185">
        <f>IFERROR(VLOOKUP(NH$8,Assumptions!$B$62:$N$67,Assumptions!$F$59,0),0)</f>
        <v>0</v>
      </c>
      <c r="NI12" s="185">
        <f>IFERROR(VLOOKUP(NI$8,Assumptions!$B$62:$N$67,Assumptions!$F$59,0),0)</f>
        <v>0</v>
      </c>
      <c r="NJ12" s="185">
        <f>IFERROR(VLOOKUP(NJ$8,Assumptions!$B$62:$N$67,Assumptions!$F$59,0),0)</f>
        <v>0</v>
      </c>
      <c r="NK12" s="185">
        <f>IFERROR(VLOOKUP(NK$8,Assumptions!$B$62:$N$67,Assumptions!$F$59,0),0)</f>
        <v>0</v>
      </c>
      <c r="NL12" s="185">
        <f>IFERROR(VLOOKUP(NL$8,Assumptions!$B$62:$N$67,Assumptions!$F$59,0),0)</f>
        <v>0</v>
      </c>
      <c r="NM12" s="185">
        <f>IFERROR(VLOOKUP(NM$8,Assumptions!$B$62:$N$67,Assumptions!$F$59,0),0)</f>
        <v>0</v>
      </c>
      <c r="NN12" s="185">
        <f>IFERROR(VLOOKUP(NN$8,Assumptions!$B$62:$N$67,Assumptions!$F$59,0),0)</f>
        <v>0</v>
      </c>
      <c r="NO12" s="185">
        <f>IFERROR(VLOOKUP(NO$8,Assumptions!$B$62:$N$67,Assumptions!$F$59,0),0)</f>
        <v>0</v>
      </c>
      <c r="NP12" s="185">
        <f>IFERROR(VLOOKUP(NP$8,Assumptions!$B$62:$N$67,Assumptions!$F$59,0),0)</f>
        <v>0</v>
      </c>
      <c r="NQ12" s="185">
        <f>IFERROR(VLOOKUP(NQ$8,Assumptions!$B$62:$N$67,Assumptions!$F$59,0),0)</f>
        <v>0</v>
      </c>
      <c r="NR12" s="185">
        <f>IFERROR(VLOOKUP(NR$8,Assumptions!$B$62:$N$67,Assumptions!$F$59,0),0)</f>
        <v>0</v>
      </c>
      <c r="NS12" s="185">
        <f>IFERROR(VLOOKUP(NS$8,Assumptions!$B$62:$N$67,Assumptions!$F$59,0),0)</f>
        <v>0</v>
      </c>
      <c r="NT12" s="185">
        <f>IFERROR(VLOOKUP(NT$8,Assumptions!$B$62:$N$67,Assumptions!$F$59,0),0)</f>
        <v>0</v>
      </c>
      <c r="NU12" s="185">
        <f>IFERROR(VLOOKUP(NU$8,Assumptions!$B$62:$N$67,Assumptions!$F$59,0),0)</f>
        <v>0</v>
      </c>
      <c r="NV12" s="185">
        <f>IFERROR(VLOOKUP(NV$8,Assumptions!$B$62:$N$67,Assumptions!$F$59,0),0)</f>
        <v>0</v>
      </c>
      <c r="NW12" s="185">
        <f>IFERROR(VLOOKUP(NW$8,Assumptions!$B$62:$N$67,Assumptions!$F$59,0),0)</f>
        <v>0</v>
      </c>
      <c r="NX12" s="185">
        <f>IFERROR(VLOOKUP(NX$8,Assumptions!$B$62:$N$67,Assumptions!$F$59,0),0)</f>
        <v>0</v>
      </c>
      <c r="NY12" s="185">
        <f>IFERROR(VLOOKUP(NY$8,Assumptions!$B$62:$N$67,Assumptions!$F$59,0),0)</f>
        <v>0</v>
      </c>
      <c r="NZ12" s="185">
        <f>IFERROR(VLOOKUP(NZ$8,Assumptions!$B$62:$N$67,Assumptions!$F$59,0),0)</f>
        <v>0</v>
      </c>
      <c r="OA12" s="185">
        <f>IFERROR(VLOOKUP(OA$8,Assumptions!$B$62:$N$67,Assumptions!$F$59,0),0)</f>
        <v>0</v>
      </c>
      <c r="OB12" s="185">
        <f>IFERROR(VLOOKUP(OB$8,Assumptions!$B$62:$N$67,Assumptions!$F$59,0),0)</f>
        <v>0</v>
      </c>
      <c r="OC12" s="185">
        <f>IFERROR(VLOOKUP(OC$8,Assumptions!$B$62:$N$67,Assumptions!$F$59,0),0)</f>
        <v>0</v>
      </c>
      <c r="OD12" s="185">
        <f>IFERROR(VLOOKUP(OD$8,Assumptions!$B$62:$N$67,Assumptions!$F$59,0),0)</f>
        <v>0</v>
      </c>
      <c r="OE12" s="185">
        <f>IFERROR(VLOOKUP(OE$8,Assumptions!$B$62:$N$67,Assumptions!$F$59,0),0)</f>
        <v>0</v>
      </c>
      <c r="OF12" s="185">
        <f>IFERROR(VLOOKUP(OF$8,Assumptions!$B$62:$N$67,Assumptions!$F$59,0),0)</f>
        <v>0</v>
      </c>
      <c r="OG12" s="185">
        <f>IFERROR(VLOOKUP(OG$8,Assumptions!$B$62:$N$67,Assumptions!$F$59,0),0)</f>
        <v>0</v>
      </c>
      <c r="OH12" s="185">
        <f>IFERROR(VLOOKUP(OH$8,Assumptions!$B$62:$N$67,Assumptions!$F$59,0),0)</f>
        <v>0</v>
      </c>
      <c r="OI12" s="185">
        <f>IFERROR(VLOOKUP(OI$8,Assumptions!$B$62:$N$67,Assumptions!$F$59,0),0)</f>
        <v>0</v>
      </c>
      <c r="OJ12" s="185">
        <f>IFERROR(VLOOKUP(OJ$8,Assumptions!$B$62:$N$67,Assumptions!$F$59,0),0)</f>
        <v>0</v>
      </c>
      <c r="OK12" s="185">
        <f>IFERROR(VLOOKUP(OK$8,Assumptions!$B$62:$N$67,Assumptions!$F$59,0),0)</f>
        <v>0</v>
      </c>
      <c r="OL12" s="185">
        <f>IFERROR(VLOOKUP(OL$8,Assumptions!$B$62:$N$67,Assumptions!$F$59,0),0)</f>
        <v>0</v>
      </c>
      <c r="OM12" s="185">
        <f>IFERROR(VLOOKUP(OM$8,Assumptions!$B$62:$N$67,Assumptions!$F$59,0),0)</f>
        <v>0</v>
      </c>
      <c r="ON12" s="185">
        <f>IFERROR(VLOOKUP(ON$8,Assumptions!$B$62:$N$67,Assumptions!$F$59,0),0)</f>
        <v>0</v>
      </c>
      <c r="OO12" s="185">
        <f>IFERROR(VLOOKUP(OO$8,Assumptions!$B$62:$N$67,Assumptions!$F$59,0),0)</f>
        <v>0</v>
      </c>
      <c r="OP12" s="185">
        <f>IFERROR(VLOOKUP(OP$8,Assumptions!$B$62:$N$67,Assumptions!$F$59,0),0)</f>
        <v>0</v>
      </c>
      <c r="OQ12" s="185">
        <f>IFERROR(VLOOKUP(OQ$8,Assumptions!$B$62:$N$67,Assumptions!$F$59,0),0)</f>
        <v>0</v>
      </c>
      <c r="OR12" s="185">
        <f>IFERROR(VLOOKUP(OR$8,Assumptions!$B$62:$N$67,Assumptions!$F$59,0),0)</f>
        <v>0</v>
      </c>
      <c r="OS12" s="185">
        <f>IFERROR(VLOOKUP(OS$8,Assumptions!$B$62:$N$67,Assumptions!$F$59,0),0)</f>
        <v>0</v>
      </c>
      <c r="OT12" s="185">
        <f>IFERROR(VLOOKUP(OT$8,Assumptions!$B$62:$N$67,Assumptions!$F$59,0),0)</f>
        <v>0</v>
      </c>
      <c r="OU12" s="185">
        <f>IFERROR(VLOOKUP(OU$8,Assumptions!$B$62:$N$67,Assumptions!$F$59,0),0)</f>
        <v>0</v>
      </c>
      <c r="OV12" s="185">
        <f>IFERROR(VLOOKUP(OV$8,Assumptions!$B$62:$N$67,Assumptions!$F$59,0),0)</f>
        <v>0</v>
      </c>
      <c r="OW12" s="185">
        <f>IFERROR(VLOOKUP(OW$8,Assumptions!$B$62:$N$67,Assumptions!$F$59,0),0)</f>
        <v>0</v>
      </c>
      <c r="OX12" s="185">
        <f>IFERROR(VLOOKUP(OX$8,Assumptions!$B$62:$N$67,Assumptions!$F$59,0),0)</f>
        <v>0</v>
      </c>
      <c r="OY12" s="185">
        <f>IFERROR(VLOOKUP(OY$8,Assumptions!$B$62:$N$67,Assumptions!$F$59,0),0)</f>
        <v>0</v>
      </c>
      <c r="OZ12" s="185">
        <f>IFERROR(VLOOKUP(OZ$8,Assumptions!$B$62:$N$67,Assumptions!$F$59,0),0)</f>
        <v>0</v>
      </c>
      <c r="PA12" s="185">
        <f>IFERROR(VLOOKUP(PA$8,Assumptions!$B$62:$N$67,Assumptions!$F$59,0),0)</f>
        <v>0</v>
      </c>
      <c r="PB12" s="185">
        <f>IFERROR(VLOOKUP(PB$8,Assumptions!$B$62:$N$67,Assumptions!$F$59,0),0)</f>
        <v>0</v>
      </c>
      <c r="PC12" s="185">
        <f>IFERROR(VLOOKUP(PC$8,Assumptions!$B$62:$N$67,Assumptions!$F$59,0),0)</f>
        <v>0</v>
      </c>
      <c r="PD12" s="185">
        <f>IFERROR(VLOOKUP(PD$8,Assumptions!$B$62:$N$67,Assumptions!$F$59,0),0)</f>
        <v>0</v>
      </c>
      <c r="PE12" s="185">
        <f>IFERROR(VLOOKUP(PE$8,Assumptions!$B$62:$N$67,Assumptions!$F$59,0),0)</f>
        <v>0</v>
      </c>
      <c r="PF12" s="185">
        <f>IFERROR(VLOOKUP(PF$8,Assumptions!$B$62:$N$67,Assumptions!$F$59,0),0)</f>
        <v>0</v>
      </c>
      <c r="PG12" s="185">
        <f>IFERROR(VLOOKUP(PG$8,Assumptions!$B$62:$N$67,Assumptions!$F$59,0),0)</f>
        <v>0</v>
      </c>
      <c r="PH12" s="185">
        <f>IFERROR(VLOOKUP(PH$8,Assumptions!$B$62:$N$67,Assumptions!$F$59,0),0)</f>
        <v>0</v>
      </c>
      <c r="PI12" s="185">
        <f>IFERROR(VLOOKUP(PI$8,Assumptions!$B$62:$N$67,Assumptions!$F$59,0),0)</f>
        <v>0</v>
      </c>
      <c r="PJ12" s="185">
        <f>IFERROR(VLOOKUP(PJ$8,Assumptions!$B$62:$N$67,Assumptions!$F$59,0),0)</f>
        <v>0</v>
      </c>
      <c r="PK12" s="185">
        <f>IFERROR(VLOOKUP(PK$8,Assumptions!$B$62:$N$67,Assumptions!$F$59,0),0)</f>
        <v>0</v>
      </c>
      <c r="PL12" s="185">
        <f>IFERROR(VLOOKUP(PL$8,Assumptions!$B$62:$N$67,Assumptions!$F$59,0),0)</f>
        <v>0</v>
      </c>
      <c r="PM12" s="185">
        <f>IFERROR(VLOOKUP(PM$8,Assumptions!$B$62:$N$67,Assumptions!$F$59,0),0)</f>
        <v>0</v>
      </c>
      <c r="PN12" s="185">
        <f>IFERROR(VLOOKUP(PN$8,Assumptions!$B$62:$N$67,Assumptions!$F$59,0),0)</f>
        <v>0</v>
      </c>
      <c r="PO12" s="185">
        <f>IFERROR(VLOOKUP(PO$8,Assumptions!$B$62:$N$67,Assumptions!$F$59,0),0)</f>
        <v>0</v>
      </c>
      <c r="PP12" s="185">
        <f>IFERROR(VLOOKUP(PP$8,Assumptions!$B$62:$N$67,Assumptions!$F$59,0),0)</f>
        <v>0</v>
      </c>
      <c r="PQ12" s="185">
        <f>IFERROR(VLOOKUP(PQ$8,Assumptions!$B$62:$N$67,Assumptions!$F$59,0),0)</f>
        <v>0</v>
      </c>
      <c r="PR12" s="185">
        <f>IFERROR(VLOOKUP(PR$8,Assumptions!$B$62:$N$67,Assumptions!$F$59,0),0)</f>
        <v>0</v>
      </c>
      <c r="PS12" s="185">
        <f>IFERROR(VLOOKUP(PS$8,Assumptions!$B$62:$N$67,Assumptions!$F$59,0),0)</f>
        <v>0</v>
      </c>
      <c r="PT12" s="185">
        <f>IFERROR(VLOOKUP(PT$8,Assumptions!$B$62:$N$67,Assumptions!$F$59,0),0)</f>
        <v>0</v>
      </c>
      <c r="PU12" s="185">
        <f>IFERROR(VLOOKUP(PU$8,Assumptions!$B$62:$N$67,Assumptions!$F$59,0),0)</f>
        <v>0</v>
      </c>
      <c r="PV12" s="185">
        <f>IFERROR(VLOOKUP(PV$8,Assumptions!$B$62:$N$67,Assumptions!$F$59,0),0)</f>
        <v>0</v>
      </c>
      <c r="PW12" s="185">
        <f>IFERROR(VLOOKUP(PW$8,Assumptions!$B$62:$N$67,Assumptions!$F$59,0),0)</f>
        <v>0</v>
      </c>
      <c r="PX12" s="185">
        <f>IFERROR(VLOOKUP(PX$8,Assumptions!$B$62:$N$67,Assumptions!$F$59,0),0)</f>
        <v>0</v>
      </c>
      <c r="PY12" s="185">
        <f>IFERROR(VLOOKUP(PY$8,Assumptions!$B$62:$N$67,Assumptions!$F$59,0),0)</f>
        <v>0</v>
      </c>
      <c r="PZ12" s="185">
        <f>IFERROR(VLOOKUP(PZ$8,Assumptions!$B$62:$N$67,Assumptions!$F$59,0),0)</f>
        <v>0</v>
      </c>
      <c r="QA12" s="185">
        <f>IFERROR(VLOOKUP(QA$8,Assumptions!$B$62:$N$67,Assumptions!$F$59,0),0)</f>
        <v>0</v>
      </c>
      <c r="QB12" s="185">
        <f>IFERROR(VLOOKUP(QB$8,Assumptions!$B$62:$N$67,Assumptions!$F$59,0),0)</f>
        <v>0</v>
      </c>
      <c r="QC12" s="185">
        <f>IFERROR(VLOOKUP(QC$8,Assumptions!$B$62:$N$67,Assumptions!$F$59,0),0)</f>
        <v>0</v>
      </c>
      <c r="QD12" s="185">
        <f>IFERROR(VLOOKUP(QD$8,Assumptions!$B$62:$N$67,Assumptions!$F$59,0),0)</f>
        <v>0</v>
      </c>
      <c r="QE12" s="185">
        <f>IFERROR(VLOOKUP(QE$8,Assumptions!$B$62:$N$67,Assumptions!$F$59,0),0)</f>
        <v>0</v>
      </c>
      <c r="QF12" s="185">
        <f>IFERROR(VLOOKUP(QF$8,Assumptions!$B$62:$N$67,Assumptions!$F$59,0),0)</f>
        <v>0</v>
      </c>
      <c r="QG12" s="185">
        <f>IFERROR(VLOOKUP(QG$8,Assumptions!$B$62:$N$67,Assumptions!$F$59,0),0)</f>
        <v>0</v>
      </c>
      <c r="QH12" s="185">
        <f>IFERROR(VLOOKUP(QH$8,Assumptions!$B$62:$N$67,Assumptions!$F$59,0),0)</f>
        <v>0</v>
      </c>
      <c r="QI12" s="185">
        <f>IFERROR(VLOOKUP(QI$8,Assumptions!$B$62:$N$67,Assumptions!$F$59,0),0)</f>
        <v>0</v>
      </c>
      <c r="QJ12" s="185">
        <f>IFERROR(VLOOKUP(QJ$8,Assumptions!$B$62:$N$67,Assumptions!$F$59,0),0)</f>
        <v>0</v>
      </c>
      <c r="QK12" s="185">
        <f>IFERROR(VLOOKUP(QK$8,Assumptions!$B$62:$N$67,Assumptions!$F$59,0),0)</f>
        <v>0</v>
      </c>
      <c r="QL12" s="185">
        <f>IFERROR(VLOOKUP(QL$8,Assumptions!$B$62:$N$67,Assumptions!$F$59,0),0)</f>
        <v>0</v>
      </c>
      <c r="QM12" s="185">
        <f>IFERROR(VLOOKUP(QM$8,Assumptions!$B$62:$N$67,Assumptions!$F$59,0),0)</f>
        <v>0</v>
      </c>
      <c r="QN12" s="185">
        <f>IFERROR(VLOOKUP(QN$8,Assumptions!$B$62:$N$67,Assumptions!$F$59,0),0)</f>
        <v>0</v>
      </c>
      <c r="QO12" s="185">
        <f>IFERROR(VLOOKUP(QO$8,Assumptions!$B$62:$N$67,Assumptions!$F$59,0),0)</f>
        <v>0</v>
      </c>
      <c r="QP12" s="185">
        <f>IFERROR(VLOOKUP(QP$8,Assumptions!$B$62:$N$67,Assumptions!$F$59,0),0)</f>
        <v>0</v>
      </c>
      <c r="QQ12" s="185">
        <f>IFERROR(VLOOKUP(QQ$8,Assumptions!$B$62:$N$67,Assumptions!$F$59,0),0)</f>
        <v>0</v>
      </c>
      <c r="QR12" s="185">
        <f>IFERROR(VLOOKUP(QR$8,Assumptions!$B$62:$N$67,Assumptions!$F$59,0),0)</f>
        <v>0</v>
      </c>
      <c r="QS12" s="185">
        <f>IFERROR(VLOOKUP(QS$8,Assumptions!$B$62:$N$67,Assumptions!$F$59,0),0)</f>
        <v>0</v>
      </c>
      <c r="QT12" s="185">
        <f>IFERROR(VLOOKUP(QT$8,Assumptions!$B$62:$N$67,Assumptions!$F$59,0),0)</f>
        <v>0</v>
      </c>
    </row>
    <row r="13" spans="2:462" outlineLevel="1" x14ac:dyDescent="0.3">
      <c r="B13" s="186" t="s">
        <v>403</v>
      </c>
      <c r="L13" s="185">
        <f>VLOOKUP(L$8,Assumptions!$B$62:$N$67,Assumptions!$N$59,0)</f>
        <v>0</v>
      </c>
      <c r="M13" s="185">
        <f>IFERROR(VLOOKUP(M$8,Assumptions!$B$62:$N$67,Assumptions!$N$59,0),0)</f>
        <v>0</v>
      </c>
      <c r="N13" s="185">
        <f>IFERROR(VLOOKUP(N$8,Assumptions!$B$62:$N$67,Assumptions!$N$59,0),0)</f>
        <v>0</v>
      </c>
      <c r="O13" s="185">
        <f>IFERROR(VLOOKUP(O$8,Assumptions!$B$62:$N$67,Assumptions!$N$59,0),0)</f>
        <v>0</v>
      </c>
      <c r="P13" s="185">
        <f>IFERROR(VLOOKUP(P$8,Assumptions!$B$62:$N$67,Assumptions!$N$59,0),0)</f>
        <v>0</v>
      </c>
      <c r="Q13" s="185">
        <f>IFERROR(VLOOKUP(Q$8,Assumptions!$B$62:$N$67,Assumptions!$N$59,0),0)</f>
        <v>0</v>
      </c>
      <c r="R13" s="185">
        <f>IFERROR(VLOOKUP(R$8,Assumptions!$B$62:$N$67,Assumptions!$N$59,0),0)</f>
        <v>0</v>
      </c>
      <c r="S13" s="185">
        <f>IFERROR(VLOOKUP(S$8,Assumptions!$B$62:$N$67,Assumptions!$N$59,0),0)</f>
        <v>0</v>
      </c>
      <c r="T13" s="185">
        <f>IFERROR(VLOOKUP(T$8,Assumptions!$B$62:$N$67,Assumptions!$N$59,0),0)</f>
        <v>0</v>
      </c>
      <c r="U13" s="185">
        <f>IFERROR(VLOOKUP(U$8,Assumptions!$B$62:$N$67,Assumptions!$N$59,0),0)</f>
        <v>0</v>
      </c>
      <c r="V13" s="185">
        <f>IFERROR(VLOOKUP(V$8,Assumptions!$B$62:$N$67,Assumptions!$N$59,0),0)</f>
        <v>0</v>
      </c>
      <c r="W13" s="185">
        <f>IFERROR(VLOOKUP(W$8,Assumptions!$B$62:$N$67,Assumptions!$N$59,0),0)</f>
        <v>0</v>
      </c>
      <c r="X13" s="185">
        <f>IFERROR(VLOOKUP(X$8,Assumptions!$B$62:$N$67,Assumptions!$N$59,0),0)</f>
        <v>0.03</v>
      </c>
      <c r="Y13" s="185">
        <f>IFERROR(VLOOKUP(Y$8,Assumptions!$B$62:$N$67,Assumptions!$N$59,0),0)</f>
        <v>0.03</v>
      </c>
      <c r="Z13" s="185">
        <f>IFERROR(VLOOKUP(Z$8,Assumptions!$B$62:$N$67,Assumptions!$N$59,0),0)</f>
        <v>0.03</v>
      </c>
      <c r="AA13" s="185">
        <f>IFERROR(VLOOKUP(AA$8,Assumptions!$B$62:$N$67,Assumptions!$N$59,0),0)</f>
        <v>0.03</v>
      </c>
      <c r="AB13" s="185">
        <f>IFERROR(VLOOKUP(AB$8,Assumptions!$B$62:$N$67,Assumptions!$N$59,0),0)</f>
        <v>0.03</v>
      </c>
      <c r="AC13" s="185">
        <f>IFERROR(VLOOKUP(AC$8,Assumptions!$B$62:$N$67,Assumptions!$N$59,0),0)</f>
        <v>0.03</v>
      </c>
      <c r="AD13" s="185">
        <f>IFERROR(VLOOKUP(AD$8,Assumptions!$B$62:$N$67,Assumptions!$N$59,0),0)</f>
        <v>0.03</v>
      </c>
      <c r="AE13" s="185">
        <f>IFERROR(VLOOKUP(AE$8,Assumptions!$B$62:$N$67,Assumptions!$N$59,0),0)</f>
        <v>0.03</v>
      </c>
      <c r="AF13" s="185">
        <f>IFERROR(VLOOKUP(AF$8,Assumptions!$B$62:$N$67,Assumptions!$N$59,0),0)</f>
        <v>0.03</v>
      </c>
      <c r="AG13" s="185">
        <f>IFERROR(VLOOKUP(AG$8,Assumptions!$B$62:$N$67,Assumptions!$N$59,0),0)</f>
        <v>0.03</v>
      </c>
      <c r="AH13" s="185">
        <f>IFERROR(VLOOKUP(AH$8,Assumptions!$B$62:$N$67,Assumptions!$N$59,0),0)</f>
        <v>0.03</v>
      </c>
      <c r="AI13" s="185">
        <f>IFERROR(VLOOKUP(AI$8,Assumptions!$B$62:$N$67,Assumptions!$N$59,0),0)</f>
        <v>0.03</v>
      </c>
      <c r="AJ13" s="185">
        <f>IFERROR(VLOOKUP(AJ$8,Assumptions!$B$62:$N$67,Assumptions!$N$59,0),0)</f>
        <v>0.03</v>
      </c>
      <c r="AK13" s="185">
        <f>IFERROR(VLOOKUP(AK$8,Assumptions!$B$62:$N$67,Assumptions!$N$59,0),0)</f>
        <v>0.03</v>
      </c>
      <c r="AL13" s="185">
        <f>IFERROR(VLOOKUP(AL$8,Assumptions!$B$62:$N$67,Assumptions!$N$59,0),0)</f>
        <v>0.03</v>
      </c>
      <c r="AM13" s="185">
        <f>IFERROR(VLOOKUP(AM$8,Assumptions!$B$62:$N$67,Assumptions!$N$59,0),0)</f>
        <v>0.03</v>
      </c>
      <c r="AN13" s="185">
        <f>IFERROR(VLOOKUP(AN$8,Assumptions!$B$62:$N$67,Assumptions!$N$59,0),0)</f>
        <v>0.03</v>
      </c>
      <c r="AO13" s="185">
        <f>IFERROR(VLOOKUP(AO$8,Assumptions!$B$62:$N$67,Assumptions!$N$59,0),0)</f>
        <v>0.03</v>
      </c>
      <c r="AP13" s="185">
        <f>IFERROR(VLOOKUP(AP$8,Assumptions!$B$62:$N$67,Assumptions!$N$59,0),0)</f>
        <v>0.03</v>
      </c>
      <c r="AQ13" s="185">
        <f>IFERROR(VLOOKUP(AQ$8,Assumptions!$B$62:$N$67,Assumptions!$N$59,0),0)</f>
        <v>0.03</v>
      </c>
      <c r="AR13" s="185">
        <f>IFERROR(VLOOKUP(AR$8,Assumptions!$B$62:$N$67,Assumptions!$N$59,0),0)</f>
        <v>0.03</v>
      </c>
      <c r="AS13" s="185">
        <f>IFERROR(VLOOKUP(AS$8,Assumptions!$B$62:$N$67,Assumptions!$N$59,0),0)</f>
        <v>0.03</v>
      </c>
      <c r="AT13" s="185">
        <f>IFERROR(VLOOKUP(AT$8,Assumptions!$B$62:$N$67,Assumptions!$N$59,0),0)</f>
        <v>0.03</v>
      </c>
      <c r="AU13" s="185">
        <f>IFERROR(VLOOKUP(AU$8,Assumptions!$B$62:$N$67,Assumptions!$N$59,0),0)</f>
        <v>0.03</v>
      </c>
      <c r="AV13" s="185">
        <f>IFERROR(VLOOKUP(AV$8,Assumptions!$B$62:$N$67,Assumptions!$N$59,0),0)</f>
        <v>0.03</v>
      </c>
      <c r="AW13" s="185">
        <f>IFERROR(VLOOKUP(AW$8,Assumptions!$B$62:$N$67,Assumptions!$N$59,0),0)</f>
        <v>0.03</v>
      </c>
      <c r="AX13" s="185">
        <f>IFERROR(VLOOKUP(AX$8,Assumptions!$B$62:$N$67,Assumptions!$N$59,0),0)</f>
        <v>0.03</v>
      </c>
      <c r="AY13" s="185">
        <f>IFERROR(VLOOKUP(AY$8,Assumptions!$B$62:$N$67,Assumptions!$N$59,0),0)</f>
        <v>0.03</v>
      </c>
      <c r="AZ13" s="185">
        <f>IFERROR(VLOOKUP(AZ$8,Assumptions!$B$62:$N$67,Assumptions!$N$59,0),0)</f>
        <v>0.03</v>
      </c>
      <c r="BA13" s="185">
        <f>IFERROR(VLOOKUP(BA$8,Assumptions!$B$62:$N$67,Assumptions!$N$59,0),0)</f>
        <v>0.03</v>
      </c>
      <c r="BB13" s="185">
        <f>IFERROR(VLOOKUP(BB$8,Assumptions!$B$62:$N$67,Assumptions!$N$59,0),0)</f>
        <v>0.03</v>
      </c>
      <c r="BC13" s="185">
        <f>IFERROR(VLOOKUP(BC$8,Assumptions!$B$62:$N$67,Assumptions!$N$59,0),0)</f>
        <v>0.03</v>
      </c>
      <c r="BD13" s="185">
        <f>IFERROR(VLOOKUP(BD$8,Assumptions!$B$62:$N$67,Assumptions!$N$59,0),0)</f>
        <v>0.03</v>
      </c>
      <c r="BE13" s="185">
        <f>IFERROR(VLOOKUP(BE$8,Assumptions!$B$62:$N$67,Assumptions!$N$59,0),0)</f>
        <v>0.03</v>
      </c>
      <c r="BF13" s="185">
        <f>IFERROR(VLOOKUP(BF$8,Assumptions!$B$62:$N$67,Assumptions!$N$59,0),0)</f>
        <v>0.03</v>
      </c>
      <c r="BG13" s="185">
        <f>IFERROR(VLOOKUP(BG$8,Assumptions!$B$62:$N$67,Assumptions!$N$59,0),0)</f>
        <v>0.03</v>
      </c>
      <c r="BH13" s="185">
        <f>IFERROR(VLOOKUP(BH$8,Assumptions!$B$62:$N$67,Assumptions!$N$59,0),0)</f>
        <v>0.03</v>
      </c>
      <c r="BI13" s="185">
        <f>IFERROR(VLOOKUP(BI$8,Assumptions!$B$62:$N$67,Assumptions!$N$59,0),0)</f>
        <v>0.03</v>
      </c>
      <c r="BJ13" s="185">
        <f>IFERROR(VLOOKUP(BJ$8,Assumptions!$B$62:$N$67,Assumptions!$N$59,0),0)</f>
        <v>0.03</v>
      </c>
      <c r="BK13" s="185">
        <f>IFERROR(VLOOKUP(BK$8,Assumptions!$B$62:$N$67,Assumptions!$N$59,0),0)</f>
        <v>0.03</v>
      </c>
      <c r="BL13" s="185">
        <f>IFERROR(VLOOKUP(BL$8,Assumptions!$B$62:$N$67,Assumptions!$N$59,0),0)</f>
        <v>0.03</v>
      </c>
      <c r="BM13" s="185">
        <f>IFERROR(VLOOKUP(BM$8,Assumptions!$B$62:$N$67,Assumptions!$N$59,0),0)</f>
        <v>0.03</v>
      </c>
      <c r="BN13" s="185">
        <f>IFERROR(VLOOKUP(BN$8,Assumptions!$B$62:$N$67,Assumptions!$N$59,0),0)</f>
        <v>0.03</v>
      </c>
      <c r="BO13" s="185">
        <f>IFERROR(VLOOKUP(BO$8,Assumptions!$B$62:$N$67,Assumptions!$N$59,0),0)</f>
        <v>0.03</v>
      </c>
      <c r="BP13" s="185">
        <f>IFERROR(VLOOKUP(BP$8,Assumptions!$B$62:$N$67,Assumptions!$N$59,0),0)</f>
        <v>0.03</v>
      </c>
      <c r="BQ13" s="185">
        <f>IFERROR(VLOOKUP(BQ$8,Assumptions!$B$62:$N$67,Assumptions!$N$59,0),0)</f>
        <v>0.03</v>
      </c>
      <c r="BR13" s="185">
        <f>IFERROR(VLOOKUP(BR$8,Assumptions!$B$62:$N$67,Assumptions!$N$59,0),0)</f>
        <v>0.03</v>
      </c>
      <c r="BS13" s="185">
        <f>IFERROR(VLOOKUP(BS$8,Assumptions!$B$62:$N$67,Assumptions!$N$59,0),0)</f>
        <v>0.03</v>
      </c>
      <c r="BT13" s="185">
        <f>IFERROR(VLOOKUP(BT$8,Assumptions!$B$62:$N$67,Assumptions!$N$59,0),0)</f>
        <v>0.03</v>
      </c>
      <c r="BU13" s="185">
        <f>IFERROR(VLOOKUP(BU$8,Assumptions!$B$62:$N$67,Assumptions!$N$59,0),0)</f>
        <v>0.03</v>
      </c>
      <c r="BV13" s="185">
        <f>IFERROR(VLOOKUP(BV$8,Assumptions!$B$62:$N$67,Assumptions!$N$59,0),0)</f>
        <v>0.03</v>
      </c>
      <c r="BW13" s="185">
        <f>IFERROR(VLOOKUP(BW$8,Assumptions!$B$62:$N$67,Assumptions!$N$59,0),0)</f>
        <v>0.03</v>
      </c>
      <c r="BX13" s="185">
        <f>IFERROR(VLOOKUP(BX$8,Assumptions!$B$62:$N$67,Assumptions!$N$59,0),0)</f>
        <v>0.03</v>
      </c>
      <c r="BY13" s="185">
        <f>IFERROR(VLOOKUP(BY$8,Assumptions!$B$62:$N$67,Assumptions!$N$59,0),0)</f>
        <v>0.03</v>
      </c>
      <c r="BZ13" s="185">
        <f>IFERROR(VLOOKUP(BZ$8,Assumptions!$B$62:$N$67,Assumptions!$N$59,0),0)</f>
        <v>0.03</v>
      </c>
      <c r="CA13" s="185">
        <f>IFERROR(VLOOKUP(CA$8,Assumptions!$B$62:$N$67,Assumptions!$N$59,0),0)</f>
        <v>0.03</v>
      </c>
      <c r="CB13" s="185">
        <f>IFERROR(VLOOKUP(CB$8,Assumptions!$B$62:$N$67,Assumptions!$N$59,0),0)</f>
        <v>0.03</v>
      </c>
      <c r="CC13" s="185">
        <f>IFERROR(VLOOKUP(CC$8,Assumptions!$B$62:$N$67,Assumptions!$N$59,0),0)</f>
        <v>0.03</v>
      </c>
      <c r="CD13" s="185">
        <f>IFERROR(VLOOKUP(CD$8,Assumptions!$B$62:$N$67,Assumptions!$N$59,0),0)</f>
        <v>0.03</v>
      </c>
      <c r="CE13" s="185">
        <f>IFERROR(VLOOKUP(CE$8,Assumptions!$B$62:$N$67,Assumptions!$N$59,0),0)</f>
        <v>0.03</v>
      </c>
      <c r="CF13" s="185">
        <f>IFERROR(VLOOKUP(CF$8,Assumptions!$B$62:$N$67,Assumptions!$N$59,0),0)</f>
        <v>0</v>
      </c>
      <c r="CG13" s="185">
        <f>IFERROR(VLOOKUP(CG$8,Assumptions!$B$62:$N$67,Assumptions!$N$59,0),0)</f>
        <v>0</v>
      </c>
      <c r="CH13" s="185">
        <f>IFERROR(VLOOKUP(CH$8,Assumptions!$B$62:$N$67,Assumptions!$N$59,0),0)</f>
        <v>0</v>
      </c>
      <c r="CI13" s="185">
        <f>IFERROR(VLOOKUP(CI$8,Assumptions!$B$62:$N$67,Assumptions!$N$59,0),0)</f>
        <v>0</v>
      </c>
      <c r="CJ13" s="185">
        <f>IFERROR(VLOOKUP(CJ$8,Assumptions!$B$62:$N$67,Assumptions!$N$59,0),0)</f>
        <v>0</v>
      </c>
      <c r="CK13" s="185">
        <f>IFERROR(VLOOKUP(CK$8,Assumptions!$B$62:$N$67,Assumptions!$N$59,0),0)</f>
        <v>0</v>
      </c>
      <c r="CL13" s="185">
        <f>IFERROR(VLOOKUP(CL$8,Assumptions!$B$62:$N$67,Assumptions!$N$59,0),0)</f>
        <v>0</v>
      </c>
      <c r="CM13" s="185">
        <f>IFERROR(VLOOKUP(CM$8,Assumptions!$B$62:$N$67,Assumptions!$N$59,0),0)</f>
        <v>0</v>
      </c>
      <c r="CN13" s="185">
        <f>IFERROR(VLOOKUP(CN$8,Assumptions!$B$62:$N$67,Assumptions!$N$59,0),0)</f>
        <v>0</v>
      </c>
      <c r="CO13" s="185">
        <f>IFERROR(VLOOKUP(CO$8,Assumptions!$B$62:$N$67,Assumptions!$N$59,0),0)</f>
        <v>0</v>
      </c>
      <c r="CP13" s="185">
        <f>IFERROR(VLOOKUP(CP$8,Assumptions!$B$62:$N$67,Assumptions!$N$59,0),0)</f>
        <v>0</v>
      </c>
      <c r="CQ13" s="185">
        <f>IFERROR(VLOOKUP(CQ$8,Assumptions!$B$62:$N$67,Assumptions!$N$59,0),0)</f>
        <v>0</v>
      </c>
      <c r="CR13" s="185">
        <f>IFERROR(VLOOKUP(CR$8,Assumptions!$B$62:$N$67,Assumptions!$N$59,0),0)</f>
        <v>0</v>
      </c>
      <c r="CS13" s="185">
        <f>IFERROR(VLOOKUP(CS$8,Assumptions!$B$62:$N$67,Assumptions!$N$59,0),0)</f>
        <v>0</v>
      </c>
      <c r="CT13" s="185">
        <f>IFERROR(VLOOKUP(CT$8,Assumptions!$B$62:$N$67,Assumptions!$N$59,0),0)</f>
        <v>0</v>
      </c>
      <c r="CU13" s="185">
        <f>IFERROR(VLOOKUP(CU$8,Assumptions!$B$62:$N$67,Assumptions!$N$59,0),0)</f>
        <v>0</v>
      </c>
      <c r="CV13" s="185">
        <f>IFERROR(VLOOKUP(CV$8,Assumptions!$B$62:$N$67,Assumptions!$N$59,0),0)</f>
        <v>0</v>
      </c>
      <c r="CW13" s="185">
        <f>IFERROR(VLOOKUP(CW$8,Assumptions!$B$62:$N$67,Assumptions!$N$59,0),0)</f>
        <v>0</v>
      </c>
      <c r="CX13" s="185">
        <f>IFERROR(VLOOKUP(CX$8,Assumptions!$B$62:$N$67,Assumptions!$N$59,0),0)</f>
        <v>0</v>
      </c>
      <c r="CY13" s="185">
        <f>IFERROR(VLOOKUP(CY$8,Assumptions!$B$62:$N$67,Assumptions!$N$59,0),0)</f>
        <v>0</v>
      </c>
      <c r="CZ13" s="185">
        <f>IFERROR(VLOOKUP(CZ$8,Assumptions!$B$62:$N$67,Assumptions!$N$59,0),0)</f>
        <v>0</v>
      </c>
      <c r="DA13" s="185">
        <f>IFERROR(VLOOKUP(DA$8,Assumptions!$B$62:$N$67,Assumptions!$N$59,0),0)</f>
        <v>0</v>
      </c>
      <c r="DB13" s="185">
        <f>IFERROR(VLOOKUP(DB$8,Assumptions!$B$62:$N$67,Assumptions!$N$59,0),0)</f>
        <v>0</v>
      </c>
      <c r="DC13" s="185">
        <f>IFERROR(VLOOKUP(DC$8,Assumptions!$B$62:$N$67,Assumptions!$N$59,0),0)</f>
        <v>0</v>
      </c>
      <c r="DD13" s="185">
        <f>IFERROR(VLOOKUP(DD$8,Assumptions!$B$62:$N$67,Assumptions!$N$59,0),0)</f>
        <v>0</v>
      </c>
      <c r="DE13" s="185">
        <f>IFERROR(VLOOKUP(DE$8,Assumptions!$B$62:$N$67,Assumptions!$N$59,0),0)</f>
        <v>0</v>
      </c>
      <c r="DF13" s="185">
        <f>IFERROR(VLOOKUP(DF$8,Assumptions!$B$62:$N$67,Assumptions!$N$59,0),0)</f>
        <v>0</v>
      </c>
      <c r="DG13" s="185">
        <f>IFERROR(VLOOKUP(DG$8,Assumptions!$B$62:$N$67,Assumptions!$N$59,0),0)</f>
        <v>0</v>
      </c>
      <c r="DH13" s="185">
        <f>IFERROR(VLOOKUP(DH$8,Assumptions!$B$62:$N$67,Assumptions!$N$59,0),0)</f>
        <v>0</v>
      </c>
      <c r="DI13" s="185">
        <f>IFERROR(VLOOKUP(DI$8,Assumptions!$B$62:$N$67,Assumptions!$N$59,0),0)</f>
        <v>0</v>
      </c>
      <c r="DJ13" s="185">
        <f>IFERROR(VLOOKUP(DJ$8,Assumptions!$B$62:$N$67,Assumptions!$N$59,0),0)</f>
        <v>0</v>
      </c>
      <c r="DK13" s="185">
        <f>IFERROR(VLOOKUP(DK$8,Assumptions!$B$62:$N$67,Assumptions!$N$59,0),0)</f>
        <v>0</v>
      </c>
      <c r="DL13" s="185">
        <f>IFERROR(VLOOKUP(DL$8,Assumptions!$B$62:$N$67,Assumptions!$N$59,0),0)</f>
        <v>0</v>
      </c>
      <c r="DM13" s="185">
        <f>IFERROR(VLOOKUP(DM$8,Assumptions!$B$62:$N$67,Assumptions!$N$59,0),0)</f>
        <v>0</v>
      </c>
      <c r="DN13" s="185">
        <f>IFERROR(VLOOKUP(DN$8,Assumptions!$B$62:$N$67,Assumptions!$N$59,0),0)</f>
        <v>0</v>
      </c>
      <c r="DO13" s="185">
        <f>IFERROR(VLOOKUP(DO$8,Assumptions!$B$62:$N$67,Assumptions!$N$59,0),0)</f>
        <v>0</v>
      </c>
      <c r="DP13" s="185">
        <f>IFERROR(VLOOKUP(DP$8,Assumptions!$B$62:$N$67,Assumptions!$N$59,0),0)</f>
        <v>0</v>
      </c>
      <c r="DQ13" s="185">
        <f>IFERROR(VLOOKUP(DQ$8,Assumptions!$B$62:$N$67,Assumptions!$N$59,0),0)</f>
        <v>0</v>
      </c>
      <c r="DR13" s="185">
        <f>IFERROR(VLOOKUP(DR$8,Assumptions!$B$62:$N$67,Assumptions!$N$59,0),0)</f>
        <v>0</v>
      </c>
      <c r="DS13" s="185">
        <f>IFERROR(VLOOKUP(DS$8,Assumptions!$B$62:$N$67,Assumptions!$N$59,0),0)</f>
        <v>0</v>
      </c>
      <c r="DT13" s="185">
        <f>IFERROR(VLOOKUP(DT$8,Assumptions!$B$62:$N$67,Assumptions!$N$59,0),0)</f>
        <v>0</v>
      </c>
      <c r="DU13" s="185">
        <f>IFERROR(VLOOKUP(DU$8,Assumptions!$B$62:$N$67,Assumptions!$N$59,0),0)</f>
        <v>0</v>
      </c>
      <c r="DV13" s="185">
        <f>IFERROR(VLOOKUP(DV$8,Assumptions!$B$62:$N$67,Assumptions!$N$59,0),0)</f>
        <v>0</v>
      </c>
      <c r="DW13" s="185">
        <f>IFERROR(VLOOKUP(DW$8,Assumptions!$B$62:$N$67,Assumptions!$N$59,0),0)</f>
        <v>0</v>
      </c>
      <c r="DX13" s="185">
        <f>IFERROR(VLOOKUP(DX$8,Assumptions!$B$62:$N$67,Assumptions!$N$59,0),0)</f>
        <v>0</v>
      </c>
      <c r="DY13" s="185">
        <f>IFERROR(VLOOKUP(DY$8,Assumptions!$B$62:$N$67,Assumptions!$N$59,0),0)</f>
        <v>0</v>
      </c>
      <c r="DZ13" s="185">
        <f>IFERROR(VLOOKUP(DZ$8,Assumptions!$B$62:$N$67,Assumptions!$N$59,0),0)</f>
        <v>0</v>
      </c>
      <c r="EA13" s="185">
        <f>IFERROR(VLOOKUP(EA$8,Assumptions!$B$62:$N$67,Assumptions!$N$59,0),0)</f>
        <v>0</v>
      </c>
      <c r="EB13" s="185">
        <f>IFERROR(VLOOKUP(EB$8,Assumptions!$B$62:$N$67,Assumptions!$N$59,0),0)</f>
        <v>0</v>
      </c>
      <c r="EC13" s="185">
        <f>IFERROR(VLOOKUP(EC$8,Assumptions!$B$62:$N$67,Assumptions!$N$59,0),0)</f>
        <v>0</v>
      </c>
      <c r="ED13" s="185">
        <f>IFERROR(VLOOKUP(ED$8,Assumptions!$B$62:$N$67,Assumptions!$N$59,0),0)</f>
        <v>0</v>
      </c>
      <c r="EE13" s="185">
        <f>IFERROR(VLOOKUP(EE$8,Assumptions!$B$62:$N$67,Assumptions!$N$59,0),0)</f>
        <v>0</v>
      </c>
      <c r="EF13" s="185">
        <f>IFERROR(VLOOKUP(EF$8,Assumptions!$B$62:$N$67,Assumptions!$N$59,0),0)</f>
        <v>0</v>
      </c>
      <c r="EG13" s="185">
        <f>IFERROR(VLOOKUP(EG$8,Assumptions!$B$62:$N$67,Assumptions!$N$59,0),0)</f>
        <v>0</v>
      </c>
      <c r="EH13" s="185">
        <f>IFERROR(VLOOKUP(EH$8,Assumptions!$B$62:$N$67,Assumptions!$N$59,0),0)</f>
        <v>0</v>
      </c>
      <c r="EI13" s="185">
        <f>IFERROR(VLOOKUP(EI$8,Assumptions!$B$62:$N$67,Assumptions!$N$59,0),0)</f>
        <v>0</v>
      </c>
      <c r="EJ13" s="185">
        <f>IFERROR(VLOOKUP(EJ$8,Assumptions!$B$62:$N$67,Assumptions!$N$59,0),0)</f>
        <v>0</v>
      </c>
      <c r="EK13" s="185">
        <f>IFERROR(VLOOKUP(EK$8,Assumptions!$B$62:$N$67,Assumptions!$N$59,0),0)</f>
        <v>0</v>
      </c>
      <c r="EL13" s="185">
        <f>IFERROR(VLOOKUP(EL$8,Assumptions!$B$62:$N$67,Assumptions!$N$59,0),0)</f>
        <v>0</v>
      </c>
      <c r="EM13" s="185">
        <f>IFERROR(VLOOKUP(EM$8,Assumptions!$B$62:$N$67,Assumptions!$N$59,0),0)</f>
        <v>0</v>
      </c>
      <c r="EN13" s="185">
        <f>IFERROR(VLOOKUP(EN$8,Assumptions!$B$62:$N$67,Assumptions!$N$59,0),0)</f>
        <v>0</v>
      </c>
      <c r="EO13" s="185">
        <f>IFERROR(VLOOKUP(EO$8,Assumptions!$B$62:$N$67,Assumptions!$N$59,0),0)</f>
        <v>0</v>
      </c>
      <c r="EP13" s="185">
        <f>IFERROR(VLOOKUP(EP$8,Assumptions!$B$62:$N$67,Assumptions!$N$59,0),0)</f>
        <v>0</v>
      </c>
      <c r="EQ13" s="185">
        <f>IFERROR(VLOOKUP(EQ$8,Assumptions!$B$62:$N$67,Assumptions!$N$59,0),0)</f>
        <v>0</v>
      </c>
      <c r="ER13" s="185">
        <f>IFERROR(VLOOKUP(ER$8,Assumptions!$B$62:$N$67,Assumptions!$N$59,0),0)</f>
        <v>0</v>
      </c>
      <c r="ES13" s="185">
        <f>IFERROR(VLOOKUP(ES$8,Assumptions!$B$62:$N$67,Assumptions!$N$59,0),0)</f>
        <v>0</v>
      </c>
      <c r="ET13" s="185">
        <f>IFERROR(VLOOKUP(ET$8,Assumptions!$B$62:$N$67,Assumptions!$N$59,0),0)</f>
        <v>0</v>
      </c>
      <c r="EU13" s="185">
        <f>IFERROR(VLOOKUP(EU$8,Assumptions!$B$62:$N$67,Assumptions!$N$59,0),0)</f>
        <v>0</v>
      </c>
      <c r="EV13" s="185">
        <f>IFERROR(VLOOKUP(EV$8,Assumptions!$B$62:$N$67,Assumptions!$N$59,0),0)</f>
        <v>0</v>
      </c>
      <c r="EW13" s="185">
        <f>IFERROR(VLOOKUP(EW$8,Assumptions!$B$62:$N$67,Assumptions!$N$59,0),0)</f>
        <v>0</v>
      </c>
      <c r="EX13" s="185">
        <f>IFERROR(VLOOKUP(EX$8,Assumptions!$B$62:$N$67,Assumptions!$N$59,0),0)</f>
        <v>0</v>
      </c>
      <c r="EY13" s="185">
        <f>IFERROR(VLOOKUP(EY$8,Assumptions!$B$62:$N$67,Assumptions!$N$59,0),0)</f>
        <v>0</v>
      </c>
      <c r="EZ13" s="185">
        <f>IFERROR(VLOOKUP(EZ$8,Assumptions!$B$62:$N$67,Assumptions!$N$59,0),0)</f>
        <v>0</v>
      </c>
      <c r="FA13" s="185">
        <f>IFERROR(VLOOKUP(FA$8,Assumptions!$B$62:$N$67,Assumptions!$N$59,0),0)</f>
        <v>0</v>
      </c>
      <c r="FB13" s="185">
        <f>IFERROR(VLOOKUP(FB$8,Assumptions!$B$62:$N$67,Assumptions!$N$59,0),0)</f>
        <v>0</v>
      </c>
      <c r="FC13" s="185">
        <f>IFERROR(VLOOKUP(FC$8,Assumptions!$B$62:$N$67,Assumptions!$N$59,0),0)</f>
        <v>0</v>
      </c>
      <c r="FD13" s="185">
        <f>IFERROR(VLOOKUP(FD$8,Assumptions!$B$62:$N$67,Assumptions!$N$59,0),0)</f>
        <v>0</v>
      </c>
      <c r="FE13" s="185">
        <f>IFERROR(VLOOKUP(FE$8,Assumptions!$B$62:$N$67,Assumptions!$N$59,0),0)</f>
        <v>0</v>
      </c>
      <c r="FF13" s="185">
        <f>IFERROR(VLOOKUP(FF$8,Assumptions!$B$62:$N$67,Assumptions!$N$59,0),0)</f>
        <v>0</v>
      </c>
      <c r="FG13" s="185">
        <f>IFERROR(VLOOKUP(FG$8,Assumptions!$B$62:$N$67,Assumptions!$N$59,0),0)</f>
        <v>0</v>
      </c>
      <c r="FH13" s="185">
        <f>IFERROR(VLOOKUP(FH$8,Assumptions!$B$62:$N$67,Assumptions!$N$59,0),0)</f>
        <v>0</v>
      </c>
      <c r="FI13" s="185">
        <f>IFERROR(VLOOKUP(FI$8,Assumptions!$B$62:$N$67,Assumptions!$N$59,0),0)</f>
        <v>0</v>
      </c>
      <c r="FJ13" s="185">
        <f>IFERROR(VLOOKUP(FJ$8,Assumptions!$B$62:$N$67,Assumptions!$N$59,0),0)</f>
        <v>0</v>
      </c>
      <c r="FK13" s="185">
        <f>IFERROR(VLOOKUP(FK$8,Assumptions!$B$62:$N$67,Assumptions!$N$59,0),0)</f>
        <v>0</v>
      </c>
      <c r="FL13" s="185">
        <f>IFERROR(VLOOKUP(FL$8,Assumptions!$B$62:$N$67,Assumptions!$N$59,0),0)</f>
        <v>0</v>
      </c>
      <c r="FM13" s="185">
        <f>IFERROR(VLOOKUP(FM$8,Assumptions!$B$62:$N$67,Assumptions!$N$59,0),0)</f>
        <v>0</v>
      </c>
      <c r="FN13" s="185">
        <f>IFERROR(VLOOKUP(FN$8,Assumptions!$B$62:$N$67,Assumptions!$N$59,0),0)</f>
        <v>0</v>
      </c>
      <c r="FO13" s="185">
        <f>IFERROR(VLOOKUP(FO$8,Assumptions!$B$62:$N$67,Assumptions!$N$59,0),0)</f>
        <v>0</v>
      </c>
      <c r="FP13" s="185">
        <f>IFERROR(VLOOKUP(FP$8,Assumptions!$B$62:$N$67,Assumptions!$N$59,0),0)</f>
        <v>0</v>
      </c>
      <c r="FQ13" s="185">
        <f>IFERROR(VLOOKUP(FQ$8,Assumptions!$B$62:$N$67,Assumptions!$N$59,0),0)</f>
        <v>0</v>
      </c>
      <c r="FR13" s="185">
        <f>IFERROR(VLOOKUP(FR$8,Assumptions!$B$62:$N$67,Assumptions!$N$59,0),0)</f>
        <v>0</v>
      </c>
      <c r="FS13" s="185">
        <f>IFERROR(VLOOKUP(FS$8,Assumptions!$B$62:$N$67,Assumptions!$N$59,0),0)</f>
        <v>0</v>
      </c>
      <c r="FT13" s="185">
        <f>IFERROR(VLOOKUP(FT$8,Assumptions!$B$62:$N$67,Assumptions!$N$59,0),0)</f>
        <v>0</v>
      </c>
      <c r="FU13" s="185">
        <f>IFERROR(VLOOKUP(FU$8,Assumptions!$B$62:$N$67,Assumptions!$N$59,0),0)</f>
        <v>0</v>
      </c>
      <c r="FV13" s="185">
        <f>IFERROR(VLOOKUP(FV$8,Assumptions!$B$62:$N$67,Assumptions!$N$59,0),0)</f>
        <v>0</v>
      </c>
      <c r="FW13" s="185">
        <f>IFERROR(VLOOKUP(FW$8,Assumptions!$B$62:$N$67,Assumptions!$N$59,0),0)</f>
        <v>0</v>
      </c>
      <c r="FX13" s="185">
        <f>IFERROR(VLOOKUP(FX$8,Assumptions!$B$62:$N$67,Assumptions!$N$59,0),0)</f>
        <v>0</v>
      </c>
      <c r="FY13" s="185">
        <f>IFERROR(VLOOKUP(FY$8,Assumptions!$B$62:$N$67,Assumptions!$N$59,0),0)</f>
        <v>0</v>
      </c>
      <c r="FZ13" s="185">
        <f>IFERROR(VLOOKUP(FZ$8,Assumptions!$B$62:$N$67,Assumptions!$N$59,0),0)</f>
        <v>0</v>
      </c>
      <c r="GA13" s="185">
        <f>IFERROR(VLOOKUP(GA$8,Assumptions!$B$62:$N$67,Assumptions!$N$59,0),0)</f>
        <v>0</v>
      </c>
      <c r="GB13" s="185">
        <f>IFERROR(VLOOKUP(GB$8,Assumptions!$B$62:$N$67,Assumptions!$N$59,0),0)</f>
        <v>0</v>
      </c>
      <c r="GC13" s="185">
        <f>IFERROR(VLOOKUP(GC$8,Assumptions!$B$62:$N$67,Assumptions!$N$59,0),0)</f>
        <v>0</v>
      </c>
      <c r="GD13" s="185">
        <f>IFERROR(VLOOKUP(GD$8,Assumptions!$B$62:$N$67,Assumptions!$N$59,0),0)</f>
        <v>0</v>
      </c>
      <c r="GE13" s="185">
        <f>IFERROR(VLOOKUP(GE$8,Assumptions!$B$62:$N$67,Assumptions!$N$59,0),0)</f>
        <v>0</v>
      </c>
      <c r="GF13" s="185">
        <f>IFERROR(VLOOKUP(GF$8,Assumptions!$B$62:$N$67,Assumptions!$N$59,0),0)</f>
        <v>0</v>
      </c>
      <c r="GG13" s="185">
        <f>IFERROR(VLOOKUP(GG$8,Assumptions!$B$62:$N$67,Assumptions!$N$59,0),0)</f>
        <v>0</v>
      </c>
      <c r="GH13" s="185">
        <f>IFERROR(VLOOKUP(GH$8,Assumptions!$B$62:$N$67,Assumptions!$N$59,0),0)</f>
        <v>0</v>
      </c>
      <c r="GI13" s="185">
        <f>IFERROR(VLOOKUP(GI$8,Assumptions!$B$62:$N$67,Assumptions!$N$59,0),0)</f>
        <v>0</v>
      </c>
      <c r="GJ13" s="185">
        <f>IFERROR(VLOOKUP(GJ$8,Assumptions!$B$62:$N$67,Assumptions!$N$59,0),0)</f>
        <v>0</v>
      </c>
      <c r="GK13" s="185">
        <f>IFERROR(VLOOKUP(GK$8,Assumptions!$B$62:$N$67,Assumptions!$N$59,0),0)</f>
        <v>0</v>
      </c>
      <c r="GL13" s="185">
        <f>IFERROR(VLOOKUP(GL$8,Assumptions!$B$62:$N$67,Assumptions!$N$59,0),0)</f>
        <v>0</v>
      </c>
      <c r="GM13" s="185">
        <f>IFERROR(VLOOKUP(GM$8,Assumptions!$B$62:$N$67,Assumptions!$N$59,0),0)</f>
        <v>0</v>
      </c>
      <c r="GN13" s="185">
        <f>IFERROR(VLOOKUP(GN$8,Assumptions!$B$62:$N$67,Assumptions!$N$59,0),0)</f>
        <v>0</v>
      </c>
      <c r="GO13" s="185">
        <f>IFERROR(VLOOKUP(GO$8,Assumptions!$B$62:$N$67,Assumptions!$N$59,0),0)</f>
        <v>0</v>
      </c>
      <c r="GP13" s="185">
        <f>IFERROR(VLOOKUP(GP$8,Assumptions!$B$62:$N$67,Assumptions!$N$59,0),0)</f>
        <v>0</v>
      </c>
      <c r="GQ13" s="185">
        <f>IFERROR(VLOOKUP(GQ$8,Assumptions!$B$62:$N$67,Assumptions!$N$59,0),0)</f>
        <v>0</v>
      </c>
      <c r="GR13" s="185">
        <f>IFERROR(VLOOKUP(GR$8,Assumptions!$B$62:$N$67,Assumptions!$N$59,0),0)</f>
        <v>0</v>
      </c>
      <c r="GS13" s="185">
        <f>IFERROR(VLOOKUP(GS$8,Assumptions!$B$62:$N$67,Assumptions!$N$59,0),0)</f>
        <v>0</v>
      </c>
      <c r="GT13" s="185">
        <f>IFERROR(VLOOKUP(GT$8,Assumptions!$B$62:$N$67,Assumptions!$N$59,0),0)</f>
        <v>0</v>
      </c>
      <c r="GU13" s="185">
        <f>IFERROR(VLOOKUP(GU$8,Assumptions!$B$62:$N$67,Assumptions!$N$59,0),0)</f>
        <v>0</v>
      </c>
      <c r="GV13" s="185">
        <f>IFERROR(VLOOKUP(GV$8,Assumptions!$B$62:$N$67,Assumptions!$N$59,0),0)</f>
        <v>0</v>
      </c>
      <c r="GW13" s="185">
        <f>IFERROR(VLOOKUP(GW$8,Assumptions!$B$62:$N$67,Assumptions!$N$59,0),0)</f>
        <v>0</v>
      </c>
      <c r="GX13" s="185">
        <f>IFERROR(VLOOKUP(GX$8,Assumptions!$B$62:$N$67,Assumptions!$N$59,0),0)</f>
        <v>0</v>
      </c>
      <c r="GY13" s="185">
        <f>IFERROR(VLOOKUP(GY$8,Assumptions!$B$62:$N$67,Assumptions!$N$59,0),0)</f>
        <v>0</v>
      </c>
      <c r="GZ13" s="185">
        <f>IFERROR(VLOOKUP(GZ$8,Assumptions!$B$62:$N$67,Assumptions!$N$59,0),0)</f>
        <v>0</v>
      </c>
      <c r="HA13" s="185">
        <f>IFERROR(VLOOKUP(HA$8,Assumptions!$B$62:$N$67,Assumptions!$N$59,0),0)</f>
        <v>0</v>
      </c>
      <c r="HB13" s="185">
        <f>IFERROR(VLOOKUP(HB$8,Assumptions!$B$62:$N$67,Assumptions!$N$59,0),0)</f>
        <v>0</v>
      </c>
      <c r="HC13" s="185">
        <f>IFERROR(VLOOKUP(HC$8,Assumptions!$B$62:$N$67,Assumptions!$N$59,0),0)</f>
        <v>0</v>
      </c>
      <c r="HD13" s="185">
        <f>IFERROR(VLOOKUP(HD$8,Assumptions!$B$62:$N$67,Assumptions!$N$59,0),0)</f>
        <v>0</v>
      </c>
      <c r="HE13" s="185">
        <f>IFERROR(VLOOKUP(HE$8,Assumptions!$B$62:$N$67,Assumptions!$N$59,0),0)</f>
        <v>0</v>
      </c>
      <c r="HF13" s="185">
        <f>IFERROR(VLOOKUP(HF$8,Assumptions!$B$62:$N$67,Assumptions!$N$59,0),0)</f>
        <v>0</v>
      </c>
      <c r="HG13" s="185">
        <f>IFERROR(VLOOKUP(HG$8,Assumptions!$B$62:$N$67,Assumptions!$N$59,0),0)</f>
        <v>0</v>
      </c>
      <c r="HH13" s="185">
        <f>IFERROR(VLOOKUP(HH$8,Assumptions!$B$62:$N$67,Assumptions!$N$59,0),0)</f>
        <v>0</v>
      </c>
      <c r="HI13" s="185">
        <f>IFERROR(VLOOKUP(HI$8,Assumptions!$B$62:$N$67,Assumptions!$N$59,0),0)</f>
        <v>0</v>
      </c>
      <c r="HJ13" s="185">
        <f>IFERROR(VLOOKUP(HJ$8,Assumptions!$B$62:$N$67,Assumptions!$N$59,0),0)</f>
        <v>0</v>
      </c>
      <c r="HK13" s="185">
        <f>IFERROR(VLOOKUP(HK$8,Assumptions!$B$62:$N$67,Assumptions!$N$59,0),0)</f>
        <v>0</v>
      </c>
      <c r="HL13" s="185">
        <f>IFERROR(VLOOKUP(HL$8,Assumptions!$B$62:$N$67,Assumptions!$N$59,0),0)</f>
        <v>0</v>
      </c>
      <c r="HM13" s="185">
        <f>IFERROR(VLOOKUP(HM$8,Assumptions!$B$62:$N$67,Assumptions!$N$59,0),0)</f>
        <v>0</v>
      </c>
      <c r="HN13" s="185">
        <f>IFERROR(VLOOKUP(HN$8,Assumptions!$B$62:$N$67,Assumptions!$N$59,0),0)</f>
        <v>0</v>
      </c>
      <c r="HO13" s="185">
        <f>IFERROR(VLOOKUP(HO$8,Assumptions!$B$62:$N$67,Assumptions!$N$59,0),0)</f>
        <v>0</v>
      </c>
      <c r="HP13" s="185">
        <f>IFERROR(VLOOKUP(HP$8,Assumptions!$B$62:$N$67,Assumptions!$N$59,0),0)</f>
        <v>0</v>
      </c>
      <c r="HQ13" s="185">
        <f>IFERROR(VLOOKUP(HQ$8,Assumptions!$B$62:$N$67,Assumptions!$N$59,0),0)</f>
        <v>0</v>
      </c>
      <c r="HR13" s="185">
        <f>IFERROR(VLOOKUP(HR$8,Assumptions!$B$62:$N$67,Assumptions!$N$59,0),0)</f>
        <v>0</v>
      </c>
      <c r="HS13" s="185">
        <f>IFERROR(VLOOKUP(HS$8,Assumptions!$B$62:$N$67,Assumptions!$N$59,0),0)</f>
        <v>0</v>
      </c>
      <c r="HT13" s="185">
        <f>IFERROR(VLOOKUP(HT$8,Assumptions!$B$62:$N$67,Assumptions!$N$59,0),0)</f>
        <v>0</v>
      </c>
      <c r="HU13" s="185">
        <f>IFERROR(VLOOKUP(HU$8,Assumptions!$B$62:$N$67,Assumptions!$N$59,0),0)</f>
        <v>0</v>
      </c>
      <c r="HV13" s="185">
        <f>IFERROR(VLOOKUP(HV$8,Assumptions!$B$62:$N$67,Assumptions!$N$59,0),0)</f>
        <v>0</v>
      </c>
      <c r="HW13" s="185">
        <f>IFERROR(VLOOKUP(HW$8,Assumptions!$B$62:$N$67,Assumptions!$N$59,0),0)</f>
        <v>0</v>
      </c>
      <c r="HX13" s="185">
        <f>IFERROR(VLOOKUP(HX$8,Assumptions!$B$62:$N$67,Assumptions!$N$59,0),0)</f>
        <v>0</v>
      </c>
      <c r="HY13" s="185">
        <f>IFERROR(VLOOKUP(HY$8,Assumptions!$B$62:$N$67,Assumptions!$N$59,0),0)</f>
        <v>0</v>
      </c>
      <c r="HZ13" s="185">
        <f>IFERROR(VLOOKUP(HZ$8,Assumptions!$B$62:$N$67,Assumptions!$N$59,0),0)</f>
        <v>0</v>
      </c>
      <c r="IA13" s="185">
        <f>IFERROR(VLOOKUP(IA$8,Assumptions!$B$62:$N$67,Assumptions!$N$59,0),0)</f>
        <v>0</v>
      </c>
      <c r="IB13" s="185">
        <f>IFERROR(VLOOKUP(IB$8,Assumptions!$B$62:$N$67,Assumptions!$N$59,0),0)</f>
        <v>0</v>
      </c>
      <c r="IC13" s="185">
        <f>IFERROR(VLOOKUP(IC$8,Assumptions!$B$62:$N$67,Assumptions!$N$59,0),0)</f>
        <v>0</v>
      </c>
      <c r="ID13" s="185">
        <f>IFERROR(VLOOKUP(ID$8,Assumptions!$B$62:$N$67,Assumptions!$N$59,0),0)</f>
        <v>0</v>
      </c>
      <c r="IE13" s="185">
        <f>IFERROR(VLOOKUP(IE$8,Assumptions!$B$62:$N$67,Assumptions!$N$59,0),0)</f>
        <v>0</v>
      </c>
      <c r="IF13" s="185">
        <f>IFERROR(VLOOKUP(IF$8,Assumptions!$B$62:$N$67,Assumptions!$N$59,0),0)</f>
        <v>0</v>
      </c>
      <c r="IG13" s="185">
        <f>IFERROR(VLOOKUP(IG$8,Assumptions!$B$62:$N$67,Assumptions!$N$59,0),0)</f>
        <v>0</v>
      </c>
      <c r="IH13" s="185">
        <f>IFERROR(VLOOKUP(IH$8,Assumptions!$B$62:$N$67,Assumptions!$N$59,0),0)</f>
        <v>0</v>
      </c>
      <c r="II13" s="185">
        <f>IFERROR(VLOOKUP(II$8,Assumptions!$B$62:$N$67,Assumptions!$N$59,0),0)</f>
        <v>0</v>
      </c>
      <c r="IJ13" s="185">
        <f>IFERROR(VLOOKUP(IJ$8,Assumptions!$B$62:$N$67,Assumptions!$N$59,0),0)</f>
        <v>0</v>
      </c>
      <c r="IK13" s="185">
        <f>IFERROR(VLOOKUP(IK$8,Assumptions!$B$62:$N$67,Assumptions!$N$59,0),0)</f>
        <v>0</v>
      </c>
      <c r="IL13" s="185">
        <f>IFERROR(VLOOKUP(IL$8,Assumptions!$B$62:$N$67,Assumptions!$N$59,0),0)</f>
        <v>0</v>
      </c>
      <c r="IM13" s="185">
        <f>IFERROR(VLOOKUP(IM$8,Assumptions!$B$62:$N$67,Assumptions!$N$59,0),0)</f>
        <v>0</v>
      </c>
      <c r="IN13" s="185">
        <f>IFERROR(VLOOKUP(IN$8,Assumptions!$B$62:$N$67,Assumptions!$N$59,0),0)</f>
        <v>0</v>
      </c>
      <c r="IO13" s="185">
        <f>IFERROR(VLOOKUP(IO$8,Assumptions!$B$62:$N$67,Assumptions!$N$59,0),0)</f>
        <v>0</v>
      </c>
      <c r="IP13" s="185">
        <f>IFERROR(VLOOKUP(IP$8,Assumptions!$B$62:$N$67,Assumptions!$N$59,0),0)</f>
        <v>0</v>
      </c>
      <c r="IQ13" s="185">
        <f>IFERROR(VLOOKUP(IQ$8,Assumptions!$B$62:$N$67,Assumptions!$N$59,0),0)</f>
        <v>0</v>
      </c>
      <c r="IR13" s="185">
        <f>IFERROR(VLOOKUP(IR$8,Assumptions!$B$62:$N$67,Assumptions!$N$59,0),0)</f>
        <v>0</v>
      </c>
      <c r="IS13" s="185">
        <f>IFERROR(VLOOKUP(IS$8,Assumptions!$B$62:$N$67,Assumptions!$N$59,0),0)</f>
        <v>0</v>
      </c>
      <c r="IT13" s="185">
        <f>IFERROR(VLOOKUP(IT$8,Assumptions!$B$62:$N$67,Assumptions!$N$59,0),0)</f>
        <v>0</v>
      </c>
      <c r="IU13" s="185">
        <f>IFERROR(VLOOKUP(IU$8,Assumptions!$B$62:$N$67,Assumptions!$N$59,0),0)</f>
        <v>0</v>
      </c>
      <c r="IV13" s="185">
        <f>IFERROR(VLOOKUP(IV$8,Assumptions!$B$62:$N$67,Assumptions!$N$59,0),0)</f>
        <v>0</v>
      </c>
      <c r="IW13" s="185">
        <f>IFERROR(VLOOKUP(IW$8,Assumptions!$B$62:$N$67,Assumptions!$N$59,0),0)</f>
        <v>0</v>
      </c>
      <c r="IX13" s="185">
        <f>IFERROR(VLOOKUP(IX$8,Assumptions!$B$62:$N$67,Assumptions!$N$59,0),0)</f>
        <v>0</v>
      </c>
      <c r="IY13" s="185">
        <f>IFERROR(VLOOKUP(IY$8,Assumptions!$B$62:$N$67,Assumptions!$N$59,0),0)</f>
        <v>0</v>
      </c>
      <c r="IZ13" s="185">
        <f>IFERROR(VLOOKUP(IZ$8,Assumptions!$B$62:$N$67,Assumptions!$N$59,0),0)</f>
        <v>0</v>
      </c>
      <c r="JA13" s="185">
        <f>IFERROR(VLOOKUP(JA$8,Assumptions!$B$62:$N$67,Assumptions!$N$59,0),0)</f>
        <v>0</v>
      </c>
      <c r="JB13" s="185">
        <f>IFERROR(VLOOKUP(JB$8,Assumptions!$B$62:$N$67,Assumptions!$N$59,0),0)</f>
        <v>0</v>
      </c>
      <c r="JC13" s="185">
        <f>IFERROR(VLOOKUP(JC$8,Assumptions!$B$62:$N$67,Assumptions!$N$59,0),0)</f>
        <v>0</v>
      </c>
      <c r="JD13" s="185">
        <f>IFERROR(VLOOKUP(JD$8,Assumptions!$B$62:$N$67,Assumptions!$N$59,0),0)</f>
        <v>0</v>
      </c>
      <c r="JE13" s="185">
        <f>IFERROR(VLOOKUP(JE$8,Assumptions!$B$62:$N$67,Assumptions!$N$59,0),0)</f>
        <v>0</v>
      </c>
      <c r="JF13" s="185">
        <f>IFERROR(VLOOKUP(JF$8,Assumptions!$B$62:$N$67,Assumptions!$N$59,0),0)</f>
        <v>0</v>
      </c>
      <c r="JG13" s="185">
        <f>IFERROR(VLOOKUP(JG$8,Assumptions!$B$62:$N$67,Assumptions!$N$59,0),0)</f>
        <v>0</v>
      </c>
      <c r="JH13" s="185">
        <f>IFERROR(VLOOKUP(JH$8,Assumptions!$B$62:$N$67,Assumptions!$N$59,0),0)</f>
        <v>0</v>
      </c>
      <c r="JI13" s="185">
        <f>IFERROR(VLOOKUP(JI$8,Assumptions!$B$62:$N$67,Assumptions!$N$59,0),0)</f>
        <v>0</v>
      </c>
      <c r="JJ13" s="185">
        <f>IFERROR(VLOOKUP(JJ$8,Assumptions!$B$62:$N$67,Assumptions!$N$59,0),0)</f>
        <v>0</v>
      </c>
      <c r="JK13" s="185">
        <f>IFERROR(VLOOKUP(JK$8,Assumptions!$B$62:$N$67,Assumptions!$N$59,0),0)</f>
        <v>0</v>
      </c>
      <c r="JL13" s="185">
        <f>IFERROR(VLOOKUP(JL$8,Assumptions!$B$62:$N$67,Assumptions!$N$59,0),0)</f>
        <v>0</v>
      </c>
      <c r="JM13" s="185">
        <f>IFERROR(VLOOKUP(JM$8,Assumptions!$B$62:$N$67,Assumptions!$N$59,0),0)</f>
        <v>0</v>
      </c>
      <c r="JN13" s="185">
        <f>IFERROR(VLOOKUP(JN$8,Assumptions!$B$62:$N$67,Assumptions!$N$59,0),0)</f>
        <v>0</v>
      </c>
      <c r="JO13" s="185">
        <f>IFERROR(VLOOKUP(JO$8,Assumptions!$B$62:$N$67,Assumptions!$N$59,0),0)</f>
        <v>0</v>
      </c>
      <c r="JP13" s="185">
        <f>IFERROR(VLOOKUP(JP$8,Assumptions!$B$62:$N$67,Assumptions!$N$59,0),0)</f>
        <v>0</v>
      </c>
      <c r="JQ13" s="185">
        <f>IFERROR(VLOOKUP(JQ$8,Assumptions!$B$62:$N$67,Assumptions!$N$59,0),0)</f>
        <v>0</v>
      </c>
      <c r="JR13" s="185">
        <f>IFERROR(VLOOKUP(JR$8,Assumptions!$B$62:$N$67,Assumptions!$N$59,0),0)</f>
        <v>0</v>
      </c>
      <c r="JS13" s="185">
        <f>IFERROR(VLOOKUP(JS$8,Assumptions!$B$62:$N$67,Assumptions!$N$59,0),0)</f>
        <v>0</v>
      </c>
      <c r="JT13" s="185">
        <f>IFERROR(VLOOKUP(JT$8,Assumptions!$B$62:$N$67,Assumptions!$N$59,0),0)</f>
        <v>0</v>
      </c>
      <c r="JU13" s="185">
        <f>IFERROR(VLOOKUP(JU$8,Assumptions!$B$62:$N$67,Assumptions!$N$59,0),0)</f>
        <v>0</v>
      </c>
      <c r="JV13" s="185">
        <f>IFERROR(VLOOKUP(JV$8,Assumptions!$B$62:$N$67,Assumptions!$N$59,0),0)</f>
        <v>0</v>
      </c>
      <c r="JW13" s="185">
        <f>IFERROR(VLOOKUP(JW$8,Assumptions!$B$62:$N$67,Assumptions!$N$59,0),0)</f>
        <v>0</v>
      </c>
      <c r="JX13" s="185">
        <f>IFERROR(VLOOKUP(JX$8,Assumptions!$B$62:$N$67,Assumptions!$N$59,0),0)</f>
        <v>0</v>
      </c>
      <c r="JY13" s="185">
        <f>IFERROR(VLOOKUP(JY$8,Assumptions!$B$62:$N$67,Assumptions!$N$59,0),0)</f>
        <v>0</v>
      </c>
      <c r="JZ13" s="185">
        <f>IFERROR(VLOOKUP(JZ$8,Assumptions!$B$62:$N$67,Assumptions!$N$59,0),0)</f>
        <v>0</v>
      </c>
      <c r="KA13" s="185">
        <f>IFERROR(VLOOKUP(KA$8,Assumptions!$B$62:$N$67,Assumptions!$N$59,0),0)</f>
        <v>0</v>
      </c>
      <c r="KB13" s="185">
        <f>IFERROR(VLOOKUP(KB$8,Assumptions!$B$62:$N$67,Assumptions!$N$59,0),0)</f>
        <v>0</v>
      </c>
      <c r="KC13" s="185">
        <f>IFERROR(VLOOKUP(KC$8,Assumptions!$B$62:$N$67,Assumptions!$N$59,0),0)</f>
        <v>0</v>
      </c>
      <c r="KD13" s="185">
        <f>IFERROR(VLOOKUP(KD$8,Assumptions!$B$62:$N$67,Assumptions!$N$59,0),0)</f>
        <v>0</v>
      </c>
      <c r="KE13" s="185">
        <f>IFERROR(VLOOKUP(KE$8,Assumptions!$B$62:$N$67,Assumptions!$N$59,0),0)</f>
        <v>0</v>
      </c>
      <c r="KF13" s="185">
        <f>IFERROR(VLOOKUP(KF$8,Assumptions!$B$62:$N$67,Assumptions!$N$59,0),0)</f>
        <v>0</v>
      </c>
      <c r="KG13" s="185">
        <f>IFERROR(VLOOKUP(KG$8,Assumptions!$B$62:$N$67,Assumptions!$N$59,0),0)</f>
        <v>0</v>
      </c>
      <c r="KH13" s="185">
        <f>IFERROR(VLOOKUP(KH$8,Assumptions!$B$62:$N$67,Assumptions!$N$59,0),0)</f>
        <v>0</v>
      </c>
      <c r="KI13" s="185">
        <f>IFERROR(VLOOKUP(KI$8,Assumptions!$B$62:$N$67,Assumptions!$N$59,0),0)</f>
        <v>0</v>
      </c>
      <c r="KJ13" s="185">
        <f>IFERROR(VLOOKUP(KJ$8,Assumptions!$B$62:$N$67,Assumptions!$N$59,0),0)</f>
        <v>0</v>
      </c>
      <c r="KK13" s="185">
        <f>IFERROR(VLOOKUP(KK$8,Assumptions!$B$62:$N$67,Assumptions!$N$59,0),0)</f>
        <v>0</v>
      </c>
      <c r="KL13" s="185">
        <f>IFERROR(VLOOKUP(KL$8,Assumptions!$B$62:$N$67,Assumptions!$N$59,0),0)</f>
        <v>0</v>
      </c>
      <c r="KM13" s="185">
        <f>IFERROR(VLOOKUP(KM$8,Assumptions!$B$62:$N$67,Assumptions!$N$59,0),0)</f>
        <v>0</v>
      </c>
      <c r="KN13" s="185">
        <f>IFERROR(VLOOKUP(KN$8,Assumptions!$B$62:$N$67,Assumptions!$N$59,0),0)</f>
        <v>0</v>
      </c>
      <c r="KO13" s="185">
        <f>IFERROR(VLOOKUP(KO$8,Assumptions!$B$62:$N$67,Assumptions!$N$59,0),0)</f>
        <v>0</v>
      </c>
      <c r="KP13" s="185">
        <f>IFERROR(VLOOKUP(KP$8,Assumptions!$B$62:$N$67,Assumptions!$N$59,0),0)</f>
        <v>0</v>
      </c>
      <c r="KQ13" s="185">
        <f>IFERROR(VLOOKUP(KQ$8,Assumptions!$B$62:$N$67,Assumptions!$N$59,0),0)</f>
        <v>0</v>
      </c>
      <c r="KR13" s="185">
        <f>IFERROR(VLOOKUP(KR$8,Assumptions!$B$62:$N$67,Assumptions!$N$59,0),0)</f>
        <v>0</v>
      </c>
      <c r="KS13" s="185">
        <f>IFERROR(VLOOKUP(KS$8,Assumptions!$B$62:$N$67,Assumptions!$N$59,0),0)</f>
        <v>0</v>
      </c>
      <c r="KT13" s="185">
        <f>IFERROR(VLOOKUP(KT$8,Assumptions!$B$62:$N$67,Assumptions!$N$59,0),0)</f>
        <v>0</v>
      </c>
      <c r="KU13" s="185">
        <f>IFERROR(VLOOKUP(KU$8,Assumptions!$B$62:$N$67,Assumptions!$N$59,0),0)</f>
        <v>0</v>
      </c>
      <c r="KV13" s="185">
        <f>IFERROR(VLOOKUP(KV$8,Assumptions!$B$62:$N$67,Assumptions!$N$59,0),0)</f>
        <v>0</v>
      </c>
      <c r="KW13" s="185">
        <f>IFERROR(VLOOKUP(KW$8,Assumptions!$B$62:$N$67,Assumptions!$N$59,0),0)</f>
        <v>0</v>
      </c>
      <c r="KX13" s="185">
        <f>IFERROR(VLOOKUP(KX$8,Assumptions!$B$62:$N$67,Assumptions!$N$59,0),0)</f>
        <v>0</v>
      </c>
      <c r="KY13" s="185">
        <f>IFERROR(VLOOKUP(KY$8,Assumptions!$B$62:$N$67,Assumptions!$N$59,0),0)</f>
        <v>0</v>
      </c>
      <c r="KZ13" s="185">
        <f>IFERROR(VLOOKUP(KZ$8,Assumptions!$B$62:$N$67,Assumptions!$N$59,0),0)</f>
        <v>0</v>
      </c>
      <c r="LA13" s="185">
        <f>IFERROR(VLOOKUP(LA$8,Assumptions!$B$62:$N$67,Assumptions!$N$59,0),0)</f>
        <v>0</v>
      </c>
      <c r="LB13" s="185">
        <f>IFERROR(VLOOKUP(LB$8,Assumptions!$B$62:$N$67,Assumptions!$N$59,0),0)</f>
        <v>0</v>
      </c>
      <c r="LC13" s="185">
        <f>IFERROR(VLOOKUP(LC$8,Assumptions!$B$62:$N$67,Assumptions!$N$59,0),0)</f>
        <v>0</v>
      </c>
      <c r="LD13" s="185">
        <f>IFERROR(VLOOKUP(LD$8,Assumptions!$B$62:$N$67,Assumptions!$N$59,0),0)</f>
        <v>0</v>
      </c>
      <c r="LE13" s="185">
        <f>IFERROR(VLOOKUP(LE$8,Assumptions!$B$62:$N$67,Assumptions!$N$59,0),0)</f>
        <v>0</v>
      </c>
      <c r="LF13" s="185">
        <f>IFERROR(VLOOKUP(LF$8,Assumptions!$B$62:$N$67,Assumptions!$N$59,0),0)</f>
        <v>0</v>
      </c>
      <c r="LG13" s="185">
        <f>IFERROR(VLOOKUP(LG$8,Assumptions!$B$62:$N$67,Assumptions!$N$59,0),0)</f>
        <v>0</v>
      </c>
      <c r="LH13" s="185">
        <f>IFERROR(VLOOKUP(LH$8,Assumptions!$B$62:$N$67,Assumptions!$N$59,0),0)</f>
        <v>0</v>
      </c>
      <c r="LI13" s="185">
        <f>IFERROR(VLOOKUP(LI$8,Assumptions!$B$62:$N$67,Assumptions!$N$59,0),0)</f>
        <v>0</v>
      </c>
      <c r="LJ13" s="185">
        <f>IFERROR(VLOOKUP(LJ$8,Assumptions!$B$62:$N$67,Assumptions!$N$59,0),0)</f>
        <v>0</v>
      </c>
      <c r="LK13" s="185">
        <f>IFERROR(VLOOKUP(LK$8,Assumptions!$B$62:$N$67,Assumptions!$N$59,0),0)</f>
        <v>0</v>
      </c>
      <c r="LL13" s="185">
        <f>IFERROR(VLOOKUP(LL$8,Assumptions!$B$62:$N$67,Assumptions!$N$59,0),0)</f>
        <v>0</v>
      </c>
      <c r="LM13" s="185">
        <f>IFERROR(VLOOKUP(LM$8,Assumptions!$B$62:$N$67,Assumptions!$N$59,0),0)</f>
        <v>0</v>
      </c>
      <c r="LN13" s="185">
        <f>IFERROR(VLOOKUP(LN$8,Assumptions!$B$62:$N$67,Assumptions!$N$59,0),0)</f>
        <v>0</v>
      </c>
      <c r="LO13" s="185">
        <f>IFERROR(VLOOKUP(LO$8,Assumptions!$B$62:$N$67,Assumptions!$N$59,0),0)</f>
        <v>0</v>
      </c>
      <c r="LP13" s="185">
        <f>IFERROR(VLOOKUP(LP$8,Assumptions!$B$62:$N$67,Assumptions!$N$59,0),0)</f>
        <v>0</v>
      </c>
      <c r="LQ13" s="185">
        <f>IFERROR(VLOOKUP(LQ$8,Assumptions!$B$62:$N$67,Assumptions!$N$59,0),0)</f>
        <v>0</v>
      </c>
      <c r="LR13" s="185">
        <f>IFERROR(VLOOKUP(LR$8,Assumptions!$B$62:$N$67,Assumptions!$N$59,0),0)</f>
        <v>0</v>
      </c>
      <c r="LS13" s="185">
        <f>IFERROR(VLOOKUP(LS$8,Assumptions!$B$62:$N$67,Assumptions!$N$59,0),0)</f>
        <v>0</v>
      </c>
      <c r="LT13" s="185">
        <f>IFERROR(VLOOKUP(LT$8,Assumptions!$B$62:$N$67,Assumptions!$N$59,0),0)</f>
        <v>0</v>
      </c>
      <c r="LU13" s="185">
        <f>IFERROR(VLOOKUP(LU$8,Assumptions!$B$62:$N$67,Assumptions!$N$59,0),0)</f>
        <v>0</v>
      </c>
      <c r="LV13" s="185">
        <f>IFERROR(VLOOKUP(LV$8,Assumptions!$B$62:$N$67,Assumptions!$N$59,0),0)</f>
        <v>0</v>
      </c>
      <c r="LW13" s="185">
        <f>IFERROR(VLOOKUP(LW$8,Assumptions!$B$62:$N$67,Assumptions!$N$59,0),0)</f>
        <v>0</v>
      </c>
      <c r="LX13" s="185">
        <f>IFERROR(VLOOKUP(LX$8,Assumptions!$B$62:$N$67,Assumptions!$N$59,0),0)</f>
        <v>0</v>
      </c>
      <c r="LY13" s="185">
        <f>IFERROR(VLOOKUP(LY$8,Assumptions!$B$62:$N$67,Assumptions!$N$59,0),0)</f>
        <v>0</v>
      </c>
      <c r="LZ13" s="185">
        <f>IFERROR(VLOOKUP(LZ$8,Assumptions!$B$62:$N$67,Assumptions!$N$59,0),0)</f>
        <v>0</v>
      </c>
      <c r="MA13" s="185">
        <f>IFERROR(VLOOKUP(MA$8,Assumptions!$B$62:$N$67,Assumptions!$N$59,0),0)</f>
        <v>0</v>
      </c>
      <c r="MB13" s="185">
        <f>IFERROR(VLOOKUP(MB$8,Assumptions!$B$62:$N$67,Assumptions!$N$59,0),0)</f>
        <v>0</v>
      </c>
      <c r="MC13" s="185">
        <f>IFERROR(VLOOKUP(MC$8,Assumptions!$B$62:$N$67,Assumptions!$N$59,0),0)</f>
        <v>0</v>
      </c>
      <c r="MD13" s="185">
        <f>IFERROR(VLOOKUP(MD$8,Assumptions!$B$62:$N$67,Assumptions!$N$59,0),0)</f>
        <v>0</v>
      </c>
      <c r="ME13" s="185">
        <f>IFERROR(VLOOKUP(ME$8,Assumptions!$B$62:$N$67,Assumptions!$N$59,0),0)</f>
        <v>0</v>
      </c>
      <c r="MF13" s="185">
        <f>IFERROR(VLOOKUP(MF$8,Assumptions!$B$62:$N$67,Assumptions!$N$59,0),0)</f>
        <v>0</v>
      </c>
      <c r="MG13" s="185">
        <f>IFERROR(VLOOKUP(MG$8,Assumptions!$B$62:$N$67,Assumptions!$N$59,0),0)</f>
        <v>0</v>
      </c>
      <c r="MH13" s="185">
        <f>IFERROR(VLOOKUP(MH$8,Assumptions!$B$62:$N$67,Assumptions!$N$59,0),0)</f>
        <v>0</v>
      </c>
      <c r="MI13" s="185">
        <f>IFERROR(VLOOKUP(MI$8,Assumptions!$B$62:$N$67,Assumptions!$N$59,0),0)</f>
        <v>0</v>
      </c>
      <c r="MJ13" s="185">
        <f>IFERROR(VLOOKUP(MJ$8,Assumptions!$B$62:$N$67,Assumptions!$N$59,0),0)</f>
        <v>0</v>
      </c>
      <c r="MK13" s="185">
        <f>IFERROR(VLOOKUP(MK$8,Assumptions!$B$62:$N$67,Assumptions!$N$59,0),0)</f>
        <v>0</v>
      </c>
      <c r="ML13" s="185">
        <f>IFERROR(VLOOKUP(ML$8,Assumptions!$B$62:$N$67,Assumptions!$N$59,0),0)</f>
        <v>0</v>
      </c>
      <c r="MM13" s="185">
        <f>IFERROR(VLOOKUP(MM$8,Assumptions!$B$62:$N$67,Assumptions!$N$59,0),0)</f>
        <v>0</v>
      </c>
      <c r="MN13" s="185">
        <f>IFERROR(VLOOKUP(MN$8,Assumptions!$B$62:$N$67,Assumptions!$N$59,0),0)</f>
        <v>0</v>
      </c>
      <c r="MO13" s="185">
        <f>IFERROR(VLOOKUP(MO$8,Assumptions!$B$62:$N$67,Assumptions!$N$59,0),0)</f>
        <v>0</v>
      </c>
      <c r="MP13" s="185">
        <f>IFERROR(VLOOKUP(MP$8,Assumptions!$B$62:$N$67,Assumptions!$N$59,0),0)</f>
        <v>0</v>
      </c>
      <c r="MQ13" s="185">
        <f>IFERROR(VLOOKUP(MQ$8,Assumptions!$B$62:$N$67,Assumptions!$N$59,0),0)</f>
        <v>0</v>
      </c>
      <c r="MR13" s="185">
        <f>IFERROR(VLOOKUP(MR$8,Assumptions!$B$62:$N$67,Assumptions!$N$59,0),0)</f>
        <v>0</v>
      </c>
      <c r="MS13" s="185">
        <f>IFERROR(VLOOKUP(MS$8,Assumptions!$B$62:$N$67,Assumptions!$N$59,0),0)</f>
        <v>0</v>
      </c>
      <c r="MT13" s="185">
        <f>IFERROR(VLOOKUP(MT$8,Assumptions!$B$62:$N$67,Assumptions!$N$59,0),0)</f>
        <v>0</v>
      </c>
      <c r="MU13" s="185">
        <f>IFERROR(VLOOKUP(MU$8,Assumptions!$B$62:$N$67,Assumptions!$N$59,0),0)</f>
        <v>0</v>
      </c>
      <c r="MV13" s="185">
        <f>IFERROR(VLOOKUP(MV$8,Assumptions!$B$62:$N$67,Assumptions!$N$59,0),0)</f>
        <v>0</v>
      </c>
      <c r="MW13" s="185">
        <f>IFERROR(VLOOKUP(MW$8,Assumptions!$B$62:$N$67,Assumptions!$N$59,0),0)</f>
        <v>0</v>
      </c>
      <c r="MX13" s="185">
        <f>IFERROR(VLOOKUP(MX$8,Assumptions!$B$62:$N$67,Assumptions!$N$59,0),0)</f>
        <v>0</v>
      </c>
      <c r="MY13" s="185">
        <f>IFERROR(VLOOKUP(MY$8,Assumptions!$B$62:$N$67,Assumptions!$N$59,0),0)</f>
        <v>0</v>
      </c>
      <c r="MZ13" s="185">
        <f>IFERROR(VLOOKUP(MZ$8,Assumptions!$B$62:$N$67,Assumptions!$N$59,0),0)</f>
        <v>0</v>
      </c>
      <c r="NA13" s="185">
        <f>IFERROR(VLOOKUP(NA$8,Assumptions!$B$62:$N$67,Assumptions!$N$59,0),0)</f>
        <v>0</v>
      </c>
      <c r="NB13" s="185">
        <f>IFERROR(VLOOKUP(NB$8,Assumptions!$B$62:$N$67,Assumptions!$N$59,0),0)</f>
        <v>0</v>
      </c>
      <c r="NC13" s="185">
        <f>IFERROR(VLOOKUP(NC$8,Assumptions!$B$62:$N$67,Assumptions!$N$59,0),0)</f>
        <v>0</v>
      </c>
      <c r="ND13" s="185">
        <f>IFERROR(VLOOKUP(ND$8,Assumptions!$B$62:$N$67,Assumptions!$N$59,0),0)</f>
        <v>0</v>
      </c>
      <c r="NE13" s="185">
        <f>IFERROR(VLOOKUP(NE$8,Assumptions!$B$62:$N$67,Assumptions!$N$59,0),0)</f>
        <v>0</v>
      </c>
      <c r="NF13" s="185">
        <f>IFERROR(VLOOKUP(NF$8,Assumptions!$B$62:$N$67,Assumptions!$N$59,0),0)</f>
        <v>0</v>
      </c>
      <c r="NG13" s="185">
        <f>IFERROR(VLOOKUP(NG$8,Assumptions!$B$62:$N$67,Assumptions!$N$59,0),0)</f>
        <v>0</v>
      </c>
      <c r="NH13" s="185">
        <f>IFERROR(VLOOKUP(NH$8,Assumptions!$B$62:$N$67,Assumptions!$N$59,0),0)</f>
        <v>0</v>
      </c>
      <c r="NI13" s="185">
        <f>IFERROR(VLOOKUP(NI$8,Assumptions!$B$62:$N$67,Assumptions!$N$59,0),0)</f>
        <v>0</v>
      </c>
      <c r="NJ13" s="185">
        <f>IFERROR(VLOOKUP(NJ$8,Assumptions!$B$62:$N$67,Assumptions!$N$59,0),0)</f>
        <v>0</v>
      </c>
      <c r="NK13" s="185">
        <f>IFERROR(VLOOKUP(NK$8,Assumptions!$B$62:$N$67,Assumptions!$N$59,0),0)</f>
        <v>0</v>
      </c>
      <c r="NL13" s="185">
        <f>IFERROR(VLOOKUP(NL$8,Assumptions!$B$62:$N$67,Assumptions!$N$59,0),0)</f>
        <v>0</v>
      </c>
      <c r="NM13" s="185">
        <f>IFERROR(VLOOKUP(NM$8,Assumptions!$B$62:$N$67,Assumptions!$N$59,0),0)</f>
        <v>0</v>
      </c>
      <c r="NN13" s="185">
        <f>IFERROR(VLOOKUP(NN$8,Assumptions!$B$62:$N$67,Assumptions!$N$59,0),0)</f>
        <v>0</v>
      </c>
      <c r="NO13" s="185">
        <f>IFERROR(VLOOKUP(NO$8,Assumptions!$B$62:$N$67,Assumptions!$N$59,0),0)</f>
        <v>0</v>
      </c>
      <c r="NP13" s="185">
        <f>IFERROR(VLOOKUP(NP$8,Assumptions!$B$62:$N$67,Assumptions!$N$59,0),0)</f>
        <v>0</v>
      </c>
      <c r="NQ13" s="185">
        <f>IFERROR(VLOOKUP(NQ$8,Assumptions!$B$62:$N$67,Assumptions!$N$59,0),0)</f>
        <v>0</v>
      </c>
      <c r="NR13" s="185">
        <f>IFERROR(VLOOKUP(NR$8,Assumptions!$B$62:$N$67,Assumptions!$N$59,0),0)</f>
        <v>0</v>
      </c>
      <c r="NS13" s="185">
        <f>IFERROR(VLOOKUP(NS$8,Assumptions!$B$62:$N$67,Assumptions!$N$59,0),0)</f>
        <v>0</v>
      </c>
      <c r="NT13" s="185">
        <f>IFERROR(VLOOKUP(NT$8,Assumptions!$B$62:$N$67,Assumptions!$N$59,0),0)</f>
        <v>0</v>
      </c>
      <c r="NU13" s="185">
        <f>IFERROR(VLOOKUP(NU$8,Assumptions!$B$62:$N$67,Assumptions!$N$59,0),0)</f>
        <v>0</v>
      </c>
      <c r="NV13" s="185">
        <f>IFERROR(VLOOKUP(NV$8,Assumptions!$B$62:$N$67,Assumptions!$N$59,0),0)</f>
        <v>0</v>
      </c>
      <c r="NW13" s="185">
        <f>IFERROR(VLOOKUP(NW$8,Assumptions!$B$62:$N$67,Assumptions!$N$59,0),0)</f>
        <v>0</v>
      </c>
      <c r="NX13" s="185">
        <f>IFERROR(VLOOKUP(NX$8,Assumptions!$B$62:$N$67,Assumptions!$N$59,0),0)</f>
        <v>0</v>
      </c>
      <c r="NY13" s="185">
        <f>IFERROR(VLOOKUP(NY$8,Assumptions!$B$62:$N$67,Assumptions!$N$59,0),0)</f>
        <v>0</v>
      </c>
      <c r="NZ13" s="185">
        <f>IFERROR(VLOOKUP(NZ$8,Assumptions!$B$62:$N$67,Assumptions!$N$59,0),0)</f>
        <v>0</v>
      </c>
      <c r="OA13" s="185">
        <f>IFERROR(VLOOKUP(OA$8,Assumptions!$B$62:$N$67,Assumptions!$N$59,0),0)</f>
        <v>0</v>
      </c>
      <c r="OB13" s="185">
        <f>IFERROR(VLOOKUP(OB$8,Assumptions!$B$62:$N$67,Assumptions!$N$59,0),0)</f>
        <v>0</v>
      </c>
      <c r="OC13" s="185">
        <f>IFERROR(VLOOKUP(OC$8,Assumptions!$B$62:$N$67,Assumptions!$N$59,0),0)</f>
        <v>0</v>
      </c>
      <c r="OD13" s="185">
        <f>IFERROR(VLOOKUP(OD$8,Assumptions!$B$62:$N$67,Assumptions!$N$59,0),0)</f>
        <v>0</v>
      </c>
      <c r="OE13" s="185">
        <f>IFERROR(VLOOKUP(OE$8,Assumptions!$B$62:$N$67,Assumptions!$N$59,0),0)</f>
        <v>0</v>
      </c>
      <c r="OF13" s="185">
        <f>IFERROR(VLOOKUP(OF$8,Assumptions!$B$62:$N$67,Assumptions!$N$59,0),0)</f>
        <v>0</v>
      </c>
      <c r="OG13" s="185">
        <f>IFERROR(VLOOKUP(OG$8,Assumptions!$B$62:$N$67,Assumptions!$N$59,0),0)</f>
        <v>0</v>
      </c>
      <c r="OH13" s="185">
        <f>IFERROR(VLOOKUP(OH$8,Assumptions!$B$62:$N$67,Assumptions!$N$59,0),0)</f>
        <v>0</v>
      </c>
      <c r="OI13" s="185">
        <f>IFERROR(VLOOKUP(OI$8,Assumptions!$B$62:$N$67,Assumptions!$N$59,0),0)</f>
        <v>0</v>
      </c>
      <c r="OJ13" s="185">
        <f>IFERROR(VLOOKUP(OJ$8,Assumptions!$B$62:$N$67,Assumptions!$N$59,0),0)</f>
        <v>0</v>
      </c>
      <c r="OK13" s="185">
        <f>IFERROR(VLOOKUP(OK$8,Assumptions!$B$62:$N$67,Assumptions!$N$59,0),0)</f>
        <v>0</v>
      </c>
      <c r="OL13" s="185">
        <f>IFERROR(VLOOKUP(OL$8,Assumptions!$B$62:$N$67,Assumptions!$N$59,0),0)</f>
        <v>0</v>
      </c>
      <c r="OM13" s="185">
        <f>IFERROR(VLOOKUP(OM$8,Assumptions!$B$62:$N$67,Assumptions!$N$59,0),0)</f>
        <v>0</v>
      </c>
      <c r="ON13" s="185">
        <f>IFERROR(VLOOKUP(ON$8,Assumptions!$B$62:$N$67,Assumptions!$N$59,0),0)</f>
        <v>0</v>
      </c>
      <c r="OO13" s="185">
        <f>IFERROR(VLOOKUP(OO$8,Assumptions!$B$62:$N$67,Assumptions!$N$59,0),0)</f>
        <v>0</v>
      </c>
      <c r="OP13" s="185">
        <f>IFERROR(VLOOKUP(OP$8,Assumptions!$B$62:$N$67,Assumptions!$N$59,0),0)</f>
        <v>0</v>
      </c>
      <c r="OQ13" s="185">
        <f>IFERROR(VLOOKUP(OQ$8,Assumptions!$B$62:$N$67,Assumptions!$N$59,0),0)</f>
        <v>0</v>
      </c>
      <c r="OR13" s="185">
        <f>IFERROR(VLOOKUP(OR$8,Assumptions!$B$62:$N$67,Assumptions!$N$59,0),0)</f>
        <v>0</v>
      </c>
      <c r="OS13" s="185">
        <f>IFERROR(VLOOKUP(OS$8,Assumptions!$B$62:$N$67,Assumptions!$N$59,0),0)</f>
        <v>0</v>
      </c>
      <c r="OT13" s="185">
        <f>IFERROR(VLOOKUP(OT$8,Assumptions!$B$62:$N$67,Assumptions!$N$59,0),0)</f>
        <v>0</v>
      </c>
      <c r="OU13" s="185">
        <f>IFERROR(VLOOKUP(OU$8,Assumptions!$B$62:$N$67,Assumptions!$N$59,0),0)</f>
        <v>0</v>
      </c>
      <c r="OV13" s="185">
        <f>IFERROR(VLOOKUP(OV$8,Assumptions!$B$62:$N$67,Assumptions!$N$59,0),0)</f>
        <v>0</v>
      </c>
      <c r="OW13" s="185">
        <f>IFERROR(VLOOKUP(OW$8,Assumptions!$B$62:$N$67,Assumptions!$N$59,0),0)</f>
        <v>0</v>
      </c>
      <c r="OX13" s="185">
        <f>IFERROR(VLOOKUP(OX$8,Assumptions!$B$62:$N$67,Assumptions!$N$59,0),0)</f>
        <v>0</v>
      </c>
      <c r="OY13" s="185">
        <f>IFERROR(VLOOKUP(OY$8,Assumptions!$B$62:$N$67,Assumptions!$N$59,0),0)</f>
        <v>0</v>
      </c>
      <c r="OZ13" s="185">
        <f>IFERROR(VLOOKUP(OZ$8,Assumptions!$B$62:$N$67,Assumptions!$N$59,0),0)</f>
        <v>0</v>
      </c>
      <c r="PA13" s="185">
        <f>IFERROR(VLOOKUP(PA$8,Assumptions!$B$62:$N$67,Assumptions!$N$59,0),0)</f>
        <v>0</v>
      </c>
      <c r="PB13" s="185">
        <f>IFERROR(VLOOKUP(PB$8,Assumptions!$B$62:$N$67,Assumptions!$N$59,0),0)</f>
        <v>0</v>
      </c>
      <c r="PC13" s="185">
        <f>IFERROR(VLOOKUP(PC$8,Assumptions!$B$62:$N$67,Assumptions!$N$59,0),0)</f>
        <v>0</v>
      </c>
      <c r="PD13" s="185">
        <f>IFERROR(VLOOKUP(PD$8,Assumptions!$B$62:$N$67,Assumptions!$N$59,0),0)</f>
        <v>0</v>
      </c>
      <c r="PE13" s="185">
        <f>IFERROR(VLOOKUP(PE$8,Assumptions!$B$62:$N$67,Assumptions!$N$59,0),0)</f>
        <v>0</v>
      </c>
      <c r="PF13" s="185">
        <f>IFERROR(VLOOKUP(PF$8,Assumptions!$B$62:$N$67,Assumptions!$N$59,0),0)</f>
        <v>0</v>
      </c>
      <c r="PG13" s="185">
        <f>IFERROR(VLOOKUP(PG$8,Assumptions!$B$62:$N$67,Assumptions!$N$59,0),0)</f>
        <v>0</v>
      </c>
      <c r="PH13" s="185">
        <f>IFERROR(VLOOKUP(PH$8,Assumptions!$B$62:$N$67,Assumptions!$N$59,0),0)</f>
        <v>0</v>
      </c>
      <c r="PI13" s="185">
        <f>IFERROR(VLOOKUP(PI$8,Assumptions!$B$62:$N$67,Assumptions!$N$59,0),0)</f>
        <v>0</v>
      </c>
      <c r="PJ13" s="185">
        <f>IFERROR(VLOOKUP(PJ$8,Assumptions!$B$62:$N$67,Assumptions!$N$59,0),0)</f>
        <v>0</v>
      </c>
      <c r="PK13" s="185">
        <f>IFERROR(VLOOKUP(PK$8,Assumptions!$B$62:$N$67,Assumptions!$N$59,0),0)</f>
        <v>0</v>
      </c>
      <c r="PL13" s="185">
        <f>IFERROR(VLOOKUP(PL$8,Assumptions!$B$62:$N$67,Assumptions!$N$59,0),0)</f>
        <v>0</v>
      </c>
      <c r="PM13" s="185">
        <f>IFERROR(VLOOKUP(PM$8,Assumptions!$B$62:$N$67,Assumptions!$N$59,0),0)</f>
        <v>0</v>
      </c>
      <c r="PN13" s="185">
        <f>IFERROR(VLOOKUP(PN$8,Assumptions!$B$62:$N$67,Assumptions!$N$59,0),0)</f>
        <v>0</v>
      </c>
      <c r="PO13" s="185">
        <f>IFERROR(VLOOKUP(PO$8,Assumptions!$B$62:$N$67,Assumptions!$N$59,0),0)</f>
        <v>0</v>
      </c>
      <c r="PP13" s="185">
        <f>IFERROR(VLOOKUP(PP$8,Assumptions!$B$62:$N$67,Assumptions!$N$59,0),0)</f>
        <v>0</v>
      </c>
      <c r="PQ13" s="185">
        <f>IFERROR(VLOOKUP(PQ$8,Assumptions!$B$62:$N$67,Assumptions!$N$59,0),0)</f>
        <v>0</v>
      </c>
      <c r="PR13" s="185">
        <f>IFERROR(VLOOKUP(PR$8,Assumptions!$B$62:$N$67,Assumptions!$N$59,0),0)</f>
        <v>0</v>
      </c>
      <c r="PS13" s="185">
        <f>IFERROR(VLOOKUP(PS$8,Assumptions!$B$62:$N$67,Assumptions!$N$59,0),0)</f>
        <v>0</v>
      </c>
      <c r="PT13" s="185">
        <f>IFERROR(VLOOKUP(PT$8,Assumptions!$B$62:$N$67,Assumptions!$N$59,0),0)</f>
        <v>0</v>
      </c>
      <c r="PU13" s="185">
        <f>IFERROR(VLOOKUP(PU$8,Assumptions!$B$62:$N$67,Assumptions!$N$59,0),0)</f>
        <v>0</v>
      </c>
      <c r="PV13" s="185">
        <f>IFERROR(VLOOKUP(PV$8,Assumptions!$B$62:$N$67,Assumptions!$N$59,0),0)</f>
        <v>0</v>
      </c>
      <c r="PW13" s="185">
        <f>IFERROR(VLOOKUP(PW$8,Assumptions!$B$62:$N$67,Assumptions!$N$59,0),0)</f>
        <v>0</v>
      </c>
      <c r="PX13" s="185">
        <f>IFERROR(VLOOKUP(PX$8,Assumptions!$B$62:$N$67,Assumptions!$N$59,0),0)</f>
        <v>0</v>
      </c>
      <c r="PY13" s="185">
        <f>IFERROR(VLOOKUP(PY$8,Assumptions!$B$62:$N$67,Assumptions!$N$59,0),0)</f>
        <v>0</v>
      </c>
      <c r="PZ13" s="185">
        <f>IFERROR(VLOOKUP(PZ$8,Assumptions!$B$62:$N$67,Assumptions!$N$59,0),0)</f>
        <v>0</v>
      </c>
      <c r="QA13" s="185">
        <f>IFERROR(VLOOKUP(QA$8,Assumptions!$B$62:$N$67,Assumptions!$N$59,0),0)</f>
        <v>0</v>
      </c>
      <c r="QB13" s="185">
        <f>IFERROR(VLOOKUP(QB$8,Assumptions!$B$62:$N$67,Assumptions!$N$59,0),0)</f>
        <v>0</v>
      </c>
      <c r="QC13" s="185">
        <f>IFERROR(VLOOKUP(QC$8,Assumptions!$B$62:$N$67,Assumptions!$N$59,0),0)</f>
        <v>0</v>
      </c>
      <c r="QD13" s="185">
        <f>IFERROR(VLOOKUP(QD$8,Assumptions!$B$62:$N$67,Assumptions!$N$59,0),0)</f>
        <v>0</v>
      </c>
      <c r="QE13" s="185">
        <f>IFERROR(VLOOKUP(QE$8,Assumptions!$B$62:$N$67,Assumptions!$N$59,0),0)</f>
        <v>0</v>
      </c>
      <c r="QF13" s="185">
        <f>IFERROR(VLOOKUP(QF$8,Assumptions!$B$62:$N$67,Assumptions!$N$59,0),0)</f>
        <v>0</v>
      </c>
      <c r="QG13" s="185">
        <f>IFERROR(VLOOKUP(QG$8,Assumptions!$B$62:$N$67,Assumptions!$N$59,0),0)</f>
        <v>0</v>
      </c>
      <c r="QH13" s="185">
        <f>IFERROR(VLOOKUP(QH$8,Assumptions!$B$62:$N$67,Assumptions!$N$59,0),0)</f>
        <v>0</v>
      </c>
      <c r="QI13" s="185">
        <f>IFERROR(VLOOKUP(QI$8,Assumptions!$B$62:$N$67,Assumptions!$N$59,0),0)</f>
        <v>0</v>
      </c>
      <c r="QJ13" s="185">
        <f>IFERROR(VLOOKUP(QJ$8,Assumptions!$B$62:$N$67,Assumptions!$N$59,0),0)</f>
        <v>0</v>
      </c>
      <c r="QK13" s="185">
        <f>IFERROR(VLOOKUP(QK$8,Assumptions!$B$62:$N$67,Assumptions!$N$59,0),0)</f>
        <v>0</v>
      </c>
      <c r="QL13" s="185">
        <f>IFERROR(VLOOKUP(QL$8,Assumptions!$B$62:$N$67,Assumptions!$N$59,0),0)</f>
        <v>0</v>
      </c>
      <c r="QM13" s="185">
        <f>IFERROR(VLOOKUP(QM$8,Assumptions!$B$62:$N$67,Assumptions!$N$59,0),0)</f>
        <v>0</v>
      </c>
      <c r="QN13" s="185">
        <f>IFERROR(VLOOKUP(QN$8,Assumptions!$B$62:$N$67,Assumptions!$N$59,0),0)</f>
        <v>0</v>
      </c>
      <c r="QO13" s="185">
        <f>IFERROR(VLOOKUP(QO$8,Assumptions!$B$62:$N$67,Assumptions!$N$59,0),0)</f>
        <v>0</v>
      </c>
      <c r="QP13" s="185">
        <f>IFERROR(VLOOKUP(QP$8,Assumptions!$B$62:$N$67,Assumptions!$N$59,0),0)</f>
        <v>0</v>
      </c>
      <c r="QQ13" s="185">
        <f>IFERROR(VLOOKUP(QQ$8,Assumptions!$B$62:$N$67,Assumptions!$N$59,0),0)</f>
        <v>0</v>
      </c>
      <c r="QR13" s="185">
        <f>IFERROR(VLOOKUP(QR$8,Assumptions!$B$62:$N$67,Assumptions!$N$59,0),0)</f>
        <v>0</v>
      </c>
      <c r="QS13" s="185">
        <f>IFERROR(VLOOKUP(QS$8,Assumptions!$B$62:$N$67,Assumptions!$N$59,0),0)</f>
        <v>0</v>
      </c>
      <c r="QT13" s="185">
        <f>IFERROR(VLOOKUP(QT$8,Assumptions!$B$62:$N$67,Assumptions!$N$59,0),0)</f>
        <v>0</v>
      </c>
    </row>
    <row r="14" spans="2:462" outlineLevel="1" x14ac:dyDescent="0.3">
      <c r="B14" s="186" t="s">
        <v>404</v>
      </c>
      <c r="L14" s="185">
        <f>VLOOKUP(L$8,Assumptions!$B$62:$N$67,Assumptions!$L$59,0)</f>
        <v>0</v>
      </c>
      <c r="M14" s="185">
        <f>IFERROR(VLOOKUP(M$8,Assumptions!$B$62:$N$67,Assumptions!$L$59,0),0)</f>
        <v>0</v>
      </c>
      <c r="N14" s="185">
        <f>IFERROR(VLOOKUP(N$8,Assumptions!$B$62:$N$67,Assumptions!$L$59,0),0)</f>
        <v>0</v>
      </c>
      <c r="O14" s="185">
        <f>IFERROR(VLOOKUP(O$8,Assumptions!$B$62:$N$67,Assumptions!$L$59,0),0)</f>
        <v>0</v>
      </c>
      <c r="P14" s="185">
        <f>IFERROR(VLOOKUP(P$8,Assumptions!$B$62:$N$67,Assumptions!$L$59,0),0)</f>
        <v>0</v>
      </c>
      <c r="Q14" s="185">
        <f>IFERROR(VLOOKUP(Q$8,Assumptions!$B$62:$N$67,Assumptions!$L$59,0),0)</f>
        <v>0</v>
      </c>
      <c r="R14" s="185">
        <f>IFERROR(VLOOKUP(R$8,Assumptions!$B$62:$N$67,Assumptions!$L$59,0),0)</f>
        <v>0</v>
      </c>
      <c r="S14" s="185">
        <f>IFERROR(VLOOKUP(S$8,Assumptions!$B$62:$N$67,Assumptions!$L$59,0),0)</f>
        <v>0</v>
      </c>
      <c r="T14" s="185">
        <f>IFERROR(VLOOKUP(T$8,Assumptions!$B$62:$N$67,Assumptions!$L$59,0),0)</f>
        <v>0</v>
      </c>
      <c r="U14" s="185">
        <f>IFERROR(VLOOKUP(U$8,Assumptions!$B$62:$N$67,Assumptions!$L$59,0),0)</f>
        <v>0</v>
      </c>
      <c r="V14" s="185">
        <f>IFERROR(VLOOKUP(V$8,Assumptions!$B$62:$N$67,Assumptions!$L$59,0),0)</f>
        <v>0</v>
      </c>
      <c r="W14" s="185">
        <f>IFERROR(VLOOKUP(W$8,Assumptions!$B$62:$N$67,Assumptions!$L$59,0),0)</f>
        <v>0</v>
      </c>
      <c r="X14" s="185">
        <f>IFERROR(VLOOKUP(X$8,Assumptions!$B$62:$N$67,Assumptions!$L$59,0),0)</f>
        <v>0.02</v>
      </c>
      <c r="Y14" s="185">
        <f>IFERROR(VLOOKUP(Y$8,Assumptions!$B$62:$N$67,Assumptions!$L$59,0),0)</f>
        <v>0.02</v>
      </c>
      <c r="Z14" s="185">
        <f>IFERROR(VLOOKUP(Z$8,Assumptions!$B$62:$N$67,Assumptions!$L$59,0),0)</f>
        <v>0.02</v>
      </c>
      <c r="AA14" s="185">
        <f>IFERROR(VLOOKUP(AA$8,Assumptions!$B$62:$N$67,Assumptions!$L$59,0),0)</f>
        <v>0.02</v>
      </c>
      <c r="AB14" s="185">
        <f>IFERROR(VLOOKUP(AB$8,Assumptions!$B$62:$N$67,Assumptions!$L$59,0),0)</f>
        <v>0.02</v>
      </c>
      <c r="AC14" s="185">
        <f>IFERROR(VLOOKUP(AC$8,Assumptions!$B$62:$N$67,Assumptions!$L$59,0),0)</f>
        <v>0.02</v>
      </c>
      <c r="AD14" s="185">
        <f>IFERROR(VLOOKUP(AD$8,Assumptions!$B$62:$N$67,Assumptions!$L$59,0),0)</f>
        <v>0.02</v>
      </c>
      <c r="AE14" s="185">
        <f>IFERROR(VLOOKUP(AE$8,Assumptions!$B$62:$N$67,Assumptions!$L$59,0),0)</f>
        <v>0.02</v>
      </c>
      <c r="AF14" s="185">
        <f>IFERROR(VLOOKUP(AF$8,Assumptions!$B$62:$N$67,Assumptions!$L$59,0),0)</f>
        <v>0.02</v>
      </c>
      <c r="AG14" s="185">
        <f>IFERROR(VLOOKUP(AG$8,Assumptions!$B$62:$N$67,Assumptions!$L$59,0),0)</f>
        <v>0.02</v>
      </c>
      <c r="AH14" s="185">
        <f>IFERROR(VLOOKUP(AH$8,Assumptions!$B$62:$N$67,Assumptions!$L$59,0),0)</f>
        <v>0.02</v>
      </c>
      <c r="AI14" s="185">
        <f>IFERROR(VLOOKUP(AI$8,Assumptions!$B$62:$N$67,Assumptions!$L$59,0),0)</f>
        <v>0.02</v>
      </c>
      <c r="AJ14" s="185">
        <f>IFERROR(VLOOKUP(AJ$8,Assumptions!$B$62:$N$67,Assumptions!$L$59,0),0)</f>
        <v>0.02</v>
      </c>
      <c r="AK14" s="185">
        <f>IFERROR(VLOOKUP(AK$8,Assumptions!$B$62:$N$67,Assumptions!$L$59,0),0)</f>
        <v>0.02</v>
      </c>
      <c r="AL14" s="185">
        <f>IFERROR(VLOOKUP(AL$8,Assumptions!$B$62:$N$67,Assumptions!$L$59,0),0)</f>
        <v>0.02</v>
      </c>
      <c r="AM14" s="185">
        <f>IFERROR(VLOOKUP(AM$8,Assumptions!$B$62:$N$67,Assumptions!$L$59,0),0)</f>
        <v>0.02</v>
      </c>
      <c r="AN14" s="185">
        <f>IFERROR(VLOOKUP(AN$8,Assumptions!$B$62:$N$67,Assumptions!$L$59,0),0)</f>
        <v>0.02</v>
      </c>
      <c r="AO14" s="185">
        <f>IFERROR(VLOOKUP(AO$8,Assumptions!$B$62:$N$67,Assumptions!$L$59,0),0)</f>
        <v>0.02</v>
      </c>
      <c r="AP14" s="185">
        <f>IFERROR(VLOOKUP(AP$8,Assumptions!$B$62:$N$67,Assumptions!$L$59,0),0)</f>
        <v>0.02</v>
      </c>
      <c r="AQ14" s="185">
        <f>IFERROR(VLOOKUP(AQ$8,Assumptions!$B$62:$N$67,Assumptions!$L$59,0),0)</f>
        <v>0.02</v>
      </c>
      <c r="AR14" s="185">
        <f>IFERROR(VLOOKUP(AR$8,Assumptions!$B$62:$N$67,Assumptions!$L$59,0),0)</f>
        <v>0.02</v>
      </c>
      <c r="AS14" s="185">
        <f>IFERROR(VLOOKUP(AS$8,Assumptions!$B$62:$N$67,Assumptions!$L$59,0),0)</f>
        <v>0.02</v>
      </c>
      <c r="AT14" s="185">
        <f>IFERROR(VLOOKUP(AT$8,Assumptions!$B$62:$N$67,Assumptions!$L$59,0),0)</f>
        <v>0.02</v>
      </c>
      <c r="AU14" s="185">
        <f>IFERROR(VLOOKUP(AU$8,Assumptions!$B$62:$N$67,Assumptions!$L$59,0),0)</f>
        <v>0.02</v>
      </c>
      <c r="AV14" s="185">
        <f>IFERROR(VLOOKUP(AV$8,Assumptions!$B$62:$N$67,Assumptions!$L$59,0),0)</f>
        <v>0.02</v>
      </c>
      <c r="AW14" s="185">
        <f>IFERROR(VLOOKUP(AW$8,Assumptions!$B$62:$N$67,Assumptions!$L$59,0),0)</f>
        <v>0.02</v>
      </c>
      <c r="AX14" s="185">
        <f>IFERROR(VLOOKUP(AX$8,Assumptions!$B$62:$N$67,Assumptions!$L$59,0),0)</f>
        <v>0.02</v>
      </c>
      <c r="AY14" s="185">
        <f>IFERROR(VLOOKUP(AY$8,Assumptions!$B$62:$N$67,Assumptions!$L$59,0),0)</f>
        <v>0.02</v>
      </c>
      <c r="AZ14" s="185">
        <f>IFERROR(VLOOKUP(AZ$8,Assumptions!$B$62:$N$67,Assumptions!$L$59,0),0)</f>
        <v>0.02</v>
      </c>
      <c r="BA14" s="185">
        <f>IFERROR(VLOOKUP(BA$8,Assumptions!$B$62:$N$67,Assumptions!$L$59,0),0)</f>
        <v>0.02</v>
      </c>
      <c r="BB14" s="185">
        <f>IFERROR(VLOOKUP(BB$8,Assumptions!$B$62:$N$67,Assumptions!$L$59,0),0)</f>
        <v>0.02</v>
      </c>
      <c r="BC14" s="185">
        <f>IFERROR(VLOOKUP(BC$8,Assumptions!$B$62:$N$67,Assumptions!$L$59,0),0)</f>
        <v>0.02</v>
      </c>
      <c r="BD14" s="185">
        <f>IFERROR(VLOOKUP(BD$8,Assumptions!$B$62:$N$67,Assumptions!$L$59,0),0)</f>
        <v>0.02</v>
      </c>
      <c r="BE14" s="185">
        <f>IFERROR(VLOOKUP(BE$8,Assumptions!$B$62:$N$67,Assumptions!$L$59,0),0)</f>
        <v>0.02</v>
      </c>
      <c r="BF14" s="185">
        <f>IFERROR(VLOOKUP(BF$8,Assumptions!$B$62:$N$67,Assumptions!$L$59,0),0)</f>
        <v>0.02</v>
      </c>
      <c r="BG14" s="185">
        <f>IFERROR(VLOOKUP(BG$8,Assumptions!$B$62:$N$67,Assumptions!$L$59,0),0)</f>
        <v>0.02</v>
      </c>
      <c r="BH14" s="185">
        <f>IFERROR(VLOOKUP(BH$8,Assumptions!$B$62:$N$67,Assumptions!$L$59,0),0)</f>
        <v>0.02</v>
      </c>
      <c r="BI14" s="185">
        <f>IFERROR(VLOOKUP(BI$8,Assumptions!$B$62:$N$67,Assumptions!$L$59,0),0)</f>
        <v>0.02</v>
      </c>
      <c r="BJ14" s="185">
        <f>IFERROR(VLOOKUP(BJ$8,Assumptions!$B$62:$N$67,Assumptions!$L$59,0),0)</f>
        <v>0.02</v>
      </c>
      <c r="BK14" s="185">
        <f>IFERROR(VLOOKUP(BK$8,Assumptions!$B$62:$N$67,Assumptions!$L$59,0),0)</f>
        <v>0.02</v>
      </c>
      <c r="BL14" s="185">
        <f>IFERROR(VLOOKUP(BL$8,Assumptions!$B$62:$N$67,Assumptions!$L$59,0),0)</f>
        <v>0.02</v>
      </c>
      <c r="BM14" s="185">
        <f>IFERROR(VLOOKUP(BM$8,Assumptions!$B$62:$N$67,Assumptions!$L$59,0),0)</f>
        <v>0.02</v>
      </c>
      <c r="BN14" s="185">
        <f>IFERROR(VLOOKUP(BN$8,Assumptions!$B$62:$N$67,Assumptions!$L$59,0),0)</f>
        <v>0.02</v>
      </c>
      <c r="BO14" s="185">
        <f>IFERROR(VLOOKUP(BO$8,Assumptions!$B$62:$N$67,Assumptions!$L$59,0),0)</f>
        <v>0.02</v>
      </c>
      <c r="BP14" s="185">
        <f>IFERROR(VLOOKUP(BP$8,Assumptions!$B$62:$N$67,Assumptions!$L$59,0),0)</f>
        <v>0.02</v>
      </c>
      <c r="BQ14" s="185">
        <f>IFERROR(VLOOKUP(BQ$8,Assumptions!$B$62:$N$67,Assumptions!$L$59,0),0)</f>
        <v>0.02</v>
      </c>
      <c r="BR14" s="185">
        <f>IFERROR(VLOOKUP(BR$8,Assumptions!$B$62:$N$67,Assumptions!$L$59,0),0)</f>
        <v>0.02</v>
      </c>
      <c r="BS14" s="185">
        <f>IFERROR(VLOOKUP(BS$8,Assumptions!$B$62:$N$67,Assumptions!$L$59,0),0)</f>
        <v>0.02</v>
      </c>
      <c r="BT14" s="185">
        <f>IFERROR(VLOOKUP(BT$8,Assumptions!$B$62:$N$67,Assumptions!$L$59,0),0)</f>
        <v>0.02</v>
      </c>
      <c r="BU14" s="185">
        <f>IFERROR(VLOOKUP(BU$8,Assumptions!$B$62:$N$67,Assumptions!$L$59,0),0)</f>
        <v>0.02</v>
      </c>
      <c r="BV14" s="185">
        <f>IFERROR(VLOOKUP(BV$8,Assumptions!$B$62:$N$67,Assumptions!$L$59,0),0)</f>
        <v>0.02</v>
      </c>
      <c r="BW14" s="185">
        <f>IFERROR(VLOOKUP(BW$8,Assumptions!$B$62:$N$67,Assumptions!$L$59,0),0)</f>
        <v>0.02</v>
      </c>
      <c r="BX14" s="185">
        <f>IFERROR(VLOOKUP(BX$8,Assumptions!$B$62:$N$67,Assumptions!$L$59,0),0)</f>
        <v>0.02</v>
      </c>
      <c r="BY14" s="185">
        <f>IFERROR(VLOOKUP(BY$8,Assumptions!$B$62:$N$67,Assumptions!$L$59,0),0)</f>
        <v>0.02</v>
      </c>
      <c r="BZ14" s="185">
        <f>IFERROR(VLOOKUP(BZ$8,Assumptions!$B$62:$N$67,Assumptions!$L$59,0),0)</f>
        <v>0.02</v>
      </c>
      <c r="CA14" s="185">
        <f>IFERROR(VLOOKUP(CA$8,Assumptions!$B$62:$N$67,Assumptions!$L$59,0),0)</f>
        <v>0.02</v>
      </c>
      <c r="CB14" s="185">
        <f>IFERROR(VLOOKUP(CB$8,Assumptions!$B$62:$N$67,Assumptions!$L$59,0),0)</f>
        <v>0.02</v>
      </c>
      <c r="CC14" s="185">
        <f>IFERROR(VLOOKUP(CC$8,Assumptions!$B$62:$N$67,Assumptions!$L$59,0),0)</f>
        <v>0.02</v>
      </c>
      <c r="CD14" s="185">
        <f>IFERROR(VLOOKUP(CD$8,Assumptions!$B$62:$N$67,Assumptions!$L$59,0),0)</f>
        <v>0.02</v>
      </c>
      <c r="CE14" s="185">
        <f>IFERROR(VLOOKUP(CE$8,Assumptions!$B$62:$N$67,Assumptions!$L$59,0),0)</f>
        <v>0.02</v>
      </c>
      <c r="CF14" s="185">
        <f>IFERROR(VLOOKUP(CF$8,Assumptions!$B$62:$N$67,Assumptions!$L$59,0),0)</f>
        <v>0</v>
      </c>
      <c r="CG14" s="185">
        <f>IFERROR(VLOOKUP(CG$8,Assumptions!$B$62:$N$67,Assumptions!$L$59,0),0)</f>
        <v>0</v>
      </c>
      <c r="CH14" s="185">
        <f>IFERROR(VLOOKUP(CH$8,Assumptions!$B$62:$N$67,Assumptions!$L$59,0),0)</f>
        <v>0</v>
      </c>
      <c r="CI14" s="185">
        <f>IFERROR(VLOOKUP(CI$8,Assumptions!$B$62:$N$67,Assumptions!$L$59,0),0)</f>
        <v>0</v>
      </c>
      <c r="CJ14" s="185">
        <f>IFERROR(VLOOKUP(CJ$8,Assumptions!$B$62:$N$67,Assumptions!$L$59,0),0)</f>
        <v>0</v>
      </c>
      <c r="CK14" s="185">
        <f>IFERROR(VLOOKUP(CK$8,Assumptions!$B$62:$N$67,Assumptions!$L$59,0),0)</f>
        <v>0</v>
      </c>
      <c r="CL14" s="185">
        <f>IFERROR(VLOOKUP(CL$8,Assumptions!$B$62:$N$67,Assumptions!$L$59,0),0)</f>
        <v>0</v>
      </c>
      <c r="CM14" s="185">
        <f>IFERROR(VLOOKUP(CM$8,Assumptions!$B$62:$N$67,Assumptions!$L$59,0),0)</f>
        <v>0</v>
      </c>
      <c r="CN14" s="185">
        <f>IFERROR(VLOOKUP(CN$8,Assumptions!$B$62:$N$67,Assumptions!$L$59,0),0)</f>
        <v>0</v>
      </c>
      <c r="CO14" s="185">
        <f>IFERROR(VLOOKUP(CO$8,Assumptions!$B$62:$N$67,Assumptions!$L$59,0),0)</f>
        <v>0</v>
      </c>
      <c r="CP14" s="185">
        <f>IFERROR(VLOOKUP(CP$8,Assumptions!$B$62:$N$67,Assumptions!$L$59,0),0)</f>
        <v>0</v>
      </c>
      <c r="CQ14" s="185">
        <f>IFERROR(VLOOKUP(CQ$8,Assumptions!$B$62:$N$67,Assumptions!$L$59,0),0)</f>
        <v>0</v>
      </c>
      <c r="CR14" s="185">
        <f>IFERROR(VLOOKUP(CR$8,Assumptions!$B$62:$N$67,Assumptions!$L$59,0),0)</f>
        <v>0</v>
      </c>
      <c r="CS14" s="185">
        <f>IFERROR(VLOOKUP(CS$8,Assumptions!$B$62:$N$67,Assumptions!$L$59,0),0)</f>
        <v>0</v>
      </c>
      <c r="CT14" s="185">
        <f>IFERROR(VLOOKUP(CT$8,Assumptions!$B$62:$N$67,Assumptions!$L$59,0),0)</f>
        <v>0</v>
      </c>
      <c r="CU14" s="185">
        <f>IFERROR(VLOOKUP(CU$8,Assumptions!$B$62:$N$67,Assumptions!$L$59,0),0)</f>
        <v>0</v>
      </c>
      <c r="CV14" s="185">
        <f>IFERROR(VLOOKUP(CV$8,Assumptions!$B$62:$N$67,Assumptions!$L$59,0),0)</f>
        <v>0</v>
      </c>
      <c r="CW14" s="185">
        <f>IFERROR(VLOOKUP(CW$8,Assumptions!$B$62:$N$67,Assumptions!$L$59,0),0)</f>
        <v>0</v>
      </c>
      <c r="CX14" s="185">
        <f>IFERROR(VLOOKUP(CX$8,Assumptions!$B$62:$N$67,Assumptions!$L$59,0),0)</f>
        <v>0</v>
      </c>
      <c r="CY14" s="185">
        <f>IFERROR(VLOOKUP(CY$8,Assumptions!$B$62:$N$67,Assumptions!$L$59,0),0)</f>
        <v>0</v>
      </c>
      <c r="CZ14" s="185">
        <f>IFERROR(VLOOKUP(CZ$8,Assumptions!$B$62:$N$67,Assumptions!$L$59,0),0)</f>
        <v>0</v>
      </c>
      <c r="DA14" s="185">
        <f>IFERROR(VLOOKUP(DA$8,Assumptions!$B$62:$N$67,Assumptions!$L$59,0),0)</f>
        <v>0</v>
      </c>
      <c r="DB14" s="185">
        <f>IFERROR(VLOOKUP(DB$8,Assumptions!$B$62:$N$67,Assumptions!$L$59,0),0)</f>
        <v>0</v>
      </c>
      <c r="DC14" s="185">
        <f>IFERROR(VLOOKUP(DC$8,Assumptions!$B$62:$N$67,Assumptions!$L$59,0),0)</f>
        <v>0</v>
      </c>
      <c r="DD14" s="185">
        <f>IFERROR(VLOOKUP(DD$8,Assumptions!$B$62:$N$67,Assumptions!$L$59,0),0)</f>
        <v>0</v>
      </c>
      <c r="DE14" s="185">
        <f>IFERROR(VLOOKUP(DE$8,Assumptions!$B$62:$N$67,Assumptions!$L$59,0),0)</f>
        <v>0</v>
      </c>
      <c r="DF14" s="185">
        <f>IFERROR(VLOOKUP(DF$8,Assumptions!$B$62:$N$67,Assumptions!$L$59,0),0)</f>
        <v>0</v>
      </c>
      <c r="DG14" s="185">
        <f>IFERROR(VLOOKUP(DG$8,Assumptions!$B$62:$N$67,Assumptions!$L$59,0),0)</f>
        <v>0</v>
      </c>
      <c r="DH14" s="185">
        <f>IFERROR(VLOOKUP(DH$8,Assumptions!$B$62:$N$67,Assumptions!$L$59,0),0)</f>
        <v>0</v>
      </c>
      <c r="DI14" s="185">
        <f>IFERROR(VLOOKUP(DI$8,Assumptions!$B$62:$N$67,Assumptions!$L$59,0),0)</f>
        <v>0</v>
      </c>
      <c r="DJ14" s="185">
        <f>IFERROR(VLOOKUP(DJ$8,Assumptions!$B$62:$N$67,Assumptions!$L$59,0),0)</f>
        <v>0</v>
      </c>
      <c r="DK14" s="185">
        <f>IFERROR(VLOOKUP(DK$8,Assumptions!$B$62:$N$67,Assumptions!$L$59,0),0)</f>
        <v>0</v>
      </c>
      <c r="DL14" s="185">
        <f>IFERROR(VLOOKUP(DL$8,Assumptions!$B$62:$N$67,Assumptions!$L$59,0),0)</f>
        <v>0</v>
      </c>
      <c r="DM14" s="185">
        <f>IFERROR(VLOOKUP(DM$8,Assumptions!$B$62:$N$67,Assumptions!$L$59,0),0)</f>
        <v>0</v>
      </c>
      <c r="DN14" s="185">
        <f>IFERROR(VLOOKUP(DN$8,Assumptions!$B$62:$N$67,Assumptions!$L$59,0),0)</f>
        <v>0</v>
      </c>
      <c r="DO14" s="185">
        <f>IFERROR(VLOOKUP(DO$8,Assumptions!$B$62:$N$67,Assumptions!$L$59,0),0)</f>
        <v>0</v>
      </c>
      <c r="DP14" s="185">
        <f>IFERROR(VLOOKUP(DP$8,Assumptions!$B$62:$N$67,Assumptions!$L$59,0),0)</f>
        <v>0</v>
      </c>
      <c r="DQ14" s="185">
        <f>IFERROR(VLOOKUP(DQ$8,Assumptions!$B$62:$N$67,Assumptions!$L$59,0),0)</f>
        <v>0</v>
      </c>
      <c r="DR14" s="185">
        <f>IFERROR(VLOOKUP(DR$8,Assumptions!$B$62:$N$67,Assumptions!$L$59,0),0)</f>
        <v>0</v>
      </c>
      <c r="DS14" s="185">
        <f>IFERROR(VLOOKUP(DS$8,Assumptions!$B$62:$N$67,Assumptions!$L$59,0),0)</f>
        <v>0</v>
      </c>
      <c r="DT14" s="185">
        <f>IFERROR(VLOOKUP(DT$8,Assumptions!$B$62:$N$67,Assumptions!$L$59,0),0)</f>
        <v>0</v>
      </c>
      <c r="DU14" s="185">
        <f>IFERROR(VLOOKUP(DU$8,Assumptions!$B$62:$N$67,Assumptions!$L$59,0),0)</f>
        <v>0</v>
      </c>
      <c r="DV14" s="185">
        <f>IFERROR(VLOOKUP(DV$8,Assumptions!$B$62:$N$67,Assumptions!$L$59,0),0)</f>
        <v>0</v>
      </c>
      <c r="DW14" s="185">
        <f>IFERROR(VLOOKUP(DW$8,Assumptions!$B$62:$N$67,Assumptions!$L$59,0),0)</f>
        <v>0</v>
      </c>
      <c r="DX14" s="185">
        <f>IFERROR(VLOOKUP(DX$8,Assumptions!$B$62:$N$67,Assumptions!$L$59,0),0)</f>
        <v>0</v>
      </c>
      <c r="DY14" s="185">
        <f>IFERROR(VLOOKUP(DY$8,Assumptions!$B$62:$N$67,Assumptions!$L$59,0),0)</f>
        <v>0</v>
      </c>
      <c r="DZ14" s="185">
        <f>IFERROR(VLOOKUP(DZ$8,Assumptions!$B$62:$N$67,Assumptions!$L$59,0),0)</f>
        <v>0</v>
      </c>
      <c r="EA14" s="185">
        <f>IFERROR(VLOOKUP(EA$8,Assumptions!$B$62:$N$67,Assumptions!$L$59,0),0)</f>
        <v>0</v>
      </c>
      <c r="EB14" s="185">
        <f>IFERROR(VLOOKUP(EB$8,Assumptions!$B$62:$N$67,Assumptions!$L$59,0),0)</f>
        <v>0</v>
      </c>
      <c r="EC14" s="185">
        <f>IFERROR(VLOOKUP(EC$8,Assumptions!$B$62:$N$67,Assumptions!$L$59,0),0)</f>
        <v>0</v>
      </c>
      <c r="ED14" s="185">
        <f>IFERROR(VLOOKUP(ED$8,Assumptions!$B$62:$N$67,Assumptions!$L$59,0),0)</f>
        <v>0</v>
      </c>
      <c r="EE14" s="185">
        <f>IFERROR(VLOOKUP(EE$8,Assumptions!$B$62:$N$67,Assumptions!$L$59,0),0)</f>
        <v>0</v>
      </c>
      <c r="EF14" s="185">
        <f>IFERROR(VLOOKUP(EF$8,Assumptions!$B$62:$N$67,Assumptions!$L$59,0),0)</f>
        <v>0</v>
      </c>
      <c r="EG14" s="185">
        <f>IFERROR(VLOOKUP(EG$8,Assumptions!$B$62:$N$67,Assumptions!$L$59,0),0)</f>
        <v>0</v>
      </c>
      <c r="EH14" s="185">
        <f>IFERROR(VLOOKUP(EH$8,Assumptions!$B$62:$N$67,Assumptions!$L$59,0),0)</f>
        <v>0</v>
      </c>
      <c r="EI14" s="185">
        <f>IFERROR(VLOOKUP(EI$8,Assumptions!$B$62:$N$67,Assumptions!$L$59,0),0)</f>
        <v>0</v>
      </c>
      <c r="EJ14" s="185">
        <f>IFERROR(VLOOKUP(EJ$8,Assumptions!$B$62:$N$67,Assumptions!$L$59,0),0)</f>
        <v>0</v>
      </c>
      <c r="EK14" s="185">
        <f>IFERROR(VLOOKUP(EK$8,Assumptions!$B$62:$N$67,Assumptions!$L$59,0),0)</f>
        <v>0</v>
      </c>
      <c r="EL14" s="185">
        <f>IFERROR(VLOOKUP(EL$8,Assumptions!$B$62:$N$67,Assumptions!$L$59,0),0)</f>
        <v>0</v>
      </c>
      <c r="EM14" s="185">
        <f>IFERROR(VLOOKUP(EM$8,Assumptions!$B$62:$N$67,Assumptions!$L$59,0),0)</f>
        <v>0</v>
      </c>
      <c r="EN14" s="185">
        <f>IFERROR(VLOOKUP(EN$8,Assumptions!$B$62:$N$67,Assumptions!$L$59,0),0)</f>
        <v>0</v>
      </c>
      <c r="EO14" s="185">
        <f>IFERROR(VLOOKUP(EO$8,Assumptions!$B$62:$N$67,Assumptions!$L$59,0),0)</f>
        <v>0</v>
      </c>
      <c r="EP14" s="185">
        <f>IFERROR(VLOOKUP(EP$8,Assumptions!$B$62:$N$67,Assumptions!$L$59,0),0)</f>
        <v>0</v>
      </c>
      <c r="EQ14" s="185">
        <f>IFERROR(VLOOKUP(EQ$8,Assumptions!$B$62:$N$67,Assumptions!$L$59,0),0)</f>
        <v>0</v>
      </c>
      <c r="ER14" s="185">
        <f>IFERROR(VLOOKUP(ER$8,Assumptions!$B$62:$N$67,Assumptions!$L$59,0),0)</f>
        <v>0</v>
      </c>
      <c r="ES14" s="185">
        <f>IFERROR(VLOOKUP(ES$8,Assumptions!$B$62:$N$67,Assumptions!$L$59,0),0)</f>
        <v>0</v>
      </c>
      <c r="ET14" s="185">
        <f>IFERROR(VLOOKUP(ET$8,Assumptions!$B$62:$N$67,Assumptions!$L$59,0),0)</f>
        <v>0</v>
      </c>
      <c r="EU14" s="185">
        <f>IFERROR(VLOOKUP(EU$8,Assumptions!$B$62:$N$67,Assumptions!$L$59,0),0)</f>
        <v>0</v>
      </c>
      <c r="EV14" s="185">
        <f>IFERROR(VLOOKUP(EV$8,Assumptions!$B$62:$N$67,Assumptions!$L$59,0),0)</f>
        <v>0</v>
      </c>
      <c r="EW14" s="185">
        <f>IFERROR(VLOOKUP(EW$8,Assumptions!$B$62:$N$67,Assumptions!$L$59,0),0)</f>
        <v>0</v>
      </c>
      <c r="EX14" s="185">
        <f>IFERROR(VLOOKUP(EX$8,Assumptions!$B$62:$N$67,Assumptions!$L$59,0),0)</f>
        <v>0</v>
      </c>
      <c r="EY14" s="185">
        <f>IFERROR(VLOOKUP(EY$8,Assumptions!$B$62:$N$67,Assumptions!$L$59,0),0)</f>
        <v>0</v>
      </c>
      <c r="EZ14" s="185">
        <f>IFERROR(VLOOKUP(EZ$8,Assumptions!$B$62:$N$67,Assumptions!$L$59,0),0)</f>
        <v>0</v>
      </c>
      <c r="FA14" s="185">
        <f>IFERROR(VLOOKUP(FA$8,Assumptions!$B$62:$N$67,Assumptions!$L$59,0),0)</f>
        <v>0</v>
      </c>
      <c r="FB14" s="185">
        <f>IFERROR(VLOOKUP(FB$8,Assumptions!$B$62:$N$67,Assumptions!$L$59,0),0)</f>
        <v>0</v>
      </c>
      <c r="FC14" s="185">
        <f>IFERROR(VLOOKUP(FC$8,Assumptions!$B$62:$N$67,Assumptions!$L$59,0),0)</f>
        <v>0</v>
      </c>
      <c r="FD14" s="185">
        <f>IFERROR(VLOOKUP(FD$8,Assumptions!$B$62:$N$67,Assumptions!$L$59,0),0)</f>
        <v>0</v>
      </c>
      <c r="FE14" s="185">
        <f>IFERROR(VLOOKUP(FE$8,Assumptions!$B$62:$N$67,Assumptions!$L$59,0),0)</f>
        <v>0</v>
      </c>
      <c r="FF14" s="185">
        <f>IFERROR(VLOOKUP(FF$8,Assumptions!$B$62:$N$67,Assumptions!$L$59,0),0)</f>
        <v>0</v>
      </c>
      <c r="FG14" s="185">
        <f>IFERROR(VLOOKUP(FG$8,Assumptions!$B$62:$N$67,Assumptions!$L$59,0),0)</f>
        <v>0</v>
      </c>
      <c r="FH14" s="185">
        <f>IFERROR(VLOOKUP(FH$8,Assumptions!$B$62:$N$67,Assumptions!$L$59,0),0)</f>
        <v>0</v>
      </c>
      <c r="FI14" s="185">
        <f>IFERROR(VLOOKUP(FI$8,Assumptions!$B$62:$N$67,Assumptions!$L$59,0),0)</f>
        <v>0</v>
      </c>
      <c r="FJ14" s="185">
        <f>IFERROR(VLOOKUP(FJ$8,Assumptions!$B$62:$N$67,Assumptions!$L$59,0),0)</f>
        <v>0</v>
      </c>
      <c r="FK14" s="185">
        <f>IFERROR(VLOOKUP(FK$8,Assumptions!$B$62:$N$67,Assumptions!$L$59,0),0)</f>
        <v>0</v>
      </c>
      <c r="FL14" s="185">
        <f>IFERROR(VLOOKUP(FL$8,Assumptions!$B$62:$N$67,Assumptions!$L$59,0),0)</f>
        <v>0</v>
      </c>
      <c r="FM14" s="185">
        <f>IFERROR(VLOOKUP(FM$8,Assumptions!$B$62:$N$67,Assumptions!$L$59,0),0)</f>
        <v>0</v>
      </c>
      <c r="FN14" s="185">
        <f>IFERROR(VLOOKUP(FN$8,Assumptions!$B$62:$N$67,Assumptions!$L$59,0),0)</f>
        <v>0</v>
      </c>
      <c r="FO14" s="185">
        <f>IFERROR(VLOOKUP(FO$8,Assumptions!$B$62:$N$67,Assumptions!$L$59,0),0)</f>
        <v>0</v>
      </c>
      <c r="FP14" s="185">
        <f>IFERROR(VLOOKUP(FP$8,Assumptions!$B$62:$N$67,Assumptions!$L$59,0),0)</f>
        <v>0</v>
      </c>
      <c r="FQ14" s="185">
        <f>IFERROR(VLOOKUP(FQ$8,Assumptions!$B$62:$N$67,Assumptions!$L$59,0),0)</f>
        <v>0</v>
      </c>
      <c r="FR14" s="185">
        <f>IFERROR(VLOOKUP(FR$8,Assumptions!$B$62:$N$67,Assumptions!$L$59,0),0)</f>
        <v>0</v>
      </c>
      <c r="FS14" s="185">
        <f>IFERROR(VLOOKUP(FS$8,Assumptions!$B$62:$N$67,Assumptions!$L$59,0),0)</f>
        <v>0</v>
      </c>
      <c r="FT14" s="185">
        <f>IFERROR(VLOOKUP(FT$8,Assumptions!$B$62:$N$67,Assumptions!$L$59,0),0)</f>
        <v>0</v>
      </c>
      <c r="FU14" s="185">
        <f>IFERROR(VLOOKUP(FU$8,Assumptions!$B$62:$N$67,Assumptions!$L$59,0),0)</f>
        <v>0</v>
      </c>
      <c r="FV14" s="185">
        <f>IFERROR(VLOOKUP(FV$8,Assumptions!$B$62:$N$67,Assumptions!$L$59,0),0)</f>
        <v>0</v>
      </c>
      <c r="FW14" s="185">
        <f>IFERROR(VLOOKUP(FW$8,Assumptions!$B$62:$N$67,Assumptions!$L$59,0),0)</f>
        <v>0</v>
      </c>
      <c r="FX14" s="185">
        <f>IFERROR(VLOOKUP(FX$8,Assumptions!$B$62:$N$67,Assumptions!$L$59,0),0)</f>
        <v>0</v>
      </c>
      <c r="FY14" s="185">
        <f>IFERROR(VLOOKUP(FY$8,Assumptions!$B$62:$N$67,Assumptions!$L$59,0),0)</f>
        <v>0</v>
      </c>
      <c r="FZ14" s="185">
        <f>IFERROR(VLOOKUP(FZ$8,Assumptions!$B$62:$N$67,Assumptions!$L$59,0),0)</f>
        <v>0</v>
      </c>
      <c r="GA14" s="185">
        <f>IFERROR(VLOOKUP(GA$8,Assumptions!$B$62:$N$67,Assumptions!$L$59,0),0)</f>
        <v>0</v>
      </c>
      <c r="GB14" s="185">
        <f>IFERROR(VLOOKUP(GB$8,Assumptions!$B$62:$N$67,Assumptions!$L$59,0),0)</f>
        <v>0</v>
      </c>
      <c r="GC14" s="185">
        <f>IFERROR(VLOOKUP(GC$8,Assumptions!$B$62:$N$67,Assumptions!$L$59,0),0)</f>
        <v>0</v>
      </c>
      <c r="GD14" s="185">
        <f>IFERROR(VLOOKUP(GD$8,Assumptions!$B$62:$N$67,Assumptions!$L$59,0),0)</f>
        <v>0</v>
      </c>
      <c r="GE14" s="185">
        <f>IFERROR(VLOOKUP(GE$8,Assumptions!$B$62:$N$67,Assumptions!$L$59,0),0)</f>
        <v>0</v>
      </c>
      <c r="GF14" s="185">
        <f>IFERROR(VLOOKUP(GF$8,Assumptions!$B$62:$N$67,Assumptions!$L$59,0),0)</f>
        <v>0</v>
      </c>
      <c r="GG14" s="185">
        <f>IFERROR(VLOOKUP(GG$8,Assumptions!$B$62:$N$67,Assumptions!$L$59,0),0)</f>
        <v>0</v>
      </c>
      <c r="GH14" s="185">
        <f>IFERROR(VLOOKUP(GH$8,Assumptions!$B$62:$N$67,Assumptions!$L$59,0),0)</f>
        <v>0</v>
      </c>
      <c r="GI14" s="185">
        <f>IFERROR(VLOOKUP(GI$8,Assumptions!$B$62:$N$67,Assumptions!$L$59,0),0)</f>
        <v>0</v>
      </c>
      <c r="GJ14" s="185">
        <f>IFERROR(VLOOKUP(GJ$8,Assumptions!$B$62:$N$67,Assumptions!$L$59,0),0)</f>
        <v>0</v>
      </c>
      <c r="GK14" s="185">
        <f>IFERROR(VLOOKUP(GK$8,Assumptions!$B$62:$N$67,Assumptions!$L$59,0),0)</f>
        <v>0</v>
      </c>
      <c r="GL14" s="185">
        <f>IFERROR(VLOOKUP(GL$8,Assumptions!$B$62:$N$67,Assumptions!$L$59,0),0)</f>
        <v>0</v>
      </c>
      <c r="GM14" s="185">
        <f>IFERROR(VLOOKUP(GM$8,Assumptions!$B$62:$N$67,Assumptions!$L$59,0),0)</f>
        <v>0</v>
      </c>
      <c r="GN14" s="185">
        <f>IFERROR(VLOOKUP(GN$8,Assumptions!$B$62:$N$67,Assumptions!$L$59,0),0)</f>
        <v>0</v>
      </c>
      <c r="GO14" s="185">
        <f>IFERROR(VLOOKUP(GO$8,Assumptions!$B$62:$N$67,Assumptions!$L$59,0),0)</f>
        <v>0</v>
      </c>
      <c r="GP14" s="185">
        <f>IFERROR(VLOOKUP(GP$8,Assumptions!$B$62:$N$67,Assumptions!$L$59,0),0)</f>
        <v>0</v>
      </c>
      <c r="GQ14" s="185">
        <f>IFERROR(VLOOKUP(GQ$8,Assumptions!$B$62:$N$67,Assumptions!$L$59,0),0)</f>
        <v>0</v>
      </c>
      <c r="GR14" s="185">
        <f>IFERROR(VLOOKUP(GR$8,Assumptions!$B$62:$N$67,Assumptions!$L$59,0),0)</f>
        <v>0</v>
      </c>
      <c r="GS14" s="185">
        <f>IFERROR(VLOOKUP(GS$8,Assumptions!$B$62:$N$67,Assumptions!$L$59,0),0)</f>
        <v>0</v>
      </c>
      <c r="GT14" s="185">
        <f>IFERROR(VLOOKUP(GT$8,Assumptions!$B$62:$N$67,Assumptions!$L$59,0),0)</f>
        <v>0</v>
      </c>
      <c r="GU14" s="185">
        <f>IFERROR(VLOOKUP(GU$8,Assumptions!$B$62:$N$67,Assumptions!$L$59,0),0)</f>
        <v>0</v>
      </c>
      <c r="GV14" s="185">
        <f>IFERROR(VLOOKUP(GV$8,Assumptions!$B$62:$N$67,Assumptions!$L$59,0),0)</f>
        <v>0</v>
      </c>
      <c r="GW14" s="185">
        <f>IFERROR(VLOOKUP(GW$8,Assumptions!$B$62:$N$67,Assumptions!$L$59,0),0)</f>
        <v>0</v>
      </c>
      <c r="GX14" s="185">
        <f>IFERROR(VLOOKUP(GX$8,Assumptions!$B$62:$N$67,Assumptions!$L$59,0),0)</f>
        <v>0</v>
      </c>
      <c r="GY14" s="185">
        <f>IFERROR(VLOOKUP(GY$8,Assumptions!$B$62:$N$67,Assumptions!$L$59,0),0)</f>
        <v>0</v>
      </c>
      <c r="GZ14" s="185">
        <f>IFERROR(VLOOKUP(GZ$8,Assumptions!$B$62:$N$67,Assumptions!$L$59,0),0)</f>
        <v>0</v>
      </c>
      <c r="HA14" s="185">
        <f>IFERROR(VLOOKUP(HA$8,Assumptions!$B$62:$N$67,Assumptions!$L$59,0),0)</f>
        <v>0</v>
      </c>
      <c r="HB14" s="185">
        <f>IFERROR(VLOOKUP(HB$8,Assumptions!$B$62:$N$67,Assumptions!$L$59,0),0)</f>
        <v>0</v>
      </c>
      <c r="HC14" s="185">
        <f>IFERROR(VLOOKUP(HC$8,Assumptions!$B$62:$N$67,Assumptions!$L$59,0),0)</f>
        <v>0</v>
      </c>
      <c r="HD14" s="185">
        <f>IFERROR(VLOOKUP(HD$8,Assumptions!$B$62:$N$67,Assumptions!$L$59,0),0)</f>
        <v>0</v>
      </c>
      <c r="HE14" s="185">
        <f>IFERROR(VLOOKUP(HE$8,Assumptions!$B$62:$N$67,Assumptions!$L$59,0),0)</f>
        <v>0</v>
      </c>
      <c r="HF14" s="185">
        <f>IFERROR(VLOOKUP(HF$8,Assumptions!$B$62:$N$67,Assumptions!$L$59,0),0)</f>
        <v>0</v>
      </c>
      <c r="HG14" s="185">
        <f>IFERROR(VLOOKUP(HG$8,Assumptions!$B$62:$N$67,Assumptions!$L$59,0),0)</f>
        <v>0</v>
      </c>
      <c r="HH14" s="185">
        <f>IFERROR(VLOOKUP(HH$8,Assumptions!$B$62:$N$67,Assumptions!$L$59,0),0)</f>
        <v>0</v>
      </c>
      <c r="HI14" s="185">
        <f>IFERROR(VLOOKUP(HI$8,Assumptions!$B$62:$N$67,Assumptions!$L$59,0),0)</f>
        <v>0</v>
      </c>
      <c r="HJ14" s="185">
        <f>IFERROR(VLOOKUP(HJ$8,Assumptions!$B$62:$N$67,Assumptions!$L$59,0),0)</f>
        <v>0</v>
      </c>
      <c r="HK14" s="185">
        <f>IFERROR(VLOOKUP(HK$8,Assumptions!$B$62:$N$67,Assumptions!$L$59,0),0)</f>
        <v>0</v>
      </c>
      <c r="HL14" s="185">
        <f>IFERROR(VLOOKUP(HL$8,Assumptions!$B$62:$N$67,Assumptions!$L$59,0),0)</f>
        <v>0</v>
      </c>
      <c r="HM14" s="185">
        <f>IFERROR(VLOOKUP(HM$8,Assumptions!$B$62:$N$67,Assumptions!$L$59,0),0)</f>
        <v>0</v>
      </c>
      <c r="HN14" s="185">
        <f>IFERROR(VLOOKUP(HN$8,Assumptions!$B$62:$N$67,Assumptions!$L$59,0),0)</f>
        <v>0</v>
      </c>
      <c r="HO14" s="185">
        <f>IFERROR(VLOOKUP(HO$8,Assumptions!$B$62:$N$67,Assumptions!$L$59,0),0)</f>
        <v>0</v>
      </c>
      <c r="HP14" s="185">
        <f>IFERROR(VLOOKUP(HP$8,Assumptions!$B$62:$N$67,Assumptions!$L$59,0),0)</f>
        <v>0</v>
      </c>
      <c r="HQ14" s="185">
        <f>IFERROR(VLOOKUP(HQ$8,Assumptions!$B$62:$N$67,Assumptions!$L$59,0),0)</f>
        <v>0</v>
      </c>
      <c r="HR14" s="185">
        <f>IFERROR(VLOOKUP(HR$8,Assumptions!$B$62:$N$67,Assumptions!$L$59,0),0)</f>
        <v>0</v>
      </c>
      <c r="HS14" s="185">
        <f>IFERROR(VLOOKUP(HS$8,Assumptions!$B$62:$N$67,Assumptions!$L$59,0),0)</f>
        <v>0</v>
      </c>
      <c r="HT14" s="185">
        <f>IFERROR(VLOOKUP(HT$8,Assumptions!$B$62:$N$67,Assumptions!$L$59,0),0)</f>
        <v>0</v>
      </c>
      <c r="HU14" s="185">
        <f>IFERROR(VLOOKUP(HU$8,Assumptions!$B$62:$N$67,Assumptions!$L$59,0),0)</f>
        <v>0</v>
      </c>
      <c r="HV14" s="185">
        <f>IFERROR(VLOOKUP(HV$8,Assumptions!$B$62:$N$67,Assumptions!$L$59,0),0)</f>
        <v>0</v>
      </c>
      <c r="HW14" s="185">
        <f>IFERROR(VLOOKUP(HW$8,Assumptions!$B$62:$N$67,Assumptions!$L$59,0),0)</f>
        <v>0</v>
      </c>
      <c r="HX14" s="185">
        <f>IFERROR(VLOOKUP(HX$8,Assumptions!$B$62:$N$67,Assumptions!$L$59,0),0)</f>
        <v>0</v>
      </c>
      <c r="HY14" s="185">
        <f>IFERROR(VLOOKUP(HY$8,Assumptions!$B$62:$N$67,Assumptions!$L$59,0),0)</f>
        <v>0</v>
      </c>
      <c r="HZ14" s="185">
        <f>IFERROR(VLOOKUP(HZ$8,Assumptions!$B$62:$N$67,Assumptions!$L$59,0),0)</f>
        <v>0</v>
      </c>
      <c r="IA14" s="185">
        <f>IFERROR(VLOOKUP(IA$8,Assumptions!$B$62:$N$67,Assumptions!$L$59,0),0)</f>
        <v>0</v>
      </c>
      <c r="IB14" s="185">
        <f>IFERROR(VLOOKUP(IB$8,Assumptions!$B$62:$N$67,Assumptions!$L$59,0),0)</f>
        <v>0</v>
      </c>
      <c r="IC14" s="185">
        <f>IFERROR(VLOOKUP(IC$8,Assumptions!$B$62:$N$67,Assumptions!$L$59,0),0)</f>
        <v>0</v>
      </c>
      <c r="ID14" s="185">
        <f>IFERROR(VLOOKUP(ID$8,Assumptions!$B$62:$N$67,Assumptions!$L$59,0),0)</f>
        <v>0</v>
      </c>
      <c r="IE14" s="185">
        <f>IFERROR(VLOOKUP(IE$8,Assumptions!$B$62:$N$67,Assumptions!$L$59,0),0)</f>
        <v>0</v>
      </c>
      <c r="IF14" s="185">
        <f>IFERROR(VLOOKUP(IF$8,Assumptions!$B$62:$N$67,Assumptions!$L$59,0),0)</f>
        <v>0</v>
      </c>
      <c r="IG14" s="185">
        <f>IFERROR(VLOOKUP(IG$8,Assumptions!$B$62:$N$67,Assumptions!$L$59,0),0)</f>
        <v>0</v>
      </c>
      <c r="IH14" s="185">
        <f>IFERROR(VLOOKUP(IH$8,Assumptions!$B$62:$N$67,Assumptions!$L$59,0),0)</f>
        <v>0</v>
      </c>
      <c r="II14" s="185">
        <f>IFERROR(VLOOKUP(II$8,Assumptions!$B$62:$N$67,Assumptions!$L$59,0),0)</f>
        <v>0</v>
      </c>
      <c r="IJ14" s="185">
        <f>IFERROR(VLOOKUP(IJ$8,Assumptions!$B$62:$N$67,Assumptions!$L$59,0),0)</f>
        <v>0</v>
      </c>
      <c r="IK14" s="185">
        <f>IFERROR(VLOOKUP(IK$8,Assumptions!$B$62:$N$67,Assumptions!$L$59,0),0)</f>
        <v>0</v>
      </c>
      <c r="IL14" s="185">
        <f>IFERROR(VLOOKUP(IL$8,Assumptions!$B$62:$N$67,Assumptions!$L$59,0),0)</f>
        <v>0</v>
      </c>
      <c r="IM14" s="185">
        <f>IFERROR(VLOOKUP(IM$8,Assumptions!$B$62:$N$67,Assumptions!$L$59,0),0)</f>
        <v>0</v>
      </c>
      <c r="IN14" s="185">
        <f>IFERROR(VLOOKUP(IN$8,Assumptions!$B$62:$N$67,Assumptions!$L$59,0),0)</f>
        <v>0</v>
      </c>
      <c r="IO14" s="185">
        <f>IFERROR(VLOOKUP(IO$8,Assumptions!$B$62:$N$67,Assumptions!$L$59,0),0)</f>
        <v>0</v>
      </c>
      <c r="IP14" s="185">
        <f>IFERROR(VLOOKUP(IP$8,Assumptions!$B$62:$N$67,Assumptions!$L$59,0),0)</f>
        <v>0</v>
      </c>
      <c r="IQ14" s="185">
        <f>IFERROR(VLOOKUP(IQ$8,Assumptions!$B$62:$N$67,Assumptions!$L$59,0),0)</f>
        <v>0</v>
      </c>
      <c r="IR14" s="185">
        <f>IFERROR(VLOOKUP(IR$8,Assumptions!$B$62:$N$67,Assumptions!$L$59,0),0)</f>
        <v>0</v>
      </c>
      <c r="IS14" s="185">
        <f>IFERROR(VLOOKUP(IS$8,Assumptions!$B$62:$N$67,Assumptions!$L$59,0),0)</f>
        <v>0</v>
      </c>
      <c r="IT14" s="185">
        <f>IFERROR(VLOOKUP(IT$8,Assumptions!$B$62:$N$67,Assumptions!$L$59,0),0)</f>
        <v>0</v>
      </c>
      <c r="IU14" s="185">
        <f>IFERROR(VLOOKUP(IU$8,Assumptions!$B$62:$N$67,Assumptions!$L$59,0),0)</f>
        <v>0</v>
      </c>
      <c r="IV14" s="185">
        <f>IFERROR(VLOOKUP(IV$8,Assumptions!$B$62:$N$67,Assumptions!$L$59,0),0)</f>
        <v>0</v>
      </c>
      <c r="IW14" s="185">
        <f>IFERROR(VLOOKUP(IW$8,Assumptions!$B$62:$N$67,Assumptions!$L$59,0),0)</f>
        <v>0</v>
      </c>
      <c r="IX14" s="185">
        <f>IFERROR(VLOOKUP(IX$8,Assumptions!$B$62:$N$67,Assumptions!$L$59,0),0)</f>
        <v>0</v>
      </c>
      <c r="IY14" s="185">
        <f>IFERROR(VLOOKUP(IY$8,Assumptions!$B$62:$N$67,Assumptions!$L$59,0),0)</f>
        <v>0</v>
      </c>
      <c r="IZ14" s="185">
        <f>IFERROR(VLOOKUP(IZ$8,Assumptions!$B$62:$N$67,Assumptions!$L$59,0),0)</f>
        <v>0</v>
      </c>
      <c r="JA14" s="185">
        <f>IFERROR(VLOOKUP(JA$8,Assumptions!$B$62:$N$67,Assumptions!$L$59,0),0)</f>
        <v>0</v>
      </c>
      <c r="JB14" s="185">
        <f>IFERROR(VLOOKUP(JB$8,Assumptions!$B$62:$N$67,Assumptions!$L$59,0),0)</f>
        <v>0</v>
      </c>
      <c r="JC14" s="185">
        <f>IFERROR(VLOOKUP(JC$8,Assumptions!$B$62:$N$67,Assumptions!$L$59,0),0)</f>
        <v>0</v>
      </c>
      <c r="JD14" s="185">
        <f>IFERROR(VLOOKUP(JD$8,Assumptions!$B$62:$N$67,Assumptions!$L$59,0),0)</f>
        <v>0</v>
      </c>
      <c r="JE14" s="185">
        <f>IFERROR(VLOOKUP(JE$8,Assumptions!$B$62:$N$67,Assumptions!$L$59,0),0)</f>
        <v>0</v>
      </c>
      <c r="JF14" s="185">
        <f>IFERROR(VLOOKUP(JF$8,Assumptions!$B$62:$N$67,Assumptions!$L$59,0),0)</f>
        <v>0</v>
      </c>
      <c r="JG14" s="185">
        <f>IFERROR(VLOOKUP(JG$8,Assumptions!$B$62:$N$67,Assumptions!$L$59,0),0)</f>
        <v>0</v>
      </c>
      <c r="JH14" s="185">
        <f>IFERROR(VLOOKUP(JH$8,Assumptions!$B$62:$N$67,Assumptions!$L$59,0),0)</f>
        <v>0</v>
      </c>
      <c r="JI14" s="185">
        <f>IFERROR(VLOOKUP(JI$8,Assumptions!$B$62:$N$67,Assumptions!$L$59,0),0)</f>
        <v>0</v>
      </c>
      <c r="JJ14" s="185">
        <f>IFERROR(VLOOKUP(JJ$8,Assumptions!$B$62:$N$67,Assumptions!$L$59,0),0)</f>
        <v>0</v>
      </c>
      <c r="JK14" s="185">
        <f>IFERROR(VLOOKUP(JK$8,Assumptions!$B$62:$N$67,Assumptions!$L$59,0),0)</f>
        <v>0</v>
      </c>
      <c r="JL14" s="185">
        <f>IFERROR(VLOOKUP(JL$8,Assumptions!$B$62:$N$67,Assumptions!$L$59,0),0)</f>
        <v>0</v>
      </c>
      <c r="JM14" s="185">
        <f>IFERROR(VLOOKUP(JM$8,Assumptions!$B$62:$N$67,Assumptions!$L$59,0),0)</f>
        <v>0</v>
      </c>
      <c r="JN14" s="185">
        <f>IFERROR(VLOOKUP(JN$8,Assumptions!$B$62:$N$67,Assumptions!$L$59,0),0)</f>
        <v>0</v>
      </c>
      <c r="JO14" s="185">
        <f>IFERROR(VLOOKUP(JO$8,Assumptions!$B$62:$N$67,Assumptions!$L$59,0),0)</f>
        <v>0</v>
      </c>
      <c r="JP14" s="185">
        <f>IFERROR(VLOOKUP(JP$8,Assumptions!$B$62:$N$67,Assumptions!$L$59,0),0)</f>
        <v>0</v>
      </c>
      <c r="JQ14" s="185">
        <f>IFERROR(VLOOKUP(JQ$8,Assumptions!$B$62:$N$67,Assumptions!$L$59,0),0)</f>
        <v>0</v>
      </c>
      <c r="JR14" s="185">
        <f>IFERROR(VLOOKUP(JR$8,Assumptions!$B$62:$N$67,Assumptions!$L$59,0),0)</f>
        <v>0</v>
      </c>
      <c r="JS14" s="185">
        <f>IFERROR(VLOOKUP(JS$8,Assumptions!$B$62:$N$67,Assumptions!$L$59,0),0)</f>
        <v>0</v>
      </c>
      <c r="JT14" s="185">
        <f>IFERROR(VLOOKUP(JT$8,Assumptions!$B$62:$N$67,Assumptions!$L$59,0),0)</f>
        <v>0</v>
      </c>
      <c r="JU14" s="185">
        <f>IFERROR(VLOOKUP(JU$8,Assumptions!$B$62:$N$67,Assumptions!$L$59,0),0)</f>
        <v>0</v>
      </c>
      <c r="JV14" s="185">
        <f>IFERROR(VLOOKUP(JV$8,Assumptions!$B$62:$N$67,Assumptions!$L$59,0),0)</f>
        <v>0</v>
      </c>
      <c r="JW14" s="185">
        <f>IFERROR(VLOOKUP(JW$8,Assumptions!$B$62:$N$67,Assumptions!$L$59,0),0)</f>
        <v>0</v>
      </c>
      <c r="JX14" s="185">
        <f>IFERROR(VLOOKUP(JX$8,Assumptions!$B$62:$N$67,Assumptions!$L$59,0),0)</f>
        <v>0</v>
      </c>
      <c r="JY14" s="185">
        <f>IFERROR(VLOOKUP(JY$8,Assumptions!$B$62:$N$67,Assumptions!$L$59,0),0)</f>
        <v>0</v>
      </c>
      <c r="JZ14" s="185">
        <f>IFERROR(VLOOKUP(JZ$8,Assumptions!$B$62:$N$67,Assumptions!$L$59,0),0)</f>
        <v>0</v>
      </c>
      <c r="KA14" s="185">
        <f>IFERROR(VLOOKUP(KA$8,Assumptions!$B$62:$N$67,Assumptions!$L$59,0),0)</f>
        <v>0</v>
      </c>
      <c r="KB14" s="185">
        <f>IFERROR(VLOOKUP(KB$8,Assumptions!$B$62:$N$67,Assumptions!$L$59,0),0)</f>
        <v>0</v>
      </c>
      <c r="KC14" s="185">
        <f>IFERROR(VLOOKUP(KC$8,Assumptions!$B$62:$N$67,Assumptions!$L$59,0),0)</f>
        <v>0</v>
      </c>
      <c r="KD14" s="185">
        <f>IFERROR(VLOOKUP(KD$8,Assumptions!$B$62:$N$67,Assumptions!$L$59,0),0)</f>
        <v>0</v>
      </c>
      <c r="KE14" s="185">
        <f>IFERROR(VLOOKUP(KE$8,Assumptions!$B$62:$N$67,Assumptions!$L$59,0),0)</f>
        <v>0</v>
      </c>
      <c r="KF14" s="185">
        <f>IFERROR(VLOOKUP(KF$8,Assumptions!$B$62:$N$67,Assumptions!$L$59,0),0)</f>
        <v>0</v>
      </c>
      <c r="KG14" s="185">
        <f>IFERROR(VLOOKUP(KG$8,Assumptions!$B$62:$N$67,Assumptions!$L$59,0),0)</f>
        <v>0</v>
      </c>
      <c r="KH14" s="185">
        <f>IFERROR(VLOOKUP(KH$8,Assumptions!$B$62:$N$67,Assumptions!$L$59,0),0)</f>
        <v>0</v>
      </c>
      <c r="KI14" s="185">
        <f>IFERROR(VLOOKUP(KI$8,Assumptions!$B$62:$N$67,Assumptions!$L$59,0),0)</f>
        <v>0</v>
      </c>
      <c r="KJ14" s="185">
        <f>IFERROR(VLOOKUP(KJ$8,Assumptions!$B$62:$N$67,Assumptions!$L$59,0),0)</f>
        <v>0</v>
      </c>
      <c r="KK14" s="185">
        <f>IFERROR(VLOOKUP(KK$8,Assumptions!$B$62:$N$67,Assumptions!$L$59,0),0)</f>
        <v>0</v>
      </c>
      <c r="KL14" s="185">
        <f>IFERROR(VLOOKUP(KL$8,Assumptions!$B$62:$N$67,Assumptions!$L$59,0),0)</f>
        <v>0</v>
      </c>
      <c r="KM14" s="185">
        <f>IFERROR(VLOOKUP(KM$8,Assumptions!$B$62:$N$67,Assumptions!$L$59,0),0)</f>
        <v>0</v>
      </c>
      <c r="KN14" s="185">
        <f>IFERROR(VLOOKUP(KN$8,Assumptions!$B$62:$N$67,Assumptions!$L$59,0),0)</f>
        <v>0</v>
      </c>
      <c r="KO14" s="185">
        <f>IFERROR(VLOOKUP(KO$8,Assumptions!$B$62:$N$67,Assumptions!$L$59,0),0)</f>
        <v>0</v>
      </c>
      <c r="KP14" s="185">
        <f>IFERROR(VLOOKUP(KP$8,Assumptions!$B$62:$N$67,Assumptions!$L$59,0),0)</f>
        <v>0</v>
      </c>
      <c r="KQ14" s="185">
        <f>IFERROR(VLOOKUP(KQ$8,Assumptions!$B$62:$N$67,Assumptions!$L$59,0),0)</f>
        <v>0</v>
      </c>
      <c r="KR14" s="185">
        <f>IFERROR(VLOOKUP(KR$8,Assumptions!$B$62:$N$67,Assumptions!$L$59,0),0)</f>
        <v>0</v>
      </c>
      <c r="KS14" s="185">
        <f>IFERROR(VLOOKUP(KS$8,Assumptions!$B$62:$N$67,Assumptions!$L$59,0),0)</f>
        <v>0</v>
      </c>
      <c r="KT14" s="185">
        <f>IFERROR(VLOOKUP(KT$8,Assumptions!$B$62:$N$67,Assumptions!$L$59,0),0)</f>
        <v>0</v>
      </c>
      <c r="KU14" s="185">
        <f>IFERROR(VLOOKUP(KU$8,Assumptions!$B$62:$N$67,Assumptions!$L$59,0),0)</f>
        <v>0</v>
      </c>
      <c r="KV14" s="185">
        <f>IFERROR(VLOOKUP(KV$8,Assumptions!$B$62:$N$67,Assumptions!$L$59,0),0)</f>
        <v>0</v>
      </c>
      <c r="KW14" s="185">
        <f>IFERROR(VLOOKUP(KW$8,Assumptions!$B$62:$N$67,Assumptions!$L$59,0),0)</f>
        <v>0</v>
      </c>
      <c r="KX14" s="185">
        <f>IFERROR(VLOOKUP(KX$8,Assumptions!$B$62:$N$67,Assumptions!$L$59,0),0)</f>
        <v>0</v>
      </c>
      <c r="KY14" s="185">
        <f>IFERROR(VLOOKUP(KY$8,Assumptions!$B$62:$N$67,Assumptions!$L$59,0),0)</f>
        <v>0</v>
      </c>
      <c r="KZ14" s="185">
        <f>IFERROR(VLOOKUP(KZ$8,Assumptions!$B$62:$N$67,Assumptions!$L$59,0),0)</f>
        <v>0</v>
      </c>
      <c r="LA14" s="185">
        <f>IFERROR(VLOOKUP(LA$8,Assumptions!$B$62:$N$67,Assumptions!$L$59,0),0)</f>
        <v>0</v>
      </c>
      <c r="LB14" s="185">
        <f>IFERROR(VLOOKUP(LB$8,Assumptions!$B$62:$N$67,Assumptions!$L$59,0),0)</f>
        <v>0</v>
      </c>
      <c r="LC14" s="185">
        <f>IFERROR(VLOOKUP(LC$8,Assumptions!$B$62:$N$67,Assumptions!$L$59,0),0)</f>
        <v>0</v>
      </c>
      <c r="LD14" s="185">
        <f>IFERROR(VLOOKUP(LD$8,Assumptions!$B$62:$N$67,Assumptions!$L$59,0),0)</f>
        <v>0</v>
      </c>
      <c r="LE14" s="185">
        <f>IFERROR(VLOOKUP(LE$8,Assumptions!$B$62:$N$67,Assumptions!$L$59,0),0)</f>
        <v>0</v>
      </c>
      <c r="LF14" s="185">
        <f>IFERROR(VLOOKUP(LF$8,Assumptions!$B$62:$N$67,Assumptions!$L$59,0),0)</f>
        <v>0</v>
      </c>
      <c r="LG14" s="185">
        <f>IFERROR(VLOOKUP(LG$8,Assumptions!$B$62:$N$67,Assumptions!$L$59,0),0)</f>
        <v>0</v>
      </c>
      <c r="LH14" s="185">
        <f>IFERROR(VLOOKUP(LH$8,Assumptions!$B$62:$N$67,Assumptions!$L$59,0),0)</f>
        <v>0</v>
      </c>
      <c r="LI14" s="185">
        <f>IFERROR(VLOOKUP(LI$8,Assumptions!$B$62:$N$67,Assumptions!$L$59,0),0)</f>
        <v>0</v>
      </c>
      <c r="LJ14" s="185">
        <f>IFERROR(VLOOKUP(LJ$8,Assumptions!$B$62:$N$67,Assumptions!$L$59,0),0)</f>
        <v>0</v>
      </c>
      <c r="LK14" s="185">
        <f>IFERROR(VLOOKUP(LK$8,Assumptions!$B$62:$N$67,Assumptions!$L$59,0),0)</f>
        <v>0</v>
      </c>
      <c r="LL14" s="185">
        <f>IFERROR(VLOOKUP(LL$8,Assumptions!$B$62:$N$67,Assumptions!$L$59,0),0)</f>
        <v>0</v>
      </c>
      <c r="LM14" s="185">
        <f>IFERROR(VLOOKUP(LM$8,Assumptions!$B$62:$N$67,Assumptions!$L$59,0),0)</f>
        <v>0</v>
      </c>
      <c r="LN14" s="185">
        <f>IFERROR(VLOOKUP(LN$8,Assumptions!$B$62:$N$67,Assumptions!$L$59,0),0)</f>
        <v>0</v>
      </c>
      <c r="LO14" s="185">
        <f>IFERROR(VLOOKUP(LO$8,Assumptions!$B$62:$N$67,Assumptions!$L$59,0),0)</f>
        <v>0</v>
      </c>
      <c r="LP14" s="185">
        <f>IFERROR(VLOOKUP(LP$8,Assumptions!$B$62:$N$67,Assumptions!$L$59,0),0)</f>
        <v>0</v>
      </c>
      <c r="LQ14" s="185">
        <f>IFERROR(VLOOKUP(LQ$8,Assumptions!$B$62:$N$67,Assumptions!$L$59,0),0)</f>
        <v>0</v>
      </c>
      <c r="LR14" s="185">
        <f>IFERROR(VLOOKUP(LR$8,Assumptions!$B$62:$N$67,Assumptions!$L$59,0),0)</f>
        <v>0</v>
      </c>
      <c r="LS14" s="185">
        <f>IFERROR(VLOOKUP(LS$8,Assumptions!$B$62:$N$67,Assumptions!$L$59,0),0)</f>
        <v>0</v>
      </c>
      <c r="LT14" s="185">
        <f>IFERROR(VLOOKUP(LT$8,Assumptions!$B$62:$N$67,Assumptions!$L$59,0),0)</f>
        <v>0</v>
      </c>
      <c r="LU14" s="185">
        <f>IFERROR(VLOOKUP(LU$8,Assumptions!$B$62:$N$67,Assumptions!$L$59,0),0)</f>
        <v>0</v>
      </c>
      <c r="LV14" s="185">
        <f>IFERROR(VLOOKUP(LV$8,Assumptions!$B$62:$N$67,Assumptions!$L$59,0),0)</f>
        <v>0</v>
      </c>
      <c r="LW14" s="185">
        <f>IFERROR(VLOOKUP(LW$8,Assumptions!$B$62:$N$67,Assumptions!$L$59,0),0)</f>
        <v>0</v>
      </c>
      <c r="LX14" s="185">
        <f>IFERROR(VLOOKUP(LX$8,Assumptions!$B$62:$N$67,Assumptions!$L$59,0),0)</f>
        <v>0</v>
      </c>
      <c r="LY14" s="185">
        <f>IFERROR(VLOOKUP(LY$8,Assumptions!$B$62:$N$67,Assumptions!$L$59,0),0)</f>
        <v>0</v>
      </c>
      <c r="LZ14" s="185">
        <f>IFERROR(VLOOKUP(LZ$8,Assumptions!$B$62:$N$67,Assumptions!$L$59,0),0)</f>
        <v>0</v>
      </c>
      <c r="MA14" s="185">
        <f>IFERROR(VLOOKUP(MA$8,Assumptions!$B$62:$N$67,Assumptions!$L$59,0),0)</f>
        <v>0</v>
      </c>
      <c r="MB14" s="185">
        <f>IFERROR(VLOOKUP(MB$8,Assumptions!$B$62:$N$67,Assumptions!$L$59,0),0)</f>
        <v>0</v>
      </c>
      <c r="MC14" s="185">
        <f>IFERROR(VLOOKUP(MC$8,Assumptions!$B$62:$N$67,Assumptions!$L$59,0),0)</f>
        <v>0</v>
      </c>
      <c r="MD14" s="185">
        <f>IFERROR(VLOOKUP(MD$8,Assumptions!$B$62:$N$67,Assumptions!$L$59,0),0)</f>
        <v>0</v>
      </c>
      <c r="ME14" s="185">
        <f>IFERROR(VLOOKUP(ME$8,Assumptions!$B$62:$N$67,Assumptions!$L$59,0),0)</f>
        <v>0</v>
      </c>
      <c r="MF14" s="185">
        <f>IFERROR(VLOOKUP(MF$8,Assumptions!$B$62:$N$67,Assumptions!$L$59,0),0)</f>
        <v>0</v>
      </c>
      <c r="MG14" s="185">
        <f>IFERROR(VLOOKUP(MG$8,Assumptions!$B$62:$N$67,Assumptions!$L$59,0),0)</f>
        <v>0</v>
      </c>
      <c r="MH14" s="185">
        <f>IFERROR(VLOOKUP(MH$8,Assumptions!$B$62:$N$67,Assumptions!$L$59,0),0)</f>
        <v>0</v>
      </c>
      <c r="MI14" s="185">
        <f>IFERROR(VLOOKUP(MI$8,Assumptions!$B$62:$N$67,Assumptions!$L$59,0),0)</f>
        <v>0</v>
      </c>
      <c r="MJ14" s="185">
        <f>IFERROR(VLOOKUP(MJ$8,Assumptions!$B$62:$N$67,Assumptions!$L$59,0),0)</f>
        <v>0</v>
      </c>
      <c r="MK14" s="185">
        <f>IFERROR(VLOOKUP(MK$8,Assumptions!$B$62:$N$67,Assumptions!$L$59,0),0)</f>
        <v>0</v>
      </c>
      <c r="ML14" s="185">
        <f>IFERROR(VLOOKUP(ML$8,Assumptions!$B$62:$N$67,Assumptions!$L$59,0),0)</f>
        <v>0</v>
      </c>
      <c r="MM14" s="185">
        <f>IFERROR(VLOOKUP(MM$8,Assumptions!$B$62:$N$67,Assumptions!$L$59,0),0)</f>
        <v>0</v>
      </c>
      <c r="MN14" s="185">
        <f>IFERROR(VLOOKUP(MN$8,Assumptions!$B$62:$N$67,Assumptions!$L$59,0),0)</f>
        <v>0</v>
      </c>
      <c r="MO14" s="185">
        <f>IFERROR(VLOOKUP(MO$8,Assumptions!$B$62:$N$67,Assumptions!$L$59,0),0)</f>
        <v>0</v>
      </c>
      <c r="MP14" s="185">
        <f>IFERROR(VLOOKUP(MP$8,Assumptions!$B$62:$N$67,Assumptions!$L$59,0),0)</f>
        <v>0</v>
      </c>
      <c r="MQ14" s="185">
        <f>IFERROR(VLOOKUP(MQ$8,Assumptions!$B$62:$N$67,Assumptions!$L$59,0),0)</f>
        <v>0</v>
      </c>
      <c r="MR14" s="185">
        <f>IFERROR(VLOOKUP(MR$8,Assumptions!$B$62:$N$67,Assumptions!$L$59,0),0)</f>
        <v>0</v>
      </c>
      <c r="MS14" s="185">
        <f>IFERROR(VLOOKUP(MS$8,Assumptions!$B$62:$N$67,Assumptions!$L$59,0),0)</f>
        <v>0</v>
      </c>
      <c r="MT14" s="185">
        <f>IFERROR(VLOOKUP(MT$8,Assumptions!$B$62:$N$67,Assumptions!$L$59,0),0)</f>
        <v>0</v>
      </c>
      <c r="MU14" s="185">
        <f>IFERROR(VLOOKUP(MU$8,Assumptions!$B$62:$N$67,Assumptions!$L$59,0),0)</f>
        <v>0</v>
      </c>
      <c r="MV14" s="185">
        <f>IFERROR(VLOOKUP(MV$8,Assumptions!$B$62:$N$67,Assumptions!$L$59,0),0)</f>
        <v>0</v>
      </c>
      <c r="MW14" s="185">
        <f>IFERROR(VLOOKUP(MW$8,Assumptions!$B$62:$N$67,Assumptions!$L$59,0),0)</f>
        <v>0</v>
      </c>
      <c r="MX14" s="185">
        <f>IFERROR(VLOOKUP(MX$8,Assumptions!$B$62:$N$67,Assumptions!$L$59,0),0)</f>
        <v>0</v>
      </c>
      <c r="MY14" s="185">
        <f>IFERROR(VLOOKUP(MY$8,Assumptions!$B$62:$N$67,Assumptions!$L$59,0),0)</f>
        <v>0</v>
      </c>
      <c r="MZ14" s="185">
        <f>IFERROR(VLOOKUP(MZ$8,Assumptions!$B$62:$N$67,Assumptions!$L$59,0),0)</f>
        <v>0</v>
      </c>
      <c r="NA14" s="185">
        <f>IFERROR(VLOOKUP(NA$8,Assumptions!$B$62:$N$67,Assumptions!$L$59,0),0)</f>
        <v>0</v>
      </c>
      <c r="NB14" s="185">
        <f>IFERROR(VLOOKUP(NB$8,Assumptions!$B$62:$N$67,Assumptions!$L$59,0),0)</f>
        <v>0</v>
      </c>
      <c r="NC14" s="185">
        <f>IFERROR(VLOOKUP(NC$8,Assumptions!$B$62:$N$67,Assumptions!$L$59,0),0)</f>
        <v>0</v>
      </c>
      <c r="ND14" s="185">
        <f>IFERROR(VLOOKUP(ND$8,Assumptions!$B$62:$N$67,Assumptions!$L$59,0),0)</f>
        <v>0</v>
      </c>
      <c r="NE14" s="185">
        <f>IFERROR(VLOOKUP(NE$8,Assumptions!$B$62:$N$67,Assumptions!$L$59,0),0)</f>
        <v>0</v>
      </c>
      <c r="NF14" s="185">
        <f>IFERROR(VLOOKUP(NF$8,Assumptions!$B$62:$N$67,Assumptions!$L$59,0),0)</f>
        <v>0</v>
      </c>
      <c r="NG14" s="185">
        <f>IFERROR(VLOOKUP(NG$8,Assumptions!$B$62:$N$67,Assumptions!$L$59,0),0)</f>
        <v>0</v>
      </c>
      <c r="NH14" s="185">
        <f>IFERROR(VLOOKUP(NH$8,Assumptions!$B$62:$N$67,Assumptions!$L$59,0),0)</f>
        <v>0</v>
      </c>
      <c r="NI14" s="185">
        <f>IFERROR(VLOOKUP(NI$8,Assumptions!$B$62:$N$67,Assumptions!$L$59,0),0)</f>
        <v>0</v>
      </c>
      <c r="NJ14" s="185">
        <f>IFERROR(VLOOKUP(NJ$8,Assumptions!$B$62:$N$67,Assumptions!$L$59,0),0)</f>
        <v>0</v>
      </c>
      <c r="NK14" s="185">
        <f>IFERROR(VLOOKUP(NK$8,Assumptions!$B$62:$N$67,Assumptions!$L$59,0),0)</f>
        <v>0</v>
      </c>
      <c r="NL14" s="185">
        <f>IFERROR(VLOOKUP(NL$8,Assumptions!$B$62:$N$67,Assumptions!$L$59,0),0)</f>
        <v>0</v>
      </c>
      <c r="NM14" s="185">
        <f>IFERROR(VLOOKUP(NM$8,Assumptions!$B$62:$N$67,Assumptions!$L$59,0),0)</f>
        <v>0</v>
      </c>
      <c r="NN14" s="185">
        <f>IFERROR(VLOOKUP(NN$8,Assumptions!$B$62:$N$67,Assumptions!$L$59,0),0)</f>
        <v>0</v>
      </c>
      <c r="NO14" s="185">
        <f>IFERROR(VLOOKUP(NO$8,Assumptions!$B$62:$N$67,Assumptions!$L$59,0),0)</f>
        <v>0</v>
      </c>
      <c r="NP14" s="185">
        <f>IFERROR(VLOOKUP(NP$8,Assumptions!$B$62:$N$67,Assumptions!$L$59,0),0)</f>
        <v>0</v>
      </c>
      <c r="NQ14" s="185">
        <f>IFERROR(VLOOKUP(NQ$8,Assumptions!$B$62:$N$67,Assumptions!$L$59,0),0)</f>
        <v>0</v>
      </c>
      <c r="NR14" s="185">
        <f>IFERROR(VLOOKUP(NR$8,Assumptions!$B$62:$N$67,Assumptions!$L$59,0),0)</f>
        <v>0</v>
      </c>
      <c r="NS14" s="185">
        <f>IFERROR(VLOOKUP(NS$8,Assumptions!$B$62:$N$67,Assumptions!$L$59,0),0)</f>
        <v>0</v>
      </c>
      <c r="NT14" s="185">
        <f>IFERROR(VLOOKUP(NT$8,Assumptions!$B$62:$N$67,Assumptions!$L$59,0),0)</f>
        <v>0</v>
      </c>
      <c r="NU14" s="185">
        <f>IFERROR(VLOOKUP(NU$8,Assumptions!$B$62:$N$67,Assumptions!$L$59,0),0)</f>
        <v>0</v>
      </c>
      <c r="NV14" s="185">
        <f>IFERROR(VLOOKUP(NV$8,Assumptions!$B$62:$N$67,Assumptions!$L$59,0),0)</f>
        <v>0</v>
      </c>
      <c r="NW14" s="185">
        <f>IFERROR(VLOOKUP(NW$8,Assumptions!$B$62:$N$67,Assumptions!$L$59,0),0)</f>
        <v>0</v>
      </c>
      <c r="NX14" s="185">
        <f>IFERROR(VLOOKUP(NX$8,Assumptions!$B$62:$N$67,Assumptions!$L$59,0),0)</f>
        <v>0</v>
      </c>
      <c r="NY14" s="185">
        <f>IFERROR(VLOOKUP(NY$8,Assumptions!$B$62:$N$67,Assumptions!$L$59,0),0)</f>
        <v>0</v>
      </c>
      <c r="NZ14" s="185">
        <f>IFERROR(VLOOKUP(NZ$8,Assumptions!$B$62:$N$67,Assumptions!$L$59,0),0)</f>
        <v>0</v>
      </c>
      <c r="OA14" s="185">
        <f>IFERROR(VLOOKUP(OA$8,Assumptions!$B$62:$N$67,Assumptions!$L$59,0),0)</f>
        <v>0</v>
      </c>
      <c r="OB14" s="185">
        <f>IFERROR(VLOOKUP(OB$8,Assumptions!$B$62:$N$67,Assumptions!$L$59,0),0)</f>
        <v>0</v>
      </c>
      <c r="OC14" s="185">
        <f>IFERROR(VLOOKUP(OC$8,Assumptions!$B$62:$N$67,Assumptions!$L$59,0),0)</f>
        <v>0</v>
      </c>
      <c r="OD14" s="185">
        <f>IFERROR(VLOOKUP(OD$8,Assumptions!$B$62:$N$67,Assumptions!$L$59,0),0)</f>
        <v>0</v>
      </c>
      <c r="OE14" s="185">
        <f>IFERROR(VLOOKUP(OE$8,Assumptions!$B$62:$N$67,Assumptions!$L$59,0),0)</f>
        <v>0</v>
      </c>
      <c r="OF14" s="185">
        <f>IFERROR(VLOOKUP(OF$8,Assumptions!$B$62:$N$67,Assumptions!$L$59,0),0)</f>
        <v>0</v>
      </c>
      <c r="OG14" s="185">
        <f>IFERROR(VLOOKUP(OG$8,Assumptions!$B$62:$N$67,Assumptions!$L$59,0),0)</f>
        <v>0</v>
      </c>
      <c r="OH14" s="185">
        <f>IFERROR(VLOOKUP(OH$8,Assumptions!$B$62:$N$67,Assumptions!$L$59,0),0)</f>
        <v>0</v>
      </c>
      <c r="OI14" s="185">
        <f>IFERROR(VLOOKUP(OI$8,Assumptions!$B$62:$N$67,Assumptions!$L$59,0),0)</f>
        <v>0</v>
      </c>
      <c r="OJ14" s="185">
        <f>IFERROR(VLOOKUP(OJ$8,Assumptions!$B$62:$N$67,Assumptions!$L$59,0),0)</f>
        <v>0</v>
      </c>
      <c r="OK14" s="185">
        <f>IFERROR(VLOOKUP(OK$8,Assumptions!$B$62:$N$67,Assumptions!$L$59,0),0)</f>
        <v>0</v>
      </c>
      <c r="OL14" s="185">
        <f>IFERROR(VLOOKUP(OL$8,Assumptions!$B$62:$N$67,Assumptions!$L$59,0),0)</f>
        <v>0</v>
      </c>
      <c r="OM14" s="185">
        <f>IFERROR(VLOOKUP(OM$8,Assumptions!$B$62:$N$67,Assumptions!$L$59,0),0)</f>
        <v>0</v>
      </c>
      <c r="ON14" s="185">
        <f>IFERROR(VLOOKUP(ON$8,Assumptions!$B$62:$N$67,Assumptions!$L$59,0),0)</f>
        <v>0</v>
      </c>
      <c r="OO14" s="185">
        <f>IFERROR(VLOOKUP(OO$8,Assumptions!$B$62:$N$67,Assumptions!$L$59,0),0)</f>
        <v>0</v>
      </c>
      <c r="OP14" s="185">
        <f>IFERROR(VLOOKUP(OP$8,Assumptions!$B$62:$N$67,Assumptions!$L$59,0),0)</f>
        <v>0</v>
      </c>
      <c r="OQ14" s="185">
        <f>IFERROR(VLOOKUP(OQ$8,Assumptions!$B$62:$N$67,Assumptions!$L$59,0),0)</f>
        <v>0</v>
      </c>
      <c r="OR14" s="185">
        <f>IFERROR(VLOOKUP(OR$8,Assumptions!$B$62:$N$67,Assumptions!$L$59,0),0)</f>
        <v>0</v>
      </c>
      <c r="OS14" s="185">
        <f>IFERROR(VLOOKUP(OS$8,Assumptions!$B$62:$N$67,Assumptions!$L$59,0),0)</f>
        <v>0</v>
      </c>
      <c r="OT14" s="185">
        <f>IFERROR(VLOOKUP(OT$8,Assumptions!$B$62:$N$67,Assumptions!$L$59,0),0)</f>
        <v>0</v>
      </c>
      <c r="OU14" s="185">
        <f>IFERROR(VLOOKUP(OU$8,Assumptions!$B$62:$N$67,Assumptions!$L$59,0),0)</f>
        <v>0</v>
      </c>
      <c r="OV14" s="185">
        <f>IFERROR(VLOOKUP(OV$8,Assumptions!$B$62:$N$67,Assumptions!$L$59,0),0)</f>
        <v>0</v>
      </c>
      <c r="OW14" s="185">
        <f>IFERROR(VLOOKUP(OW$8,Assumptions!$B$62:$N$67,Assumptions!$L$59,0),0)</f>
        <v>0</v>
      </c>
      <c r="OX14" s="185">
        <f>IFERROR(VLOOKUP(OX$8,Assumptions!$B$62:$N$67,Assumptions!$L$59,0),0)</f>
        <v>0</v>
      </c>
      <c r="OY14" s="185">
        <f>IFERROR(VLOOKUP(OY$8,Assumptions!$B$62:$N$67,Assumptions!$L$59,0),0)</f>
        <v>0</v>
      </c>
      <c r="OZ14" s="185">
        <f>IFERROR(VLOOKUP(OZ$8,Assumptions!$B$62:$N$67,Assumptions!$L$59,0),0)</f>
        <v>0</v>
      </c>
      <c r="PA14" s="185">
        <f>IFERROR(VLOOKUP(PA$8,Assumptions!$B$62:$N$67,Assumptions!$L$59,0),0)</f>
        <v>0</v>
      </c>
      <c r="PB14" s="185">
        <f>IFERROR(VLOOKUP(PB$8,Assumptions!$B$62:$N$67,Assumptions!$L$59,0),0)</f>
        <v>0</v>
      </c>
      <c r="PC14" s="185">
        <f>IFERROR(VLOOKUP(PC$8,Assumptions!$B$62:$N$67,Assumptions!$L$59,0),0)</f>
        <v>0</v>
      </c>
      <c r="PD14" s="185">
        <f>IFERROR(VLOOKUP(PD$8,Assumptions!$B$62:$N$67,Assumptions!$L$59,0),0)</f>
        <v>0</v>
      </c>
      <c r="PE14" s="185">
        <f>IFERROR(VLOOKUP(PE$8,Assumptions!$B$62:$N$67,Assumptions!$L$59,0),0)</f>
        <v>0</v>
      </c>
      <c r="PF14" s="185">
        <f>IFERROR(VLOOKUP(PF$8,Assumptions!$B$62:$N$67,Assumptions!$L$59,0),0)</f>
        <v>0</v>
      </c>
      <c r="PG14" s="185">
        <f>IFERROR(VLOOKUP(PG$8,Assumptions!$B$62:$N$67,Assumptions!$L$59,0),0)</f>
        <v>0</v>
      </c>
      <c r="PH14" s="185">
        <f>IFERROR(VLOOKUP(PH$8,Assumptions!$B$62:$N$67,Assumptions!$L$59,0),0)</f>
        <v>0</v>
      </c>
      <c r="PI14" s="185">
        <f>IFERROR(VLOOKUP(PI$8,Assumptions!$B$62:$N$67,Assumptions!$L$59,0),0)</f>
        <v>0</v>
      </c>
      <c r="PJ14" s="185">
        <f>IFERROR(VLOOKUP(PJ$8,Assumptions!$B$62:$N$67,Assumptions!$L$59,0),0)</f>
        <v>0</v>
      </c>
      <c r="PK14" s="185">
        <f>IFERROR(VLOOKUP(PK$8,Assumptions!$B$62:$N$67,Assumptions!$L$59,0),0)</f>
        <v>0</v>
      </c>
      <c r="PL14" s="185">
        <f>IFERROR(VLOOKUP(PL$8,Assumptions!$B$62:$N$67,Assumptions!$L$59,0),0)</f>
        <v>0</v>
      </c>
      <c r="PM14" s="185">
        <f>IFERROR(VLOOKUP(PM$8,Assumptions!$B$62:$N$67,Assumptions!$L$59,0),0)</f>
        <v>0</v>
      </c>
      <c r="PN14" s="185">
        <f>IFERROR(VLOOKUP(PN$8,Assumptions!$B$62:$N$67,Assumptions!$L$59,0),0)</f>
        <v>0</v>
      </c>
      <c r="PO14" s="185">
        <f>IFERROR(VLOOKUP(PO$8,Assumptions!$B$62:$N$67,Assumptions!$L$59,0),0)</f>
        <v>0</v>
      </c>
      <c r="PP14" s="185">
        <f>IFERROR(VLOOKUP(PP$8,Assumptions!$B$62:$N$67,Assumptions!$L$59,0),0)</f>
        <v>0</v>
      </c>
      <c r="PQ14" s="185">
        <f>IFERROR(VLOOKUP(PQ$8,Assumptions!$B$62:$N$67,Assumptions!$L$59,0),0)</f>
        <v>0</v>
      </c>
      <c r="PR14" s="185">
        <f>IFERROR(VLOOKUP(PR$8,Assumptions!$B$62:$N$67,Assumptions!$L$59,0),0)</f>
        <v>0</v>
      </c>
      <c r="PS14" s="185">
        <f>IFERROR(VLOOKUP(PS$8,Assumptions!$B$62:$N$67,Assumptions!$L$59,0),0)</f>
        <v>0</v>
      </c>
      <c r="PT14" s="185">
        <f>IFERROR(VLOOKUP(PT$8,Assumptions!$B$62:$N$67,Assumptions!$L$59,0),0)</f>
        <v>0</v>
      </c>
      <c r="PU14" s="185">
        <f>IFERROR(VLOOKUP(PU$8,Assumptions!$B$62:$N$67,Assumptions!$L$59,0),0)</f>
        <v>0</v>
      </c>
      <c r="PV14" s="185">
        <f>IFERROR(VLOOKUP(PV$8,Assumptions!$B$62:$N$67,Assumptions!$L$59,0),0)</f>
        <v>0</v>
      </c>
      <c r="PW14" s="185">
        <f>IFERROR(VLOOKUP(PW$8,Assumptions!$B$62:$N$67,Assumptions!$L$59,0),0)</f>
        <v>0</v>
      </c>
      <c r="PX14" s="185">
        <f>IFERROR(VLOOKUP(PX$8,Assumptions!$B$62:$N$67,Assumptions!$L$59,0),0)</f>
        <v>0</v>
      </c>
      <c r="PY14" s="185">
        <f>IFERROR(VLOOKUP(PY$8,Assumptions!$B$62:$N$67,Assumptions!$L$59,0),0)</f>
        <v>0</v>
      </c>
      <c r="PZ14" s="185">
        <f>IFERROR(VLOOKUP(PZ$8,Assumptions!$B$62:$N$67,Assumptions!$L$59,0),0)</f>
        <v>0</v>
      </c>
      <c r="QA14" s="185">
        <f>IFERROR(VLOOKUP(QA$8,Assumptions!$B$62:$N$67,Assumptions!$L$59,0),0)</f>
        <v>0</v>
      </c>
      <c r="QB14" s="185">
        <f>IFERROR(VLOOKUP(QB$8,Assumptions!$B$62:$N$67,Assumptions!$L$59,0),0)</f>
        <v>0</v>
      </c>
      <c r="QC14" s="185">
        <f>IFERROR(VLOOKUP(QC$8,Assumptions!$B$62:$N$67,Assumptions!$L$59,0),0)</f>
        <v>0</v>
      </c>
      <c r="QD14" s="185">
        <f>IFERROR(VLOOKUP(QD$8,Assumptions!$B$62:$N$67,Assumptions!$L$59,0),0)</f>
        <v>0</v>
      </c>
      <c r="QE14" s="185">
        <f>IFERROR(VLOOKUP(QE$8,Assumptions!$B$62:$N$67,Assumptions!$L$59,0),0)</f>
        <v>0</v>
      </c>
      <c r="QF14" s="185">
        <f>IFERROR(VLOOKUP(QF$8,Assumptions!$B$62:$N$67,Assumptions!$L$59,0),0)</f>
        <v>0</v>
      </c>
      <c r="QG14" s="185">
        <f>IFERROR(VLOOKUP(QG$8,Assumptions!$B$62:$N$67,Assumptions!$L$59,0),0)</f>
        <v>0</v>
      </c>
      <c r="QH14" s="185">
        <f>IFERROR(VLOOKUP(QH$8,Assumptions!$B$62:$N$67,Assumptions!$L$59,0),0)</f>
        <v>0</v>
      </c>
      <c r="QI14" s="185">
        <f>IFERROR(VLOOKUP(QI$8,Assumptions!$B$62:$N$67,Assumptions!$L$59,0),0)</f>
        <v>0</v>
      </c>
      <c r="QJ14" s="185">
        <f>IFERROR(VLOOKUP(QJ$8,Assumptions!$B$62:$N$67,Assumptions!$L$59,0),0)</f>
        <v>0</v>
      </c>
      <c r="QK14" s="185">
        <f>IFERROR(VLOOKUP(QK$8,Assumptions!$B$62:$N$67,Assumptions!$L$59,0),0)</f>
        <v>0</v>
      </c>
      <c r="QL14" s="185">
        <f>IFERROR(VLOOKUP(QL$8,Assumptions!$B$62:$N$67,Assumptions!$L$59,0),0)</f>
        <v>0</v>
      </c>
      <c r="QM14" s="185">
        <f>IFERROR(VLOOKUP(QM$8,Assumptions!$B$62:$N$67,Assumptions!$L$59,0),0)</f>
        <v>0</v>
      </c>
      <c r="QN14" s="185">
        <f>IFERROR(VLOOKUP(QN$8,Assumptions!$B$62:$N$67,Assumptions!$L$59,0),0)</f>
        <v>0</v>
      </c>
      <c r="QO14" s="185">
        <f>IFERROR(VLOOKUP(QO$8,Assumptions!$B$62:$N$67,Assumptions!$L$59,0),0)</f>
        <v>0</v>
      </c>
      <c r="QP14" s="185">
        <f>IFERROR(VLOOKUP(QP$8,Assumptions!$B$62:$N$67,Assumptions!$L$59,0),0)</f>
        <v>0</v>
      </c>
      <c r="QQ14" s="185">
        <f>IFERROR(VLOOKUP(QQ$8,Assumptions!$B$62:$N$67,Assumptions!$L$59,0),0)</f>
        <v>0</v>
      </c>
      <c r="QR14" s="185">
        <f>IFERROR(VLOOKUP(QR$8,Assumptions!$B$62:$N$67,Assumptions!$L$59,0),0)</f>
        <v>0</v>
      </c>
      <c r="QS14" s="185">
        <f>IFERROR(VLOOKUP(QS$8,Assumptions!$B$62:$N$67,Assumptions!$L$59,0),0)</f>
        <v>0</v>
      </c>
      <c r="QT14" s="185">
        <f>IFERROR(VLOOKUP(QT$8,Assumptions!$B$62:$N$67,Assumptions!$L$59,0),0)</f>
        <v>0</v>
      </c>
    </row>
    <row r="15" spans="2:462" outlineLevel="1" x14ac:dyDescent="0.3">
      <c r="B15" s="186" t="s">
        <v>405</v>
      </c>
      <c r="L15" s="185">
        <f>VLOOKUP(L$8,Assumptions!$B$62:$N$67,Assumptions!$J$59,0)</f>
        <v>0</v>
      </c>
      <c r="M15" s="185">
        <f>IFERROR(VLOOKUP(M$8,Assumptions!$B$62:$N$67,Assumptions!$J$59,0),0)</f>
        <v>0</v>
      </c>
      <c r="N15" s="185">
        <f>IFERROR(VLOOKUP(N$8,Assumptions!$B$62:$N$67,Assumptions!$J$59,0),0)</f>
        <v>0</v>
      </c>
      <c r="O15" s="185">
        <f>IFERROR(VLOOKUP(O$8,Assumptions!$B$62:$N$67,Assumptions!$J$59,0),0)</f>
        <v>0</v>
      </c>
      <c r="P15" s="185">
        <f>IFERROR(VLOOKUP(P$8,Assumptions!$B$62:$N$67,Assumptions!$J$59,0),0)</f>
        <v>0</v>
      </c>
      <c r="Q15" s="185">
        <f>IFERROR(VLOOKUP(Q$8,Assumptions!$B$62:$N$67,Assumptions!$J$59,0),0)</f>
        <v>0</v>
      </c>
      <c r="R15" s="185">
        <f>IFERROR(VLOOKUP(R$8,Assumptions!$B$62:$N$67,Assumptions!$J$59,0),0)</f>
        <v>0</v>
      </c>
      <c r="S15" s="185">
        <f>IFERROR(VLOOKUP(S$8,Assumptions!$B$62:$N$67,Assumptions!$J$59,0),0)</f>
        <v>0</v>
      </c>
      <c r="T15" s="185">
        <f>IFERROR(VLOOKUP(T$8,Assumptions!$B$62:$N$67,Assumptions!$J$59,0),0)</f>
        <v>0</v>
      </c>
      <c r="U15" s="185">
        <f>IFERROR(VLOOKUP(U$8,Assumptions!$B$62:$N$67,Assumptions!$J$59,0),0)</f>
        <v>0</v>
      </c>
      <c r="V15" s="185">
        <f>IFERROR(VLOOKUP(V$8,Assumptions!$B$62:$N$67,Assumptions!$J$59,0),0)</f>
        <v>0</v>
      </c>
      <c r="W15" s="185">
        <f>IFERROR(VLOOKUP(W$8,Assumptions!$B$62:$N$67,Assumptions!$J$59,0),0)</f>
        <v>0</v>
      </c>
      <c r="X15" s="185">
        <f>IFERROR(VLOOKUP(X$8,Assumptions!$B$62:$N$67,Assumptions!$J$59,0),0)</f>
        <v>0.03</v>
      </c>
      <c r="Y15" s="185">
        <f>IFERROR(VLOOKUP(Y$8,Assumptions!$B$62:$N$67,Assumptions!$J$59,0),0)</f>
        <v>0.03</v>
      </c>
      <c r="Z15" s="185">
        <f>IFERROR(VLOOKUP(Z$8,Assumptions!$B$62:$N$67,Assumptions!$J$59,0),0)</f>
        <v>0.03</v>
      </c>
      <c r="AA15" s="185">
        <f>IFERROR(VLOOKUP(AA$8,Assumptions!$B$62:$N$67,Assumptions!$J$59,0),0)</f>
        <v>0.03</v>
      </c>
      <c r="AB15" s="185">
        <f>IFERROR(VLOOKUP(AB$8,Assumptions!$B$62:$N$67,Assumptions!$J$59,0),0)</f>
        <v>0.03</v>
      </c>
      <c r="AC15" s="185">
        <f>IFERROR(VLOOKUP(AC$8,Assumptions!$B$62:$N$67,Assumptions!$J$59,0),0)</f>
        <v>0.03</v>
      </c>
      <c r="AD15" s="185">
        <f>IFERROR(VLOOKUP(AD$8,Assumptions!$B$62:$N$67,Assumptions!$J$59,0),0)</f>
        <v>0.03</v>
      </c>
      <c r="AE15" s="185">
        <f>IFERROR(VLOOKUP(AE$8,Assumptions!$B$62:$N$67,Assumptions!$J$59,0),0)</f>
        <v>0.03</v>
      </c>
      <c r="AF15" s="185">
        <f>IFERROR(VLOOKUP(AF$8,Assumptions!$B$62:$N$67,Assumptions!$J$59,0),0)</f>
        <v>0.03</v>
      </c>
      <c r="AG15" s="185">
        <f>IFERROR(VLOOKUP(AG$8,Assumptions!$B$62:$N$67,Assumptions!$J$59,0),0)</f>
        <v>0.03</v>
      </c>
      <c r="AH15" s="185">
        <f>IFERROR(VLOOKUP(AH$8,Assumptions!$B$62:$N$67,Assumptions!$J$59,0),0)</f>
        <v>0.03</v>
      </c>
      <c r="AI15" s="185">
        <f>IFERROR(VLOOKUP(AI$8,Assumptions!$B$62:$N$67,Assumptions!$J$59,0),0)</f>
        <v>0.03</v>
      </c>
      <c r="AJ15" s="185">
        <f>IFERROR(VLOOKUP(AJ$8,Assumptions!$B$62:$N$67,Assumptions!$J$59,0),0)</f>
        <v>0.03</v>
      </c>
      <c r="AK15" s="185">
        <f>IFERROR(VLOOKUP(AK$8,Assumptions!$B$62:$N$67,Assumptions!$J$59,0),0)</f>
        <v>0.03</v>
      </c>
      <c r="AL15" s="185">
        <f>IFERROR(VLOOKUP(AL$8,Assumptions!$B$62:$N$67,Assumptions!$J$59,0),0)</f>
        <v>0.03</v>
      </c>
      <c r="AM15" s="185">
        <f>IFERROR(VLOOKUP(AM$8,Assumptions!$B$62:$N$67,Assumptions!$J$59,0),0)</f>
        <v>0.03</v>
      </c>
      <c r="AN15" s="185">
        <f>IFERROR(VLOOKUP(AN$8,Assumptions!$B$62:$N$67,Assumptions!$J$59,0),0)</f>
        <v>0.03</v>
      </c>
      <c r="AO15" s="185">
        <f>IFERROR(VLOOKUP(AO$8,Assumptions!$B$62:$N$67,Assumptions!$J$59,0),0)</f>
        <v>0.03</v>
      </c>
      <c r="AP15" s="185">
        <f>IFERROR(VLOOKUP(AP$8,Assumptions!$B$62:$N$67,Assumptions!$J$59,0),0)</f>
        <v>0.03</v>
      </c>
      <c r="AQ15" s="185">
        <f>IFERROR(VLOOKUP(AQ$8,Assumptions!$B$62:$N$67,Assumptions!$J$59,0),0)</f>
        <v>0.03</v>
      </c>
      <c r="AR15" s="185">
        <f>IFERROR(VLOOKUP(AR$8,Assumptions!$B$62:$N$67,Assumptions!$J$59,0),0)</f>
        <v>0.03</v>
      </c>
      <c r="AS15" s="185">
        <f>IFERROR(VLOOKUP(AS$8,Assumptions!$B$62:$N$67,Assumptions!$J$59,0),0)</f>
        <v>0.03</v>
      </c>
      <c r="AT15" s="185">
        <f>IFERROR(VLOOKUP(AT$8,Assumptions!$B$62:$N$67,Assumptions!$J$59,0),0)</f>
        <v>0.03</v>
      </c>
      <c r="AU15" s="185">
        <f>IFERROR(VLOOKUP(AU$8,Assumptions!$B$62:$N$67,Assumptions!$J$59,0),0)</f>
        <v>0.03</v>
      </c>
      <c r="AV15" s="185">
        <f>IFERROR(VLOOKUP(AV$8,Assumptions!$B$62:$N$67,Assumptions!$J$59,0),0)</f>
        <v>0.03</v>
      </c>
      <c r="AW15" s="185">
        <f>IFERROR(VLOOKUP(AW$8,Assumptions!$B$62:$N$67,Assumptions!$J$59,0),0)</f>
        <v>0.03</v>
      </c>
      <c r="AX15" s="185">
        <f>IFERROR(VLOOKUP(AX$8,Assumptions!$B$62:$N$67,Assumptions!$J$59,0),0)</f>
        <v>0.03</v>
      </c>
      <c r="AY15" s="185">
        <f>IFERROR(VLOOKUP(AY$8,Assumptions!$B$62:$N$67,Assumptions!$J$59,0),0)</f>
        <v>0.03</v>
      </c>
      <c r="AZ15" s="185">
        <f>IFERROR(VLOOKUP(AZ$8,Assumptions!$B$62:$N$67,Assumptions!$J$59,0),0)</f>
        <v>0.03</v>
      </c>
      <c r="BA15" s="185">
        <f>IFERROR(VLOOKUP(BA$8,Assumptions!$B$62:$N$67,Assumptions!$J$59,0),0)</f>
        <v>0.03</v>
      </c>
      <c r="BB15" s="185">
        <f>IFERROR(VLOOKUP(BB$8,Assumptions!$B$62:$N$67,Assumptions!$J$59,0),0)</f>
        <v>0.03</v>
      </c>
      <c r="BC15" s="185">
        <f>IFERROR(VLOOKUP(BC$8,Assumptions!$B$62:$N$67,Assumptions!$J$59,0),0)</f>
        <v>0.03</v>
      </c>
      <c r="BD15" s="185">
        <f>IFERROR(VLOOKUP(BD$8,Assumptions!$B$62:$N$67,Assumptions!$J$59,0),0)</f>
        <v>0.03</v>
      </c>
      <c r="BE15" s="185">
        <f>IFERROR(VLOOKUP(BE$8,Assumptions!$B$62:$N$67,Assumptions!$J$59,0),0)</f>
        <v>0.03</v>
      </c>
      <c r="BF15" s="185">
        <f>IFERROR(VLOOKUP(BF$8,Assumptions!$B$62:$N$67,Assumptions!$J$59,0),0)</f>
        <v>0.03</v>
      </c>
      <c r="BG15" s="185">
        <f>IFERROR(VLOOKUP(BG$8,Assumptions!$B$62:$N$67,Assumptions!$J$59,0),0)</f>
        <v>0.03</v>
      </c>
      <c r="BH15" s="185">
        <f>IFERROR(VLOOKUP(BH$8,Assumptions!$B$62:$N$67,Assumptions!$J$59,0),0)</f>
        <v>0.03</v>
      </c>
      <c r="BI15" s="185">
        <f>IFERROR(VLOOKUP(BI$8,Assumptions!$B$62:$N$67,Assumptions!$J$59,0),0)</f>
        <v>0.03</v>
      </c>
      <c r="BJ15" s="185">
        <f>IFERROR(VLOOKUP(BJ$8,Assumptions!$B$62:$N$67,Assumptions!$J$59,0),0)</f>
        <v>0.03</v>
      </c>
      <c r="BK15" s="185">
        <f>IFERROR(VLOOKUP(BK$8,Assumptions!$B$62:$N$67,Assumptions!$J$59,0),0)</f>
        <v>0.03</v>
      </c>
      <c r="BL15" s="185">
        <f>IFERROR(VLOOKUP(BL$8,Assumptions!$B$62:$N$67,Assumptions!$J$59,0),0)</f>
        <v>0.03</v>
      </c>
      <c r="BM15" s="185">
        <f>IFERROR(VLOOKUP(BM$8,Assumptions!$B$62:$N$67,Assumptions!$J$59,0),0)</f>
        <v>0.03</v>
      </c>
      <c r="BN15" s="185">
        <f>IFERROR(VLOOKUP(BN$8,Assumptions!$B$62:$N$67,Assumptions!$J$59,0),0)</f>
        <v>0.03</v>
      </c>
      <c r="BO15" s="185">
        <f>IFERROR(VLOOKUP(BO$8,Assumptions!$B$62:$N$67,Assumptions!$J$59,0),0)</f>
        <v>0.03</v>
      </c>
      <c r="BP15" s="185">
        <f>IFERROR(VLOOKUP(BP$8,Assumptions!$B$62:$N$67,Assumptions!$J$59,0),0)</f>
        <v>0.03</v>
      </c>
      <c r="BQ15" s="185">
        <f>IFERROR(VLOOKUP(BQ$8,Assumptions!$B$62:$N$67,Assumptions!$J$59,0),0)</f>
        <v>0.03</v>
      </c>
      <c r="BR15" s="185">
        <f>IFERROR(VLOOKUP(BR$8,Assumptions!$B$62:$N$67,Assumptions!$J$59,0),0)</f>
        <v>0.03</v>
      </c>
      <c r="BS15" s="185">
        <f>IFERROR(VLOOKUP(BS$8,Assumptions!$B$62:$N$67,Assumptions!$J$59,0),0)</f>
        <v>0.03</v>
      </c>
      <c r="BT15" s="185">
        <f>IFERROR(VLOOKUP(BT$8,Assumptions!$B$62:$N$67,Assumptions!$J$59,0),0)</f>
        <v>0.03</v>
      </c>
      <c r="BU15" s="185">
        <f>IFERROR(VLOOKUP(BU$8,Assumptions!$B$62:$N$67,Assumptions!$J$59,0),0)</f>
        <v>0.03</v>
      </c>
      <c r="BV15" s="185">
        <f>IFERROR(VLOOKUP(BV$8,Assumptions!$B$62:$N$67,Assumptions!$J$59,0),0)</f>
        <v>0.03</v>
      </c>
      <c r="BW15" s="185">
        <f>IFERROR(VLOOKUP(BW$8,Assumptions!$B$62:$N$67,Assumptions!$J$59,0),0)</f>
        <v>0.03</v>
      </c>
      <c r="BX15" s="185">
        <f>IFERROR(VLOOKUP(BX$8,Assumptions!$B$62:$N$67,Assumptions!$J$59,0),0)</f>
        <v>0.03</v>
      </c>
      <c r="BY15" s="185">
        <f>IFERROR(VLOOKUP(BY$8,Assumptions!$B$62:$N$67,Assumptions!$J$59,0),0)</f>
        <v>0.03</v>
      </c>
      <c r="BZ15" s="185">
        <f>IFERROR(VLOOKUP(BZ$8,Assumptions!$B$62:$N$67,Assumptions!$J$59,0),0)</f>
        <v>0.03</v>
      </c>
      <c r="CA15" s="185">
        <f>IFERROR(VLOOKUP(CA$8,Assumptions!$B$62:$N$67,Assumptions!$J$59,0),0)</f>
        <v>0.03</v>
      </c>
      <c r="CB15" s="185">
        <f>IFERROR(VLOOKUP(CB$8,Assumptions!$B$62:$N$67,Assumptions!$J$59,0),0)</f>
        <v>0.03</v>
      </c>
      <c r="CC15" s="185">
        <f>IFERROR(VLOOKUP(CC$8,Assumptions!$B$62:$N$67,Assumptions!$J$59,0),0)</f>
        <v>0.03</v>
      </c>
      <c r="CD15" s="185">
        <f>IFERROR(VLOOKUP(CD$8,Assumptions!$B$62:$N$67,Assumptions!$J$59,0),0)</f>
        <v>0.03</v>
      </c>
      <c r="CE15" s="185">
        <f>IFERROR(VLOOKUP(CE$8,Assumptions!$B$62:$N$67,Assumptions!$J$59,0),0)</f>
        <v>0.03</v>
      </c>
      <c r="CF15" s="185">
        <f>IFERROR(VLOOKUP(CF$8,Assumptions!$B$62:$N$67,Assumptions!$J$59,0),0)</f>
        <v>0</v>
      </c>
      <c r="CG15" s="185">
        <f>IFERROR(VLOOKUP(CG$8,Assumptions!$B$62:$N$67,Assumptions!$J$59,0),0)</f>
        <v>0</v>
      </c>
      <c r="CH15" s="185">
        <f>IFERROR(VLOOKUP(CH$8,Assumptions!$B$62:$N$67,Assumptions!$J$59,0),0)</f>
        <v>0</v>
      </c>
      <c r="CI15" s="185">
        <f>IFERROR(VLOOKUP(CI$8,Assumptions!$B$62:$N$67,Assumptions!$J$59,0),0)</f>
        <v>0</v>
      </c>
      <c r="CJ15" s="185">
        <f>IFERROR(VLOOKUP(CJ$8,Assumptions!$B$62:$N$67,Assumptions!$J$59,0),0)</f>
        <v>0</v>
      </c>
      <c r="CK15" s="185">
        <f>IFERROR(VLOOKUP(CK$8,Assumptions!$B$62:$N$67,Assumptions!$J$59,0),0)</f>
        <v>0</v>
      </c>
      <c r="CL15" s="185">
        <f>IFERROR(VLOOKUP(CL$8,Assumptions!$B$62:$N$67,Assumptions!$J$59,0),0)</f>
        <v>0</v>
      </c>
      <c r="CM15" s="185">
        <f>IFERROR(VLOOKUP(CM$8,Assumptions!$B$62:$N$67,Assumptions!$J$59,0),0)</f>
        <v>0</v>
      </c>
      <c r="CN15" s="185">
        <f>IFERROR(VLOOKUP(CN$8,Assumptions!$B$62:$N$67,Assumptions!$J$59,0),0)</f>
        <v>0</v>
      </c>
      <c r="CO15" s="185">
        <f>IFERROR(VLOOKUP(CO$8,Assumptions!$B$62:$N$67,Assumptions!$J$59,0),0)</f>
        <v>0</v>
      </c>
      <c r="CP15" s="185">
        <f>IFERROR(VLOOKUP(CP$8,Assumptions!$B$62:$N$67,Assumptions!$J$59,0),0)</f>
        <v>0</v>
      </c>
      <c r="CQ15" s="185">
        <f>IFERROR(VLOOKUP(CQ$8,Assumptions!$B$62:$N$67,Assumptions!$J$59,0),0)</f>
        <v>0</v>
      </c>
      <c r="CR15" s="185">
        <f>IFERROR(VLOOKUP(CR$8,Assumptions!$B$62:$N$67,Assumptions!$J$59,0),0)</f>
        <v>0</v>
      </c>
      <c r="CS15" s="185">
        <f>IFERROR(VLOOKUP(CS$8,Assumptions!$B$62:$N$67,Assumptions!$J$59,0),0)</f>
        <v>0</v>
      </c>
      <c r="CT15" s="185">
        <f>IFERROR(VLOOKUP(CT$8,Assumptions!$B$62:$N$67,Assumptions!$J$59,0),0)</f>
        <v>0</v>
      </c>
      <c r="CU15" s="185">
        <f>IFERROR(VLOOKUP(CU$8,Assumptions!$B$62:$N$67,Assumptions!$J$59,0),0)</f>
        <v>0</v>
      </c>
      <c r="CV15" s="185">
        <f>IFERROR(VLOOKUP(CV$8,Assumptions!$B$62:$N$67,Assumptions!$J$59,0),0)</f>
        <v>0</v>
      </c>
      <c r="CW15" s="185">
        <f>IFERROR(VLOOKUP(CW$8,Assumptions!$B$62:$N$67,Assumptions!$J$59,0),0)</f>
        <v>0</v>
      </c>
      <c r="CX15" s="185">
        <f>IFERROR(VLOOKUP(CX$8,Assumptions!$B$62:$N$67,Assumptions!$J$59,0),0)</f>
        <v>0</v>
      </c>
      <c r="CY15" s="185">
        <f>IFERROR(VLOOKUP(CY$8,Assumptions!$B$62:$N$67,Assumptions!$J$59,0),0)</f>
        <v>0</v>
      </c>
      <c r="CZ15" s="185">
        <f>IFERROR(VLOOKUP(CZ$8,Assumptions!$B$62:$N$67,Assumptions!$J$59,0),0)</f>
        <v>0</v>
      </c>
      <c r="DA15" s="185">
        <f>IFERROR(VLOOKUP(DA$8,Assumptions!$B$62:$N$67,Assumptions!$J$59,0),0)</f>
        <v>0</v>
      </c>
      <c r="DB15" s="185">
        <f>IFERROR(VLOOKUP(DB$8,Assumptions!$B$62:$N$67,Assumptions!$J$59,0),0)</f>
        <v>0</v>
      </c>
      <c r="DC15" s="185">
        <f>IFERROR(VLOOKUP(DC$8,Assumptions!$B$62:$N$67,Assumptions!$J$59,0),0)</f>
        <v>0</v>
      </c>
      <c r="DD15" s="185">
        <f>IFERROR(VLOOKUP(DD$8,Assumptions!$B$62:$N$67,Assumptions!$J$59,0),0)</f>
        <v>0</v>
      </c>
      <c r="DE15" s="185">
        <f>IFERROR(VLOOKUP(DE$8,Assumptions!$B$62:$N$67,Assumptions!$J$59,0),0)</f>
        <v>0</v>
      </c>
      <c r="DF15" s="185">
        <f>IFERROR(VLOOKUP(DF$8,Assumptions!$B$62:$N$67,Assumptions!$J$59,0),0)</f>
        <v>0</v>
      </c>
      <c r="DG15" s="185">
        <f>IFERROR(VLOOKUP(DG$8,Assumptions!$B$62:$N$67,Assumptions!$J$59,0),0)</f>
        <v>0</v>
      </c>
      <c r="DH15" s="185">
        <f>IFERROR(VLOOKUP(DH$8,Assumptions!$B$62:$N$67,Assumptions!$J$59,0),0)</f>
        <v>0</v>
      </c>
      <c r="DI15" s="185">
        <f>IFERROR(VLOOKUP(DI$8,Assumptions!$B$62:$N$67,Assumptions!$J$59,0),0)</f>
        <v>0</v>
      </c>
      <c r="DJ15" s="185">
        <f>IFERROR(VLOOKUP(DJ$8,Assumptions!$B$62:$N$67,Assumptions!$J$59,0),0)</f>
        <v>0</v>
      </c>
      <c r="DK15" s="185">
        <f>IFERROR(VLOOKUP(DK$8,Assumptions!$B$62:$N$67,Assumptions!$J$59,0),0)</f>
        <v>0</v>
      </c>
      <c r="DL15" s="185">
        <f>IFERROR(VLOOKUP(DL$8,Assumptions!$B$62:$N$67,Assumptions!$J$59,0),0)</f>
        <v>0</v>
      </c>
      <c r="DM15" s="185">
        <f>IFERROR(VLOOKUP(DM$8,Assumptions!$B$62:$N$67,Assumptions!$J$59,0),0)</f>
        <v>0</v>
      </c>
      <c r="DN15" s="185">
        <f>IFERROR(VLOOKUP(DN$8,Assumptions!$B$62:$N$67,Assumptions!$J$59,0),0)</f>
        <v>0</v>
      </c>
      <c r="DO15" s="185">
        <f>IFERROR(VLOOKUP(DO$8,Assumptions!$B$62:$N$67,Assumptions!$J$59,0),0)</f>
        <v>0</v>
      </c>
      <c r="DP15" s="185">
        <f>IFERROR(VLOOKUP(DP$8,Assumptions!$B$62:$N$67,Assumptions!$J$59,0),0)</f>
        <v>0</v>
      </c>
      <c r="DQ15" s="185">
        <f>IFERROR(VLOOKUP(DQ$8,Assumptions!$B$62:$N$67,Assumptions!$J$59,0),0)</f>
        <v>0</v>
      </c>
      <c r="DR15" s="185">
        <f>IFERROR(VLOOKUP(DR$8,Assumptions!$B$62:$N$67,Assumptions!$J$59,0),0)</f>
        <v>0</v>
      </c>
      <c r="DS15" s="185">
        <f>IFERROR(VLOOKUP(DS$8,Assumptions!$B$62:$N$67,Assumptions!$J$59,0),0)</f>
        <v>0</v>
      </c>
      <c r="DT15" s="185">
        <f>IFERROR(VLOOKUP(DT$8,Assumptions!$B$62:$N$67,Assumptions!$J$59,0),0)</f>
        <v>0</v>
      </c>
      <c r="DU15" s="185">
        <f>IFERROR(VLOOKUP(DU$8,Assumptions!$B$62:$N$67,Assumptions!$J$59,0),0)</f>
        <v>0</v>
      </c>
      <c r="DV15" s="185">
        <f>IFERROR(VLOOKUP(DV$8,Assumptions!$B$62:$N$67,Assumptions!$J$59,0),0)</f>
        <v>0</v>
      </c>
      <c r="DW15" s="185">
        <f>IFERROR(VLOOKUP(DW$8,Assumptions!$B$62:$N$67,Assumptions!$J$59,0),0)</f>
        <v>0</v>
      </c>
      <c r="DX15" s="185">
        <f>IFERROR(VLOOKUP(DX$8,Assumptions!$B$62:$N$67,Assumptions!$J$59,0),0)</f>
        <v>0</v>
      </c>
      <c r="DY15" s="185">
        <f>IFERROR(VLOOKUP(DY$8,Assumptions!$B$62:$N$67,Assumptions!$J$59,0),0)</f>
        <v>0</v>
      </c>
      <c r="DZ15" s="185">
        <f>IFERROR(VLOOKUP(DZ$8,Assumptions!$B$62:$N$67,Assumptions!$J$59,0),0)</f>
        <v>0</v>
      </c>
      <c r="EA15" s="185">
        <f>IFERROR(VLOOKUP(EA$8,Assumptions!$B$62:$N$67,Assumptions!$J$59,0),0)</f>
        <v>0</v>
      </c>
      <c r="EB15" s="185">
        <f>IFERROR(VLOOKUP(EB$8,Assumptions!$B$62:$N$67,Assumptions!$J$59,0),0)</f>
        <v>0</v>
      </c>
      <c r="EC15" s="185">
        <f>IFERROR(VLOOKUP(EC$8,Assumptions!$B$62:$N$67,Assumptions!$J$59,0),0)</f>
        <v>0</v>
      </c>
      <c r="ED15" s="185">
        <f>IFERROR(VLOOKUP(ED$8,Assumptions!$B$62:$N$67,Assumptions!$J$59,0),0)</f>
        <v>0</v>
      </c>
      <c r="EE15" s="185">
        <f>IFERROR(VLOOKUP(EE$8,Assumptions!$B$62:$N$67,Assumptions!$J$59,0),0)</f>
        <v>0</v>
      </c>
      <c r="EF15" s="185">
        <f>IFERROR(VLOOKUP(EF$8,Assumptions!$B$62:$N$67,Assumptions!$J$59,0),0)</f>
        <v>0</v>
      </c>
      <c r="EG15" s="185">
        <f>IFERROR(VLOOKUP(EG$8,Assumptions!$B$62:$N$67,Assumptions!$J$59,0),0)</f>
        <v>0</v>
      </c>
      <c r="EH15" s="185">
        <f>IFERROR(VLOOKUP(EH$8,Assumptions!$B$62:$N$67,Assumptions!$J$59,0),0)</f>
        <v>0</v>
      </c>
      <c r="EI15" s="185">
        <f>IFERROR(VLOOKUP(EI$8,Assumptions!$B$62:$N$67,Assumptions!$J$59,0),0)</f>
        <v>0</v>
      </c>
      <c r="EJ15" s="185">
        <f>IFERROR(VLOOKUP(EJ$8,Assumptions!$B$62:$N$67,Assumptions!$J$59,0),0)</f>
        <v>0</v>
      </c>
      <c r="EK15" s="185">
        <f>IFERROR(VLOOKUP(EK$8,Assumptions!$B$62:$N$67,Assumptions!$J$59,0),0)</f>
        <v>0</v>
      </c>
      <c r="EL15" s="185">
        <f>IFERROR(VLOOKUP(EL$8,Assumptions!$B$62:$N$67,Assumptions!$J$59,0),0)</f>
        <v>0</v>
      </c>
      <c r="EM15" s="185">
        <f>IFERROR(VLOOKUP(EM$8,Assumptions!$B$62:$N$67,Assumptions!$J$59,0),0)</f>
        <v>0</v>
      </c>
      <c r="EN15" s="185">
        <f>IFERROR(VLOOKUP(EN$8,Assumptions!$B$62:$N$67,Assumptions!$J$59,0),0)</f>
        <v>0</v>
      </c>
      <c r="EO15" s="185">
        <f>IFERROR(VLOOKUP(EO$8,Assumptions!$B$62:$N$67,Assumptions!$J$59,0),0)</f>
        <v>0</v>
      </c>
      <c r="EP15" s="185">
        <f>IFERROR(VLOOKUP(EP$8,Assumptions!$B$62:$N$67,Assumptions!$J$59,0),0)</f>
        <v>0</v>
      </c>
      <c r="EQ15" s="185">
        <f>IFERROR(VLOOKUP(EQ$8,Assumptions!$B$62:$N$67,Assumptions!$J$59,0),0)</f>
        <v>0</v>
      </c>
      <c r="ER15" s="185">
        <f>IFERROR(VLOOKUP(ER$8,Assumptions!$B$62:$N$67,Assumptions!$J$59,0),0)</f>
        <v>0</v>
      </c>
      <c r="ES15" s="185">
        <f>IFERROR(VLOOKUP(ES$8,Assumptions!$B$62:$N$67,Assumptions!$J$59,0),0)</f>
        <v>0</v>
      </c>
      <c r="ET15" s="185">
        <f>IFERROR(VLOOKUP(ET$8,Assumptions!$B$62:$N$67,Assumptions!$J$59,0),0)</f>
        <v>0</v>
      </c>
      <c r="EU15" s="185">
        <f>IFERROR(VLOOKUP(EU$8,Assumptions!$B$62:$N$67,Assumptions!$J$59,0),0)</f>
        <v>0</v>
      </c>
      <c r="EV15" s="185">
        <f>IFERROR(VLOOKUP(EV$8,Assumptions!$B$62:$N$67,Assumptions!$J$59,0),0)</f>
        <v>0</v>
      </c>
      <c r="EW15" s="185">
        <f>IFERROR(VLOOKUP(EW$8,Assumptions!$B$62:$N$67,Assumptions!$J$59,0),0)</f>
        <v>0</v>
      </c>
      <c r="EX15" s="185">
        <f>IFERROR(VLOOKUP(EX$8,Assumptions!$B$62:$N$67,Assumptions!$J$59,0),0)</f>
        <v>0</v>
      </c>
      <c r="EY15" s="185">
        <f>IFERROR(VLOOKUP(EY$8,Assumptions!$B$62:$N$67,Assumptions!$J$59,0),0)</f>
        <v>0</v>
      </c>
      <c r="EZ15" s="185">
        <f>IFERROR(VLOOKUP(EZ$8,Assumptions!$B$62:$N$67,Assumptions!$J$59,0),0)</f>
        <v>0</v>
      </c>
      <c r="FA15" s="185">
        <f>IFERROR(VLOOKUP(FA$8,Assumptions!$B$62:$N$67,Assumptions!$J$59,0),0)</f>
        <v>0</v>
      </c>
      <c r="FB15" s="185">
        <f>IFERROR(VLOOKUP(FB$8,Assumptions!$B$62:$N$67,Assumptions!$J$59,0),0)</f>
        <v>0</v>
      </c>
      <c r="FC15" s="185">
        <f>IFERROR(VLOOKUP(FC$8,Assumptions!$B$62:$N$67,Assumptions!$J$59,0),0)</f>
        <v>0</v>
      </c>
      <c r="FD15" s="185">
        <f>IFERROR(VLOOKUP(FD$8,Assumptions!$B$62:$N$67,Assumptions!$J$59,0),0)</f>
        <v>0</v>
      </c>
      <c r="FE15" s="185">
        <f>IFERROR(VLOOKUP(FE$8,Assumptions!$B$62:$N$67,Assumptions!$J$59,0),0)</f>
        <v>0</v>
      </c>
      <c r="FF15" s="185">
        <f>IFERROR(VLOOKUP(FF$8,Assumptions!$B$62:$N$67,Assumptions!$J$59,0),0)</f>
        <v>0</v>
      </c>
      <c r="FG15" s="185">
        <f>IFERROR(VLOOKUP(FG$8,Assumptions!$B$62:$N$67,Assumptions!$J$59,0),0)</f>
        <v>0</v>
      </c>
      <c r="FH15" s="185">
        <f>IFERROR(VLOOKUP(FH$8,Assumptions!$B$62:$N$67,Assumptions!$J$59,0),0)</f>
        <v>0</v>
      </c>
      <c r="FI15" s="185">
        <f>IFERROR(VLOOKUP(FI$8,Assumptions!$B$62:$N$67,Assumptions!$J$59,0),0)</f>
        <v>0</v>
      </c>
      <c r="FJ15" s="185">
        <f>IFERROR(VLOOKUP(FJ$8,Assumptions!$B$62:$N$67,Assumptions!$J$59,0),0)</f>
        <v>0</v>
      </c>
      <c r="FK15" s="185">
        <f>IFERROR(VLOOKUP(FK$8,Assumptions!$B$62:$N$67,Assumptions!$J$59,0),0)</f>
        <v>0</v>
      </c>
      <c r="FL15" s="185">
        <f>IFERROR(VLOOKUP(FL$8,Assumptions!$B$62:$N$67,Assumptions!$J$59,0),0)</f>
        <v>0</v>
      </c>
      <c r="FM15" s="185">
        <f>IFERROR(VLOOKUP(FM$8,Assumptions!$B$62:$N$67,Assumptions!$J$59,0),0)</f>
        <v>0</v>
      </c>
      <c r="FN15" s="185">
        <f>IFERROR(VLOOKUP(FN$8,Assumptions!$B$62:$N$67,Assumptions!$J$59,0),0)</f>
        <v>0</v>
      </c>
      <c r="FO15" s="185">
        <f>IFERROR(VLOOKUP(FO$8,Assumptions!$B$62:$N$67,Assumptions!$J$59,0),0)</f>
        <v>0</v>
      </c>
      <c r="FP15" s="185">
        <f>IFERROR(VLOOKUP(FP$8,Assumptions!$B$62:$N$67,Assumptions!$J$59,0),0)</f>
        <v>0</v>
      </c>
      <c r="FQ15" s="185">
        <f>IFERROR(VLOOKUP(FQ$8,Assumptions!$B$62:$N$67,Assumptions!$J$59,0),0)</f>
        <v>0</v>
      </c>
      <c r="FR15" s="185">
        <f>IFERROR(VLOOKUP(FR$8,Assumptions!$B$62:$N$67,Assumptions!$J$59,0),0)</f>
        <v>0</v>
      </c>
      <c r="FS15" s="185">
        <f>IFERROR(VLOOKUP(FS$8,Assumptions!$B$62:$N$67,Assumptions!$J$59,0),0)</f>
        <v>0</v>
      </c>
      <c r="FT15" s="185">
        <f>IFERROR(VLOOKUP(FT$8,Assumptions!$B$62:$N$67,Assumptions!$J$59,0),0)</f>
        <v>0</v>
      </c>
      <c r="FU15" s="185">
        <f>IFERROR(VLOOKUP(FU$8,Assumptions!$B$62:$N$67,Assumptions!$J$59,0),0)</f>
        <v>0</v>
      </c>
      <c r="FV15" s="185">
        <f>IFERROR(VLOOKUP(FV$8,Assumptions!$B$62:$N$67,Assumptions!$J$59,0),0)</f>
        <v>0</v>
      </c>
      <c r="FW15" s="185">
        <f>IFERROR(VLOOKUP(FW$8,Assumptions!$B$62:$N$67,Assumptions!$J$59,0),0)</f>
        <v>0</v>
      </c>
      <c r="FX15" s="185">
        <f>IFERROR(VLOOKUP(FX$8,Assumptions!$B$62:$N$67,Assumptions!$J$59,0),0)</f>
        <v>0</v>
      </c>
      <c r="FY15" s="185">
        <f>IFERROR(VLOOKUP(FY$8,Assumptions!$B$62:$N$67,Assumptions!$J$59,0),0)</f>
        <v>0</v>
      </c>
      <c r="FZ15" s="185">
        <f>IFERROR(VLOOKUP(FZ$8,Assumptions!$B$62:$N$67,Assumptions!$J$59,0),0)</f>
        <v>0</v>
      </c>
      <c r="GA15" s="185">
        <f>IFERROR(VLOOKUP(GA$8,Assumptions!$B$62:$N$67,Assumptions!$J$59,0),0)</f>
        <v>0</v>
      </c>
      <c r="GB15" s="185">
        <f>IFERROR(VLOOKUP(GB$8,Assumptions!$B$62:$N$67,Assumptions!$J$59,0),0)</f>
        <v>0</v>
      </c>
      <c r="GC15" s="185">
        <f>IFERROR(VLOOKUP(GC$8,Assumptions!$B$62:$N$67,Assumptions!$J$59,0),0)</f>
        <v>0</v>
      </c>
      <c r="GD15" s="185">
        <f>IFERROR(VLOOKUP(GD$8,Assumptions!$B$62:$N$67,Assumptions!$J$59,0),0)</f>
        <v>0</v>
      </c>
      <c r="GE15" s="185">
        <f>IFERROR(VLOOKUP(GE$8,Assumptions!$B$62:$N$67,Assumptions!$J$59,0),0)</f>
        <v>0</v>
      </c>
      <c r="GF15" s="185">
        <f>IFERROR(VLOOKUP(GF$8,Assumptions!$B$62:$N$67,Assumptions!$J$59,0),0)</f>
        <v>0</v>
      </c>
      <c r="GG15" s="185">
        <f>IFERROR(VLOOKUP(GG$8,Assumptions!$B$62:$N$67,Assumptions!$J$59,0),0)</f>
        <v>0</v>
      </c>
      <c r="GH15" s="185">
        <f>IFERROR(VLOOKUP(GH$8,Assumptions!$B$62:$N$67,Assumptions!$J$59,0),0)</f>
        <v>0</v>
      </c>
      <c r="GI15" s="185">
        <f>IFERROR(VLOOKUP(GI$8,Assumptions!$B$62:$N$67,Assumptions!$J$59,0),0)</f>
        <v>0</v>
      </c>
      <c r="GJ15" s="185">
        <f>IFERROR(VLOOKUP(GJ$8,Assumptions!$B$62:$N$67,Assumptions!$J$59,0),0)</f>
        <v>0</v>
      </c>
      <c r="GK15" s="185">
        <f>IFERROR(VLOOKUP(GK$8,Assumptions!$B$62:$N$67,Assumptions!$J$59,0),0)</f>
        <v>0</v>
      </c>
      <c r="GL15" s="185">
        <f>IFERROR(VLOOKUP(GL$8,Assumptions!$B$62:$N$67,Assumptions!$J$59,0),0)</f>
        <v>0</v>
      </c>
      <c r="GM15" s="185">
        <f>IFERROR(VLOOKUP(GM$8,Assumptions!$B$62:$N$67,Assumptions!$J$59,0),0)</f>
        <v>0</v>
      </c>
      <c r="GN15" s="185">
        <f>IFERROR(VLOOKUP(GN$8,Assumptions!$B$62:$N$67,Assumptions!$J$59,0),0)</f>
        <v>0</v>
      </c>
      <c r="GO15" s="185">
        <f>IFERROR(VLOOKUP(GO$8,Assumptions!$B$62:$N$67,Assumptions!$J$59,0),0)</f>
        <v>0</v>
      </c>
      <c r="GP15" s="185">
        <f>IFERROR(VLOOKUP(GP$8,Assumptions!$B$62:$N$67,Assumptions!$J$59,0),0)</f>
        <v>0</v>
      </c>
      <c r="GQ15" s="185">
        <f>IFERROR(VLOOKUP(GQ$8,Assumptions!$B$62:$N$67,Assumptions!$J$59,0),0)</f>
        <v>0</v>
      </c>
      <c r="GR15" s="185">
        <f>IFERROR(VLOOKUP(GR$8,Assumptions!$B$62:$N$67,Assumptions!$J$59,0),0)</f>
        <v>0</v>
      </c>
      <c r="GS15" s="185">
        <f>IFERROR(VLOOKUP(GS$8,Assumptions!$B$62:$N$67,Assumptions!$J$59,0),0)</f>
        <v>0</v>
      </c>
      <c r="GT15" s="185">
        <f>IFERROR(VLOOKUP(GT$8,Assumptions!$B$62:$N$67,Assumptions!$J$59,0),0)</f>
        <v>0</v>
      </c>
      <c r="GU15" s="185">
        <f>IFERROR(VLOOKUP(GU$8,Assumptions!$B$62:$N$67,Assumptions!$J$59,0),0)</f>
        <v>0</v>
      </c>
      <c r="GV15" s="185">
        <f>IFERROR(VLOOKUP(GV$8,Assumptions!$B$62:$N$67,Assumptions!$J$59,0),0)</f>
        <v>0</v>
      </c>
      <c r="GW15" s="185">
        <f>IFERROR(VLOOKUP(GW$8,Assumptions!$B$62:$N$67,Assumptions!$J$59,0),0)</f>
        <v>0</v>
      </c>
      <c r="GX15" s="185">
        <f>IFERROR(VLOOKUP(GX$8,Assumptions!$B$62:$N$67,Assumptions!$J$59,0),0)</f>
        <v>0</v>
      </c>
      <c r="GY15" s="185">
        <f>IFERROR(VLOOKUP(GY$8,Assumptions!$B$62:$N$67,Assumptions!$J$59,0),0)</f>
        <v>0</v>
      </c>
      <c r="GZ15" s="185">
        <f>IFERROR(VLOOKUP(GZ$8,Assumptions!$B$62:$N$67,Assumptions!$J$59,0),0)</f>
        <v>0</v>
      </c>
      <c r="HA15" s="185">
        <f>IFERROR(VLOOKUP(HA$8,Assumptions!$B$62:$N$67,Assumptions!$J$59,0),0)</f>
        <v>0</v>
      </c>
      <c r="HB15" s="185">
        <f>IFERROR(VLOOKUP(HB$8,Assumptions!$B$62:$N$67,Assumptions!$J$59,0),0)</f>
        <v>0</v>
      </c>
      <c r="HC15" s="185">
        <f>IFERROR(VLOOKUP(HC$8,Assumptions!$B$62:$N$67,Assumptions!$J$59,0),0)</f>
        <v>0</v>
      </c>
      <c r="HD15" s="185">
        <f>IFERROR(VLOOKUP(HD$8,Assumptions!$B$62:$N$67,Assumptions!$J$59,0),0)</f>
        <v>0</v>
      </c>
      <c r="HE15" s="185">
        <f>IFERROR(VLOOKUP(HE$8,Assumptions!$B$62:$N$67,Assumptions!$J$59,0),0)</f>
        <v>0</v>
      </c>
      <c r="HF15" s="185">
        <f>IFERROR(VLOOKUP(HF$8,Assumptions!$B$62:$N$67,Assumptions!$J$59,0),0)</f>
        <v>0</v>
      </c>
      <c r="HG15" s="185">
        <f>IFERROR(VLOOKUP(HG$8,Assumptions!$B$62:$N$67,Assumptions!$J$59,0),0)</f>
        <v>0</v>
      </c>
      <c r="HH15" s="185">
        <f>IFERROR(VLOOKUP(HH$8,Assumptions!$B$62:$N$67,Assumptions!$J$59,0),0)</f>
        <v>0</v>
      </c>
      <c r="HI15" s="185">
        <f>IFERROR(VLOOKUP(HI$8,Assumptions!$B$62:$N$67,Assumptions!$J$59,0),0)</f>
        <v>0</v>
      </c>
      <c r="HJ15" s="185">
        <f>IFERROR(VLOOKUP(HJ$8,Assumptions!$B$62:$N$67,Assumptions!$J$59,0),0)</f>
        <v>0</v>
      </c>
      <c r="HK15" s="185">
        <f>IFERROR(VLOOKUP(HK$8,Assumptions!$B$62:$N$67,Assumptions!$J$59,0),0)</f>
        <v>0</v>
      </c>
      <c r="HL15" s="185">
        <f>IFERROR(VLOOKUP(HL$8,Assumptions!$B$62:$N$67,Assumptions!$J$59,0),0)</f>
        <v>0</v>
      </c>
      <c r="HM15" s="185">
        <f>IFERROR(VLOOKUP(HM$8,Assumptions!$B$62:$N$67,Assumptions!$J$59,0),0)</f>
        <v>0</v>
      </c>
      <c r="HN15" s="185">
        <f>IFERROR(VLOOKUP(HN$8,Assumptions!$B$62:$N$67,Assumptions!$J$59,0),0)</f>
        <v>0</v>
      </c>
      <c r="HO15" s="185">
        <f>IFERROR(VLOOKUP(HO$8,Assumptions!$B$62:$N$67,Assumptions!$J$59,0),0)</f>
        <v>0</v>
      </c>
      <c r="HP15" s="185">
        <f>IFERROR(VLOOKUP(HP$8,Assumptions!$B$62:$N$67,Assumptions!$J$59,0),0)</f>
        <v>0</v>
      </c>
      <c r="HQ15" s="185">
        <f>IFERROR(VLOOKUP(HQ$8,Assumptions!$B$62:$N$67,Assumptions!$J$59,0),0)</f>
        <v>0</v>
      </c>
      <c r="HR15" s="185">
        <f>IFERROR(VLOOKUP(HR$8,Assumptions!$B$62:$N$67,Assumptions!$J$59,0),0)</f>
        <v>0</v>
      </c>
      <c r="HS15" s="185">
        <f>IFERROR(VLOOKUP(HS$8,Assumptions!$B$62:$N$67,Assumptions!$J$59,0),0)</f>
        <v>0</v>
      </c>
      <c r="HT15" s="185">
        <f>IFERROR(VLOOKUP(HT$8,Assumptions!$B$62:$N$67,Assumptions!$J$59,0),0)</f>
        <v>0</v>
      </c>
      <c r="HU15" s="185">
        <f>IFERROR(VLOOKUP(HU$8,Assumptions!$B$62:$N$67,Assumptions!$J$59,0),0)</f>
        <v>0</v>
      </c>
      <c r="HV15" s="185">
        <f>IFERROR(VLOOKUP(HV$8,Assumptions!$B$62:$N$67,Assumptions!$J$59,0),0)</f>
        <v>0</v>
      </c>
      <c r="HW15" s="185">
        <f>IFERROR(VLOOKUP(HW$8,Assumptions!$B$62:$N$67,Assumptions!$J$59,0),0)</f>
        <v>0</v>
      </c>
      <c r="HX15" s="185">
        <f>IFERROR(VLOOKUP(HX$8,Assumptions!$B$62:$N$67,Assumptions!$J$59,0),0)</f>
        <v>0</v>
      </c>
      <c r="HY15" s="185">
        <f>IFERROR(VLOOKUP(HY$8,Assumptions!$B$62:$N$67,Assumptions!$J$59,0),0)</f>
        <v>0</v>
      </c>
      <c r="HZ15" s="185">
        <f>IFERROR(VLOOKUP(HZ$8,Assumptions!$B$62:$N$67,Assumptions!$J$59,0),0)</f>
        <v>0</v>
      </c>
      <c r="IA15" s="185">
        <f>IFERROR(VLOOKUP(IA$8,Assumptions!$B$62:$N$67,Assumptions!$J$59,0),0)</f>
        <v>0</v>
      </c>
      <c r="IB15" s="185">
        <f>IFERROR(VLOOKUP(IB$8,Assumptions!$B$62:$N$67,Assumptions!$J$59,0),0)</f>
        <v>0</v>
      </c>
      <c r="IC15" s="185">
        <f>IFERROR(VLOOKUP(IC$8,Assumptions!$B$62:$N$67,Assumptions!$J$59,0),0)</f>
        <v>0</v>
      </c>
      <c r="ID15" s="185">
        <f>IFERROR(VLOOKUP(ID$8,Assumptions!$B$62:$N$67,Assumptions!$J$59,0),0)</f>
        <v>0</v>
      </c>
      <c r="IE15" s="185">
        <f>IFERROR(VLOOKUP(IE$8,Assumptions!$B$62:$N$67,Assumptions!$J$59,0),0)</f>
        <v>0</v>
      </c>
      <c r="IF15" s="185">
        <f>IFERROR(VLOOKUP(IF$8,Assumptions!$B$62:$N$67,Assumptions!$J$59,0),0)</f>
        <v>0</v>
      </c>
      <c r="IG15" s="185">
        <f>IFERROR(VLOOKUP(IG$8,Assumptions!$B$62:$N$67,Assumptions!$J$59,0),0)</f>
        <v>0</v>
      </c>
      <c r="IH15" s="185">
        <f>IFERROR(VLOOKUP(IH$8,Assumptions!$B$62:$N$67,Assumptions!$J$59,0),0)</f>
        <v>0</v>
      </c>
      <c r="II15" s="185">
        <f>IFERROR(VLOOKUP(II$8,Assumptions!$B$62:$N$67,Assumptions!$J$59,0),0)</f>
        <v>0</v>
      </c>
      <c r="IJ15" s="185">
        <f>IFERROR(VLOOKUP(IJ$8,Assumptions!$B$62:$N$67,Assumptions!$J$59,0),0)</f>
        <v>0</v>
      </c>
      <c r="IK15" s="185">
        <f>IFERROR(VLOOKUP(IK$8,Assumptions!$B$62:$N$67,Assumptions!$J$59,0),0)</f>
        <v>0</v>
      </c>
      <c r="IL15" s="185">
        <f>IFERROR(VLOOKUP(IL$8,Assumptions!$B$62:$N$67,Assumptions!$J$59,0),0)</f>
        <v>0</v>
      </c>
      <c r="IM15" s="185">
        <f>IFERROR(VLOOKUP(IM$8,Assumptions!$B$62:$N$67,Assumptions!$J$59,0),0)</f>
        <v>0</v>
      </c>
      <c r="IN15" s="185">
        <f>IFERROR(VLOOKUP(IN$8,Assumptions!$B$62:$N$67,Assumptions!$J$59,0),0)</f>
        <v>0</v>
      </c>
      <c r="IO15" s="185">
        <f>IFERROR(VLOOKUP(IO$8,Assumptions!$B$62:$N$67,Assumptions!$J$59,0),0)</f>
        <v>0</v>
      </c>
      <c r="IP15" s="185">
        <f>IFERROR(VLOOKUP(IP$8,Assumptions!$B$62:$N$67,Assumptions!$J$59,0),0)</f>
        <v>0</v>
      </c>
      <c r="IQ15" s="185">
        <f>IFERROR(VLOOKUP(IQ$8,Assumptions!$B$62:$N$67,Assumptions!$J$59,0),0)</f>
        <v>0</v>
      </c>
      <c r="IR15" s="185">
        <f>IFERROR(VLOOKUP(IR$8,Assumptions!$B$62:$N$67,Assumptions!$J$59,0),0)</f>
        <v>0</v>
      </c>
      <c r="IS15" s="185">
        <f>IFERROR(VLOOKUP(IS$8,Assumptions!$B$62:$N$67,Assumptions!$J$59,0),0)</f>
        <v>0</v>
      </c>
      <c r="IT15" s="185">
        <f>IFERROR(VLOOKUP(IT$8,Assumptions!$B$62:$N$67,Assumptions!$J$59,0),0)</f>
        <v>0</v>
      </c>
      <c r="IU15" s="185">
        <f>IFERROR(VLOOKUP(IU$8,Assumptions!$B$62:$N$67,Assumptions!$J$59,0),0)</f>
        <v>0</v>
      </c>
      <c r="IV15" s="185">
        <f>IFERROR(VLOOKUP(IV$8,Assumptions!$B$62:$N$67,Assumptions!$J$59,0),0)</f>
        <v>0</v>
      </c>
      <c r="IW15" s="185">
        <f>IFERROR(VLOOKUP(IW$8,Assumptions!$B$62:$N$67,Assumptions!$J$59,0),0)</f>
        <v>0</v>
      </c>
      <c r="IX15" s="185">
        <f>IFERROR(VLOOKUP(IX$8,Assumptions!$B$62:$N$67,Assumptions!$J$59,0),0)</f>
        <v>0</v>
      </c>
      <c r="IY15" s="185">
        <f>IFERROR(VLOOKUP(IY$8,Assumptions!$B$62:$N$67,Assumptions!$J$59,0),0)</f>
        <v>0</v>
      </c>
      <c r="IZ15" s="185">
        <f>IFERROR(VLOOKUP(IZ$8,Assumptions!$B$62:$N$67,Assumptions!$J$59,0),0)</f>
        <v>0</v>
      </c>
      <c r="JA15" s="185">
        <f>IFERROR(VLOOKUP(JA$8,Assumptions!$B$62:$N$67,Assumptions!$J$59,0),0)</f>
        <v>0</v>
      </c>
      <c r="JB15" s="185">
        <f>IFERROR(VLOOKUP(JB$8,Assumptions!$B$62:$N$67,Assumptions!$J$59,0),0)</f>
        <v>0</v>
      </c>
      <c r="JC15" s="185">
        <f>IFERROR(VLOOKUP(JC$8,Assumptions!$B$62:$N$67,Assumptions!$J$59,0),0)</f>
        <v>0</v>
      </c>
      <c r="JD15" s="185">
        <f>IFERROR(VLOOKUP(JD$8,Assumptions!$B$62:$N$67,Assumptions!$J$59,0),0)</f>
        <v>0</v>
      </c>
      <c r="JE15" s="185">
        <f>IFERROR(VLOOKUP(JE$8,Assumptions!$B$62:$N$67,Assumptions!$J$59,0),0)</f>
        <v>0</v>
      </c>
      <c r="JF15" s="185">
        <f>IFERROR(VLOOKUP(JF$8,Assumptions!$B$62:$N$67,Assumptions!$J$59,0),0)</f>
        <v>0</v>
      </c>
      <c r="JG15" s="185">
        <f>IFERROR(VLOOKUP(JG$8,Assumptions!$B$62:$N$67,Assumptions!$J$59,0),0)</f>
        <v>0</v>
      </c>
      <c r="JH15" s="185">
        <f>IFERROR(VLOOKUP(JH$8,Assumptions!$B$62:$N$67,Assumptions!$J$59,0),0)</f>
        <v>0</v>
      </c>
      <c r="JI15" s="185">
        <f>IFERROR(VLOOKUP(JI$8,Assumptions!$B$62:$N$67,Assumptions!$J$59,0),0)</f>
        <v>0</v>
      </c>
      <c r="JJ15" s="185">
        <f>IFERROR(VLOOKUP(JJ$8,Assumptions!$B$62:$N$67,Assumptions!$J$59,0),0)</f>
        <v>0</v>
      </c>
      <c r="JK15" s="185">
        <f>IFERROR(VLOOKUP(JK$8,Assumptions!$B$62:$N$67,Assumptions!$J$59,0),0)</f>
        <v>0</v>
      </c>
      <c r="JL15" s="185">
        <f>IFERROR(VLOOKUP(JL$8,Assumptions!$B$62:$N$67,Assumptions!$J$59,0),0)</f>
        <v>0</v>
      </c>
      <c r="JM15" s="185">
        <f>IFERROR(VLOOKUP(JM$8,Assumptions!$B$62:$N$67,Assumptions!$J$59,0),0)</f>
        <v>0</v>
      </c>
      <c r="JN15" s="185">
        <f>IFERROR(VLOOKUP(JN$8,Assumptions!$B$62:$N$67,Assumptions!$J$59,0),0)</f>
        <v>0</v>
      </c>
      <c r="JO15" s="185">
        <f>IFERROR(VLOOKUP(JO$8,Assumptions!$B$62:$N$67,Assumptions!$J$59,0),0)</f>
        <v>0</v>
      </c>
      <c r="JP15" s="185">
        <f>IFERROR(VLOOKUP(JP$8,Assumptions!$B$62:$N$67,Assumptions!$J$59,0),0)</f>
        <v>0</v>
      </c>
      <c r="JQ15" s="185">
        <f>IFERROR(VLOOKUP(JQ$8,Assumptions!$B$62:$N$67,Assumptions!$J$59,0),0)</f>
        <v>0</v>
      </c>
      <c r="JR15" s="185">
        <f>IFERROR(VLOOKUP(JR$8,Assumptions!$B$62:$N$67,Assumptions!$J$59,0),0)</f>
        <v>0</v>
      </c>
      <c r="JS15" s="185">
        <f>IFERROR(VLOOKUP(JS$8,Assumptions!$B$62:$N$67,Assumptions!$J$59,0),0)</f>
        <v>0</v>
      </c>
      <c r="JT15" s="185">
        <f>IFERROR(VLOOKUP(JT$8,Assumptions!$B$62:$N$67,Assumptions!$J$59,0),0)</f>
        <v>0</v>
      </c>
      <c r="JU15" s="185">
        <f>IFERROR(VLOOKUP(JU$8,Assumptions!$B$62:$N$67,Assumptions!$J$59,0),0)</f>
        <v>0</v>
      </c>
      <c r="JV15" s="185">
        <f>IFERROR(VLOOKUP(JV$8,Assumptions!$B$62:$N$67,Assumptions!$J$59,0),0)</f>
        <v>0</v>
      </c>
      <c r="JW15" s="185">
        <f>IFERROR(VLOOKUP(JW$8,Assumptions!$B$62:$N$67,Assumptions!$J$59,0),0)</f>
        <v>0</v>
      </c>
      <c r="JX15" s="185">
        <f>IFERROR(VLOOKUP(JX$8,Assumptions!$B$62:$N$67,Assumptions!$J$59,0),0)</f>
        <v>0</v>
      </c>
      <c r="JY15" s="185">
        <f>IFERROR(VLOOKUP(JY$8,Assumptions!$B$62:$N$67,Assumptions!$J$59,0),0)</f>
        <v>0</v>
      </c>
      <c r="JZ15" s="185">
        <f>IFERROR(VLOOKUP(JZ$8,Assumptions!$B$62:$N$67,Assumptions!$J$59,0),0)</f>
        <v>0</v>
      </c>
      <c r="KA15" s="185">
        <f>IFERROR(VLOOKUP(KA$8,Assumptions!$B$62:$N$67,Assumptions!$J$59,0),0)</f>
        <v>0</v>
      </c>
      <c r="KB15" s="185">
        <f>IFERROR(VLOOKUP(KB$8,Assumptions!$B$62:$N$67,Assumptions!$J$59,0),0)</f>
        <v>0</v>
      </c>
      <c r="KC15" s="185">
        <f>IFERROR(VLOOKUP(KC$8,Assumptions!$B$62:$N$67,Assumptions!$J$59,0),0)</f>
        <v>0</v>
      </c>
      <c r="KD15" s="185">
        <f>IFERROR(VLOOKUP(KD$8,Assumptions!$B$62:$N$67,Assumptions!$J$59,0),0)</f>
        <v>0</v>
      </c>
      <c r="KE15" s="185">
        <f>IFERROR(VLOOKUP(KE$8,Assumptions!$B$62:$N$67,Assumptions!$J$59,0),0)</f>
        <v>0</v>
      </c>
      <c r="KF15" s="185">
        <f>IFERROR(VLOOKUP(KF$8,Assumptions!$B$62:$N$67,Assumptions!$J$59,0),0)</f>
        <v>0</v>
      </c>
      <c r="KG15" s="185">
        <f>IFERROR(VLOOKUP(KG$8,Assumptions!$B$62:$N$67,Assumptions!$J$59,0),0)</f>
        <v>0</v>
      </c>
      <c r="KH15" s="185">
        <f>IFERROR(VLOOKUP(KH$8,Assumptions!$B$62:$N$67,Assumptions!$J$59,0),0)</f>
        <v>0</v>
      </c>
      <c r="KI15" s="185">
        <f>IFERROR(VLOOKUP(KI$8,Assumptions!$B$62:$N$67,Assumptions!$J$59,0),0)</f>
        <v>0</v>
      </c>
      <c r="KJ15" s="185">
        <f>IFERROR(VLOOKUP(KJ$8,Assumptions!$B$62:$N$67,Assumptions!$J$59,0),0)</f>
        <v>0</v>
      </c>
      <c r="KK15" s="185">
        <f>IFERROR(VLOOKUP(KK$8,Assumptions!$B$62:$N$67,Assumptions!$J$59,0),0)</f>
        <v>0</v>
      </c>
      <c r="KL15" s="185">
        <f>IFERROR(VLOOKUP(KL$8,Assumptions!$B$62:$N$67,Assumptions!$J$59,0),0)</f>
        <v>0</v>
      </c>
      <c r="KM15" s="185">
        <f>IFERROR(VLOOKUP(KM$8,Assumptions!$B$62:$N$67,Assumptions!$J$59,0),0)</f>
        <v>0</v>
      </c>
      <c r="KN15" s="185">
        <f>IFERROR(VLOOKUP(KN$8,Assumptions!$B$62:$N$67,Assumptions!$J$59,0),0)</f>
        <v>0</v>
      </c>
      <c r="KO15" s="185">
        <f>IFERROR(VLOOKUP(KO$8,Assumptions!$B$62:$N$67,Assumptions!$J$59,0),0)</f>
        <v>0</v>
      </c>
      <c r="KP15" s="185">
        <f>IFERROR(VLOOKUP(KP$8,Assumptions!$B$62:$N$67,Assumptions!$J$59,0),0)</f>
        <v>0</v>
      </c>
      <c r="KQ15" s="185">
        <f>IFERROR(VLOOKUP(KQ$8,Assumptions!$B$62:$N$67,Assumptions!$J$59,0),0)</f>
        <v>0</v>
      </c>
      <c r="KR15" s="185">
        <f>IFERROR(VLOOKUP(KR$8,Assumptions!$B$62:$N$67,Assumptions!$J$59,0),0)</f>
        <v>0</v>
      </c>
      <c r="KS15" s="185">
        <f>IFERROR(VLOOKUP(KS$8,Assumptions!$B$62:$N$67,Assumptions!$J$59,0),0)</f>
        <v>0</v>
      </c>
      <c r="KT15" s="185">
        <f>IFERROR(VLOOKUP(KT$8,Assumptions!$B$62:$N$67,Assumptions!$J$59,0),0)</f>
        <v>0</v>
      </c>
      <c r="KU15" s="185">
        <f>IFERROR(VLOOKUP(KU$8,Assumptions!$B$62:$N$67,Assumptions!$J$59,0),0)</f>
        <v>0</v>
      </c>
      <c r="KV15" s="185">
        <f>IFERROR(VLOOKUP(KV$8,Assumptions!$B$62:$N$67,Assumptions!$J$59,0),0)</f>
        <v>0</v>
      </c>
      <c r="KW15" s="185">
        <f>IFERROR(VLOOKUP(KW$8,Assumptions!$B$62:$N$67,Assumptions!$J$59,0),0)</f>
        <v>0</v>
      </c>
      <c r="KX15" s="185">
        <f>IFERROR(VLOOKUP(KX$8,Assumptions!$B$62:$N$67,Assumptions!$J$59,0),0)</f>
        <v>0</v>
      </c>
      <c r="KY15" s="185">
        <f>IFERROR(VLOOKUP(KY$8,Assumptions!$B$62:$N$67,Assumptions!$J$59,0),0)</f>
        <v>0</v>
      </c>
      <c r="KZ15" s="185">
        <f>IFERROR(VLOOKUP(KZ$8,Assumptions!$B$62:$N$67,Assumptions!$J$59,0),0)</f>
        <v>0</v>
      </c>
      <c r="LA15" s="185">
        <f>IFERROR(VLOOKUP(LA$8,Assumptions!$B$62:$N$67,Assumptions!$J$59,0),0)</f>
        <v>0</v>
      </c>
      <c r="LB15" s="185">
        <f>IFERROR(VLOOKUP(LB$8,Assumptions!$B$62:$N$67,Assumptions!$J$59,0),0)</f>
        <v>0</v>
      </c>
      <c r="LC15" s="185">
        <f>IFERROR(VLOOKUP(LC$8,Assumptions!$B$62:$N$67,Assumptions!$J$59,0),0)</f>
        <v>0</v>
      </c>
      <c r="LD15" s="185">
        <f>IFERROR(VLOOKUP(LD$8,Assumptions!$B$62:$N$67,Assumptions!$J$59,0),0)</f>
        <v>0</v>
      </c>
      <c r="LE15" s="185">
        <f>IFERROR(VLOOKUP(LE$8,Assumptions!$B$62:$N$67,Assumptions!$J$59,0),0)</f>
        <v>0</v>
      </c>
      <c r="LF15" s="185">
        <f>IFERROR(VLOOKUP(LF$8,Assumptions!$B$62:$N$67,Assumptions!$J$59,0),0)</f>
        <v>0</v>
      </c>
      <c r="LG15" s="185">
        <f>IFERROR(VLOOKUP(LG$8,Assumptions!$B$62:$N$67,Assumptions!$J$59,0),0)</f>
        <v>0</v>
      </c>
      <c r="LH15" s="185">
        <f>IFERROR(VLOOKUP(LH$8,Assumptions!$B$62:$N$67,Assumptions!$J$59,0),0)</f>
        <v>0</v>
      </c>
      <c r="LI15" s="185">
        <f>IFERROR(VLOOKUP(LI$8,Assumptions!$B$62:$N$67,Assumptions!$J$59,0),0)</f>
        <v>0</v>
      </c>
      <c r="LJ15" s="185">
        <f>IFERROR(VLOOKUP(LJ$8,Assumptions!$B$62:$N$67,Assumptions!$J$59,0),0)</f>
        <v>0</v>
      </c>
      <c r="LK15" s="185">
        <f>IFERROR(VLOOKUP(LK$8,Assumptions!$B$62:$N$67,Assumptions!$J$59,0),0)</f>
        <v>0</v>
      </c>
      <c r="LL15" s="185">
        <f>IFERROR(VLOOKUP(LL$8,Assumptions!$B$62:$N$67,Assumptions!$J$59,0),0)</f>
        <v>0</v>
      </c>
      <c r="LM15" s="185">
        <f>IFERROR(VLOOKUP(LM$8,Assumptions!$B$62:$N$67,Assumptions!$J$59,0),0)</f>
        <v>0</v>
      </c>
      <c r="LN15" s="185">
        <f>IFERROR(VLOOKUP(LN$8,Assumptions!$B$62:$N$67,Assumptions!$J$59,0),0)</f>
        <v>0</v>
      </c>
      <c r="LO15" s="185">
        <f>IFERROR(VLOOKUP(LO$8,Assumptions!$B$62:$N$67,Assumptions!$J$59,0),0)</f>
        <v>0</v>
      </c>
      <c r="LP15" s="185">
        <f>IFERROR(VLOOKUP(LP$8,Assumptions!$B$62:$N$67,Assumptions!$J$59,0),0)</f>
        <v>0</v>
      </c>
      <c r="LQ15" s="185">
        <f>IFERROR(VLOOKUP(LQ$8,Assumptions!$B$62:$N$67,Assumptions!$J$59,0),0)</f>
        <v>0</v>
      </c>
      <c r="LR15" s="185">
        <f>IFERROR(VLOOKUP(LR$8,Assumptions!$B$62:$N$67,Assumptions!$J$59,0),0)</f>
        <v>0</v>
      </c>
      <c r="LS15" s="185">
        <f>IFERROR(VLOOKUP(LS$8,Assumptions!$B$62:$N$67,Assumptions!$J$59,0),0)</f>
        <v>0</v>
      </c>
      <c r="LT15" s="185">
        <f>IFERROR(VLOOKUP(LT$8,Assumptions!$B$62:$N$67,Assumptions!$J$59,0),0)</f>
        <v>0</v>
      </c>
      <c r="LU15" s="185">
        <f>IFERROR(VLOOKUP(LU$8,Assumptions!$B$62:$N$67,Assumptions!$J$59,0),0)</f>
        <v>0</v>
      </c>
      <c r="LV15" s="185">
        <f>IFERROR(VLOOKUP(LV$8,Assumptions!$B$62:$N$67,Assumptions!$J$59,0),0)</f>
        <v>0</v>
      </c>
      <c r="LW15" s="185">
        <f>IFERROR(VLOOKUP(LW$8,Assumptions!$B$62:$N$67,Assumptions!$J$59,0),0)</f>
        <v>0</v>
      </c>
      <c r="LX15" s="185">
        <f>IFERROR(VLOOKUP(LX$8,Assumptions!$B$62:$N$67,Assumptions!$J$59,0),0)</f>
        <v>0</v>
      </c>
      <c r="LY15" s="185">
        <f>IFERROR(VLOOKUP(LY$8,Assumptions!$B$62:$N$67,Assumptions!$J$59,0),0)</f>
        <v>0</v>
      </c>
      <c r="LZ15" s="185">
        <f>IFERROR(VLOOKUP(LZ$8,Assumptions!$B$62:$N$67,Assumptions!$J$59,0),0)</f>
        <v>0</v>
      </c>
      <c r="MA15" s="185">
        <f>IFERROR(VLOOKUP(MA$8,Assumptions!$B$62:$N$67,Assumptions!$J$59,0),0)</f>
        <v>0</v>
      </c>
      <c r="MB15" s="185">
        <f>IFERROR(VLOOKUP(MB$8,Assumptions!$B$62:$N$67,Assumptions!$J$59,0),0)</f>
        <v>0</v>
      </c>
      <c r="MC15" s="185">
        <f>IFERROR(VLOOKUP(MC$8,Assumptions!$B$62:$N$67,Assumptions!$J$59,0),0)</f>
        <v>0</v>
      </c>
      <c r="MD15" s="185">
        <f>IFERROR(VLOOKUP(MD$8,Assumptions!$B$62:$N$67,Assumptions!$J$59,0),0)</f>
        <v>0</v>
      </c>
      <c r="ME15" s="185">
        <f>IFERROR(VLOOKUP(ME$8,Assumptions!$B$62:$N$67,Assumptions!$J$59,0),0)</f>
        <v>0</v>
      </c>
      <c r="MF15" s="185">
        <f>IFERROR(VLOOKUP(MF$8,Assumptions!$B$62:$N$67,Assumptions!$J$59,0),0)</f>
        <v>0</v>
      </c>
      <c r="MG15" s="185">
        <f>IFERROR(VLOOKUP(MG$8,Assumptions!$B$62:$N$67,Assumptions!$J$59,0),0)</f>
        <v>0</v>
      </c>
      <c r="MH15" s="185">
        <f>IFERROR(VLOOKUP(MH$8,Assumptions!$B$62:$N$67,Assumptions!$J$59,0),0)</f>
        <v>0</v>
      </c>
      <c r="MI15" s="185">
        <f>IFERROR(VLOOKUP(MI$8,Assumptions!$B$62:$N$67,Assumptions!$J$59,0),0)</f>
        <v>0</v>
      </c>
      <c r="MJ15" s="185">
        <f>IFERROR(VLOOKUP(MJ$8,Assumptions!$B$62:$N$67,Assumptions!$J$59,0),0)</f>
        <v>0</v>
      </c>
      <c r="MK15" s="185">
        <f>IFERROR(VLOOKUP(MK$8,Assumptions!$B$62:$N$67,Assumptions!$J$59,0),0)</f>
        <v>0</v>
      </c>
      <c r="ML15" s="185">
        <f>IFERROR(VLOOKUP(ML$8,Assumptions!$B$62:$N$67,Assumptions!$J$59,0),0)</f>
        <v>0</v>
      </c>
      <c r="MM15" s="185">
        <f>IFERROR(VLOOKUP(MM$8,Assumptions!$B$62:$N$67,Assumptions!$J$59,0),0)</f>
        <v>0</v>
      </c>
      <c r="MN15" s="185">
        <f>IFERROR(VLOOKUP(MN$8,Assumptions!$B$62:$N$67,Assumptions!$J$59,0),0)</f>
        <v>0</v>
      </c>
      <c r="MO15" s="185">
        <f>IFERROR(VLOOKUP(MO$8,Assumptions!$B$62:$N$67,Assumptions!$J$59,0),0)</f>
        <v>0</v>
      </c>
      <c r="MP15" s="185">
        <f>IFERROR(VLOOKUP(MP$8,Assumptions!$B$62:$N$67,Assumptions!$J$59,0),0)</f>
        <v>0</v>
      </c>
      <c r="MQ15" s="185">
        <f>IFERROR(VLOOKUP(MQ$8,Assumptions!$B$62:$N$67,Assumptions!$J$59,0),0)</f>
        <v>0</v>
      </c>
      <c r="MR15" s="185">
        <f>IFERROR(VLOOKUP(MR$8,Assumptions!$B$62:$N$67,Assumptions!$J$59,0),0)</f>
        <v>0</v>
      </c>
      <c r="MS15" s="185">
        <f>IFERROR(VLOOKUP(MS$8,Assumptions!$B$62:$N$67,Assumptions!$J$59,0),0)</f>
        <v>0</v>
      </c>
      <c r="MT15" s="185">
        <f>IFERROR(VLOOKUP(MT$8,Assumptions!$B$62:$N$67,Assumptions!$J$59,0),0)</f>
        <v>0</v>
      </c>
      <c r="MU15" s="185">
        <f>IFERROR(VLOOKUP(MU$8,Assumptions!$B$62:$N$67,Assumptions!$J$59,0),0)</f>
        <v>0</v>
      </c>
      <c r="MV15" s="185">
        <f>IFERROR(VLOOKUP(MV$8,Assumptions!$B$62:$N$67,Assumptions!$J$59,0),0)</f>
        <v>0</v>
      </c>
      <c r="MW15" s="185">
        <f>IFERROR(VLOOKUP(MW$8,Assumptions!$B$62:$N$67,Assumptions!$J$59,0),0)</f>
        <v>0</v>
      </c>
      <c r="MX15" s="185">
        <f>IFERROR(VLOOKUP(MX$8,Assumptions!$B$62:$N$67,Assumptions!$J$59,0),0)</f>
        <v>0</v>
      </c>
      <c r="MY15" s="185">
        <f>IFERROR(VLOOKUP(MY$8,Assumptions!$B$62:$N$67,Assumptions!$J$59,0),0)</f>
        <v>0</v>
      </c>
      <c r="MZ15" s="185">
        <f>IFERROR(VLOOKUP(MZ$8,Assumptions!$B$62:$N$67,Assumptions!$J$59,0),0)</f>
        <v>0</v>
      </c>
      <c r="NA15" s="185">
        <f>IFERROR(VLOOKUP(NA$8,Assumptions!$B$62:$N$67,Assumptions!$J$59,0),0)</f>
        <v>0</v>
      </c>
      <c r="NB15" s="185">
        <f>IFERROR(VLOOKUP(NB$8,Assumptions!$B$62:$N$67,Assumptions!$J$59,0),0)</f>
        <v>0</v>
      </c>
      <c r="NC15" s="185">
        <f>IFERROR(VLOOKUP(NC$8,Assumptions!$B$62:$N$67,Assumptions!$J$59,0),0)</f>
        <v>0</v>
      </c>
      <c r="ND15" s="185">
        <f>IFERROR(VLOOKUP(ND$8,Assumptions!$B$62:$N$67,Assumptions!$J$59,0),0)</f>
        <v>0</v>
      </c>
      <c r="NE15" s="185">
        <f>IFERROR(VLOOKUP(NE$8,Assumptions!$B$62:$N$67,Assumptions!$J$59,0),0)</f>
        <v>0</v>
      </c>
      <c r="NF15" s="185">
        <f>IFERROR(VLOOKUP(NF$8,Assumptions!$B$62:$N$67,Assumptions!$J$59,0),0)</f>
        <v>0</v>
      </c>
      <c r="NG15" s="185">
        <f>IFERROR(VLOOKUP(NG$8,Assumptions!$B$62:$N$67,Assumptions!$J$59,0),0)</f>
        <v>0</v>
      </c>
      <c r="NH15" s="185">
        <f>IFERROR(VLOOKUP(NH$8,Assumptions!$B$62:$N$67,Assumptions!$J$59,0),0)</f>
        <v>0</v>
      </c>
      <c r="NI15" s="185">
        <f>IFERROR(VLOOKUP(NI$8,Assumptions!$B$62:$N$67,Assumptions!$J$59,0),0)</f>
        <v>0</v>
      </c>
      <c r="NJ15" s="185">
        <f>IFERROR(VLOOKUP(NJ$8,Assumptions!$B$62:$N$67,Assumptions!$J$59,0),0)</f>
        <v>0</v>
      </c>
      <c r="NK15" s="185">
        <f>IFERROR(VLOOKUP(NK$8,Assumptions!$B$62:$N$67,Assumptions!$J$59,0),0)</f>
        <v>0</v>
      </c>
      <c r="NL15" s="185">
        <f>IFERROR(VLOOKUP(NL$8,Assumptions!$B$62:$N$67,Assumptions!$J$59,0),0)</f>
        <v>0</v>
      </c>
      <c r="NM15" s="185">
        <f>IFERROR(VLOOKUP(NM$8,Assumptions!$B$62:$N$67,Assumptions!$J$59,0),0)</f>
        <v>0</v>
      </c>
      <c r="NN15" s="185">
        <f>IFERROR(VLOOKUP(NN$8,Assumptions!$B$62:$N$67,Assumptions!$J$59,0),0)</f>
        <v>0</v>
      </c>
      <c r="NO15" s="185">
        <f>IFERROR(VLOOKUP(NO$8,Assumptions!$B$62:$N$67,Assumptions!$J$59,0),0)</f>
        <v>0</v>
      </c>
      <c r="NP15" s="185">
        <f>IFERROR(VLOOKUP(NP$8,Assumptions!$B$62:$N$67,Assumptions!$J$59,0),0)</f>
        <v>0</v>
      </c>
      <c r="NQ15" s="185">
        <f>IFERROR(VLOOKUP(NQ$8,Assumptions!$B$62:$N$67,Assumptions!$J$59,0),0)</f>
        <v>0</v>
      </c>
      <c r="NR15" s="185">
        <f>IFERROR(VLOOKUP(NR$8,Assumptions!$B$62:$N$67,Assumptions!$J$59,0),0)</f>
        <v>0</v>
      </c>
      <c r="NS15" s="185">
        <f>IFERROR(VLOOKUP(NS$8,Assumptions!$B$62:$N$67,Assumptions!$J$59,0),0)</f>
        <v>0</v>
      </c>
      <c r="NT15" s="185">
        <f>IFERROR(VLOOKUP(NT$8,Assumptions!$B$62:$N$67,Assumptions!$J$59,0),0)</f>
        <v>0</v>
      </c>
      <c r="NU15" s="185">
        <f>IFERROR(VLOOKUP(NU$8,Assumptions!$B$62:$N$67,Assumptions!$J$59,0),0)</f>
        <v>0</v>
      </c>
      <c r="NV15" s="185">
        <f>IFERROR(VLOOKUP(NV$8,Assumptions!$B$62:$N$67,Assumptions!$J$59,0),0)</f>
        <v>0</v>
      </c>
      <c r="NW15" s="185">
        <f>IFERROR(VLOOKUP(NW$8,Assumptions!$B$62:$N$67,Assumptions!$J$59,0),0)</f>
        <v>0</v>
      </c>
      <c r="NX15" s="185">
        <f>IFERROR(VLOOKUP(NX$8,Assumptions!$B$62:$N$67,Assumptions!$J$59,0),0)</f>
        <v>0</v>
      </c>
      <c r="NY15" s="185">
        <f>IFERROR(VLOOKUP(NY$8,Assumptions!$B$62:$N$67,Assumptions!$J$59,0),0)</f>
        <v>0</v>
      </c>
      <c r="NZ15" s="185">
        <f>IFERROR(VLOOKUP(NZ$8,Assumptions!$B$62:$N$67,Assumptions!$J$59,0),0)</f>
        <v>0</v>
      </c>
      <c r="OA15" s="185">
        <f>IFERROR(VLOOKUP(OA$8,Assumptions!$B$62:$N$67,Assumptions!$J$59,0),0)</f>
        <v>0</v>
      </c>
      <c r="OB15" s="185">
        <f>IFERROR(VLOOKUP(OB$8,Assumptions!$B$62:$N$67,Assumptions!$J$59,0),0)</f>
        <v>0</v>
      </c>
      <c r="OC15" s="185">
        <f>IFERROR(VLOOKUP(OC$8,Assumptions!$B$62:$N$67,Assumptions!$J$59,0),0)</f>
        <v>0</v>
      </c>
      <c r="OD15" s="185">
        <f>IFERROR(VLOOKUP(OD$8,Assumptions!$B$62:$N$67,Assumptions!$J$59,0),0)</f>
        <v>0</v>
      </c>
      <c r="OE15" s="185">
        <f>IFERROR(VLOOKUP(OE$8,Assumptions!$B$62:$N$67,Assumptions!$J$59,0),0)</f>
        <v>0</v>
      </c>
      <c r="OF15" s="185">
        <f>IFERROR(VLOOKUP(OF$8,Assumptions!$B$62:$N$67,Assumptions!$J$59,0),0)</f>
        <v>0</v>
      </c>
      <c r="OG15" s="185">
        <f>IFERROR(VLOOKUP(OG$8,Assumptions!$B$62:$N$67,Assumptions!$J$59,0),0)</f>
        <v>0</v>
      </c>
      <c r="OH15" s="185">
        <f>IFERROR(VLOOKUP(OH$8,Assumptions!$B$62:$N$67,Assumptions!$J$59,0),0)</f>
        <v>0</v>
      </c>
      <c r="OI15" s="185">
        <f>IFERROR(VLOOKUP(OI$8,Assumptions!$B$62:$N$67,Assumptions!$J$59,0),0)</f>
        <v>0</v>
      </c>
      <c r="OJ15" s="185">
        <f>IFERROR(VLOOKUP(OJ$8,Assumptions!$B$62:$N$67,Assumptions!$J$59,0),0)</f>
        <v>0</v>
      </c>
      <c r="OK15" s="185">
        <f>IFERROR(VLOOKUP(OK$8,Assumptions!$B$62:$N$67,Assumptions!$J$59,0),0)</f>
        <v>0</v>
      </c>
      <c r="OL15" s="185">
        <f>IFERROR(VLOOKUP(OL$8,Assumptions!$B$62:$N$67,Assumptions!$J$59,0),0)</f>
        <v>0</v>
      </c>
      <c r="OM15" s="185">
        <f>IFERROR(VLOOKUP(OM$8,Assumptions!$B$62:$N$67,Assumptions!$J$59,0),0)</f>
        <v>0</v>
      </c>
      <c r="ON15" s="185">
        <f>IFERROR(VLOOKUP(ON$8,Assumptions!$B$62:$N$67,Assumptions!$J$59,0),0)</f>
        <v>0</v>
      </c>
      <c r="OO15" s="185">
        <f>IFERROR(VLOOKUP(OO$8,Assumptions!$B$62:$N$67,Assumptions!$J$59,0),0)</f>
        <v>0</v>
      </c>
      <c r="OP15" s="185">
        <f>IFERROR(VLOOKUP(OP$8,Assumptions!$B$62:$N$67,Assumptions!$J$59,0),0)</f>
        <v>0</v>
      </c>
      <c r="OQ15" s="185">
        <f>IFERROR(VLOOKUP(OQ$8,Assumptions!$B$62:$N$67,Assumptions!$J$59,0),0)</f>
        <v>0</v>
      </c>
      <c r="OR15" s="185">
        <f>IFERROR(VLOOKUP(OR$8,Assumptions!$B$62:$N$67,Assumptions!$J$59,0),0)</f>
        <v>0</v>
      </c>
      <c r="OS15" s="185">
        <f>IFERROR(VLOOKUP(OS$8,Assumptions!$B$62:$N$67,Assumptions!$J$59,0),0)</f>
        <v>0</v>
      </c>
      <c r="OT15" s="185">
        <f>IFERROR(VLOOKUP(OT$8,Assumptions!$B$62:$N$67,Assumptions!$J$59,0),0)</f>
        <v>0</v>
      </c>
      <c r="OU15" s="185">
        <f>IFERROR(VLOOKUP(OU$8,Assumptions!$B$62:$N$67,Assumptions!$J$59,0),0)</f>
        <v>0</v>
      </c>
      <c r="OV15" s="185">
        <f>IFERROR(VLOOKUP(OV$8,Assumptions!$B$62:$N$67,Assumptions!$J$59,0),0)</f>
        <v>0</v>
      </c>
      <c r="OW15" s="185">
        <f>IFERROR(VLOOKUP(OW$8,Assumptions!$B$62:$N$67,Assumptions!$J$59,0),0)</f>
        <v>0</v>
      </c>
      <c r="OX15" s="185">
        <f>IFERROR(VLOOKUP(OX$8,Assumptions!$B$62:$N$67,Assumptions!$J$59,0),0)</f>
        <v>0</v>
      </c>
      <c r="OY15" s="185">
        <f>IFERROR(VLOOKUP(OY$8,Assumptions!$B$62:$N$67,Assumptions!$J$59,0),0)</f>
        <v>0</v>
      </c>
      <c r="OZ15" s="185">
        <f>IFERROR(VLOOKUP(OZ$8,Assumptions!$B$62:$N$67,Assumptions!$J$59,0),0)</f>
        <v>0</v>
      </c>
      <c r="PA15" s="185">
        <f>IFERROR(VLOOKUP(PA$8,Assumptions!$B$62:$N$67,Assumptions!$J$59,0),0)</f>
        <v>0</v>
      </c>
      <c r="PB15" s="185">
        <f>IFERROR(VLOOKUP(PB$8,Assumptions!$B$62:$N$67,Assumptions!$J$59,0),0)</f>
        <v>0</v>
      </c>
      <c r="PC15" s="185">
        <f>IFERROR(VLOOKUP(PC$8,Assumptions!$B$62:$N$67,Assumptions!$J$59,0),0)</f>
        <v>0</v>
      </c>
      <c r="PD15" s="185">
        <f>IFERROR(VLOOKUP(PD$8,Assumptions!$B$62:$N$67,Assumptions!$J$59,0),0)</f>
        <v>0</v>
      </c>
      <c r="PE15" s="185">
        <f>IFERROR(VLOOKUP(PE$8,Assumptions!$B$62:$N$67,Assumptions!$J$59,0),0)</f>
        <v>0</v>
      </c>
      <c r="PF15" s="185">
        <f>IFERROR(VLOOKUP(PF$8,Assumptions!$B$62:$N$67,Assumptions!$J$59,0),0)</f>
        <v>0</v>
      </c>
      <c r="PG15" s="185">
        <f>IFERROR(VLOOKUP(PG$8,Assumptions!$B$62:$N$67,Assumptions!$J$59,0),0)</f>
        <v>0</v>
      </c>
      <c r="PH15" s="185">
        <f>IFERROR(VLOOKUP(PH$8,Assumptions!$B$62:$N$67,Assumptions!$J$59,0),0)</f>
        <v>0</v>
      </c>
      <c r="PI15" s="185">
        <f>IFERROR(VLOOKUP(PI$8,Assumptions!$B$62:$N$67,Assumptions!$J$59,0),0)</f>
        <v>0</v>
      </c>
      <c r="PJ15" s="185">
        <f>IFERROR(VLOOKUP(PJ$8,Assumptions!$B$62:$N$67,Assumptions!$J$59,0),0)</f>
        <v>0</v>
      </c>
      <c r="PK15" s="185">
        <f>IFERROR(VLOOKUP(PK$8,Assumptions!$B$62:$N$67,Assumptions!$J$59,0),0)</f>
        <v>0</v>
      </c>
      <c r="PL15" s="185">
        <f>IFERROR(VLOOKUP(PL$8,Assumptions!$B$62:$N$67,Assumptions!$J$59,0),0)</f>
        <v>0</v>
      </c>
      <c r="PM15" s="185">
        <f>IFERROR(VLOOKUP(PM$8,Assumptions!$B$62:$N$67,Assumptions!$J$59,0),0)</f>
        <v>0</v>
      </c>
      <c r="PN15" s="185">
        <f>IFERROR(VLOOKUP(PN$8,Assumptions!$B$62:$N$67,Assumptions!$J$59,0),0)</f>
        <v>0</v>
      </c>
      <c r="PO15" s="185">
        <f>IFERROR(VLOOKUP(PO$8,Assumptions!$B$62:$N$67,Assumptions!$J$59,0),0)</f>
        <v>0</v>
      </c>
      <c r="PP15" s="185">
        <f>IFERROR(VLOOKUP(PP$8,Assumptions!$B$62:$N$67,Assumptions!$J$59,0),0)</f>
        <v>0</v>
      </c>
      <c r="PQ15" s="185">
        <f>IFERROR(VLOOKUP(PQ$8,Assumptions!$B$62:$N$67,Assumptions!$J$59,0),0)</f>
        <v>0</v>
      </c>
      <c r="PR15" s="185">
        <f>IFERROR(VLOOKUP(PR$8,Assumptions!$B$62:$N$67,Assumptions!$J$59,0),0)</f>
        <v>0</v>
      </c>
      <c r="PS15" s="185">
        <f>IFERROR(VLOOKUP(PS$8,Assumptions!$B$62:$N$67,Assumptions!$J$59,0),0)</f>
        <v>0</v>
      </c>
      <c r="PT15" s="185">
        <f>IFERROR(VLOOKUP(PT$8,Assumptions!$B$62:$N$67,Assumptions!$J$59,0),0)</f>
        <v>0</v>
      </c>
      <c r="PU15" s="185">
        <f>IFERROR(VLOOKUP(PU$8,Assumptions!$B$62:$N$67,Assumptions!$J$59,0),0)</f>
        <v>0</v>
      </c>
      <c r="PV15" s="185">
        <f>IFERROR(VLOOKUP(PV$8,Assumptions!$B$62:$N$67,Assumptions!$J$59,0),0)</f>
        <v>0</v>
      </c>
      <c r="PW15" s="185">
        <f>IFERROR(VLOOKUP(PW$8,Assumptions!$B$62:$N$67,Assumptions!$J$59,0),0)</f>
        <v>0</v>
      </c>
      <c r="PX15" s="185">
        <f>IFERROR(VLOOKUP(PX$8,Assumptions!$B$62:$N$67,Assumptions!$J$59,0),0)</f>
        <v>0</v>
      </c>
      <c r="PY15" s="185">
        <f>IFERROR(VLOOKUP(PY$8,Assumptions!$B$62:$N$67,Assumptions!$J$59,0),0)</f>
        <v>0</v>
      </c>
      <c r="PZ15" s="185">
        <f>IFERROR(VLOOKUP(PZ$8,Assumptions!$B$62:$N$67,Assumptions!$J$59,0),0)</f>
        <v>0</v>
      </c>
      <c r="QA15" s="185">
        <f>IFERROR(VLOOKUP(QA$8,Assumptions!$B$62:$N$67,Assumptions!$J$59,0),0)</f>
        <v>0</v>
      </c>
      <c r="QB15" s="185">
        <f>IFERROR(VLOOKUP(QB$8,Assumptions!$B$62:$N$67,Assumptions!$J$59,0),0)</f>
        <v>0</v>
      </c>
      <c r="QC15" s="185">
        <f>IFERROR(VLOOKUP(QC$8,Assumptions!$B$62:$N$67,Assumptions!$J$59,0),0)</f>
        <v>0</v>
      </c>
      <c r="QD15" s="185">
        <f>IFERROR(VLOOKUP(QD$8,Assumptions!$B$62:$N$67,Assumptions!$J$59,0),0)</f>
        <v>0</v>
      </c>
      <c r="QE15" s="185">
        <f>IFERROR(VLOOKUP(QE$8,Assumptions!$B$62:$N$67,Assumptions!$J$59,0),0)</f>
        <v>0</v>
      </c>
      <c r="QF15" s="185">
        <f>IFERROR(VLOOKUP(QF$8,Assumptions!$B$62:$N$67,Assumptions!$J$59,0),0)</f>
        <v>0</v>
      </c>
      <c r="QG15" s="185">
        <f>IFERROR(VLOOKUP(QG$8,Assumptions!$B$62:$N$67,Assumptions!$J$59,0),0)</f>
        <v>0</v>
      </c>
      <c r="QH15" s="185">
        <f>IFERROR(VLOOKUP(QH$8,Assumptions!$B$62:$N$67,Assumptions!$J$59,0),0)</f>
        <v>0</v>
      </c>
      <c r="QI15" s="185">
        <f>IFERROR(VLOOKUP(QI$8,Assumptions!$B$62:$N$67,Assumptions!$J$59,0),0)</f>
        <v>0</v>
      </c>
      <c r="QJ15" s="185">
        <f>IFERROR(VLOOKUP(QJ$8,Assumptions!$B$62:$N$67,Assumptions!$J$59,0),0)</f>
        <v>0</v>
      </c>
      <c r="QK15" s="185">
        <f>IFERROR(VLOOKUP(QK$8,Assumptions!$B$62:$N$67,Assumptions!$J$59,0),0)</f>
        <v>0</v>
      </c>
      <c r="QL15" s="185">
        <f>IFERROR(VLOOKUP(QL$8,Assumptions!$B$62:$N$67,Assumptions!$J$59,0),0)</f>
        <v>0</v>
      </c>
      <c r="QM15" s="185">
        <f>IFERROR(VLOOKUP(QM$8,Assumptions!$B$62:$N$67,Assumptions!$J$59,0),0)</f>
        <v>0</v>
      </c>
      <c r="QN15" s="185">
        <f>IFERROR(VLOOKUP(QN$8,Assumptions!$B$62:$N$67,Assumptions!$J$59,0),0)</f>
        <v>0</v>
      </c>
      <c r="QO15" s="185">
        <f>IFERROR(VLOOKUP(QO$8,Assumptions!$B$62:$N$67,Assumptions!$J$59,0),0)</f>
        <v>0</v>
      </c>
      <c r="QP15" s="185">
        <f>IFERROR(VLOOKUP(QP$8,Assumptions!$B$62:$N$67,Assumptions!$J$59,0),0)</f>
        <v>0</v>
      </c>
      <c r="QQ15" s="185">
        <f>IFERROR(VLOOKUP(QQ$8,Assumptions!$B$62:$N$67,Assumptions!$J$59,0),0)</f>
        <v>0</v>
      </c>
      <c r="QR15" s="185">
        <f>IFERROR(VLOOKUP(QR$8,Assumptions!$B$62:$N$67,Assumptions!$J$59,0),0)</f>
        <v>0</v>
      </c>
      <c r="QS15" s="185">
        <f>IFERROR(VLOOKUP(QS$8,Assumptions!$B$62:$N$67,Assumptions!$J$59,0),0)</f>
        <v>0</v>
      </c>
      <c r="QT15" s="185">
        <f>IFERROR(VLOOKUP(QT$8,Assumptions!$B$62:$N$67,Assumptions!$J$59,0),0)</f>
        <v>0</v>
      </c>
    </row>
    <row r="16" spans="2:462" outlineLevel="1" x14ac:dyDescent="0.3">
      <c r="L16" s="4"/>
    </row>
    <row r="17" spans="2:462" outlineLevel="1" x14ac:dyDescent="0.3">
      <c r="L17" s="4"/>
    </row>
    <row r="18" spans="2:462" outlineLevel="1" x14ac:dyDescent="0.3">
      <c r="B18" s="170" t="s">
        <v>380</v>
      </c>
      <c r="E18" s="173" t="s">
        <v>227</v>
      </c>
      <c r="G18" s="173" t="s">
        <v>398</v>
      </c>
      <c r="I18" s="170" t="s">
        <v>399</v>
      </c>
      <c r="L18" s="4"/>
    </row>
    <row r="19" spans="2:462" outlineLevel="1" x14ac:dyDescent="0.3">
      <c r="B19" s="187" t="str">
        <f>'Rent Roll'!N7</f>
        <v>Studio</v>
      </c>
      <c r="C19" s="186"/>
      <c r="D19" s="186"/>
      <c r="E19" s="188">
        <f>'Rent Roll'!P7</f>
        <v>35</v>
      </c>
      <c r="F19" s="186"/>
      <c r="G19" s="189">
        <f>'Rent Roll'!S7</f>
        <v>1970.5333333333333</v>
      </c>
      <c r="H19" s="190"/>
      <c r="I19" s="190">
        <f>'Rent Roll'!V7</f>
        <v>52500</v>
      </c>
      <c r="L19" s="4"/>
    </row>
    <row r="20" spans="2:462" outlineLevel="1" x14ac:dyDescent="0.3">
      <c r="B20" s="187" t="str">
        <f>'Rent Roll'!N8</f>
        <v>1BR/1BA</v>
      </c>
      <c r="C20" s="186"/>
      <c r="D20" s="186"/>
      <c r="E20" s="188">
        <f>'Rent Roll'!P8</f>
        <v>32</v>
      </c>
      <c r="F20" s="186"/>
      <c r="G20" s="189">
        <f>'Rent Roll'!S8</f>
        <v>1820.9230769230769</v>
      </c>
      <c r="H20" s="190"/>
      <c r="I20" s="190">
        <f>'Rent Roll'!V8</f>
        <v>57600</v>
      </c>
      <c r="L20" s="4"/>
    </row>
    <row r="21" spans="2:462" outlineLevel="1" x14ac:dyDescent="0.3">
      <c r="B21" s="187" t="str">
        <f>'Rent Roll'!N9</f>
        <v>2BR/1BA</v>
      </c>
      <c r="C21" s="186"/>
      <c r="D21" s="186"/>
      <c r="E21" s="188">
        <f>'Rent Roll'!P9</f>
        <v>33</v>
      </c>
      <c r="F21" s="186"/>
      <c r="G21" s="189">
        <f>'Rent Roll'!S9</f>
        <v>1910.6333333333334</v>
      </c>
      <c r="H21" s="190"/>
      <c r="I21" s="190">
        <f>'Rent Roll'!V9</f>
        <v>82500</v>
      </c>
      <c r="L21" s="4"/>
    </row>
    <row r="22" spans="2:462" x14ac:dyDescent="0.3">
      <c r="E22" s="5"/>
      <c r="L22" s="17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  <c r="AJ22" s="144"/>
      <c r="AK22" s="144"/>
      <c r="AL22" s="144"/>
      <c r="AM22" s="144"/>
      <c r="AN22" s="144"/>
      <c r="AO22" s="144"/>
      <c r="AP22" s="144"/>
      <c r="AQ22" s="144"/>
      <c r="AR22" s="144"/>
      <c r="AS22" s="144"/>
      <c r="AT22" s="144"/>
      <c r="AU22" s="144"/>
      <c r="AV22" s="144"/>
      <c r="AW22" s="144"/>
      <c r="AX22" s="144"/>
      <c r="AY22" s="144"/>
      <c r="AZ22" s="144"/>
      <c r="BA22" s="144"/>
      <c r="BB22" s="144"/>
      <c r="BC22" s="144"/>
      <c r="BD22" s="144"/>
      <c r="BE22" s="144"/>
      <c r="BF22" s="144"/>
      <c r="BG22" s="144"/>
      <c r="BH22" s="144"/>
      <c r="BI22" s="144"/>
      <c r="BJ22" s="144"/>
      <c r="BK22" s="144"/>
      <c r="BL22" s="144"/>
      <c r="BM22" s="144"/>
      <c r="BN22" s="144"/>
      <c r="BO22" s="144"/>
      <c r="BP22" s="144"/>
      <c r="BQ22" s="144"/>
      <c r="BR22" s="144"/>
      <c r="BS22" s="144"/>
      <c r="EB22" s="144"/>
      <c r="EC22" s="144"/>
      <c r="ED22" s="144"/>
      <c r="EE22" s="144"/>
      <c r="EF22" s="144"/>
      <c r="EG22" s="144"/>
      <c r="EH22" s="144"/>
      <c r="EI22" s="144"/>
      <c r="EJ22" s="144"/>
      <c r="EK22" s="144"/>
      <c r="EL22" s="144"/>
      <c r="EM22" s="144"/>
      <c r="EN22" s="144"/>
      <c r="EO22" s="144"/>
      <c r="EP22" s="144"/>
      <c r="EQ22" s="144"/>
      <c r="ER22" s="144"/>
      <c r="ES22" s="144"/>
      <c r="ET22" s="144"/>
      <c r="EU22" s="144"/>
      <c r="EV22" s="144"/>
      <c r="EW22" s="144"/>
      <c r="EX22" s="144"/>
      <c r="EY22" s="144"/>
      <c r="EZ22" s="144"/>
      <c r="FA22" s="144"/>
      <c r="FB22" s="144"/>
      <c r="FC22" s="144"/>
      <c r="FD22" s="144"/>
      <c r="FE22" s="144"/>
      <c r="FF22" s="144"/>
      <c r="FG22" s="144"/>
      <c r="FH22" s="144"/>
      <c r="FI22" s="144"/>
      <c r="FJ22" s="144"/>
      <c r="FK22" s="144"/>
      <c r="FL22" s="144"/>
      <c r="FM22" s="144"/>
      <c r="FN22" s="144"/>
      <c r="FO22" s="144"/>
      <c r="FP22" s="144"/>
      <c r="FQ22" s="144"/>
      <c r="FR22" s="144"/>
      <c r="FS22" s="144"/>
      <c r="FT22" s="144"/>
      <c r="FU22" s="144"/>
      <c r="FV22" s="144"/>
      <c r="FW22" s="144"/>
      <c r="FX22" s="144"/>
      <c r="FY22" s="144"/>
      <c r="FZ22" s="144"/>
      <c r="GA22" s="144"/>
      <c r="GB22" s="144"/>
      <c r="GC22" s="144"/>
      <c r="GD22" s="144"/>
      <c r="GE22" s="144"/>
      <c r="GF22" s="144"/>
      <c r="GG22" s="144"/>
      <c r="GH22" s="144"/>
    </row>
    <row r="23" spans="2:462" x14ac:dyDescent="0.3">
      <c r="L23" s="4"/>
    </row>
    <row r="24" spans="2:462" x14ac:dyDescent="0.3">
      <c r="L24" s="4"/>
    </row>
    <row r="25" spans="2:462" x14ac:dyDescent="0.3">
      <c r="I25" s="38"/>
      <c r="L25" s="121">
        <f>L8</f>
        <v>2025</v>
      </c>
      <c r="M25" s="121">
        <f>M8</f>
        <v>2025</v>
      </c>
      <c r="N25" s="121">
        <f t="shared" ref="N25:BY25" si="1577">N8</f>
        <v>2025</v>
      </c>
      <c r="O25" s="121">
        <f t="shared" si="1577"/>
        <v>2025</v>
      </c>
      <c r="P25" s="121">
        <f t="shared" si="1577"/>
        <v>2025</v>
      </c>
      <c r="Q25" s="121">
        <f t="shared" si="1577"/>
        <v>2025</v>
      </c>
      <c r="R25" s="121">
        <f t="shared" si="1577"/>
        <v>2025</v>
      </c>
      <c r="S25" s="121">
        <f t="shared" si="1577"/>
        <v>2025</v>
      </c>
      <c r="T25" s="121">
        <f t="shared" si="1577"/>
        <v>2025</v>
      </c>
      <c r="U25" s="121">
        <f t="shared" si="1577"/>
        <v>2025</v>
      </c>
      <c r="V25" s="121">
        <f t="shared" si="1577"/>
        <v>2025</v>
      </c>
      <c r="W25" s="121">
        <f t="shared" si="1577"/>
        <v>2025</v>
      </c>
      <c r="X25" s="121">
        <f t="shared" si="1577"/>
        <v>2026</v>
      </c>
      <c r="Y25" s="121">
        <f t="shared" si="1577"/>
        <v>2026</v>
      </c>
      <c r="Z25" s="121">
        <f t="shared" si="1577"/>
        <v>2026</v>
      </c>
      <c r="AA25" s="121">
        <f t="shared" si="1577"/>
        <v>2026</v>
      </c>
      <c r="AB25" s="121">
        <f t="shared" si="1577"/>
        <v>2026</v>
      </c>
      <c r="AC25" s="121">
        <f t="shared" si="1577"/>
        <v>2026</v>
      </c>
      <c r="AD25" s="121">
        <f t="shared" si="1577"/>
        <v>2026</v>
      </c>
      <c r="AE25" s="121">
        <f t="shared" si="1577"/>
        <v>2026</v>
      </c>
      <c r="AF25" s="121">
        <f t="shared" si="1577"/>
        <v>2026</v>
      </c>
      <c r="AG25" s="121">
        <f t="shared" si="1577"/>
        <v>2026</v>
      </c>
      <c r="AH25" s="121">
        <f t="shared" si="1577"/>
        <v>2026</v>
      </c>
      <c r="AI25" s="121">
        <f t="shared" si="1577"/>
        <v>2026</v>
      </c>
      <c r="AJ25" s="121">
        <f t="shared" si="1577"/>
        <v>2027</v>
      </c>
      <c r="AK25" s="121">
        <f t="shared" si="1577"/>
        <v>2027</v>
      </c>
      <c r="AL25" s="121">
        <f t="shared" si="1577"/>
        <v>2027</v>
      </c>
      <c r="AM25" s="121">
        <f t="shared" si="1577"/>
        <v>2027</v>
      </c>
      <c r="AN25" s="121">
        <f t="shared" si="1577"/>
        <v>2027</v>
      </c>
      <c r="AO25" s="121">
        <f t="shared" si="1577"/>
        <v>2027</v>
      </c>
      <c r="AP25" s="121">
        <f t="shared" si="1577"/>
        <v>2027</v>
      </c>
      <c r="AQ25" s="121">
        <f t="shared" si="1577"/>
        <v>2027</v>
      </c>
      <c r="AR25" s="121">
        <f t="shared" si="1577"/>
        <v>2027</v>
      </c>
      <c r="AS25" s="121">
        <f t="shared" si="1577"/>
        <v>2027</v>
      </c>
      <c r="AT25" s="121">
        <f t="shared" si="1577"/>
        <v>2027</v>
      </c>
      <c r="AU25" s="121">
        <f t="shared" si="1577"/>
        <v>2027</v>
      </c>
      <c r="AV25" s="121">
        <f t="shared" si="1577"/>
        <v>2028</v>
      </c>
      <c r="AW25" s="121">
        <f t="shared" si="1577"/>
        <v>2028</v>
      </c>
      <c r="AX25" s="121">
        <f t="shared" si="1577"/>
        <v>2028</v>
      </c>
      <c r="AY25" s="121">
        <f t="shared" si="1577"/>
        <v>2028</v>
      </c>
      <c r="AZ25" s="121">
        <f t="shared" si="1577"/>
        <v>2028</v>
      </c>
      <c r="BA25" s="121">
        <f t="shared" si="1577"/>
        <v>2028</v>
      </c>
      <c r="BB25" s="121">
        <f t="shared" si="1577"/>
        <v>2028</v>
      </c>
      <c r="BC25" s="121">
        <f t="shared" si="1577"/>
        <v>2028</v>
      </c>
      <c r="BD25" s="121">
        <f t="shared" si="1577"/>
        <v>2028</v>
      </c>
      <c r="BE25" s="121">
        <f t="shared" si="1577"/>
        <v>2028</v>
      </c>
      <c r="BF25" s="121">
        <f t="shared" si="1577"/>
        <v>2028</v>
      </c>
      <c r="BG25" s="121">
        <f t="shared" si="1577"/>
        <v>2028</v>
      </c>
      <c r="BH25" s="121">
        <f t="shared" si="1577"/>
        <v>2029</v>
      </c>
      <c r="BI25" s="121">
        <f t="shared" si="1577"/>
        <v>2029</v>
      </c>
      <c r="BJ25" s="121">
        <f t="shared" si="1577"/>
        <v>2029</v>
      </c>
      <c r="BK25" s="121">
        <f t="shared" si="1577"/>
        <v>2029</v>
      </c>
      <c r="BL25" s="121">
        <f t="shared" si="1577"/>
        <v>2029</v>
      </c>
      <c r="BM25" s="121">
        <f t="shared" si="1577"/>
        <v>2029</v>
      </c>
      <c r="BN25" s="121">
        <f t="shared" si="1577"/>
        <v>2029</v>
      </c>
      <c r="BO25" s="121">
        <f t="shared" si="1577"/>
        <v>2029</v>
      </c>
      <c r="BP25" s="121">
        <f t="shared" si="1577"/>
        <v>2029</v>
      </c>
      <c r="BQ25" s="121">
        <f t="shared" si="1577"/>
        <v>2029</v>
      </c>
      <c r="BR25" s="121">
        <f t="shared" si="1577"/>
        <v>2029</v>
      </c>
      <c r="BS25" s="121">
        <f t="shared" si="1577"/>
        <v>2029</v>
      </c>
      <c r="BT25" s="121">
        <f t="shared" si="1577"/>
        <v>2030</v>
      </c>
      <c r="BU25" s="121">
        <f t="shared" si="1577"/>
        <v>2030</v>
      </c>
      <c r="BV25" s="121">
        <f t="shared" si="1577"/>
        <v>2030</v>
      </c>
      <c r="BW25" s="121">
        <f t="shared" si="1577"/>
        <v>2030</v>
      </c>
      <c r="BX25" s="121">
        <f t="shared" si="1577"/>
        <v>2030</v>
      </c>
      <c r="BY25" s="121">
        <f t="shared" si="1577"/>
        <v>2030</v>
      </c>
      <c r="BZ25" s="121">
        <f t="shared" ref="BZ25:EA25" si="1578">BZ8</f>
        <v>2030</v>
      </c>
      <c r="CA25" s="121">
        <f t="shared" si="1578"/>
        <v>2030</v>
      </c>
      <c r="CB25" s="121">
        <f t="shared" si="1578"/>
        <v>2030</v>
      </c>
      <c r="CC25" s="121">
        <f t="shared" si="1578"/>
        <v>2030</v>
      </c>
      <c r="CD25" s="121">
        <f t="shared" si="1578"/>
        <v>2030</v>
      </c>
      <c r="CE25" s="121">
        <f t="shared" si="1578"/>
        <v>2030</v>
      </c>
      <c r="CF25" s="121">
        <f t="shared" si="1578"/>
        <v>2031</v>
      </c>
      <c r="CG25" s="121">
        <f t="shared" si="1578"/>
        <v>2031</v>
      </c>
      <c r="CH25" s="121">
        <f t="shared" si="1578"/>
        <v>2031</v>
      </c>
      <c r="CI25" s="121">
        <f t="shared" si="1578"/>
        <v>2031</v>
      </c>
      <c r="CJ25" s="121">
        <f t="shared" si="1578"/>
        <v>2031</v>
      </c>
      <c r="CK25" s="121">
        <f t="shared" si="1578"/>
        <v>2031</v>
      </c>
      <c r="CL25" s="121">
        <f t="shared" si="1578"/>
        <v>2031</v>
      </c>
      <c r="CM25" s="121">
        <f t="shared" si="1578"/>
        <v>2031</v>
      </c>
      <c r="CN25" s="121">
        <f t="shared" si="1578"/>
        <v>2031</v>
      </c>
      <c r="CO25" s="121">
        <f t="shared" si="1578"/>
        <v>2031</v>
      </c>
      <c r="CP25" s="121">
        <f t="shared" si="1578"/>
        <v>2031</v>
      </c>
      <c r="CQ25" s="121">
        <f t="shared" si="1578"/>
        <v>2031</v>
      </c>
      <c r="CR25" s="121">
        <f t="shared" si="1578"/>
        <v>2032</v>
      </c>
      <c r="CS25" s="121">
        <f t="shared" si="1578"/>
        <v>2032</v>
      </c>
      <c r="CT25" s="121">
        <f t="shared" si="1578"/>
        <v>2032</v>
      </c>
      <c r="CU25" s="121">
        <f t="shared" si="1578"/>
        <v>2032</v>
      </c>
      <c r="CV25" s="121">
        <f t="shared" si="1578"/>
        <v>2032</v>
      </c>
      <c r="CW25" s="121">
        <f t="shared" si="1578"/>
        <v>2032</v>
      </c>
      <c r="CX25" s="121">
        <f t="shared" si="1578"/>
        <v>2032</v>
      </c>
      <c r="CY25" s="121">
        <f t="shared" si="1578"/>
        <v>2032</v>
      </c>
      <c r="CZ25" s="121">
        <f t="shared" si="1578"/>
        <v>2032</v>
      </c>
      <c r="DA25" s="121">
        <f t="shared" si="1578"/>
        <v>2032</v>
      </c>
      <c r="DB25" s="121">
        <f t="shared" si="1578"/>
        <v>2032</v>
      </c>
      <c r="DC25" s="121">
        <f t="shared" si="1578"/>
        <v>2032</v>
      </c>
      <c r="DD25" s="121">
        <f t="shared" si="1578"/>
        <v>2033</v>
      </c>
      <c r="DE25" s="121">
        <f t="shared" si="1578"/>
        <v>2033</v>
      </c>
      <c r="DF25" s="121">
        <f t="shared" si="1578"/>
        <v>2033</v>
      </c>
      <c r="DG25" s="121">
        <f t="shared" si="1578"/>
        <v>2033</v>
      </c>
      <c r="DH25" s="121">
        <f t="shared" si="1578"/>
        <v>2033</v>
      </c>
      <c r="DI25" s="121">
        <f t="shared" si="1578"/>
        <v>2033</v>
      </c>
      <c r="DJ25" s="121">
        <f t="shared" si="1578"/>
        <v>2033</v>
      </c>
      <c r="DK25" s="121">
        <f t="shared" si="1578"/>
        <v>2033</v>
      </c>
      <c r="DL25" s="121">
        <f t="shared" si="1578"/>
        <v>2033</v>
      </c>
      <c r="DM25" s="121">
        <f t="shared" si="1578"/>
        <v>2033</v>
      </c>
      <c r="DN25" s="121">
        <f t="shared" si="1578"/>
        <v>2033</v>
      </c>
      <c r="DO25" s="121">
        <f t="shared" si="1578"/>
        <v>2033</v>
      </c>
      <c r="DP25" s="121">
        <f t="shared" si="1578"/>
        <v>2034</v>
      </c>
      <c r="DQ25" s="121">
        <f t="shared" si="1578"/>
        <v>2034</v>
      </c>
      <c r="DR25" s="121">
        <f t="shared" si="1578"/>
        <v>2034</v>
      </c>
      <c r="DS25" s="121">
        <f t="shared" si="1578"/>
        <v>2034</v>
      </c>
      <c r="DT25" s="121">
        <f t="shared" si="1578"/>
        <v>2034</v>
      </c>
      <c r="DU25" s="121">
        <f t="shared" si="1578"/>
        <v>2034</v>
      </c>
      <c r="DV25" s="121">
        <f t="shared" si="1578"/>
        <v>2034</v>
      </c>
      <c r="DW25" s="121">
        <f t="shared" si="1578"/>
        <v>2034</v>
      </c>
      <c r="DX25" s="121">
        <f t="shared" si="1578"/>
        <v>2034</v>
      </c>
      <c r="DY25" s="121">
        <f t="shared" si="1578"/>
        <v>2034</v>
      </c>
      <c r="DZ25" s="121">
        <f t="shared" si="1578"/>
        <v>2034</v>
      </c>
      <c r="EA25" s="121">
        <f t="shared" si="1578"/>
        <v>2034</v>
      </c>
      <c r="EB25" s="121">
        <f>EB8</f>
        <v>2035</v>
      </c>
      <c r="EC25" s="121">
        <f t="shared" ref="EC25:GN25" si="1579">EC8</f>
        <v>2035</v>
      </c>
      <c r="ED25" s="121">
        <f t="shared" si="1579"/>
        <v>2035</v>
      </c>
      <c r="EE25" s="121">
        <f t="shared" si="1579"/>
        <v>2035</v>
      </c>
      <c r="EF25" s="121">
        <f t="shared" si="1579"/>
        <v>2035</v>
      </c>
      <c r="EG25" s="121">
        <f t="shared" si="1579"/>
        <v>2035</v>
      </c>
      <c r="EH25" s="121">
        <f t="shared" si="1579"/>
        <v>2035</v>
      </c>
      <c r="EI25" s="121">
        <f t="shared" si="1579"/>
        <v>2035</v>
      </c>
      <c r="EJ25" s="121">
        <f t="shared" si="1579"/>
        <v>2035</v>
      </c>
      <c r="EK25" s="121">
        <f t="shared" si="1579"/>
        <v>2035</v>
      </c>
      <c r="EL25" s="121">
        <f t="shared" si="1579"/>
        <v>2035</v>
      </c>
      <c r="EM25" s="121">
        <f t="shared" si="1579"/>
        <v>2035</v>
      </c>
      <c r="EN25" s="121">
        <f t="shared" si="1579"/>
        <v>2036</v>
      </c>
      <c r="EO25" s="121">
        <f t="shared" si="1579"/>
        <v>2036</v>
      </c>
      <c r="EP25" s="121">
        <f t="shared" si="1579"/>
        <v>2036</v>
      </c>
      <c r="EQ25" s="121">
        <f t="shared" si="1579"/>
        <v>2036</v>
      </c>
      <c r="ER25" s="121">
        <f t="shared" si="1579"/>
        <v>2036</v>
      </c>
      <c r="ES25" s="121">
        <f t="shared" si="1579"/>
        <v>2036</v>
      </c>
      <c r="ET25" s="121">
        <f t="shared" si="1579"/>
        <v>2036</v>
      </c>
      <c r="EU25" s="121">
        <f t="shared" si="1579"/>
        <v>2036</v>
      </c>
      <c r="EV25" s="121">
        <f t="shared" si="1579"/>
        <v>2036</v>
      </c>
      <c r="EW25" s="121">
        <f t="shared" si="1579"/>
        <v>2036</v>
      </c>
      <c r="EX25" s="121">
        <f t="shared" si="1579"/>
        <v>2036</v>
      </c>
      <c r="EY25" s="121">
        <f t="shared" si="1579"/>
        <v>2036</v>
      </c>
      <c r="EZ25" s="121">
        <f t="shared" si="1579"/>
        <v>2037</v>
      </c>
      <c r="FA25" s="121">
        <f t="shared" si="1579"/>
        <v>2037</v>
      </c>
      <c r="FB25" s="121">
        <f t="shared" si="1579"/>
        <v>2037</v>
      </c>
      <c r="FC25" s="121">
        <f t="shared" si="1579"/>
        <v>2037</v>
      </c>
      <c r="FD25" s="121">
        <f t="shared" si="1579"/>
        <v>2037</v>
      </c>
      <c r="FE25" s="121">
        <f t="shared" si="1579"/>
        <v>2037</v>
      </c>
      <c r="FF25" s="121">
        <f t="shared" si="1579"/>
        <v>2037</v>
      </c>
      <c r="FG25" s="121">
        <f t="shared" si="1579"/>
        <v>2037</v>
      </c>
      <c r="FH25" s="121">
        <f t="shared" si="1579"/>
        <v>2037</v>
      </c>
      <c r="FI25" s="121">
        <f t="shared" si="1579"/>
        <v>2037</v>
      </c>
      <c r="FJ25" s="121">
        <f t="shared" si="1579"/>
        <v>2037</v>
      </c>
      <c r="FK25" s="121">
        <f t="shared" si="1579"/>
        <v>2037</v>
      </c>
      <c r="FL25" s="121">
        <f t="shared" si="1579"/>
        <v>2038</v>
      </c>
      <c r="FM25" s="121">
        <f t="shared" si="1579"/>
        <v>2038</v>
      </c>
      <c r="FN25" s="121">
        <f t="shared" si="1579"/>
        <v>2038</v>
      </c>
      <c r="FO25" s="121">
        <f t="shared" si="1579"/>
        <v>2038</v>
      </c>
      <c r="FP25" s="121">
        <f t="shared" si="1579"/>
        <v>2038</v>
      </c>
      <c r="FQ25" s="121">
        <f t="shared" si="1579"/>
        <v>2038</v>
      </c>
      <c r="FR25" s="121">
        <f t="shared" si="1579"/>
        <v>2038</v>
      </c>
      <c r="FS25" s="121">
        <f t="shared" si="1579"/>
        <v>2038</v>
      </c>
      <c r="FT25" s="121">
        <f t="shared" si="1579"/>
        <v>2038</v>
      </c>
      <c r="FU25" s="121">
        <f t="shared" si="1579"/>
        <v>2038</v>
      </c>
      <c r="FV25" s="121">
        <f t="shared" si="1579"/>
        <v>2038</v>
      </c>
      <c r="FW25" s="121">
        <f t="shared" si="1579"/>
        <v>2038</v>
      </c>
      <c r="FX25" s="121">
        <f t="shared" si="1579"/>
        <v>2039</v>
      </c>
      <c r="FY25" s="121">
        <f t="shared" si="1579"/>
        <v>2039</v>
      </c>
      <c r="FZ25" s="121">
        <f t="shared" si="1579"/>
        <v>2039</v>
      </c>
      <c r="GA25" s="121">
        <f t="shared" si="1579"/>
        <v>2039</v>
      </c>
      <c r="GB25" s="121">
        <f t="shared" si="1579"/>
        <v>2039</v>
      </c>
      <c r="GC25" s="121">
        <f t="shared" si="1579"/>
        <v>2039</v>
      </c>
      <c r="GD25" s="121">
        <f t="shared" si="1579"/>
        <v>2039</v>
      </c>
      <c r="GE25" s="121">
        <f t="shared" si="1579"/>
        <v>2039</v>
      </c>
      <c r="GF25" s="121">
        <f t="shared" si="1579"/>
        <v>2039</v>
      </c>
      <c r="GG25" s="121">
        <f t="shared" si="1579"/>
        <v>2039</v>
      </c>
      <c r="GH25" s="121">
        <f t="shared" si="1579"/>
        <v>2039</v>
      </c>
      <c r="GI25" s="121">
        <f t="shared" si="1579"/>
        <v>2039</v>
      </c>
      <c r="GJ25" s="121">
        <f t="shared" si="1579"/>
        <v>2040</v>
      </c>
      <c r="GK25" s="121">
        <f t="shared" si="1579"/>
        <v>2040</v>
      </c>
      <c r="GL25" s="121">
        <f t="shared" si="1579"/>
        <v>2040</v>
      </c>
      <c r="GM25" s="121">
        <f t="shared" si="1579"/>
        <v>2040</v>
      </c>
      <c r="GN25" s="121">
        <f t="shared" si="1579"/>
        <v>2040</v>
      </c>
      <c r="GO25" s="121">
        <f t="shared" ref="GO25:IP25" si="1580">GO8</f>
        <v>2040</v>
      </c>
      <c r="GP25" s="121">
        <f t="shared" si="1580"/>
        <v>2040</v>
      </c>
      <c r="GQ25" s="121">
        <f t="shared" si="1580"/>
        <v>2040</v>
      </c>
      <c r="GR25" s="121">
        <f t="shared" si="1580"/>
        <v>2040</v>
      </c>
      <c r="GS25" s="121">
        <f t="shared" si="1580"/>
        <v>2040</v>
      </c>
      <c r="GT25" s="121">
        <f t="shared" si="1580"/>
        <v>2040</v>
      </c>
      <c r="GU25" s="121">
        <f t="shared" si="1580"/>
        <v>2040</v>
      </c>
      <c r="GV25" s="121">
        <f t="shared" si="1580"/>
        <v>2041</v>
      </c>
      <c r="GW25" s="121">
        <f t="shared" si="1580"/>
        <v>2041</v>
      </c>
      <c r="GX25" s="121">
        <f t="shared" si="1580"/>
        <v>2041</v>
      </c>
      <c r="GY25" s="121">
        <f t="shared" si="1580"/>
        <v>2041</v>
      </c>
      <c r="GZ25" s="121">
        <f t="shared" si="1580"/>
        <v>2041</v>
      </c>
      <c r="HA25" s="121">
        <f t="shared" si="1580"/>
        <v>2041</v>
      </c>
      <c r="HB25" s="121">
        <f t="shared" si="1580"/>
        <v>2041</v>
      </c>
      <c r="HC25" s="121">
        <f t="shared" si="1580"/>
        <v>2041</v>
      </c>
      <c r="HD25" s="121">
        <f t="shared" si="1580"/>
        <v>2041</v>
      </c>
      <c r="HE25" s="121">
        <f t="shared" si="1580"/>
        <v>2041</v>
      </c>
      <c r="HF25" s="121">
        <f t="shared" si="1580"/>
        <v>2041</v>
      </c>
      <c r="HG25" s="121">
        <f t="shared" si="1580"/>
        <v>2041</v>
      </c>
      <c r="HH25" s="121">
        <f t="shared" si="1580"/>
        <v>2042</v>
      </c>
      <c r="HI25" s="121">
        <f t="shared" si="1580"/>
        <v>2042</v>
      </c>
      <c r="HJ25" s="121">
        <f t="shared" si="1580"/>
        <v>2042</v>
      </c>
      <c r="HK25" s="121">
        <f t="shared" si="1580"/>
        <v>2042</v>
      </c>
      <c r="HL25" s="121">
        <f t="shared" si="1580"/>
        <v>2042</v>
      </c>
      <c r="HM25" s="121">
        <f t="shared" si="1580"/>
        <v>2042</v>
      </c>
      <c r="HN25" s="121">
        <f t="shared" si="1580"/>
        <v>2042</v>
      </c>
      <c r="HO25" s="121">
        <f t="shared" si="1580"/>
        <v>2042</v>
      </c>
      <c r="HP25" s="121">
        <f t="shared" si="1580"/>
        <v>2042</v>
      </c>
      <c r="HQ25" s="121">
        <f t="shared" si="1580"/>
        <v>2042</v>
      </c>
      <c r="HR25" s="121">
        <f t="shared" si="1580"/>
        <v>2042</v>
      </c>
      <c r="HS25" s="121">
        <f t="shared" si="1580"/>
        <v>2042</v>
      </c>
      <c r="HT25" s="121">
        <f t="shared" si="1580"/>
        <v>2043</v>
      </c>
      <c r="HU25" s="121">
        <f t="shared" si="1580"/>
        <v>2043</v>
      </c>
      <c r="HV25" s="121">
        <f t="shared" si="1580"/>
        <v>2043</v>
      </c>
      <c r="HW25" s="121">
        <f t="shared" si="1580"/>
        <v>2043</v>
      </c>
      <c r="HX25" s="121">
        <f t="shared" si="1580"/>
        <v>2043</v>
      </c>
      <c r="HY25" s="121">
        <f t="shared" si="1580"/>
        <v>2043</v>
      </c>
      <c r="HZ25" s="121">
        <f t="shared" si="1580"/>
        <v>2043</v>
      </c>
      <c r="IA25" s="121">
        <f t="shared" si="1580"/>
        <v>2043</v>
      </c>
      <c r="IB25" s="121">
        <f t="shared" si="1580"/>
        <v>2043</v>
      </c>
      <c r="IC25" s="121">
        <f t="shared" si="1580"/>
        <v>2043</v>
      </c>
      <c r="ID25" s="121">
        <f t="shared" si="1580"/>
        <v>2043</v>
      </c>
      <c r="IE25" s="121">
        <f t="shared" si="1580"/>
        <v>2043</v>
      </c>
      <c r="IF25" s="121">
        <f t="shared" si="1580"/>
        <v>2044</v>
      </c>
      <c r="IG25" s="121">
        <f t="shared" si="1580"/>
        <v>2044</v>
      </c>
      <c r="IH25" s="121">
        <f t="shared" si="1580"/>
        <v>2044</v>
      </c>
      <c r="II25" s="121">
        <f t="shared" si="1580"/>
        <v>2044</v>
      </c>
      <c r="IJ25" s="121">
        <f t="shared" si="1580"/>
        <v>2044</v>
      </c>
      <c r="IK25" s="121">
        <f t="shared" si="1580"/>
        <v>2044</v>
      </c>
      <c r="IL25" s="121">
        <f t="shared" si="1580"/>
        <v>2044</v>
      </c>
      <c r="IM25" s="121">
        <f t="shared" si="1580"/>
        <v>2044</v>
      </c>
      <c r="IN25" s="121">
        <f t="shared" si="1580"/>
        <v>2044</v>
      </c>
      <c r="IO25" s="121">
        <f t="shared" si="1580"/>
        <v>2044</v>
      </c>
      <c r="IP25" s="121">
        <f t="shared" si="1580"/>
        <v>2044</v>
      </c>
      <c r="IQ25" s="121">
        <f t="shared" ref="IQ25:LB25" si="1581">IQ8</f>
        <v>2044</v>
      </c>
      <c r="IR25" s="121">
        <f t="shared" si="1581"/>
        <v>2045</v>
      </c>
      <c r="IS25" s="121">
        <f t="shared" si="1581"/>
        <v>2045</v>
      </c>
      <c r="IT25" s="121">
        <f t="shared" si="1581"/>
        <v>2045</v>
      </c>
      <c r="IU25" s="121">
        <f t="shared" si="1581"/>
        <v>2045</v>
      </c>
      <c r="IV25" s="121">
        <f t="shared" si="1581"/>
        <v>2045</v>
      </c>
      <c r="IW25" s="121">
        <f t="shared" si="1581"/>
        <v>2045</v>
      </c>
      <c r="IX25" s="121">
        <f t="shared" si="1581"/>
        <v>2045</v>
      </c>
      <c r="IY25" s="121">
        <f t="shared" si="1581"/>
        <v>2045</v>
      </c>
      <c r="IZ25" s="121">
        <f t="shared" si="1581"/>
        <v>2045</v>
      </c>
      <c r="JA25" s="121">
        <f t="shared" si="1581"/>
        <v>2045</v>
      </c>
      <c r="JB25" s="121">
        <f t="shared" si="1581"/>
        <v>2045</v>
      </c>
      <c r="JC25" s="121">
        <f t="shared" si="1581"/>
        <v>2045</v>
      </c>
      <c r="JD25" s="121">
        <f t="shared" si="1581"/>
        <v>2046</v>
      </c>
      <c r="JE25" s="121">
        <f t="shared" si="1581"/>
        <v>2046</v>
      </c>
      <c r="JF25" s="121">
        <f t="shared" si="1581"/>
        <v>2046</v>
      </c>
      <c r="JG25" s="121">
        <f t="shared" si="1581"/>
        <v>2046</v>
      </c>
      <c r="JH25" s="121">
        <f t="shared" si="1581"/>
        <v>2046</v>
      </c>
      <c r="JI25" s="121">
        <f t="shared" si="1581"/>
        <v>2046</v>
      </c>
      <c r="JJ25" s="121">
        <f t="shared" si="1581"/>
        <v>2046</v>
      </c>
      <c r="JK25" s="121">
        <f t="shared" si="1581"/>
        <v>2046</v>
      </c>
      <c r="JL25" s="121">
        <f t="shared" si="1581"/>
        <v>2046</v>
      </c>
      <c r="JM25" s="121">
        <f t="shared" si="1581"/>
        <v>2046</v>
      </c>
      <c r="JN25" s="121">
        <f t="shared" si="1581"/>
        <v>2046</v>
      </c>
      <c r="JO25" s="121">
        <f t="shared" si="1581"/>
        <v>2046</v>
      </c>
      <c r="JP25" s="121">
        <f t="shared" si="1581"/>
        <v>2047</v>
      </c>
      <c r="JQ25" s="121">
        <f t="shared" si="1581"/>
        <v>2047</v>
      </c>
      <c r="JR25" s="121">
        <f t="shared" si="1581"/>
        <v>2047</v>
      </c>
      <c r="JS25" s="121">
        <f t="shared" si="1581"/>
        <v>2047</v>
      </c>
      <c r="JT25" s="121">
        <f t="shared" si="1581"/>
        <v>2047</v>
      </c>
      <c r="JU25" s="121">
        <f t="shared" si="1581"/>
        <v>2047</v>
      </c>
      <c r="JV25" s="121">
        <f t="shared" si="1581"/>
        <v>2047</v>
      </c>
      <c r="JW25" s="121">
        <f t="shared" si="1581"/>
        <v>2047</v>
      </c>
      <c r="JX25" s="121">
        <f t="shared" si="1581"/>
        <v>2047</v>
      </c>
      <c r="JY25" s="121">
        <f t="shared" si="1581"/>
        <v>2047</v>
      </c>
      <c r="JZ25" s="121">
        <f t="shared" si="1581"/>
        <v>2047</v>
      </c>
      <c r="KA25" s="121">
        <f t="shared" si="1581"/>
        <v>2047</v>
      </c>
      <c r="KB25" s="121">
        <f t="shared" si="1581"/>
        <v>2048</v>
      </c>
      <c r="KC25" s="121">
        <f t="shared" si="1581"/>
        <v>2048</v>
      </c>
      <c r="KD25" s="121">
        <f t="shared" si="1581"/>
        <v>2048</v>
      </c>
      <c r="KE25" s="121">
        <f t="shared" si="1581"/>
        <v>2048</v>
      </c>
      <c r="KF25" s="121">
        <f t="shared" si="1581"/>
        <v>2048</v>
      </c>
      <c r="KG25" s="121">
        <f t="shared" si="1581"/>
        <v>2048</v>
      </c>
      <c r="KH25" s="121">
        <f t="shared" si="1581"/>
        <v>2048</v>
      </c>
      <c r="KI25" s="121">
        <f t="shared" si="1581"/>
        <v>2048</v>
      </c>
      <c r="KJ25" s="121">
        <f t="shared" si="1581"/>
        <v>2048</v>
      </c>
      <c r="KK25" s="121">
        <f t="shared" si="1581"/>
        <v>2048</v>
      </c>
      <c r="KL25" s="121">
        <f t="shared" si="1581"/>
        <v>2048</v>
      </c>
      <c r="KM25" s="121">
        <f t="shared" si="1581"/>
        <v>2048</v>
      </c>
      <c r="KN25" s="121">
        <f t="shared" si="1581"/>
        <v>2049</v>
      </c>
      <c r="KO25" s="121">
        <f t="shared" si="1581"/>
        <v>2049</v>
      </c>
      <c r="KP25" s="121">
        <f t="shared" si="1581"/>
        <v>2049</v>
      </c>
      <c r="KQ25" s="121">
        <f t="shared" si="1581"/>
        <v>2049</v>
      </c>
      <c r="KR25" s="121">
        <f t="shared" si="1581"/>
        <v>2049</v>
      </c>
      <c r="KS25" s="121">
        <f t="shared" si="1581"/>
        <v>2049</v>
      </c>
      <c r="KT25" s="121">
        <f t="shared" si="1581"/>
        <v>2049</v>
      </c>
      <c r="KU25" s="121">
        <f t="shared" si="1581"/>
        <v>2049</v>
      </c>
      <c r="KV25" s="121">
        <f t="shared" si="1581"/>
        <v>2049</v>
      </c>
      <c r="KW25" s="121">
        <f t="shared" si="1581"/>
        <v>2049</v>
      </c>
      <c r="KX25" s="121">
        <f t="shared" si="1581"/>
        <v>2049</v>
      </c>
      <c r="KY25" s="121">
        <f t="shared" si="1581"/>
        <v>2049</v>
      </c>
      <c r="KZ25" s="121">
        <f t="shared" si="1581"/>
        <v>2050</v>
      </c>
      <c r="LA25" s="121">
        <f t="shared" si="1581"/>
        <v>2050</v>
      </c>
      <c r="LB25" s="121">
        <f t="shared" si="1581"/>
        <v>2050</v>
      </c>
      <c r="LC25" s="121">
        <f t="shared" ref="LC25:NN25" si="1582">LC8</f>
        <v>2050</v>
      </c>
      <c r="LD25" s="121">
        <f t="shared" si="1582"/>
        <v>2050</v>
      </c>
      <c r="LE25" s="121">
        <f t="shared" si="1582"/>
        <v>2050</v>
      </c>
      <c r="LF25" s="121">
        <f t="shared" si="1582"/>
        <v>2050</v>
      </c>
      <c r="LG25" s="121">
        <f t="shared" si="1582"/>
        <v>2050</v>
      </c>
      <c r="LH25" s="121">
        <f t="shared" si="1582"/>
        <v>2050</v>
      </c>
      <c r="LI25" s="121">
        <f t="shared" si="1582"/>
        <v>2050</v>
      </c>
      <c r="LJ25" s="121">
        <f t="shared" si="1582"/>
        <v>2050</v>
      </c>
      <c r="LK25" s="121">
        <f t="shared" si="1582"/>
        <v>2050</v>
      </c>
      <c r="LL25" s="121">
        <f t="shared" si="1582"/>
        <v>2051</v>
      </c>
      <c r="LM25" s="121">
        <f t="shared" si="1582"/>
        <v>2051</v>
      </c>
      <c r="LN25" s="121">
        <f t="shared" si="1582"/>
        <v>2051</v>
      </c>
      <c r="LO25" s="121">
        <f t="shared" si="1582"/>
        <v>2051</v>
      </c>
      <c r="LP25" s="121">
        <f t="shared" si="1582"/>
        <v>2051</v>
      </c>
      <c r="LQ25" s="121">
        <f t="shared" si="1582"/>
        <v>2051</v>
      </c>
      <c r="LR25" s="121">
        <f t="shared" si="1582"/>
        <v>2051</v>
      </c>
      <c r="LS25" s="121">
        <f t="shared" si="1582"/>
        <v>2051</v>
      </c>
      <c r="LT25" s="121">
        <f t="shared" si="1582"/>
        <v>2051</v>
      </c>
      <c r="LU25" s="121">
        <f t="shared" si="1582"/>
        <v>2051</v>
      </c>
      <c r="LV25" s="121">
        <f t="shared" si="1582"/>
        <v>2051</v>
      </c>
      <c r="LW25" s="121">
        <f t="shared" si="1582"/>
        <v>2051</v>
      </c>
      <c r="LX25" s="121">
        <f t="shared" si="1582"/>
        <v>2052</v>
      </c>
      <c r="LY25" s="121">
        <f t="shared" si="1582"/>
        <v>2052</v>
      </c>
      <c r="LZ25" s="121">
        <f t="shared" si="1582"/>
        <v>2052</v>
      </c>
      <c r="MA25" s="121">
        <f t="shared" si="1582"/>
        <v>2052</v>
      </c>
      <c r="MB25" s="121">
        <f t="shared" si="1582"/>
        <v>2052</v>
      </c>
      <c r="MC25" s="121">
        <f t="shared" si="1582"/>
        <v>2052</v>
      </c>
      <c r="MD25" s="121">
        <f t="shared" si="1582"/>
        <v>2052</v>
      </c>
      <c r="ME25" s="121">
        <f t="shared" si="1582"/>
        <v>2052</v>
      </c>
      <c r="MF25" s="121">
        <f t="shared" si="1582"/>
        <v>2052</v>
      </c>
      <c r="MG25" s="121">
        <f t="shared" si="1582"/>
        <v>2052</v>
      </c>
      <c r="MH25" s="121">
        <f t="shared" si="1582"/>
        <v>2052</v>
      </c>
      <c r="MI25" s="121">
        <f t="shared" si="1582"/>
        <v>2052</v>
      </c>
      <c r="MJ25" s="121">
        <f t="shared" si="1582"/>
        <v>2053</v>
      </c>
      <c r="MK25" s="121">
        <f t="shared" si="1582"/>
        <v>2053</v>
      </c>
      <c r="ML25" s="121">
        <f t="shared" si="1582"/>
        <v>2053</v>
      </c>
      <c r="MM25" s="121">
        <f t="shared" si="1582"/>
        <v>2053</v>
      </c>
      <c r="MN25" s="121">
        <f t="shared" si="1582"/>
        <v>2053</v>
      </c>
      <c r="MO25" s="121">
        <f t="shared" si="1582"/>
        <v>2053</v>
      </c>
      <c r="MP25" s="121">
        <f t="shared" si="1582"/>
        <v>2053</v>
      </c>
      <c r="MQ25" s="121">
        <f t="shared" si="1582"/>
        <v>2053</v>
      </c>
      <c r="MR25" s="121">
        <f t="shared" si="1582"/>
        <v>2053</v>
      </c>
      <c r="MS25" s="121">
        <f t="shared" si="1582"/>
        <v>2053</v>
      </c>
      <c r="MT25" s="121">
        <f t="shared" si="1582"/>
        <v>2053</v>
      </c>
      <c r="MU25" s="121">
        <f t="shared" si="1582"/>
        <v>2053</v>
      </c>
      <c r="MV25" s="121">
        <f t="shared" si="1582"/>
        <v>2054</v>
      </c>
      <c r="MW25" s="121">
        <f t="shared" si="1582"/>
        <v>2054</v>
      </c>
      <c r="MX25" s="121">
        <f t="shared" si="1582"/>
        <v>2054</v>
      </c>
      <c r="MY25" s="121">
        <f t="shared" si="1582"/>
        <v>2054</v>
      </c>
      <c r="MZ25" s="121">
        <f t="shared" si="1582"/>
        <v>2054</v>
      </c>
      <c r="NA25" s="121">
        <f t="shared" si="1582"/>
        <v>2054</v>
      </c>
      <c r="NB25" s="121">
        <f t="shared" si="1582"/>
        <v>2054</v>
      </c>
      <c r="NC25" s="121">
        <f t="shared" si="1582"/>
        <v>2054</v>
      </c>
      <c r="ND25" s="121">
        <f t="shared" si="1582"/>
        <v>2054</v>
      </c>
      <c r="NE25" s="121">
        <f t="shared" si="1582"/>
        <v>2054</v>
      </c>
      <c r="NF25" s="121">
        <f t="shared" si="1582"/>
        <v>2054</v>
      </c>
      <c r="NG25" s="121">
        <f t="shared" si="1582"/>
        <v>2054</v>
      </c>
      <c r="NH25" s="121">
        <f t="shared" si="1582"/>
        <v>2055</v>
      </c>
      <c r="NI25" s="121">
        <f t="shared" si="1582"/>
        <v>2055</v>
      </c>
      <c r="NJ25" s="121">
        <f t="shared" si="1582"/>
        <v>2055</v>
      </c>
      <c r="NK25" s="121">
        <f t="shared" si="1582"/>
        <v>2055</v>
      </c>
      <c r="NL25" s="121">
        <f t="shared" si="1582"/>
        <v>2055</v>
      </c>
      <c r="NM25" s="121">
        <f t="shared" si="1582"/>
        <v>2055</v>
      </c>
      <c r="NN25" s="121">
        <f t="shared" si="1582"/>
        <v>2055</v>
      </c>
      <c r="NO25" s="121">
        <f t="shared" ref="NO25:PZ25" si="1583">NO8</f>
        <v>2055</v>
      </c>
      <c r="NP25" s="121">
        <f t="shared" si="1583"/>
        <v>2055</v>
      </c>
      <c r="NQ25" s="121">
        <f t="shared" si="1583"/>
        <v>2055</v>
      </c>
      <c r="NR25" s="121">
        <f t="shared" si="1583"/>
        <v>2055</v>
      </c>
      <c r="NS25" s="121">
        <f t="shared" si="1583"/>
        <v>2055</v>
      </c>
      <c r="NT25" s="121">
        <f t="shared" si="1583"/>
        <v>2056</v>
      </c>
      <c r="NU25" s="121">
        <f t="shared" si="1583"/>
        <v>2056</v>
      </c>
      <c r="NV25" s="121">
        <f t="shared" si="1583"/>
        <v>2056</v>
      </c>
      <c r="NW25" s="121">
        <f t="shared" si="1583"/>
        <v>2056</v>
      </c>
      <c r="NX25" s="121">
        <f t="shared" si="1583"/>
        <v>2056</v>
      </c>
      <c r="NY25" s="121">
        <f t="shared" si="1583"/>
        <v>2056</v>
      </c>
      <c r="NZ25" s="121">
        <f t="shared" si="1583"/>
        <v>2056</v>
      </c>
      <c r="OA25" s="121">
        <f t="shared" si="1583"/>
        <v>2056</v>
      </c>
      <c r="OB25" s="121">
        <f t="shared" si="1583"/>
        <v>2056</v>
      </c>
      <c r="OC25" s="121">
        <f t="shared" si="1583"/>
        <v>2056</v>
      </c>
      <c r="OD25" s="121">
        <f t="shared" si="1583"/>
        <v>2056</v>
      </c>
      <c r="OE25" s="121">
        <f t="shared" si="1583"/>
        <v>2056</v>
      </c>
      <c r="OF25" s="121">
        <f t="shared" si="1583"/>
        <v>2057</v>
      </c>
      <c r="OG25" s="121">
        <f t="shared" si="1583"/>
        <v>2057</v>
      </c>
      <c r="OH25" s="121">
        <f t="shared" si="1583"/>
        <v>2057</v>
      </c>
      <c r="OI25" s="121">
        <f t="shared" si="1583"/>
        <v>2057</v>
      </c>
      <c r="OJ25" s="121">
        <f t="shared" si="1583"/>
        <v>2057</v>
      </c>
      <c r="OK25" s="121">
        <f t="shared" si="1583"/>
        <v>2057</v>
      </c>
      <c r="OL25" s="121">
        <f t="shared" si="1583"/>
        <v>2057</v>
      </c>
      <c r="OM25" s="121">
        <f t="shared" si="1583"/>
        <v>2057</v>
      </c>
      <c r="ON25" s="121">
        <f t="shared" si="1583"/>
        <v>2057</v>
      </c>
      <c r="OO25" s="121">
        <f t="shared" si="1583"/>
        <v>2057</v>
      </c>
      <c r="OP25" s="121">
        <f t="shared" si="1583"/>
        <v>2057</v>
      </c>
      <c r="OQ25" s="121">
        <f t="shared" si="1583"/>
        <v>2057</v>
      </c>
      <c r="OR25" s="121">
        <f t="shared" si="1583"/>
        <v>2058</v>
      </c>
      <c r="OS25" s="121">
        <f t="shared" si="1583"/>
        <v>2058</v>
      </c>
      <c r="OT25" s="121">
        <f t="shared" si="1583"/>
        <v>2058</v>
      </c>
      <c r="OU25" s="121">
        <f t="shared" si="1583"/>
        <v>2058</v>
      </c>
      <c r="OV25" s="121">
        <f t="shared" si="1583"/>
        <v>2058</v>
      </c>
      <c r="OW25" s="121">
        <f t="shared" si="1583"/>
        <v>2058</v>
      </c>
      <c r="OX25" s="121">
        <f t="shared" si="1583"/>
        <v>2058</v>
      </c>
      <c r="OY25" s="121">
        <f t="shared" si="1583"/>
        <v>2058</v>
      </c>
      <c r="OZ25" s="121">
        <f t="shared" si="1583"/>
        <v>2058</v>
      </c>
      <c r="PA25" s="121">
        <f t="shared" si="1583"/>
        <v>2058</v>
      </c>
      <c r="PB25" s="121">
        <f t="shared" si="1583"/>
        <v>2058</v>
      </c>
      <c r="PC25" s="121">
        <f t="shared" si="1583"/>
        <v>2058</v>
      </c>
      <c r="PD25" s="121">
        <f t="shared" si="1583"/>
        <v>2059</v>
      </c>
      <c r="PE25" s="121">
        <f t="shared" si="1583"/>
        <v>2059</v>
      </c>
      <c r="PF25" s="121">
        <f t="shared" si="1583"/>
        <v>2059</v>
      </c>
      <c r="PG25" s="121">
        <f t="shared" si="1583"/>
        <v>2059</v>
      </c>
      <c r="PH25" s="121">
        <f t="shared" si="1583"/>
        <v>2059</v>
      </c>
      <c r="PI25" s="121">
        <f t="shared" si="1583"/>
        <v>2059</v>
      </c>
      <c r="PJ25" s="121">
        <f t="shared" si="1583"/>
        <v>2059</v>
      </c>
      <c r="PK25" s="121">
        <f t="shared" si="1583"/>
        <v>2059</v>
      </c>
      <c r="PL25" s="121">
        <f t="shared" si="1583"/>
        <v>2059</v>
      </c>
      <c r="PM25" s="121">
        <f t="shared" si="1583"/>
        <v>2059</v>
      </c>
      <c r="PN25" s="121">
        <f t="shared" si="1583"/>
        <v>2059</v>
      </c>
      <c r="PO25" s="121">
        <f t="shared" si="1583"/>
        <v>2059</v>
      </c>
      <c r="PP25" s="121">
        <f t="shared" si="1583"/>
        <v>2060</v>
      </c>
      <c r="PQ25" s="121">
        <f t="shared" si="1583"/>
        <v>2060</v>
      </c>
      <c r="PR25" s="121">
        <f t="shared" si="1583"/>
        <v>2060</v>
      </c>
      <c r="PS25" s="121">
        <f t="shared" si="1583"/>
        <v>2060</v>
      </c>
      <c r="PT25" s="121">
        <f t="shared" si="1583"/>
        <v>2060</v>
      </c>
      <c r="PU25" s="121">
        <f t="shared" si="1583"/>
        <v>2060</v>
      </c>
      <c r="PV25" s="121">
        <f t="shared" si="1583"/>
        <v>2060</v>
      </c>
      <c r="PW25" s="121">
        <f t="shared" si="1583"/>
        <v>2060</v>
      </c>
      <c r="PX25" s="121">
        <f t="shared" si="1583"/>
        <v>2060</v>
      </c>
      <c r="PY25" s="121">
        <f t="shared" si="1583"/>
        <v>2060</v>
      </c>
      <c r="PZ25" s="121">
        <f t="shared" si="1583"/>
        <v>2060</v>
      </c>
      <c r="QA25" s="121">
        <f t="shared" ref="QA25:QT25" si="1584">QA8</f>
        <v>2060</v>
      </c>
      <c r="QB25" s="121">
        <f t="shared" si="1584"/>
        <v>2061</v>
      </c>
      <c r="QC25" s="121">
        <f t="shared" si="1584"/>
        <v>2061</v>
      </c>
      <c r="QD25" s="121">
        <f t="shared" si="1584"/>
        <v>2061</v>
      </c>
      <c r="QE25" s="121">
        <f t="shared" si="1584"/>
        <v>2061</v>
      </c>
      <c r="QF25" s="121">
        <f t="shared" si="1584"/>
        <v>2061</v>
      </c>
      <c r="QG25" s="121">
        <f t="shared" si="1584"/>
        <v>2061</v>
      </c>
      <c r="QH25" s="121">
        <f t="shared" si="1584"/>
        <v>2061</v>
      </c>
      <c r="QI25" s="121">
        <f t="shared" si="1584"/>
        <v>2061</v>
      </c>
      <c r="QJ25" s="121">
        <f t="shared" si="1584"/>
        <v>2061</v>
      </c>
      <c r="QK25" s="121">
        <f t="shared" si="1584"/>
        <v>2061</v>
      </c>
      <c r="QL25" s="121">
        <f t="shared" si="1584"/>
        <v>2061</v>
      </c>
      <c r="QM25" s="121">
        <f t="shared" si="1584"/>
        <v>2061</v>
      </c>
      <c r="QN25" s="121">
        <f t="shared" si="1584"/>
        <v>2062</v>
      </c>
      <c r="QO25" s="121">
        <f t="shared" si="1584"/>
        <v>2062</v>
      </c>
      <c r="QP25" s="121">
        <f t="shared" si="1584"/>
        <v>2062</v>
      </c>
      <c r="QQ25" s="121">
        <f t="shared" si="1584"/>
        <v>2062</v>
      </c>
      <c r="QR25" s="121">
        <f t="shared" si="1584"/>
        <v>2062</v>
      </c>
      <c r="QS25" s="121">
        <f t="shared" si="1584"/>
        <v>2062</v>
      </c>
      <c r="QT25" s="121">
        <f t="shared" si="1584"/>
        <v>2062</v>
      </c>
    </row>
    <row r="26" spans="2:462" x14ac:dyDescent="0.3">
      <c r="B26" s="170" t="s">
        <v>383</v>
      </c>
      <c r="I26" s="61"/>
      <c r="L26" s="4"/>
    </row>
    <row r="27" spans="2:462" x14ac:dyDescent="0.3">
      <c r="B27" s="170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3"/>
      <c r="AA27" s="203"/>
      <c r="AB27" s="203"/>
      <c r="AC27" s="203"/>
      <c r="AD27" s="203"/>
      <c r="AE27" s="203"/>
      <c r="AF27" s="203"/>
      <c r="AG27" s="203"/>
      <c r="AH27" s="203"/>
      <c r="AI27" s="203"/>
      <c r="AJ27" s="203"/>
      <c r="AK27" s="203"/>
      <c r="AL27" s="203"/>
      <c r="AM27" s="203"/>
      <c r="AN27" s="203"/>
      <c r="AO27" s="203"/>
      <c r="AP27" s="203"/>
      <c r="AQ27" s="203"/>
      <c r="AR27" s="203"/>
      <c r="AS27" s="203"/>
      <c r="AT27" s="203"/>
      <c r="AU27" s="203"/>
      <c r="AV27" s="203"/>
      <c r="AW27" s="203"/>
      <c r="AX27" s="203"/>
      <c r="AY27" s="203"/>
      <c r="AZ27" s="203"/>
      <c r="BA27" s="203"/>
      <c r="BB27" s="203"/>
      <c r="BC27" s="203"/>
      <c r="BD27" s="203"/>
      <c r="BE27" s="203"/>
      <c r="BF27" s="203"/>
      <c r="BG27" s="203"/>
      <c r="BH27" s="203"/>
      <c r="BI27" s="203"/>
      <c r="BJ27" s="203"/>
      <c r="BK27" s="203"/>
      <c r="BL27" s="203"/>
      <c r="BM27" s="203"/>
      <c r="BN27" s="203"/>
      <c r="BO27" s="203"/>
      <c r="BP27" s="203"/>
      <c r="BQ27" s="203"/>
      <c r="BR27" s="203"/>
      <c r="BS27" s="203"/>
      <c r="EB27" s="203"/>
      <c r="EC27" s="203"/>
      <c r="ED27" s="203"/>
      <c r="EE27" s="203"/>
      <c r="EF27" s="203"/>
      <c r="EG27" s="203"/>
      <c r="EH27" s="203"/>
      <c r="EI27" s="203"/>
      <c r="EJ27" s="203"/>
      <c r="EK27" s="203"/>
      <c r="EL27" s="203"/>
      <c r="EM27" s="203"/>
      <c r="EN27" s="203"/>
      <c r="EO27" s="203"/>
      <c r="EP27" s="203"/>
      <c r="EQ27" s="203"/>
      <c r="ER27" s="203"/>
      <c r="ES27" s="203"/>
      <c r="ET27" s="203"/>
      <c r="EU27" s="203"/>
      <c r="EV27" s="203"/>
      <c r="EW27" s="203"/>
      <c r="EX27" s="203"/>
      <c r="EY27" s="203"/>
      <c r="EZ27" s="203"/>
      <c r="FA27" s="203"/>
      <c r="FB27" s="203"/>
      <c r="FC27" s="203"/>
      <c r="FD27" s="203"/>
      <c r="FE27" s="203"/>
      <c r="FF27" s="203"/>
      <c r="FG27" s="203"/>
      <c r="FH27" s="203"/>
      <c r="FI27" s="203"/>
      <c r="FJ27" s="203"/>
      <c r="FK27" s="203"/>
      <c r="FL27" s="203"/>
      <c r="FM27" s="203"/>
      <c r="FN27" s="203"/>
      <c r="FO27" s="203"/>
      <c r="FP27" s="203"/>
      <c r="FQ27" s="203"/>
      <c r="FR27" s="203"/>
      <c r="FS27" s="203"/>
      <c r="FT27" s="203"/>
      <c r="FU27" s="203"/>
      <c r="FV27" s="203"/>
      <c r="FW27" s="203"/>
      <c r="FX27" s="203"/>
      <c r="FY27" s="203"/>
      <c r="FZ27" s="203"/>
      <c r="GA27" s="203"/>
      <c r="GB27" s="203"/>
      <c r="GC27" s="203"/>
      <c r="GD27" s="203"/>
      <c r="GE27" s="203"/>
      <c r="GF27" s="203"/>
      <c r="GG27" s="203"/>
      <c r="GH27" s="203"/>
    </row>
    <row r="28" spans="2:462" x14ac:dyDescent="0.3">
      <c r="B28" s="61" t="s">
        <v>215</v>
      </c>
      <c r="H28" s="172"/>
      <c r="I28" s="172">
        <f>SUM(I19:I21)</f>
        <v>192600</v>
      </c>
      <c r="L28" s="149">
        <f>I28*(1+L12)*L$3</f>
        <v>192600</v>
      </c>
      <c r="M28" s="149">
        <f>L28*(1+M12)*M$3</f>
        <v>192600</v>
      </c>
      <c r="N28" s="149">
        <f t="shared" ref="N28:BY28" si="1585">M28*(1+N12)*N$3</f>
        <v>192600</v>
      </c>
      <c r="O28" s="149">
        <f t="shared" si="1585"/>
        <v>192600</v>
      </c>
      <c r="P28" s="149">
        <f t="shared" si="1585"/>
        <v>192600</v>
      </c>
      <c r="Q28" s="149">
        <f t="shared" si="1585"/>
        <v>192600</v>
      </c>
      <c r="R28" s="149">
        <f t="shared" si="1585"/>
        <v>192600</v>
      </c>
      <c r="S28" s="149">
        <f t="shared" si="1585"/>
        <v>192600</v>
      </c>
      <c r="T28" s="149">
        <f t="shared" si="1585"/>
        <v>192600</v>
      </c>
      <c r="U28" s="149">
        <f t="shared" si="1585"/>
        <v>192600</v>
      </c>
      <c r="V28" s="149">
        <f t="shared" si="1585"/>
        <v>192600</v>
      </c>
      <c r="W28" s="149">
        <f t="shared" si="1585"/>
        <v>192600</v>
      </c>
      <c r="X28" s="149">
        <f t="shared" si="1585"/>
        <v>198378</v>
      </c>
      <c r="Y28" s="149">
        <f t="shared" si="1585"/>
        <v>204329.34</v>
      </c>
      <c r="Z28" s="149">
        <f t="shared" si="1585"/>
        <v>210459.22020000001</v>
      </c>
      <c r="AA28" s="149">
        <f t="shared" si="1585"/>
        <v>216772.99680600001</v>
      </c>
      <c r="AB28" s="149">
        <f t="shared" si="1585"/>
        <v>223276.18671018002</v>
      </c>
      <c r="AC28" s="149">
        <f t="shared" si="1585"/>
        <v>229974.47231148541</v>
      </c>
      <c r="AD28" s="149">
        <f t="shared" si="1585"/>
        <v>236873.70648082998</v>
      </c>
      <c r="AE28" s="149">
        <f t="shared" si="1585"/>
        <v>243979.9176752549</v>
      </c>
      <c r="AF28" s="149">
        <f t="shared" si="1585"/>
        <v>251299.31520551254</v>
      </c>
      <c r="AG28" s="149">
        <f t="shared" si="1585"/>
        <v>258838.29466167791</v>
      </c>
      <c r="AH28" s="149">
        <f t="shared" si="1585"/>
        <v>266603.44350152824</v>
      </c>
      <c r="AI28" s="149">
        <f t="shared" si="1585"/>
        <v>274601.5468065741</v>
      </c>
      <c r="AJ28" s="149">
        <f t="shared" si="1585"/>
        <v>282839.59321077133</v>
      </c>
      <c r="AK28" s="149">
        <f t="shared" si="1585"/>
        <v>291324.78100709448</v>
      </c>
      <c r="AL28" s="149">
        <f t="shared" si="1585"/>
        <v>300064.52443730732</v>
      </c>
      <c r="AM28" s="149">
        <f t="shared" si="1585"/>
        <v>309066.46017042652</v>
      </c>
      <c r="AN28" s="149">
        <f t="shared" si="1585"/>
        <v>318338.45397553931</v>
      </c>
      <c r="AO28" s="149">
        <f t="shared" si="1585"/>
        <v>327888.60759480548</v>
      </c>
      <c r="AP28" s="149">
        <f t="shared" si="1585"/>
        <v>337725.26582264964</v>
      </c>
      <c r="AQ28" s="149">
        <f t="shared" si="1585"/>
        <v>347857.02379732917</v>
      </c>
      <c r="AR28" s="149">
        <f t="shared" si="1585"/>
        <v>358292.73451124906</v>
      </c>
      <c r="AS28" s="149">
        <f t="shared" si="1585"/>
        <v>369041.51654658653</v>
      </c>
      <c r="AT28" s="149">
        <f t="shared" si="1585"/>
        <v>380112.76204298413</v>
      </c>
      <c r="AU28" s="149">
        <f t="shared" si="1585"/>
        <v>391516.14490427368</v>
      </c>
      <c r="AV28" s="149">
        <f t="shared" si="1585"/>
        <v>403261.62925140187</v>
      </c>
      <c r="AW28" s="149">
        <f t="shared" si="1585"/>
        <v>415359.47812894394</v>
      </c>
      <c r="AX28" s="149">
        <f t="shared" si="1585"/>
        <v>427820.26247281226</v>
      </c>
      <c r="AY28" s="149">
        <f t="shared" si="1585"/>
        <v>440654.87034699664</v>
      </c>
      <c r="AZ28" s="149">
        <f t="shared" si="1585"/>
        <v>453874.51645740657</v>
      </c>
      <c r="BA28" s="149">
        <f t="shared" si="1585"/>
        <v>467490.75195112877</v>
      </c>
      <c r="BB28" s="149">
        <f t="shared" si="1585"/>
        <v>481515.47450966266</v>
      </c>
      <c r="BC28" s="149">
        <f t="shared" si="1585"/>
        <v>495960.93874495255</v>
      </c>
      <c r="BD28" s="149">
        <f t="shared" si="1585"/>
        <v>510839.76690730115</v>
      </c>
      <c r="BE28" s="149">
        <f t="shared" si="1585"/>
        <v>526164.95991452015</v>
      </c>
      <c r="BF28" s="149">
        <f t="shared" si="1585"/>
        <v>541949.90871195577</v>
      </c>
      <c r="BG28" s="149">
        <f t="shared" si="1585"/>
        <v>558208.40597331442</v>
      </c>
      <c r="BH28" s="149">
        <f t="shared" si="1585"/>
        <v>574954.6581525139</v>
      </c>
      <c r="BI28" s="149">
        <f t="shared" si="1585"/>
        <v>592203.29789708939</v>
      </c>
      <c r="BJ28" s="149">
        <f t="shared" si="1585"/>
        <v>609969.39683400211</v>
      </c>
      <c r="BK28" s="149">
        <f t="shared" si="1585"/>
        <v>628268.47873902216</v>
      </c>
      <c r="BL28" s="149">
        <f t="shared" si="1585"/>
        <v>647116.53310119279</v>
      </c>
      <c r="BM28" s="149">
        <f t="shared" si="1585"/>
        <v>666530.02909422864</v>
      </c>
      <c r="BN28" s="149">
        <f t="shared" si="1585"/>
        <v>686525.92996705556</v>
      </c>
      <c r="BO28" s="149">
        <f t="shared" si="1585"/>
        <v>707121.7078660673</v>
      </c>
      <c r="BP28" s="149">
        <f t="shared" si="1585"/>
        <v>728335.35910204938</v>
      </c>
      <c r="BQ28" s="149">
        <f t="shared" si="1585"/>
        <v>750185.41987511085</v>
      </c>
      <c r="BR28" s="149">
        <f t="shared" si="1585"/>
        <v>772690.9824713642</v>
      </c>
      <c r="BS28" s="149">
        <f t="shared" si="1585"/>
        <v>795871.71194550511</v>
      </c>
      <c r="BT28" s="149">
        <f t="shared" si="1585"/>
        <v>819747.86330387031</v>
      </c>
      <c r="BU28" s="149">
        <f t="shared" si="1585"/>
        <v>844340.29920298641</v>
      </c>
      <c r="BV28" s="149">
        <f t="shared" si="1585"/>
        <v>869670.50817907602</v>
      </c>
      <c r="BW28" s="149">
        <f t="shared" si="1585"/>
        <v>895760.62342444831</v>
      </c>
      <c r="BX28" s="149">
        <f t="shared" si="1585"/>
        <v>922633.4421271818</v>
      </c>
      <c r="BY28" s="149">
        <f t="shared" si="1585"/>
        <v>950312.44539099722</v>
      </c>
      <c r="BZ28" s="149">
        <f t="shared" ref="BZ28:EK28" si="1586">BY28*(1+BZ12)*BZ$3</f>
        <v>978821.81875272712</v>
      </c>
      <c r="CA28" s="149">
        <f t="shared" si="1586"/>
        <v>1008186.4733153089</v>
      </c>
      <c r="CB28" s="149">
        <f t="shared" si="1586"/>
        <v>1038432.0675147682</v>
      </c>
      <c r="CC28" s="149">
        <f t="shared" si="1586"/>
        <v>1069585.0295402112</v>
      </c>
      <c r="CD28" s="149">
        <f t="shared" si="1586"/>
        <v>1101672.5804264175</v>
      </c>
      <c r="CE28" s="149">
        <f t="shared" si="1586"/>
        <v>1134722.7578392101</v>
      </c>
      <c r="CF28" s="149">
        <f t="shared" si="1586"/>
        <v>0</v>
      </c>
      <c r="CG28" s="149">
        <f t="shared" si="1586"/>
        <v>0</v>
      </c>
      <c r="CH28" s="149">
        <f t="shared" si="1586"/>
        <v>0</v>
      </c>
      <c r="CI28" s="149">
        <f t="shared" si="1586"/>
        <v>0</v>
      </c>
      <c r="CJ28" s="149">
        <f t="shared" si="1586"/>
        <v>0</v>
      </c>
      <c r="CK28" s="149">
        <f t="shared" si="1586"/>
        <v>0</v>
      </c>
      <c r="CL28" s="149">
        <f t="shared" si="1586"/>
        <v>0</v>
      </c>
      <c r="CM28" s="149">
        <f t="shared" si="1586"/>
        <v>0</v>
      </c>
      <c r="CN28" s="149">
        <f t="shared" si="1586"/>
        <v>0</v>
      </c>
      <c r="CO28" s="149">
        <f t="shared" si="1586"/>
        <v>0</v>
      </c>
      <c r="CP28" s="149">
        <f t="shared" si="1586"/>
        <v>0</v>
      </c>
      <c r="CQ28" s="149">
        <f t="shared" si="1586"/>
        <v>0</v>
      </c>
      <c r="CR28" s="149">
        <f t="shared" si="1586"/>
        <v>0</v>
      </c>
      <c r="CS28" s="149">
        <f t="shared" si="1586"/>
        <v>0</v>
      </c>
      <c r="CT28" s="149">
        <f t="shared" si="1586"/>
        <v>0</v>
      </c>
      <c r="CU28" s="149">
        <f t="shared" si="1586"/>
        <v>0</v>
      </c>
      <c r="CV28" s="149">
        <f t="shared" si="1586"/>
        <v>0</v>
      </c>
      <c r="CW28" s="149">
        <f t="shared" si="1586"/>
        <v>0</v>
      </c>
      <c r="CX28" s="149">
        <f t="shared" si="1586"/>
        <v>0</v>
      </c>
      <c r="CY28" s="149">
        <f t="shared" si="1586"/>
        <v>0</v>
      </c>
      <c r="CZ28" s="149">
        <f t="shared" si="1586"/>
        <v>0</v>
      </c>
      <c r="DA28" s="149">
        <f t="shared" si="1586"/>
        <v>0</v>
      </c>
      <c r="DB28" s="149">
        <f t="shared" si="1586"/>
        <v>0</v>
      </c>
      <c r="DC28" s="149">
        <f t="shared" si="1586"/>
        <v>0</v>
      </c>
      <c r="DD28" s="149">
        <f t="shared" si="1586"/>
        <v>0</v>
      </c>
      <c r="DE28" s="149">
        <f t="shared" si="1586"/>
        <v>0</v>
      </c>
      <c r="DF28" s="149">
        <f t="shared" si="1586"/>
        <v>0</v>
      </c>
      <c r="DG28" s="149">
        <f t="shared" si="1586"/>
        <v>0</v>
      </c>
      <c r="DH28" s="149">
        <f t="shared" si="1586"/>
        <v>0</v>
      </c>
      <c r="DI28" s="149">
        <f t="shared" si="1586"/>
        <v>0</v>
      </c>
      <c r="DJ28" s="149">
        <f t="shared" si="1586"/>
        <v>0</v>
      </c>
      <c r="DK28" s="149">
        <f t="shared" si="1586"/>
        <v>0</v>
      </c>
      <c r="DL28" s="149">
        <f t="shared" si="1586"/>
        <v>0</v>
      </c>
      <c r="DM28" s="149">
        <f t="shared" si="1586"/>
        <v>0</v>
      </c>
      <c r="DN28" s="149">
        <f t="shared" si="1586"/>
        <v>0</v>
      </c>
      <c r="DO28" s="149">
        <f t="shared" si="1586"/>
        <v>0</v>
      </c>
      <c r="DP28" s="149">
        <f t="shared" si="1586"/>
        <v>0</v>
      </c>
      <c r="DQ28" s="149">
        <f t="shared" si="1586"/>
        <v>0</v>
      </c>
      <c r="DR28" s="149">
        <f t="shared" si="1586"/>
        <v>0</v>
      </c>
      <c r="DS28" s="149">
        <f t="shared" si="1586"/>
        <v>0</v>
      </c>
      <c r="DT28" s="149">
        <f t="shared" si="1586"/>
        <v>0</v>
      </c>
      <c r="DU28" s="149">
        <f t="shared" si="1586"/>
        <v>0</v>
      </c>
      <c r="DV28" s="149">
        <f t="shared" si="1586"/>
        <v>0</v>
      </c>
      <c r="DW28" s="149">
        <f t="shared" si="1586"/>
        <v>0</v>
      </c>
      <c r="DX28" s="149">
        <f t="shared" si="1586"/>
        <v>0</v>
      </c>
      <c r="DY28" s="149">
        <f t="shared" si="1586"/>
        <v>0</v>
      </c>
      <c r="DZ28" s="149">
        <f t="shared" si="1586"/>
        <v>0</v>
      </c>
      <c r="EA28" s="149">
        <f t="shared" si="1586"/>
        <v>0</v>
      </c>
      <c r="EB28" s="149">
        <f t="shared" si="1586"/>
        <v>0</v>
      </c>
      <c r="EC28" s="149">
        <f t="shared" si="1586"/>
        <v>0</v>
      </c>
      <c r="ED28" s="149">
        <f t="shared" si="1586"/>
        <v>0</v>
      </c>
      <c r="EE28" s="149">
        <f t="shared" si="1586"/>
        <v>0</v>
      </c>
      <c r="EF28" s="149">
        <f t="shared" si="1586"/>
        <v>0</v>
      </c>
      <c r="EG28" s="149">
        <f t="shared" si="1586"/>
        <v>0</v>
      </c>
      <c r="EH28" s="149">
        <f t="shared" si="1586"/>
        <v>0</v>
      </c>
      <c r="EI28" s="149">
        <f t="shared" si="1586"/>
        <v>0</v>
      </c>
      <c r="EJ28" s="149">
        <f t="shared" si="1586"/>
        <v>0</v>
      </c>
      <c r="EK28" s="149">
        <f t="shared" si="1586"/>
        <v>0</v>
      </c>
      <c r="EL28" s="149">
        <f t="shared" ref="EL28:GW28" si="1587">EK28*(1+EL12)*EL$3</f>
        <v>0</v>
      </c>
      <c r="EM28" s="149">
        <f t="shared" si="1587"/>
        <v>0</v>
      </c>
      <c r="EN28" s="149">
        <f t="shared" si="1587"/>
        <v>0</v>
      </c>
      <c r="EO28" s="149">
        <f t="shared" si="1587"/>
        <v>0</v>
      </c>
      <c r="EP28" s="149">
        <f t="shared" si="1587"/>
        <v>0</v>
      </c>
      <c r="EQ28" s="149">
        <f t="shared" si="1587"/>
        <v>0</v>
      </c>
      <c r="ER28" s="149">
        <f t="shared" si="1587"/>
        <v>0</v>
      </c>
      <c r="ES28" s="149">
        <f t="shared" si="1587"/>
        <v>0</v>
      </c>
      <c r="ET28" s="149">
        <f t="shared" si="1587"/>
        <v>0</v>
      </c>
      <c r="EU28" s="149">
        <f t="shared" si="1587"/>
        <v>0</v>
      </c>
      <c r="EV28" s="149">
        <f t="shared" si="1587"/>
        <v>0</v>
      </c>
      <c r="EW28" s="149">
        <f t="shared" si="1587"/>
        <v>0</v>
      </c>
      <c r="EX28" s="149">
        <f t="shared" si="1587"/>
        <v>0</v>
      </c>
      <c r="EY28" s="149">
        <f t="shared" si="1587"/>
        <v>0</v>
      </c>
      <c r="EZ28" s="149">
        <f t="shared" si="1587"/>
        <v>0</v>
      </c>
      <c r="FA28" s="149">
        <f t="shared" si="1587"/>
        <v>0</v>
      </c>
      <c r="FB28" s="149">
        <f t="shared" si="1587"/>
        <v>0</v>
      </c>
      <c r="FC28" s="149">
        <f t="shared" si="1587"/>
        <v>0</v>
      </c>
      <c r="FD28" s="149">
        <f t="shared" si="1587"/>
        <v>0</v>
      </c>
      <c r="FE28" s="149">
        <f t="shared" si="1587"/>
        <v>0</v>
      </c>
      <c r="FF28" s="149">
        <f t="shared" si="1587"/>
        <v>0</v>
      </c>
      <c r="FG28" s="149">
        <f t="shared" si="1587"/>
        <v>0</v>
      </c>
      <c r="FH28" s="149">
        <f t="shared" si="1587"/>
        <v>0</v>
      </c>
      <c r="FI28" s="149">
        <f t="shared" si="1587"/>
        <v>0</v>
      </c>
      <c r="FJ28" s="149">
        <f t="shared" si="1587"/>
        <v>0</v>
      </c>
      <c r="FK28" s="149">
        <f t="shared" si="1587"/>
        <v>0</v>
      </c>
      <c r="FL28" s="149">
        <f t="shared" si="1587"/>
        <v>0</v>
      </c>
      <c r="FM28" s="149">
        <f t="shared" si="1587"/>
        <v>0</v>
      </c>
      <c r="FN28" s="149">
        <f t="shared" si="1587"/>
        <v>0</v>
      </c>
      <c r="FO28" s="149">
        <f t="shared" si="1587"/>
        <v>0</v>
      </c>
      <c r="FP28" s="149">
        <f t="shared" si="1587"/>
        <v>0</v>
      </c>
      <c r="FQ28" s="149">
        <f t="shared" si="1587"/>
        <v>0</v>
      </c>
      <c r="FR28" s="149">
        <f t="shared" si="1587"/>
        <v>0</v>
      </c>
      <c r="FS28" s="149">
        <f t="shared" si="1587"/>
        <v>0</v>
      </c>
      <c r="FT28" s="149">
        <f t="shared" si="1587"/>
        <v>0</v>
      </c>
      <c r="FU28" s="149">
        <f t="shared" si="1587"/>
        <v>0</v>
      </c>
      <c r="FV28" s="149">
        <f t="shared" si="1587"/>
        <v>0</v>
      </c>
      <c r="FW28" s="149">
        <f t="shared" si="1587"/>
        <v>0</v>
      </c>
      <c r="FX28" s="149">
        <f t="shared" si="1587"/>
        <v>0</v>
      </c>
      <c r="FY28" s="149">
        <f t="shared" si="1587"/>
        <v>0</v>
      </c>
      <c r="FZ28" s="149">
        <f t="shared" si="1587"/>
        <v>0</v>
      </c>
      <c r="GA28" s="149">
        <f t="shared" si="1587"/>
        <v>0</v>
      </c>
      <c r="GB28" s="149">
        <f t="shared" si="1587"/>
        <v>0</v>
      </c>
      <c r="GC28" s="149">
        <f t="shared" si="1587"/>
        <v>0</v>
      </c>
      <c r="GD28" s="149">
        <f t="shared" si="1587"/>
        <v>0</v>
      </c>
      <c r="GE28" s="149">
        <f t="shared" si="1587"/>
        <v>0</v>
      </c>
      <c r="GF28" s="149">
        <f t="shared" si="1587"/>
        <v>0</v>
      </c>
      <c r="GG28" s="149">
        <f t="shared" si="1587"/>
        <v>0</v>
      </c>
      <c r="GH28" s="149">
        <f t="shared" si="1587"/>
        <v>0</v>
      </c>
      <c r="GI28" s="149">
        <f t="shared" si="1587"/>
        <v>0</v>
      </c>
      <c r="GJ28" s="149">
        <f t="shared" si="1587"/>
        <v>0</v>
      </c>
      <c r="GK28" s="149">
        <f t="shared" si="1587"/>
        <v>0</v>
      </c>
      <c r="GL28" s="149">
        <f t="shared" si="1587"/>
        <v>0</v>
      </c>
      <c r="GM28" s="149">
        <f t="shared" si="1587"/>
        <v>0</v>
      </c>
      <c r="GN28" s="149">
        <f t="shared" si="1587"/>
        <v>0</v>
      </c>
      <c r="GO28" s="149">
        <f t="shared" si="1587"/>
        <v>0</v>
      </c>
      <c r="GP28" s="149">
        <f t="shared" si="1587"/>
        <v>0</v>
      </c>
      <c r="GQ28" s="149">
        <f t="shared" si="1587"/>
        <v>0</v>
      </c>
      <c r="GR28" s="149">
        <f t="shared" si="1587"/>
        <v>0</v>
      </c>
      <c r="GS28" s="149">
        <f t="shared" si="1587"/>
        <v>0</v>
      </c>
      <c r="GT28" s="149">
        <f t="shared" si="1587"/>
        <v>0</v>
      </c>
      <c r="GU28" s="149">
        <f t="shared" si="1587"/>
        <v>0</v>
      </c>
      <c r="GV28" s="149">
        <f t="shared" si="1587"/>
        <v>0</v>
      </c>
      <c r="GW28" s="149">
        <f t="shared" si="1587"/>
        <v>0</v>
      </c>
      <c r="GX28" s="149">
        <f t="shared" ref="GX28:IP28" si="1588">GW28*(1+GX12)*GX$3</f>
        <v>0</v>
      </c>
      <c r="GY28" s="149">
        <f t="shared" si="1588"/>
        <v>0</v>
      </c>
      <c r="GZ28" s="149">
        <f t="shared" si="1588"/>
        <v>0</v>
      </c>
      <c r="HA28" s="149">
        <f t="shared" si="1588"/>
        <v>0</v>
      </c>
      <c r="HB28" s="149">
        <f t="shared" si="1588"/>
        <v>0</v>
      </c>
      <c r="HC28" s="149">
        <f t="shared" si="1588"/>
        <v>0</v>
      </c>
      <c r="HD28" s="149">
        <f t="shared" si="1588"/>
        <v>0</v>
      </c>
      <c r="HE28" s="149">
        <f t="shared" si="1588"/>
        <v>0</v>
      </c>
      <c r="HF28" s="149">
        <f t="shared" si="1588"/>
        <v>0</v>
      </c>
      <c r="HG28" s="149">
        <f t="shared" si="1588"/>
        <v>0</v>
      </c>
      <c r="HH28" s="149">
        <f t="shared" si="1588"/>
        <v>0</v>
      </c>
      <c r="HI28" s="149">
        <f t="shared" si="1588"/>
        <v>0</v>
      </c>
      <c r="HJ28" s="149">
        <f t="shared" si="1588"/>
        <v>0</v>
      </c>
      <c r="HK28" s="149">
        <f t="shared" si="1588"/>
        <v>0</v>
      </c>
      <c r="HL28" s="149">
        <f t="shared" si="1588"/>
        <v>0</v>
      </c>
      <c r="HM28" s="149">
        <f t="shared" si="1588"/>
        <v>0</v>
      </c>
      <c r="HN28" s="149">
        <f t="shared" si="1588"/>
        <v>0</v>
      </c>
      <c r="HO28" s="149">
        <f t="shared" si="1588"/>
        <v>0</v>
      </c>
      <c r="HP28" s="149">
        <f t="shared" si="1588"/>
        <v>0</v>
      </c>
      <c r="HQ28" s="149">
        <f t="shared" si="1588"/>
        <v>0</v>
      </c>
      <c r="HR28" s="149">
        <f t="shared" si="1588"/>
        <v>0</v>
      </c>
      <c r="HS28" s="149">
        <f t="shared" si="1588"/>
        <v>0</v>
      </c>
      <c r="HT28" s="149">
        <f t="shared" si="1588"/>
        <v>0</v>
      </c>
      <c r="HU28" s="149">
        <f t="shared" si="1588"/>
        <v>0</v>
      </c>
      <c r="HV28" s="149">
        <f t="shared" si="1588"/>
        <v>0</v>
      </c>
      <c r="HW28" s="149">
        <f t="shared" si="1588"/>
        <v>0</v>
      </c>
      <c r="HX28" s="149">
        <f t="shared" si="1588"/>
        <v>0</v>
      </c>
      <c r="HY28" s="149">
        <f t="shared" si="1588"/>
        <v>0</v>
      </c>
      <c r="HZ28" s="149">
        <f t="shared" si="1588"/>
        <v>0</v>
      </c>
      <c r="IA28" s="149">
        <f t="shared" si="1588"/>
        <v>0</v>
      </c>
      <c r="IB28" s="149">
        <f t="shared" si="1588"/>
        <v>0</v>
      </c>
      <c r="IC28" s="149">
        <f t="shared" si="1588"/>
        <v>0</v>
      </c>
      <c r="ID28" s="149">
        <f t="shared" si="1588"/>
        <v>0</v>
      </c>
      <c r="IE28" s="149">
        <f t="shared" si="1588"/>
        <v>0</v>
      </c>
      <c r="IF28" s="149">
        <f t="shared" si="1588"/>
        <v>0</v>
      </c>
      <c r="IG28" s="149">
        <f t="shared" si="1588"/>
        <v>0</v>
      </c>
      <c r="IH28" s="149">
        <f t="shared" si="1588"/>
        <v>0</v>
      </c>
      <c r="II28" s="149">
        <f t="shared" si="1588"/>
        <v>0</v>
      </c>
      <c r="IJ28" s="149">
        <f t="shared" si="1588"/>
        <v>0</v>
      </c>
      <c r="IK28" s="149">
        <f t="shared" si="1588"/>
        <v>0</v>
      </c>
      <c r="IL28" s="149">
        <f t="shared" si="1588"/>
        <v>0</v>
      </c>
      <c r="IM28" s="149">
        <f t="shared" si="1588"/>
        <v>0</v>
      </c>
      <c r="IN28" s="149">
        <f t="shared" si="1588"/>
        <v>0</v>
      </c>
      <c r="IO28" s="149">
        <f t="shared" si="1588"/>
        <v>0</v>
      </c>
      <c r="IP28" s="149">
        <f t="shared" si="1588"/>
        <v>0</v>
      </c>
      <c r="IQ28" s="149">
        <f t="shared" ref="IQ28:LB28" si="1589">IP28*(1+IQ12)*IQ$3</f>
        <v>0</v>
      </c>
      <c r="IR28" s="149">
        <f t="shared" si="1589"/>
        <v>0</v>
      </c>
      <c r="IS28" s="149">
        <f t="shared" si="1589"/>
        <v>0</v>
      </c>
      <c r="IT28" s="149">
        <f t="shared" si="1589"/>
        <v>0</v>
      </c>
      <c r="IU28" s="149">
        <f t="shared" si="1589"/>
        <v>0</v>
      </c>
      <c r="IV28" s="149">
        <f t="shared" si="1589"/>
        <v>0</v>
      </c>
      <c r="IW28" s="149">
        <f t="shared" si="1589"/>
        <v>0</v>
      </c>
      <c r="IX28" s="149">
        <f t="shared" si="1589"/>
        <v>0</v>
      </c>
      <c r="IY28" s="149">
        <f t="shared" si="1589"/>
        <v>0</v>
      </c>
      <c r="IZ28" s="149">
        <f t="shared" si="1589"/>
        <v>0</v>
      </c>
      <c r="JA28" s="149">
        <f t="shared" si="1589"/>
        <v>0</v>
      </c>
      <c r="JB28" s="149">
        <f t="shared" si="1589"/>
        <v>0</v>
      </c>
      <c r="JC28" s="149">
        <f t="shared" si="1589"/>
        <v>0</v>
      </c>
      <c r="JD28" s="149">
        <f t="shared" si="1589"/>
        <v>0</v>
      </c>
      <c r="JE28" s="149">
        <f t="shared" si="1589"/>
        <v>0</v>
      </c>
      <c r="JF28" s="149">
        <f t="shared" si="1589"/>
        <v>0</v>
      </c>
      <c r="JG28" s="149">
        <f t="shared" si="1589"/>
        <v>0</v>
      </c>
      <c r="JH28" s="149">
        <f t="shared" si="1589"/>
        <v>0</v>
      </c>
      <c r="JI28" s="149">
        <f t="shared" si="1589"/>
        <v>0</v>
      </c>
      <c r="JJ28" s="149">
        <f t="shared" si="1589"/>
        <v>0</v>
      </c>
      <c r="JK28" s="149">
        <f t="shared" si="1589"/>
        <v>0</v>
      </c>
      <c r="JL28" s="149">
        <f t="shared" si="1589"/>
        <v>0</v>
      </c>
      <c r="JM28" s="149">
        <f t="shared" si="1589"/>
        <v>0</v>
      </c>
      <c r="JN28" s="149">
        <f t="shared" si="1589"/>
        <v>0</v>
      </c>
      <c r="JO28" s="149">
        <f t="shared" si="1589"/>
        <v>0</v>
      </c>
      <c r="JP28" s="149">
        <f t="shared" si="1589"/>
        <v>0</v>
      </c>
      <c r="JQ28" s="149">
        <f t="shared" si="1589"/>
        <v>0</v>
      </c>
      <c r="JR28" s="149">
        <f t="shared" si="1589"/>
        <v>0</v>
      </c>
      <c r="JS28" s="149">
        <f t="shared" si="1589"/>
        <v>0</v>
      </c>
      <c r="JT28" s="149">
        <f t="shared" si="1589"/>
        <v>0</v>
      </c>
      <c r="JU28" s="149">
        <f t="shared" si="1589"/>
        <v>0</v>
      </c>
      <c r="JV28" s="149">
        <f t="shared" si="1589"/>
        <v>0</v>
      </c>
      <c r="JW28" s="149">
        <f t="shared" si="1589"/>
        <v>0</v>
      </c>
      <c r="JX28" s="149">
        <f t="shared" si="1589"/>
        <v>0</v>
      </c>
      <c r="JY28" s="149">
        <f t="shared" si="1589"/>
        <v>0</v>
      </c>
      <c r="JZ28" s="149">
        <f t="shared" si="1589"/>
        <v>0</v>
      </c>
      <c r="KA28" s="149">
        <f t="shared" si="1589"/>
        <v>0</v>
      </c>
      <c r="KB28" s="149">
        <f t="shared" si="1589"/>
        <v>0</v>
      </c>
      <c r="KC28" s="149">
        <f t="shared" si="1589"/>
        <v>0</v>
      </c>
      <c r="KD28" s="149">
        <f t="shared" si="1589"/>
        <v>0</v>
      </c>
      <c r="KE28" s="149">
        <f t="shared" si="1589"/>
        <v>0</v>
      </c>
      <c r="KF28" s="149">
        <f t="shared" si="1589"/>
        <v>0</v>
      </c>
      <c r="KG28" s="149">
        <f t="shared" si="1589"/>
        <v>0</v>
      </c>
      <c r="KH28" s="149">
        <f t="shared" si="1589"/>
        <v>0</v>
      </c>
      <c r="KI28" s="149">
        <f t="shared" si="1589"/>
        <v>0</v>
      </c>
      <c r="KJ28" s="149">
        <f t="shared" si="1589"/>
        <v>0</v>
      </c>
      <c r="KK28" s="149">
        <f t="shared" si="1589"/>
        <v>0</v>
      </c>
      <c r="KL28" s="149">
        <f t="shared" si="1589"/>
        <v>0</v>
      </c>
      <c r="KM28" s="149">
        <f t="shared" si="1589"/>
        <v>0</v>
      </c>
      <c r="KN28" s="149">
        <f t="shared" si="1589"/>
        <v>0</v>
      </c>
      <c r="KO28" s="149">
        <f t="shared" si="1589"/>
        <v>0</v>
      </c>
      <c r="KP28" s="149">
        <f t="shared" si="1589"/>
        <v>0</v>
      </c>
      <c r="KQ28" s="149">
        <f t="shared" si="1589"/>
        <v>0</v>
      </c>
      <c r="KR28" s="149">
        <f t="shared" si="1589"/>
        <v>0</v>
      </c>
      <c r="KS28" s="149">
        <f t="shared" si="1589"/>
        <v>0</v>
      </c>
      <c r="KT28" s="149">
        <f t="shared" si="1589"/>
        <v>0</v>
      </c>
      <c r="KU28" s="149">
        <f t="shared" si="1589"/>
        <v>0</v>
      </c>
      <c r="KV28" s="149">
        <f t="shared" si="1589"/>
        <v>0</v>
      </c>
      <c r="KW28" s="149">
        <f t="shared" si="1589"/>
        <v>0</v>
      </c>
      <c r="KX28" s="149">
        <f t="shared" si="1589"/>
        <v>0</v>
      </c>
      <c r="KY28" s="149">
        <f t="shared" si="1589"/>
        <v>0</v>
      </c>
      <c r="KZ28" s="149">
        <f t="shared" si="1589"/>
        <v>0</v>
      </c>
      <c r="LA28" s="149">
        <f t="shared" si="1589"/>
        <v>0</v>
      </c>
      <c r="LB28" s="149">
        <f t="shared" si="1589"/>
        <v>0</v>
      </c>
      <c r="LC28" s="149">
        <f t="shared" ref="LC28:NN28" si="1590">LB28*(1+LC12)*LC$3</f>
        <v>0</v>
      </c>
      <c r="LD28" s="149">
        <f t="shared" si="1590"/>
        <v>0</v>
      </c>
      <c r="LE28" s="149">
        <f t="shared" si="1590"/>
        <v>0</v>
      </c>
      <c r="LF28" s="149">
        <f t="shared" si="1590"/>
        <v>0</v>
      </c>
      <c r="LG28" s="149">
        <f t="shared" si="1590"/>
        <v>0</v>
      </c>
      <c r="LH28" s="149">
        <f t="shared" si="1590"/>
        <v>0</v>
      </c>
      <c r="LI28" s="149">
        <f t="shared" si="1590"/>
        <v>0</v>
      </c>
      <c r="LJ28" s="149">
        <f t="shared" si="1590"/>
        <v>0</v>
      </c>
      <c r="LK28" s="149">
        <f t="shared" si="1590"/>
        <v>0</v>
      </c>
      <c r="LL28" s="149">
        <f t="shared" si="1590"/>
        <v>0</v>
      </c>
      <c r="LM28" s="149">
        <f t="shared" si="1590"/>
        <v>0</v>
      </c>
      <c r="LN28" s="149">
        <f t="shared" si="1590"/>
        <v>0</v>
      </c>
      <c r="LO28" s="149">
        <f t="shared" si="1590"/>
        <v>0</v>
      </c>
      <c r="LP28" s="149">
        <f t="shared" si="1590"/>
        <v>0</v>
      </c>
      <c r="LQ28" s="149">
        <f t="shared" si="1590"/>
        <v>0</v>
      </c>
      <c r="LR28" s="149">
        <f t="shared" si="1590"/>
        <v>0</v>
      </c>
      <c r="LS28" s="149">
        <f t="shared" si="1590"/>
        <v>0</v>
      </c>
      <c r="LT28" s="149">
        <f t="shared" si="1590"/>
        <v>0</v>
      </c>
      <c r="LU28" s="149">
        <f t="shared" si="1590"/>
        <v>0</v>
      </c>
      <c r="LV28" s="149">
        <f t="shared" si="1590"/>
        <v>0</v>
      </c>
      <c r="LW28" s="149">
        <f t="shared" si="1590"/>
        <v>0</v>
      </c>
      <c r="LX28" s="149">
        <f t="shared" si="1590"/>
        <v>0</v>
      </c>
      <c r="LY28" s="149">
        <f t="shared" si="1590"/>
        <v>0</v>
      </c>
      <c r="LZ28" s="149">
        <f t="shared" si="1590"/>
        <v>0</v>
      </c>
      <c r="MA28" s="149">
        <f t="shared" si="1590"/>
        <v>0</v>
      </c>
      <c r="MB28" s="149">
        <f t="shared" si="1590"/>
        <v>0</v>
      </c>
      <c r="MC28" s="149">
        <f t="shared" si="1590"/>
        <v>0</v>
      </c>
      <c r="MD28" s="149">
        <f t="shared" si="1590"/>
        <v>0</v>
      </c>
      <c r="ME28" s="149">
        <f t="shared" si="1590"/>
        <v>0</v>
      </c>
      <c r="MF28" s="149">
        <f t="shared" si="1590"/>
        <v>0</v>
      </c>
      <c r="MG28" s="149">
        <f t="shared" si="1590"/>
        <v>0</v>
      </c>
      <c r="MH28" s="149">
        <f t="shared" si="1590"/>
        <v>0</v>
      </c>
      <c r="MI28" s="149">
        <f t="shared" si="1590"/>
        <v>0</v>
      </c>
      <c r="MJ28" s="149">
        <f t="shared" si="1590"/>
        <v>0</v>
      </c>
      <c r="MK28" s="149">
        <f t="shared" si="1590"/>
        <v>0</v>
      </c>
      <c r="ML28" s="149">
        <f t="shared" si="1590"/>
        <v>0</v>
      </c>
      <c r="MM28" s="149">
        <f t="shared" si="1590"/>
        <v>0</v>
      </c>
      <c r="MN28" s="149">
        <f t="shared" si="1590"/>
        <v>0</v>
      </c>
      <c r="MO28" s="149">
        <f t="shared" si="1590"/>
        <v>0</v>
      </c>
      <c r="MP28" s="149">
        <f t="shared" si="1590"/>
        <v>0</v>
      </c>
      <c r="MQ28" s="149">
        <f t="shared" si="1590"/>
        <v>0</v>
      </c>
      <c r="MR28" s="149">
        <f t="shared" si="1590"/>
        <v>0</v>
      </c>
      <c r="MS28" s="149">
        <f t="shared" si="1590"/>
        <v>0</v>
      </c>
      <c r="MT28" s="149">
        <f t="shared" si="1590"/>
        <v>0</v>
      </c>
      <c r="MU28" s="149">
        <f t="shared" si="1590"/>
        <v>0</v>
      </c>
      <c r="MV28" s="149">
        <f t="shared" si="1590"/>
        <v>0</v>
      </c>
      <c r="MW28" s="149">
        <f t="shared" si="1590"/>
        <v>0</v>
      </c>
      <c r="MX28" s="149">
        <f t="shared" si="1590"/>
        <v>0</v>
      </c>
      <c r="MY28" s="149">
        <f t="shared" si="1590"/>
        <v>0</v>
      </c>
      <c r="MZ28" s="149">
        <f t="shared" si="1590"/>
        <v>0</v>
      </c>
      <c r="NA28" s="149">
        <f t="shared" si="1590"/>
        <v>0</v>
      </c>
      <c r="NB28" s="149">
        <f t="shared" si="1590"/>
        <v>0</v>
      </c>
      <c r="NC28" s="149">
        <f t="shared" si="1590"/>
        <v>0</v>
      </c>
      <c r="ND28" s="149">
        <f t="shared" si="1590"/>
        <v>0</v>
      </c>
      <c r="NE28" s="149">
        <f t="shared" si="1590"/>
        <v>0</v>
      </c>
      <c r="NF28" s="149">
        <f t="shared" si="1590"/>
        <v>0</v>
      </c>
      <c r="NG28" s="149">
        <f t="shared" si="1590"/>
        <v>0</v>
      </c>
      <c r="NH28" s="149">
        <f t="shared" si="1590"/>
        <v>0</v>
      </c>
      <c r="NI28" s="149">
        <f t="shared" si="1590"/>
        <v>0</v>
      </c>
      <c r="NJ28" s="149">
        <f t="shared" si="1590"/>
        <v>0</v>
      </c>
      <c r="NK28" s="149">
        <f t="shared" si="1590"/>
        <v>0</v>
      </c>
      <c r="NL28" s="149">
        <f t="shared" si="1590"/>
        <v>0</v>
      </c>
      <c r="NM28" s="149">
        <f t="shared" si="1590"/>
        <v>0</v>
      </c>
      <c r="NN28" s="149">
        <f t="shared" si="1590"/>
        <v>0</v>
      </c>
      <c r="NO28" s="149">
        <f t="shared" ref="NO28:PZ28" si="1591">NN28*(1+NO12)*NO$3</f>
        <v>0</v>
      </c>
      <c r="NP28" s="149">
        <f t="shared" si="1591"/>
        <v>0</v>
      </c>
      <c r="NQ28" s="149">
        <f t="shared" si="1591"/>
        <v>0</v>
      </c>
      <c r="NR28" s="149">
        <f t="shared" si="1591"/>
        <v>0</v>
      </c>
      <c r="NS28" s="149">
        <f t="shared" si="1591"/>
        <v>0</v>
      </c>
      <c r="NT28" s="149">
        <f t="shared" si="1591"/>
        <v>0</v>
      </c>
      <c r="NU28" s="149">
        <f t="shared" si="1591"/>
        <v>0</v>
      </c>
      <c r="NV28" s="149">
        <f t="shared" si="1591"/>
        <v>0</v>
      </c>
      <c r="NW28" s="149">
        <f t="shared" si="1591"/>
        <v>0</v>
      </c>
      <c r="NX28" s="149">
        <f t="shared" si="1591"/>
        <v>0</v>
      </c>
      <c r="NY28" s="149">
        <f t="shared" si="1591"/>
        <v>0</v>
      </c>
      <c r="NZ28" s="149">
        <f t="shared" si="1591"/>
        <v>0</v>
      </c>
      <c r="OA28" s="149">
        <f t="shared" si="1591"/>
        <v>0</v>
      </c>
      <c r="OB28" s="149">
        <f t="shared" si="1591"/>
        <v>0</v>
      </c>
      <c r="OC28" s="149">
        <f t="shared" si="1591"/>
        <v>0</v>
      </c>
      <c r="OD28" s="149">
        <f t="shared" si="1591"/>
        <v>0</v>
      </c>
      <c r="OE28" s="149">
        <f t="shared" si="1591"/>
        <v>0</v>
      </c>
      <c r="OF28" s="149">
        <f t="shared" si="1591"/>
        <v>0</v>
      </c>
      <c r="OG28" s="149">
        <f t="shared" si="1591"/>
        <v>0</v>
      </c>
      <c r="OH28" s="149">
        <f t="shared" si="1591"/>
        <v>0</v>
      </c>
      <c r="OI28" s="149">
        <f t="shared" si="1591"/>
        <v>0</v>
      </c>
      <c r="OJ28" s="149">
        <f t="shared" si="1591"/>
        <v>0</v>
      </c>
      <c r="OK28" s="149">
        <f t="shared" si="1591"/>
        <v>0</v>
      </c>
      <c r="OL28" s="149">
        <f t="shared" si="1591"/>
        <v>0</v>
      </c>
      <c r="OM28" s="149">
        <f t="shared" si="1591"/>
        <v>0</v>
      </c>
      <c r="ON28" s="149">
        <f t="shared" si="1591"/>
        <v>0</v>
      </c>
      <c r="OO28" s="149">
        <f t="shared" si="1591"/>
        <v>0</v>
      </c>
      <c r="OP28" s="149">
        <f t="shared" si="1591"/>
        <v>0</v>
      </c>
      <c r="OQ28" s="149">
        <f t="shared" si="1591"/>
        <v>0</v>
      </c>
      <c r="OR28" s="149">
        <f t="shared" si="1591"/>
        <v>0</v>
      </c>
      <c r="OS28" s="149">
        <f t="shared" si="1591"/>
        <v>0</v>
      </c>
      <c r="OT28" s="149">
        <f t="shared" si="1591"/>
        <v>0</v>
      </c>
      <c r="OU28" s="149">
        <f t="shared" si="1591"/>
        <v>0</v>
      </c>
      <c r="OV28" s="149">
        <f t="shared" si="1591"/>
        <v>0</v>
      </c>
      <c r="OW28" s="149">
        <f t="shared" si="1591"/>
        <v>0</v>
      </c>
      <c r="OX28" s="149">
        <f t="shared" si="1591"/>
        <v>0</v>
      </c>
      <c r="OY28" s="149">
        <f t="shared" si="1591"/>
        <v>0</v>
      </c>
      <c r="OZ28" s="149">
        <f t="shared" si="1591"/>
        <v>0</v>
      </c>
      <c r="PA28" s="149">
        <f t="shared" si="1591"/>
        <v>0</v>
      </c>
      <c r="PB28" s="149">
        <f t="shared" si="1591"/>
        <v>0</v>
      </c>
      <c r="PC28" s="149">
        <f t="shared" si="1591"/>
        <v>0</v>
      </c>
      <c r="PD28" s="149">
        <f t="shared" si="1591"/>
        <v>0</v>
      </c>
      <c r="PE28" s="149">
        <f t="shared" si="1591"/>
        <v>0</v>
      </c>
      <c r="PF28" s="149">
        <f t="shared" si="1591"/>
        <v>0</v>
      </c>
      <c r="PG28" s="149">
        <f t="shared" si="1591"/>
        <v>0</v>
      </c>
      <c r="PH28" s="149">
        <f t="shared" si="1591"/>
        <v>0</v>
      </c>
      <c r="PI28" s="149">
        <f t="shared" si="1591"/>
        <v>0</v>
      </c>
      <c r="PJ28" s="149">
        <f t="shared" si="1591"/>
        <v>0</v>
      </c>
      <c r="PK28" s="149">
        <f t="shared" si="1591"/>
        <v>0</v>
      </c>
      <c r="PL28" s="149">
        <f t="shared" si="1591"/>
        <v>0</v>
      </c>
      <c r="PM28" s="149">
        <f t="shared" si="1591"/>
        <v>0</v>
      </c>
      <c r="PN28" s="149">
        <f t="shared" si="1591"/>
        <v>0</v>
      </c>
      <c r="PO28" s="149">
        <f t="shared" si="1591"/>
        <v>0</v>
      </c>
      <c r="PP28" s="149">
        <f t="shared" si="1591"/>
        <v>0</v>
      </c>
      <c r="PQ28" s="149">
        <f t="shared" si="1591"/>
        <v>0</v>
      </c>
      <c r="PR28" s="149">
        <f t="shared" si="1591"/>
        <v>0</v>
      </c>
      <c r="PS28" s="149">
        <f t="shared" si="1591"/>
        <v>0</v>
      </c>
      <c r="PT28" s="149">
        <f t="shared" si="1591"/>
        <v>0</v>
      </c>
      <c r="PU28" s="149">
        <f t="shared" si="1591"/>
        <v>0</v>
      </c>
      <c r="PV28" s="149">
        <f t="shared" si="1591"/>
        <v>0</v>
      </c>
      <c r="PW28" s="149">
        <f t="shared" si="1591"/>
        <v>0</v>
      </c>
      <c r="PX28" s="149">
        <f t="shared" si="1591"/>
        <v>0</v>
      </c>
      <c r="PY28" s="149">
        <f t="shared" si="1591"/>
        <v>0</v>
      </c>
      <c r="PZ28" s="149">
        <f t="shared" si="1591"/>
        <v>0</v>
      </c>
      <c r="QA28" s="149">
        <f t="shared" ref="QA28:QT28" si="1592">PZ28*(1+QA12)*QA$3</f>
        <v>0</v>
      </c>
      <c r="QB28" s="149">
        <f t="shared" si="1592"/>
        <v>0</v>
      </c>
      <c r="QC28" s="149">
        <f t="shared" si="1592"/>
        <v>0</v>
      </c>
      <c r="QD28" s="149">
        <f t="shared" si="1592"/>
        <v>0</v>
      </c>
      <c r="QE28" s="149">
        <f t="shared" si="1592"/>
        <v>0</v>
      </c>
      <c r="QF28" s="149">
        <f t="shared" si="1592"/>
        <v>0</v>
      </c>
      <c r="QG28" s="149">
        <f t="shared" si="1592"/>
        <v>0</v>
      </c>
      <c r="QH28" s="149">
        <f t="shared" si="1592"/>
        <v>0</v>
      </c>
      <c r="QI28" s="149">
        <f t="shared" si="1592"/>
        <v>0</v>
      </c>
      <c r="QJ28" s="149">
        <f t="shared" si="1592"/>
        <v>0</v>
      </c>
      <c r="QK28" s="149">
        <f t="shared" si="1592"/>
        <v>0</v>
      </c>
      <c r="QL28" s="149">
        <f t="shared" si="1592"/>
        <v>0</v>
      </c>
      <c r="QM28" s="149">
        <f t="shared" si="1592"/>
        <v>0</v>
      </c>
      <c r="QN28" s="149">
        <f t="shared" si="1592"/>
        <v>0</v>
      </c>
      <c r="QO28" s="149">
        <f t="shared" si="1592"/>
        <v>0</v>
      </c>
      <c r="QP28" s="149">
        <f t="shared" si="1592"/>
        <v>0</v>
      </c>
      <c r="QQ28" s="149">
        <f t="shared" si="1592"/>
        <v>0</v>
      </c>
      <c r="QR28" s="149">
        <f t="shared" si="1592"/>
        <v>0</v>
      </c>
      <c r="QS28" s="149">
        <f t="shared" si="1592"/>
        <v>0</v>
      </c>
      <c r="QT28" s="149">
        <f t="shared" si="1592"/>
        <v>0</v>
      </c>
    </row>
    <row r="29" spans="2:462" x14ac:dyDescent="0.3">
      <c r="B29" s="160" t="s">
        <v>400</v>
      </c>
      <c r="H29" s="13"/>
      <c r="I29" s="139">
        <v>0</v>
      </c>
      <c r="L29" s="13">
        <f>I29*L$3</f>
        <v>0</v>
      </c>
      <c r="M29" s="13">
        <f>L29*M$3</f>
        <v>0</v>
      </c>
      <c r="N29" s="13">
        <f t="shared" ref="N29:BY29" si="1593">M29*N$3</f>
        <v>0</v>
      </c>
      <c r="O29" s="13">
        <f t="shared" si="1593"/>
        <v>0</v>
      </c>
      <c r="P29" s="13">
        <f t="shared" si="1593"/>
        <v>0</v>
      </c>
      <c r="Q29" s="13">
        <f t="shared" si="1593"/>
        <v>0</v>
      </c>
      <c r="R29" s="13">
        <f t="shared" si="1593"/>
        <v>0</v>
      </c>
      <c r="S29" s="13">
        <f t="shared" si="1593"/>
        <v>0</v>
      </c>
      <c r="T29" s="13">
        <f t="shared" si="1593"/>
        <v>0</v>
      </c>
      <c r="U29" s="13">
        <f t="shared" si="1593"/>
        <v>0</v>
      </c>
      <c r="V29" s="13">
        <f t="shared" si="1593"/>
        <v>0</v>
      </c>
      <c r="W29" s="13">
        <f t="shared" si="1593"/>
        <v>0</v>
      </c>
      <c r="X29" s="13">
        <f t="shared" si="1593"/>
        <v>0</v>
      </c>
      <c r="Y29" s="13">
        <f t="shared" si="1593"/>
        <v>0</v>
      </c>
      <c r="Z29" s="13">
        <f t="shared" si="1593"/>
        <v>0</v>
      </c>
      <c r="AA29" s="13">
        <f t="shared" si="1593"/>
        <v>0</v>
      </c>
      <c r="AB29" s="13">
        <f t="shared" si="1593"/>
        <v>0</v>
      </c>
      <c r="AC29" s="13">
        <f t="shared" si="1593"/>
        <v>0</v>
      </c>
      <c r="AD29" s="13">
        <f t="shared" si="1593"/>
        <v>0</v>
      </c>
      <c r="AE29" s="13">
        <f t="shared" si="1593"/>
        <v>0</v>
      </c>
      <c r="AF29" s="13">
        <f t="shared" si="1593"/>
        <v>0</v>
      </c>
      <c r="AG29" s="13">
        <f t="shared" si="1593"/>
        <v>0</v>
      </c>
      <c r="AH29" s="13">
        <f t="shared" si="1593"/>
        <v>0</v>
      </c>
      <c r="AI29" s="13">
        <f t="shared" si="1593"/>
        <v>0</v>
      </c>
      <c r="AJ29" s="13">
        <f t="shared" si="1593"/>
        <v>0</v>
      </c>
      <c r="AK29" s="13">
        <f t="shared" si="1593"/>
        <v>0</v>
      </c>
      <c r="AL29" s="13">
        <f t="shared" si="1593"/>
        <v>0</v>
      </c>
      <c r="AM29" s="13">
        <f t="shared" si="1593"/>
        <v>0</v>
      </c>
      <c r="AN29" s="13">
        <f t="shared" si="1593"/>
        <v>0</v>
      </c>
      <c r="AO29" s="13">
        <f t="shared" si="1593"/>
        <v>0</v>
      </c>
      <c r="AP29" s="13">
        <f t="shared" si="1593"/>
        <v>0</v>
      </c>
      <c r="AQ29" s="13">
        <f t="shared" si="1593"/>
        <v>0</v>
      </c>
      <c r="AR29" s="13">
        <f t="shared" si="1593"/>
        <v>0</v>
      </c>
      <c r="AS29" s="13">
        <f t="shared" si="1593"/>
        <v>0</v>
      </c>
      <c r="AT29" s="13">
        <f t="shared" si="1593"/>
        <v>0</v>
      </c>
      <c r="AU29" s="13">
        <f t="shared" si="1593"/>
        <v>0</v>
      </c>
      <c r="AV29" s="13">
        <f t="shared" si="1593"/>
        <v>0</v>
      </c>
      <c r="AW29" s="13">
        <f t="shared" si="1593"/>
        <v>0</v>
      </c>
      <c r="AX29" s="13">
        <f t="shared" si="1593"/>
        <v>0</v>
      </c>
      <c r="AY29" s="13">
        <f t="shared" si="1593"/>
        <v>0</v>
      </c>
      <c r="AZ29" s="13">
        <f t="shared" si="1593"/>
        <v>0</v>
      </c>
      <c r="BA29" s="13">
        <f t="shared" si="1593"/>
        <v>0</v>
      </c>
      <c r="BB29" s="13">
        <f t="shared" si="1593"/>
        <v>0</v>
      </c>
      <c r="BC29" s="13">
        <f t="shared" si="1593"/>
        <v>0</v>
      </c>
      <c r="BD29" s="13">
        <f t="shared" si="1593"/>
        <v>0</v>
      </c>
      <c r="BE29" s="13">
        <f t="shared" si="1593"/>
        <v>0</v>
      </c>
      <c r="BF29" s="13">
        <f t="shared" si="1593"/>
        <v>0</v>
      </c>
      <c r="BG29" s="13">
        <f t="shared" si="1593"/>
        <v>0</v>
      </c>
      <c r="BH29" s="13">
        <f t="shared" si="1593"/>
        <v>0</v>
      </c>
      <c r="BI29" s="13">
        <f t="shared" si="1593"/>
        <v>0</v>
      </c>
      <c r="BJ29" s="13">
        <f t="shared" si="1593"/>
        <v>0</v>
      </c>
      <c r="BK29" s="13">
        <f t="shared" si="1593"/>
        <v>0</v>
      </c>
      <c r="BL29" s="13">
        <f t="shared" si="1593"/>
        <v>0</v>
      </c>
      <c r="BM29" s="13">
        <f t="shared" si="1593"/>
        <v>0</v>
      </c>
      <c r="BN29" s="13">
        <f t="shared" si="1593"/>
        <v>0</v>
      </c>
      <c r="BO29" s="13">
        <f t="shared" si="1593"/>
        <v>0</v>
      </c>
      <c r="BP29" s="13">
        <f t="shared" si="1593"/>
        <v>0</v>
      </c>
      <c r="BQ29" s="13">
        <f t="shared" si="1593"/>
        <v>0</v>
      </c>
      <c r="BR29" s="13">
        <f t="shared" si="1593"/>
        <v>0</v>
      </c>
      <c r="BS29" s="13">
        <f t="shared" si="1593"/>
        <v>0</v>
      </c>
      <c r="BT29" s="13">
        <f t="shared" si="1593"/>
        <v>0</v>
      </c>
      <c r="BU29" s="13">
        <f t="shared" si="1593"/>
        <v>0</v>
      </c>
      <c r="BV29" s="13">
        <f t="shared" si="1593"/>
        <v>0</v>
      </c>
      <c r="BW29" s="13">
        <f t="shared" si="1593"/>
        <v>0</v>
      </c>
      <c r="BX29" s="13">
        <f t="shared" si="1593"/>
        <v>0</v>
      </c>
      <c r="BY29" s="13">
        <f t="shared" si="1593"/>
        <v>0</v>
      </c>
      <c r="BZ29" s="13">
        <f t="shared" ref="BZ29:EK29" si="1594">BY29*BZ$3</f>
        <v>0</v>
      </c>
      <c r="CA29" s="13">
        <f t="shared" si="1594"/>
        <v>0</v>
      </c>
      <c r="CB29" s="13">
        <f t="shared" si="1594"/>
        <v>0</v>
      </c>
      <c r="CC29" s="13">
        <f t="shared" si="1594"/>
        <v>0</v>
      </c>
      <c r="CD29" s="13">
        <f t="shared" si="1594"/>
        <v>0</v>
      </c>
      <c r="CE29" s="13">
        <f t="shared" si="1594"/>
        <v>0</v>
      </c>
      <c r="CF29" s="13">
        <f t="shared" si="1594"/>
        <v>0</v>
      </c>
      <c r="CG29" s="13">
        <f t="shared" si="1594"/>
        <v>0</v>
      </c>
      <c r="CH29" s="13">
        <f t="shared" si="1594"/>
        <v>0</v>
      </c>
      <c r="CI29" s="13">
        <f t="shared" si="1594"/>
        <v>0</v>
      </c>
      <c r="CJ29" s="13">
        <f t="shared" si="1594"/>
        <v>0</v>
      </c>
      <c r="CK29" s="13">
        <f t="shared" si="1594"/>
        <v>0</v>
      </c>
      <c r="CL29" s="13">
        <f t="shared" si="1594"/>
        <v>0</v>
      </c>
      <c r="CM29" s="13">
        <f t="shared" si="1594"/>
        <v>0</v>
      </c>
      <c r="CN29" s="13">
        <f t="shared" si="1594"/>
        <v>0</v>
      </c>
      <c r="CO29" s="13">
        <f t="shared" si="1594"/>
        <v>0</v>
      </c>
      <c r="CP29" s="13">
        <f t="shared" si="1594"/>
        <v>0</v>
      </c>
      <c r="CQ29" s="13">
        <f t="shared" si="1594"/>
        <v>0</v>
      </c>
      <c r="CR29" s="13">
        <f t="shared" si="1594"/>
        <v>0</v>
      </c>
      <c r="CS29" s="13">
        <f t="shared" si="1594"/>
        <v>0</v>
      </c>
      <c r="CT29" s="13">
        <f t="shared" si="1594"/>
        <v>0</v>
      </c>
      <c r="CU29" s="13">
        <f t="shared" si="1594"/>
        <v>0</v>
      </c>
      <c r="CV29" s="13">
        <f t="shared" si="1594"/>
        <v>0</v>
      </c>
      <c r="CW29" s="13">
        <f t="shared" si="1594"/>
        <v>0</v>
      </c>
      <c r="CX29" s="13">
        <f t="shared" si="1594"/>
        <v>0</v>
      </c>
      <c r="CY29" s="13">
        <f t="shared" si="1594"/>
        <v>0</v>
      </c>
      <c r="CZ29" s="13">
        <f t="shared" si="1594"/>
        <v>0</v>
      </c>
      <c r="DA29" s="13">
        <f t="shared" si="1594"/>
        <v>0</v>
      </c>
      <c r="DB29" s="13">
        <f t="shared" si="1594"/>
        <v>0</v>
      </c>
      <c r="DC29" s="13">
        <f t="shared" si="1594"/>
        <v>0</v>
      </c>
      <c r="DD29" s="13">
        <f t="shared" si="1594"/>
        <v>0</v>
      </c>
      <c r="DE29" s="13">
        <f t="shared" si="1594"/>
        <v>0</v>
      </c>
      <c r="DF29" s="13">
        <f t="shared" si="1594"/>
        <v>0</v>
      </c>
      <c r="DG29" s="13">
        <f t="shared" si="1594"/>
        <v>0</v>
      </c>
      <c r="DH29" s="13">
        <f t="shared" si="1594"/>
        <v>0</v>
      </c>
      <c r="DI29" s="13">
        <f t="shared" si="1594"/>
        <v>0</v>
      </c>
      <c r="DJ29" s="13">
        <f t="shared" si="1594"/>
        <v>0</v>
      </c>
      <c r="DK29" s="13">
        <f t="shared" si="1594"/>
        <v>0</v>
      </c>
      <c r="DL29" s="13">
        <f t="shared" si="1594"/>
        <v>0</v>
      </c>
      <c r="DM29" s="13">
        <f t="shared" si="1594"/>
        <v>0</v>
      </c>
      <c r="DN29" s="13">
        <f t="shared" si="1594"/>
        <v>0</v>
      </c>
      <c r="DO29" s="13">
        <f t="shared" si="1594"/>
        <v>0</v>
      </c>
      <c r="DP29" s="13">
        <f t="shared" si="1594"/>
        <v>0</v>
      </c>
      <c r="DQ29" s="13">
        <f t="shared" si="1594"/>
        <v>0</v>
      </c>
      <c r="DR29" s="13">
        <f t="shared" si="1594"/>
        <v>0</v>
      </c>
      <c r="DS29" s="13">
        <f t="shared" si="1594"/>
        <v>0</v>
      </c>
      <c r="DT29" s="13">
        <f t="shared" si="1594"/>
        <v>0</v>
      </c>
      <c r="DU29" s="13">
        <f t="shared" si="1594"/>
        <v>0</v>
      </c>
      <c r="DV29" s="13">
        <f t="shared" si="1594"/>
        <v>0</v>
      </c>
      <c r="DW29" s="13">
        <f t="shared" si="1594"/>
        <v>0</v>
      </c>
      <c r="DX29" s="13">
        <f t="shared" si="1594"/>
        <v>0</v>
      </c>
      <c r="DY29" s="13">
        <f t="shared" si="1594"/>
        <v>0</v>
      </c>
      <c r="DZ29" s="13">
        <f t="shared" si="1594"/>
        <v>0</v>
      </c>
      <c r="EA29" s="13">
        <f t="shared" si="1594"/>
        <v>0</v>
      </c>
      <c r="EB29" s="13">
        <f t="shared" si="1594"/>
        <v>0</v>
      </c>
      <c r="EC29" s="13">
        <f t="shared" si="1594"/>
        <v>0</v>
      </c>
      <c r="ED29" s="13">
        <f t="shared" si="1594"/>
        <v>0</v>
      </c>
      <c r="EE29" s="13">
        <f t="shared" si="1594"/>
        <v>0</v>
      </c>
      <c r="EF29" s="13">
        <f t="shared" si="1594"/>
        <v>0</v>
      </c>
      <c r="EG29" s="13">
        <f t="shared" si="1594"/>
        <v>0</v>
      </c>
      <c r="EH29" s="13">
        <f t="shared" si="1594"/>
        <v>0</v>
      </c>
      <c r="EI29" s="13">
        <f t="shared" si="1594"/>
        <v>0</v>
      </c>
      <c r="EJ29" s="13">
        <f t="shared" si="1594"/>
        <v>0</v>
      </c>
      <c r="EK29" s="13">
        <f t="shared" si="1594"/>
        <v>0</v>
      </c>
      <c r="EL29" s="13">
        <f t="shared" ref="EL29:GW29" si="1595">EK29*EL$3</f>
        <v>0</v>
      </c>
      <c r="EM29" s="13">
        <f t="shared" si="1595"/>
        <v>0</v>
      </c>
      <c r="EN29" s="13">
        <f t="shared" si="1595"/>
        <v>0</v>
      </c>
      <c r="EO29" s="13">
        <f t="shared" si="1595"/>
        <v>0</v>
      </c>
      <c r="EP29" s="13">
        <f t="shared" si="1595"/>
        <v>0</v>
      </c>
      <c r="EQ29" s="13">
        <f t="shared" si="1595"/>
        <v>0</v>
      </c>
      <c r="ER29" s="13">
        <f t="shared" si="1595"/>
        <v>0</v>
      </c>
      <c r="ES29" s="13">
        <f t="shared" si="1595"/>
        <v>0</v>
      </c>
      <c r="ET29" s="13">
        <f t="shared" si="1595"/>
        <v>0</v>
      </c>
      <c r="EU29" s="13">
        <f t="shared" si="1595"/>
        <v>0</v>
      </c>
      <c r="EV29" s="13">
        <f t="shared" si="1595"/>
        <v>0</v>
      </c>
      <c r="EW29" s="13">
        <f t="shared" si="1595"/>
        <v>0</v>
      </c>
      <c r="EX29" s="13">
        <f t="shared" si="1595"/>
        <v>0</v>
      </c>
      <c r="EY29" s="13">
        <f t="shared" si="1595"/>
        <v>0</v>
      </c>
      <c r="EZ29" s="13">
        <f t="shared" si="1595"/>
        <v>0</v>
      </c>
      <c r="FA29" s="13">
        <f t="shared" si="1595"/>
        <v>0</v>
      </c>
      <c r="FB29" s="13">
        <f t="shared" si="1595"/>
        <v>0</v>
      </c>
      <c r="FC29" s="13">
        <f t="shared" si="1595"/>
        <v>0</v>
      </c>
      <c r="FD29" s="13">
        <f t="shared" si="1595"/>
        <v>0</v>
      </c>
      <c r="FE29" s="13">
        <f t="shared" si="1595"/>
        <v>0</v>
      </c>
      <c r="FF29" s="13">
        <f t="shared" si="1595"/>
        <v>0</v>
      </c>
      <c r="FG29" s="13">
        <f t="shared" si="1595"/>
        <v>0</v>
      </c>
      <c r="FH29" s="13">
        <f t="shared" si="1595"/>
        <v>0</v>
      </c>
      <c r="FI29" s="13">
        <f t="shared" si="1595"/>
        <v>0</v>
      </c>
      <c r="FJ29" s="13">
        <f t="shared" si="1595"/>
        <v>0</v>
      </c>
      <c r="FK29" s="13">
        <f t="shared" si="1595"/>
        <v>0</v>
      </c>
      <c r="FL29" s="13">
        <f t="shared" si="1595"/>
        <v>0</v>
      </c>
      <c r="FM29" s="13">
        <f t="shared" si="1595"/>
        <v>0</v>
      </c>
      <c r="FN29" s="13">
        <f t="shared" si="1595"/>
        <v>0</v>
      </c>
      <c r="FO29" s="13">
        <f t="shared" si="1595"/>
        <v>0</v>
      </c>
      <c r="FP29" s="13">
        <f t="shared" si="1595"/>
        <v>0</v>
      </c>
      <c r="FQ29" s="13">
        <f t="shared" si="1595"/>
        <v>0</v>
      </c>
      <c r="FR29" s="13">
        <f t="shared" si="1595"/>
        <v>0</v>
      </c>
      <c r="FS29" s="13">
        <f t="shared" si="1595"/>
        <v>0</v>
      </c>
      <c r="FT29" s="13">
        <f t="shared" si="1595"/>
        <v>0</v>
      </c>
      <c r="FU29" s="13">
        <f t="shared" si="1595"/>
        <v>0</v>
      </c>
      <c r="FV29" s="13">
        <f t="shared" si="1595"/>
        <v>0</v>
      </c>
      <c r="FW29" s="13">
        <f t="shared" si="1595"/>
        <v>0</v>
      </c>
      <c r="FX29" s="13">
        <f t="shared" si="1595"/>
        <v>0</v>
      </c>
      <c r="FY29" s="13">
        <f t="shared" si="1595"/>
        <v>0</v>
      </c>
      <c r="FZ29" s="13">
        <f t="shared" si="1595"/>
        <v>0</v>
      </c>
      <c r="GA29" s="13">
        <f t="shared" si="1595"/>
        <v>0</v>
      </c>
      <c r="GB29" s="13">
        <f t="shared" si="1595"/>
        <v>0</v>
      </c>
      <c r="GC29" s="13">
        <f t="shared" si="1595"/>
        <v>0</v>
      </c>
      <c r="GD29" s="13">
        <f t="shared" si="1595"/>
        <v>0</v>
      </c>
      <c r="GE29" s="13">
        <f t="shared" si="1595"/>
        <v>0</v>
      </c>
      <c r="GF29" s="13">
        <f t="shared" si="1595"/>
        <v>0</v>
      </c>
      <c r="GG29" s="13">
        <f t="shared" si="1595"/>
        <v>0</v>
      </c>
      <c r="GH29" s="13">
        <f t="shared" si="1595"/>
        <v>0</v>
      </c>
      <c r="GI29" s="13">
        <f t="shared" si="1595"/>
        <v>0</v>
      </c>
      <c r="GJ29" s="13">
        <f t="shared" si="1595"/>
        <v>0</v>
      </c>
      <c r="GK29" s="13">
        <f t="shared" si="1595"/>
        <v>0</v>
      </c>
      <c r="GL29" s="13">
        <f t="shared" si="1595"/>
        <v>0</v>
      </c>
      <c r="GM29" s="13">
        <f t="shared" si="1595"/>
        <v>0</v>
      </c>
      <c r="GN29" s="13">
        <f t="shared" si="1595"/>
        <v>0</v>
      </c>
      <c r="GO29" s="13">
        <f t="shared" si="1595"/>
        <v>0</v>
      </c>
      <c r="GP29" s="13">
        <f t="shared" si="1595"/>
        <v>0</v>
      </c>
      <c r="GQ29" s="13">
        <f t="shared" si="1595"/>
        <v>0</v>
      </c>
      <c r="GR29" s="13">
        <f t="shared" si="1595"/>
        <v>0</v>
      </c>
      <c r="GS29" s="13">
        <f t="shared" si="1595"/>
        <v>0</v>
      </c>
      <c r="GT29" s="13">
        <f t="shared" si="1595"/>
        <v>0</v>
      </c>
      <c r="GU29" s="13">
        <f t="shared" si="1595"/>
        <v>0</v>
      </c>
      <c r="GV29" s="13">
        <f t="shared" si="1595"/>
        <v>0</v>
      </c>
      <c r="GW29" s="13">
        <f t="shared" si="1595"/>
        <v>0</v>
      </c>
      <c r="GX29" s="13">
        <f t="shared" ref="GX29:IP29" si="1596">GW29*GX$3</f>
        <v>0</v>
      </c>
      <c r="GY29" s="13">
        <f t="shared" si="1596"/>
        <v>0</v>
      </c>
      <c r="GZ29" s="13">
        <f t="shared" si="1596"/>
        <v>0</v>
      </c>
      <c r="HA29" s="13">
        <f t="shared" si="1596"/>
        <v>0</v>
      </c>
      <c r="HB29" s="13">
        <f t="shared" si="1596"/>
        <v>0</v>
      </c>
      <c r="HC29" s="13">
        <f t="shared" si="1596"/>
        <v>0</v>
      </c>
      <c r="HD29" s="13">
        <f t="shared" si="1596"/>
        <v>0</v>
      </c>
      <c r="HE29" s="13">
        <f t="shared" si="1596"/>
        <v>0</v>
      </c>
      <c r="HF29" s="13">
        <f t="shared" si="1596"/>
        <v>0</v>
      </c>
      <c r="HG29" s="13">
        <f t="shared" si="1596"/>
        <v>0</v>
      </c>
      <c r="HH29" s="13">
        <f t="shared" si="1596"/>
        <v>0</v>
      </c>
      <c r="HI29" s="13">
        <f t="shared" si="1596"/>
        <v>0</v>
      </c>
      <c r="HJ29" s="13">
        <f t="shared" si="1596"/>
        <v>0</v>
      </c>
      <c r="HK29" s="13">
        <f t="shared" si="1596"/>
        <v>0</v>
      </c>
      <c r="HL29" s="13">
        <f t="shared" si="1596"/>
        <v>0</v>
      </c>
      <c r="HM29" s="13">
        <f t="shared" si="1596"/>
        <v>0</v>
      </c>
      <c r="HN29" s="13">
        <f t="shared" si="1596"/>
        <v>0</v>
      </c>
      <c r="HO29" s="13">
        <f t="shared" si="1596"/>
        <v>0</v>
      </c>
      <c r="HP29" s="13">
        <f t="shared" si="1596"/>
        <v>0</v>
      </c>
      <c r="HQ29" s="13">
        <f t="shared" si="1596"/>
        <v>0</v>
      </c>
      <c r="HR29" s="13">
        <f t="shared" si="1596"/>
        <v>0</v>
      </c>
      <c r="HS29" s="13">
        <f t="shared" si="1596"/>
        <v>0</v>
      </c>
      <c r="HT29" s="13">
        <f t="shared" si="1596"/>
        <v>0</v>
      </c>
      <c r="HU29" s="13">
        <f t="shared" si="1596"/>
        <v>0</v>
      </c>
      <c r="HV29" s="13">
        <f t="shared" si="1596"/>
        <v>0</v>
      </c>
      <c r="HW29" s="13">
        <f t="shared" si="1596"/>
        <v>0</v>
      </c>
      <c r="HX29" s="13">
        <f t="shared" si="1596"/>
        <v>0</v>
      </c>
      <c r="HY29" s="13">
        <f t="shared" si="1596"/>
        <v>0</v>
      </c>
      <c r="HZ29" s="13">
        <f t="shared" si="1596"/>
        <v>0</v>
      </c>
      <c r="IA29" s="13">
        <f t="shared" si="1596"/>
        <v>0</v>
      </c>
      <c r="IB29" s="13">
        <f t="shared" si="1596"/>
        <v>0</v>
      </c>
      <c r="IC29" s="13">
        <f t="shared" si="1596"/>
        <v>0</v>
      </c>
      <c r="ID29" s="13">
        <f t="shared" si="1596"/>
        <v>0</v>
      </c>
      <c r="IE29" s="13">
        <f t="shared" si="1596"/>
        <v>0</v>
      </c>
      <c r="IF29" s="13">
        <f t="shared" si="1596"/>
        <v>0</v>
      </c>
      <c r="IG29" s="13">
        <f t="shared" si="1596"/>
        <v>0</v>
      </c>
      <c r="IH29" s="13">
        <f t="shared" si="1596"/>
        <v>0</v>
      </c>
      <c r="II29" s="13">
        <f t="shared" si="1596"/>
        <v>0</v>
      </c>
      <c r="IJ29" s="13">
        <f t="shared" si="1596"/>
        <v>0</v>
      </c>
      <c r="IK29" s="13">
        <f t="shared" si="1596"/>
        <v>0</v>
      </c>
      <c r="IL29" s="13">
        <f t="shared" si="1596"/>
        <v>0</v>
      </c>
      <c r="IM29" s="13">
        <f t="shared" si="1596"/>
        <v>0</v>
      </c>
      <c r="IN29" s="13">
        <f t="shared" si="1596"/>
        <v>0</v>
      </c>
      <c r="IO29" s="13">
        <f t="shared" si="1596"/>
        <v>0</v>
      </c>
      <c r="IP29" s="13">
        <f t="shared" si="1596"/>
        <v>0</v>
      </c>
      <c r="IQ29" s="13">
        <f t="shared" ref="IQ29:LB29" si="1597">IP29*IQ$3</f>
        <v>0</v>
      </c>
      <c r="IR29" s="13">
        <f t="shared" si="1597"/>
        <v>0</v>
      </c>
      <c r="IS29" s="13">
        <f t="shared" si="1597"/>
        <v>0</v>
      </c>
      <c r="IT29" s="13">
        <f t="shared" si="1597"/>
        <v>0</v>
      </c>
      <c r="IU29" s="13">
        <f t="shared" si="1597"/>
        <v>0</v>
      </c>
      <c r="IV29" s="13">
        <f t="shared" si="1597"/>
        <v>0</v>
      </c>
      <c r="IW29" s="13">
        <f t="shared" si="1597"/>
        <v>0</v>
      </c>
      <c r="IX29" s="13">
        <f t="shared" si="1597"/>
        <v>0</v>
      </c>
      <c r="IY29" s="13">
        <f t="shared" si="1597"/>
        <v>0</v>
      </c>
      <c r="IZ29" s="13">
        <f t="shared" si="1597"/>
        <v>0</v>
      </c>
      <c r="JA29" s="13">
        <f t="shared" si="1597"/>
        <v>0</v>
      </c>
      <c r="JB29" s="13">
        <f t="shared" si="1597"/>
        <v>0</v>
      </c>
      <c r="JC29" s="13">
        <f t="shared" si="1597"/>
        <v>0</v>
      </c>
      <c r="JD29" s="13">
        <f t="shared" si="1597"/>
        <v>0</v>
      </c>
      <c r="JE29" s="13">
        <f t="shared" si="1597"/>
        <v>0</v>
      </c>
      <c r="JF29" s="13">
        <f t="shared" si="1597"/>
        <v>0</v>
      </c>
      <c r="JG29" s="13">
        <f t="shared" si="1597"/>
        <v>0</v>
      </c>
      <c r="JH29" s="13">
        <f t="shared" si="1597"/>
        <v>0</v>
      </c>
      <c r="JI29" s="13">
        <f t="shared" si="1597"/>
        <v>0</v>
      </c>
      <c r="JJ29" s="13">
        <f t="shared" si="1597"/>
        <v>0</v>
      </c>
      <c r="JK29" s="13">
        <f t="shared" si="1597"/>
        <v>0</v>
      </c>
      <c r="JL29" s="13">
        <f t="shared" si="1597"/>
        <v>0</v>
      </c>
      <c r="JM29" s="13">
        <f t="shared" si="1597"/>
        <v>0</v>
      </c>
      <c r="JN29" s="13">
        <f t="shared" si="1597"/>
        <v>0</v>
      </c>
      <c r="JO29" s="13">
        <f t="shared" si="1597"/>
        <v>0</v>
      </c>
      <c r="JP29" s="13">
        <f t="shared" si="1597"/>
        <v>0</v>
      </c>
      <c r="JQ29" s="13">
        <f t="shared" si="1597"/>
        <v>0</v>
      </c>
      <c r="JR29" s="13">
        <f t="shared" si="1597"/>
        <v>0</v>
      </c>
      <c r="JS29" s="13">
        <f t="shared" si="1597"/>
        <v>0</v>
      </c>
      <c r="JT29" s="13">
        <f t="shared" si="1597"/>
        <v>0</v>
      </c>
      <c r="JU29" s="13">
        <f t="shared" si="1597"/>
        <v>0</v>
      </c>
      <c r="JV29" s="13">
        <f t="shared" si="1597"/>
        <v>0</v>
      </c>
      <c r="JW29" s="13">
        <f t="shared" si="1597"/>
        <v>0</v>
      </c>
      <c r="JX29" s="13">
        <f t="shared" si="1597"/>
        <v>0</v>
      </c>
      <c r="JY29" s="13">
        <f t="shared" si="1597"/>
        <v>0</v>
      </c>
      <c r="JZ29" s="13">
        <f t="shared" si="1597"/>
        <v>0</v>
      </c>
      <c r="KA29" s="13">
        <f t="shared" si="1597"/>
        <v>0</v>
      </c>
      <c r="KB29" s="13">
        <f t="shared" si="1597"/>
        <v>0</v>
      </c>
      <c r="KC29" s="13">
        <f t="shared" si="1597"/>
        <v>0</v>
      </c>
      <c r="KD29" s="13">
        <f t="shared" si="1597"/>
        <v>0</v>
      </c>
      <c r="KE29" s="13">
        <f t="shared" si="1597"/>
        <v>0</v>
      </c>
      <c r="KF29" s="13">
        <f t="shared" si="1597"/>
        <v>0</v>
      </c>
      <c r="KG29" s="13">
        <f t="shared" si="1597"/>
        <v>0</v>
      </c>
      <c r="KH29" s="13">
        <f t="shared" si="1597"/>
        <v>0</v>
      </c>
      <c r="KI29" s="13">
        <f t="shared" si="1597"/>
        <v>0</v>
      </c>
      <c r="KJ29" s="13">
        <f t="shared" si="1597"/>
        <v>0</v>
      </c>
      <c r="KK29" s="13">
        <f t="shared" si="1597"/>
        <v>0</v>
      </c>
      <c r="KL29" s="13">
        <f t="shared" si="1597"/>
        <v>0</v>
      </c>
      <c r="KM29" s="13">
        <f t="shared" si="1597"/>
        <v>0</v>
      </c>
      <c r="KN29" s="13">
        <f t="shared" si="1597"/>
        <v>0</v>
      </c>
      <c r="KO29" s="13">
        <f t="shared" si="1597"/>
        <v>0</v>
      </c>
      <c r="KP29" s="13">
        <f t="shared" si="1597"/>
        <v>0</v>
      </c>
      <c r="KQ29" s="13">
        <f t="shared" si="1597"/>
        <v>0</v>
      </c>
      <c r="KR29" s="13">
        <f t="shared" si="1597"/>
        <v>0</v>
      </c>
      <c r="KS29" s="13">
        <f t="shared" si="1597"/>
        <v>0</v>
      </c>
      <c r="KT29" s="13">
        <f t="shared" si="1597"/>
        <v>0</v>
      </c>
      <c r="KU29" s="13">
        <f t="shared" si="1597"/>
        <v>0</v>
      </c>
      <c r="KV29" s="13">
        <f t="shared" si="1597"/>
        <v>0</v>
      </c>
      <c r="KW29" s="13">
        <f t="shared" si="1597"/>
        <v>0</v>
      </c>
      <c r="KX29" s="13">
        <f t="shared" si="1597"/>
        <v>0</v>
      </c>
      <c r="KY29" s="13">
        <f t="shared" si="1597"/>
        <v>0</v>
      </c>
      <c r="KZ29" s="13">
        <f t="shared" si="1597"/>
        <v>0</v>
      </c>
      <c r="LA29" s="13">
        <f t="shared" si="1597"/>
        <v>0</v>
      </c>
      <c r="LB29" s="13">
        <f t="shared" si="1597"/>
        <v>0</v>
      </c>
      <c r="LC29" s="13">
        <f t="shared" ref="LC29:NN29" si="1598">LB29*LC$3</f>
        <v>0</v>
      </c>
      <c r="LD29" s="13">
        <f t="shared" si="1598"/>
        <v>0</v>
      </c>
      <c r="LE29" s="13">
        <f t="shared" si="1598"/>
        <v>0</v>
      </c>
      <c r="LF29" s="13">
        <f t="shared" si="1598"/>
        <v>0</v>
      </c>
      <c r="LG29" s="13">
        <f t="shared" si="1598"/>
        <v>0</v>
      </c>
      <c r="LH29" s="13">
        <f t="shared" si="1598"/>
        <v>0</v>
      </c>
      <c r="LI29" s="13">
        <f t="shared" si="1598"/>
        <v>0</v>
      </c>
      <c r="LJ29" s="13">
        <f t="shared" si="1598"/>
        <v>0</v>
      </c>
      <c r="LK29" s="13">
        <f t="shared" si="1598"/>
        <v>0</v>
      </c>
      <c r="LL29" s="13">
        <f t="shared" si="1598"/>
        <v>0</v>
      </c>
      <c r="LM29" s="13">
        <f t="shared" si="1598"/>
        <v>0</v>
      </c>
      <c r="LN29" s="13">
        <f t="shared" si="1598"/>
        <v>0</v>
      </c>
      <c r="LO29" s="13">
        <f t="shared" si="1598"/>
        <v>0</v>
      </c>
      <c r="LP29" s="13">
        <f t="shared" si="1598"/>
        <v>0</v>
      </c>
      <c r="LQ29" s="13">
        <f t="shared" si="1598"/>
        <v>0</v>
      </c>
      <c r="LR29" s="13">
        <f t="shared" si="1598"/>
        <v>0</v>
      </c>
      <c r="LS29" s="13">
        <f t="shared" si="1598"/>
        <v>0</v>
      </c>
      <c r="LT29" s="13">
        <f t="shared" si="1598"/>
        <v>0</v>
      </c>
      <c r="LU29" s="13">
        <f t="shared" si="1598"/>
        <v>0</v>
      </c>
      <c r="LV29" s="13">
        <f t="shared" si="1598"/>
        <v>0</v>
      </c>
      <c r="LW29" s="13">
        <f t="shared" si="1598"/>
        <v>0</v>
      </c>
      <c r="LX29" s="13">
        <f t="shared" si="1598"/>
        <v>0</v>
      </c>
      <c r="LY29" s="13">
        <f t="shared" si="1598"/>
        <v>0</v>
      </c>
      <c r="LZ29" s="13">
        <f t="shared" si="1598"/>
        <v>0</v>
      </c>
      <c r="MA29" s="13">
        <f t="shared" si="1598"/>
        <v>0</v>
      </c>
      <c r="MB29" s="13">
        <f t="shared" si="1598"/>
        <v>0</v>
      </c>
      <c r="MC29" s="13">
        <f t="shared" si="1598"/>
        <v>0</v>
      </c>
      <c r="MD29" s="13">
        <f t="shared" si="1598"/>
        <v>0</v>
      </c>
      <c r="ME29" s="13">
        <f t="shared" si="1598"/>
        <v>0</v>
      </c>
      <c r="MF29" s="13">
        <f t="shared" si="1598"/>
        <v>0</v>
      </c>
      <c r="MG29" s="13">
        <f t="shared" si="1598"/>
        <v>0</v>
      </c>
      <c r="MH29" s="13">
        <f t="shared" si="1598"/>
        <v>0</v>
      </c>
      <c r="MI29" s="13">
        <f t="shared" si="1598"/>
        <v>0</v>
      </c>
      <c r="MJ29" s="13">
        <f t="shared" si="1598"/>
        <v>0</v>
      </c>
      <c r="MK29" s="13">
        <f t="shared" si="1598"/>
        <v>0</v>
      </c>
      <c r="ML29" s="13">
        <f t="shared" si="1598"/>
        <v>0</v>
      </c>
      <c r="MM29" s="13">
        <f t="shared" si="1598"/>
        <v>0</v>
      </c>
      <c r="MN29" s="13">
        <f t="shared" si="1598"/>
        <v>0</v>
      </c>
      <c r="MO29" s="13">
        <f t="shared" si="1598"/>
        <v>0</v>
      </c>
      <c r="MP29" s="13">
        <f t="shared" si="1598"/>
        <v>0</v>
      </c>
      <c r="MQ29" s="13">
        <f t="shared" si="1598"/>
        <v>0</v>
      </c>
      <c r="MR29" s="13">
        <f t="shared" si="1598"/>
        <v>0</v>
      </c>
      <c r="MS29" s="13">
        <f t="shared" si="1598"/>
        <v>0</v>
      </c>
      <c r="MT29" s="13">
        <f t="shared" si="1598"/>
        <v>0</v>
      </c>
      <c r="MU29" s="13">
        <f t="shared" si="1598"/>
        <v>0</v>
      </c>
      <c r="MV29" s="13">
        <f t="shared" si="1598"/>
        <v>0</v>
      </c>
      <c r="MW29" s="13">
        <f t="shared" si="1598"/>
        <v>0</v>
      </c>
      <c r="MX29" s="13">
        <f t="shared" si="1598"/>
        <v>0</v>
      </c>
      <c r="MY29" s="13">
        <f t="shared" si="1598"/>
        <v>0</v>
      </c>
      <c r="MZ29" s="13">
        <f t="shared" si="1598"/>
        <v>0</v>
      </c>
      <c r="NA29" s="13">
        <f t="shared" si="1598"/>
        <v>0</v>
      </c>
      <c r="NB29" s="13">
        <f t="shared" si="1598"/>
        <v>0</v>
      </c>
      <c r="NC29" s="13">
        <f t="shared" si="1598"/>
        <v>0</v>
      </c>
      <c r="ND29" s="13">
        <f t="shared" si="1598"/>
        <v>0</v>
      </c>
      <c r="NE29" s="13">
        <f t="shared" si="1598"/>
        <v>0</v>
      </c>
      <c r="NF29" s="13">
        <f t="shared" si="1598"/>
        <v>0</v>
      </c>
      <c r="NG29" s="13">
        <f t="shared" si="1598"/>
        <v>0</v>
      </c>
      <c r="NH29" s="13">
        <f t="shared" si="1598"/>
        <v>0</v>
      </c>
      <c r="NI29" s="13">
        <f t="shared" si="1598"/>
        <v>0</v>
      </c>
      <c r="NJ29" s="13">
        <f t="shared" si="1598"/>
        <v>0</v>
      </c>
      <c r="NK29" s="13">
        <f t="shared" si="1598"/>
        <v>0</v>
      </c>
      <c r="NL29" s="13">
        <f t="shared" si="1598"/>
        <v>0</v>
      </c>
      <c r="NM29" s="13">
        <f t="shared" si="1598"/>
        <v>0</v>
      </c>
      <c r="NN29" s="13">
        <f t="shared" si="1598"/>
        <v>0</v>
      </c>
      <c r="NO29" s="13">
        <f t="shared" ref="NO29:PZ29" si="1599">NN29*NO$3</f>
        <v>0</v>
      </c>
      <c r="NP29" s="13">
        <f t="shared" si="1599"/>
        <v>0</v>
      </c>
      <c r="NQ29" s="13">
        <f t="shared" si="1599"/>
        <v>0</v>
      </c>
      <c r="NR29" s="13">
        <f t="shared" si="1599"/>
        <v>0</v>
      </c>
      <c r="NS29" s="13">
        <f t="shared" si="1599"/>
        <v>0</v>
      </c>
      <c r="NT29" s="13">
        <f t="shared" si="1599"/>
        <v>0</v>
      </c>
      <c r="NU29" s="13">
        <f t="shared" si="1599"/>
        <v>0</v>
      </c>
      <c r="NV29" s="13">
        <f t="shared" si="1599"/>
        <v>0</v>
      </c>
      <c r="NW29" s="13">
        <f t="shared" si="1599"/>
        <v>0</v>
      </c>
      <c r="NX29" s="13">
        <f t="shared" si="1599"/>
        <v>0</v>
      </c>
      <c r="NY29" s="13">
        <f t="shared" si="1599"/>
        <v>0</v>
      </c>
      <c r="NZ29" s="13">
        <f t="shared" si="1599"/>
        <v>0</v>
      </c>
      <c r="OA29" s="13">
        <f t="shared" si="1599"/>
        <v>0</v>
      </c>
      <c r="OB29" s="13">
        <f t="shared" si="1599"/>
        <v>0</v>
      </c>
      <c r="OC29" s="13">
        <f t="shared" si="1599"/>
        <v>0</v>
      </c>
      <c r="OD29" s="13">
        <f t="shared" si="1599"/>
        <v>0</v>
      </c>
      <c r="OE29" s="13">
        <f t="shared" si="1599"/>
        <v>0</v>
      </c>
      <c r="OF29" s="13">
        <f t="shared" si="1599"/>
        <v>0</v>
      </c>
      <c r="OG29" s="13">
        <f t="shared" si="1599"/>
        <v>0</v>
      </c>
      <c r="OH29" s="13">
        <f t="shared" si="1599"/>
        <v>0</v>
      </c>
      <c r="OI29" s="13">
        <f t="shared" si="1599"/>
        <v>0</v>
      </c>
      <c r="OJ29" s="13">
        <f t="shared" si="1599"/>
        <v>0</v>
      </c>
      <c r="OK29" s="13">
        <f t="shared" si="1599"/>
        <v>0</v>
      </c>
      <c r="OL29" s="13">
        <f t="shared" si="1599"/>
        <v>0</v>
      </c>
      <c r="OM29" s="13">
        <f t="shared" si="1599"/>
        <v>0</v>
      </c>
      <c r="ON29" s="13">
        <f t="shared" si="1599"/>
        <v>0</v>
      </c>
      <c r="OO29" s="13">
        <f t="shared" si="1599"/>
        <v>0</v>
      </c>
      <c r="OP29" s="13">
        <f t="shared" si="1599"/>
        <v>0</v>
      </c>
      <c r="OQ29" s="13">
        <f t="shared" si="1599"/>
        <v>0</v>
      </c>
      <c r="OR29" s="13">
        <f t="shared" si="1599"/>
        <v>0</v>
      </c>
      <c r="OS29" s="13">
        <f t="shared" si="1599"/>
        <v>0</v>
      </c>
      <c r="OT29" s="13">
        <f t="shared" si="1599"/>
        <v>0</v>
      </c>
      <c r="OU29" s="13">
        <f t="shared" si="1599"/>
        <v>0</v>
      </c>
      <c r="OV29" s="13">
        <f t="shared" si="1599"/>
        <v>0</v>
      </c>
      <c r="OW29" s="13">
        <f t="shared" si="1599"/>
        <v>0</v>
      </c>
      <c r="OX29" s="13">
        <f t="shared" si="1599"/>
        <v>0</v>
      </c>
      <c r="OY29" s="13">
        <f t="shared" si="1599"/>
        <v>0</v>
      </c>
      <c r="OZ29" s="13">
        <f t="shared" si="1599"/>
        <v>0</v>
      </c>
      <c r="PA29" s="13">
        <f t="shared" si="1599"/>
        <v>0</v>
      </c>
      <c r="PB29" s="13">
        <f t="shared" si="1599"/>
        <v>0</v>
      </c>
      <c r="PC29" s="13">
        <f t="shared" si="1599"/>
        <v>0</v>
      </c>
      <c r="PD29" s="13">
        <f t="shared" si="1599"/>
        <v>0</v>
      </c>
      <c r="PE29" s="13">
        <f t="shared" si="1599"/>
        <v>0</v>
      </c>
      <c r="PF29" s="13">
        <f t="shared" si="1599"/>
        <v>0</v>
      </c>
      <c r="PG29" s="13">
        <f t="shared" si="1599"/>
        <v>0</v>
      </c>
      <c r="PH29" s="13">
        <f t="shared" si="1599"/>
        <v>0</v>
      </c>
      <c r="PI29" s="13">
        <f t="shared" si="1599"/>
        <v>0</v>
      </c>
      <c r="PJ29" s="13">
        <f t="shared" si="1599"/>
        <v>0</v>
      </c>
      <c r="PK29" s="13">
        <f t="shared" si="1599"/>
        <v>0</v>
      </c>
      <c r="PL29" s="13">
        <f t="shared" si="1599"/>
        <v>0</v>
      </c>
      <c r="PM29" s="13">
        <f t="shared" si="1599"/>
        <v>0</v>
      </c>
      <c r="PN29" s="13">
        <f t="shared" si="1599"/>
        <v>0</v>
      </c>
      <c r="PO29" s="13">
        <f t="shared" si="1599"/>
        <v>0</v>
      </c>
      <c r="PP29" s="13">
        <f t="shared" si="1599"/>
        <v>0</v>
      </c>
      <c r="PQ29" s="13">
        <f t="shared" si="1599"/>
        <v>0</v>
      </c>
      <c r="PR29" s="13">
        <f t="shared" si="1599"/>
        <v>0</v>
      </c>
      <c r="PS29" s="13">
        <f t="shared" si="1599"/>
        <v>0</v>
      </c>
      <c r="PT29" s="13">
        <f t="shared" si="1599"/>
        <v>0</v>
      </c>
      <c r="PU29" s="13">
        <f t="shared" si="1599"/>
        <v>0</v>
      </c>
      <c r="PV29" s="13">
        <f t="shared" si="1599"/>
        <v>0</v>
      </c>
      <c r="PW29" s="13">
        <f t="shared" si="1599"/>
        <v>0</v>
      </c>
      <c r="PX29" s="13">
        <f t="shared" si="1599"/>
        <v>0</v>
      </c>
      <c r="PY29" s="13">
        <f t="shared" si="1599"/>
        <v>0</v>
      </c>
      <c r="PZ29" s="13">
        <f t="shared" si="1599"/>
        <v>0</v>
      </c>
      <c r="QA29" s="13">
        <f t="shared" ref="QA29:QT29" si="1600">PZ29*QA$3</f>
        <v>0</v>
      </c>
      <c r="QB29" s="13">
        <f t="shared" si="1600"/>
        <v>0</v>
      </c>
      <c r="QC29" s="13">
        <f t="shared" si="1600"/>
        <v>0</v>
      </c>
      <c r="QD29" s="13">
        <f t="shared" si="1600"/>
        <v>0</v>
      </c>
      <c r="QE29" s="13">
        <f t="shared" si="1600"/>
        <v>0</v>
      </c>
      <c r="QF29" s="13">
        <f t="shared" si="1600"/>
        <v>0</v>
      </c>
      <c r="QG29" s="13">
        <f t="shared" si="1600"/>
        <v>0</v>
      </c>
      <c r="QH29" s="13">
        <f t="shared" si="1600"/>
        <v>0</v>
      </c>
      <c r="QI29" s="13">
        <f t="shared" si="1600"/>
        <v>0</v>
      </c>
      <c r="QJ29" s="13">
        <f t="shared" si="1600"/>
        <v>0</v>
      </c>
      <c r="QK29" s="13">
        <f t="shared" si="1600"/>
        <v>0</v>
      </c>
      <c r="QL29" s="13">
        <f t="shared" si="1600"/>
        <v>0</v>
      </c>
      <c r="QM29" s="13">
        <f t="shared" si="1600"/>
        <v>0</v>
      </c>
      <c r="QN29" s="13">
        <f t="shared" si="1600"/>
        <v>0</v>
      </c>
      <c r="QO29" s="13">
        <f t="shared" si="1600"/>
        <v>0</v>
      </c>
      <c r="QP29" s="13">
        <f t="shared" si="1600"/>
        <v>0</v>
      </c>
      <c r="QQ29" s="13">
        <f t="shared" si="1600"/>
        <v>0</v>
      </c>
      <c r="QR29" s="13">
        <f t="shared" si="1600"/>
        <v>0</v>
      </c>
      <c r="QS29" s="13">
        <f t="shared" si="1600"/>
        <v>0</v>
      </c>
      <c r="QT29" s="13">
        <f t="shared" si="1600"/>
        <v>0</v>
      </c>
    </row>
    <row r="30" spans="2:462" x14ac:dyDescent="0.3">
      <c r="B30" s="175" t="s">
        <v>238</v>
      </c>
      <c r="C30" s="176"/>
      <c r="D30" s="176"/>
      <c r="E30" s="176"/>
      <c r="F30" s="176"/>
      <c r="G30" s="176"/>
      <c r="H30" s="177"/>
      <c r="I30" s="177">
        <f>SUM(I28:I29)</f>
        <v>192600</v>
      </c>
      <c r="J30" s="176"/>
      <c r="K30" s="176"/>
      <c r="L30" s="178">
        <f t="shared" ref="L30:M30" si="1601">SUM(L28:L29)</f>
        <v>192600</v>
      </c>
      <c r="M30" s="178">
        <f t="shared" si="1601"/>
        <v>192600</v>
      </c>
      <c r="N30" s="178">
        <f t="shared" ref="N30:BY30" si="1602">SUM(N28:N29)</f>
        <v>192600</v>
      </c>
      <c r="O30" s="178">
        <f t="shared" si="1602"/>
        <v>192600</v>
      </c>
      <c r="P30" s="178">
        <f t="shared" si="1602"/>
        <v>192600</v>
      </c>
      <c r="Q30" s="178">
        <f t="shared" si="1602"/>
        <v>192600</v>
      </c>
      <c r="R30" s="178">
        <f t="shared" si="1602"/>
        <v>192600</v>
      </c>
      <c r="S30" s="178">
        <f t="shared" si="1602"/>
        <v>192600</v>
      </c>
      <c r="T30" s="178">
        <f t="shared" si="1602"/>
        <v>192600</v>
      </c>
      <c r="U30" s="178">
        <f t="shared" si="1602"/>
        <v>192600</v>
      </c>
      <c r="V30" s="178">
        <f t="shared" si="1602"/>
        <v>192600</v>
      </c>
      <c r="W30" s="178">
        <f t="shared" si="1602"/>
        <v>192600</v>
      </c>
      <c r="X30" s="178">
        <f t="shared" si="1602"/>
        <v>198378</v>
      </c>
      <c r="Y30" s="178">
        <f t="shared" si="1602"/>
        <v>204329.34</v>
      </c>
      <c r="Z30" s="178">
        <f t="shared" si="1602"/>
        <v>210459.22020000001</v>
      </c>
      <c r="AA30" s="178">
        <f t="shared" si="1602"/>
        <v>216772.99680600001</v>
      </c>
      <c r="AB30" s="178">
        <f t="shared" si="1602"/>
        <v>223276.18671018002</v>
      </c>
      <c r="AC30" s="178">
        <f t="shared" si="1602"/>
        <v>229974.47231148541</v>
      </c>
      <c r="AD30" s="178">
        <f t="shared" si="1602"/>
        <v>236873.70648082998</v>
      </c>
      <c r="AE30" s="178">
        <f t="shared" si="1602"/>
        <v>243979.9176752549</v>
      </c>
      <c r="AF30" s="178">
        <f t="shared" si="1602"/>
        <v>251299.31520551254</v>
      </c>
      <c r="AG30" s="178">
        <f t="shared" si="1602"/>
        <v>258838.29466167791</v>
      </c>
      <c r="AH30" s="178">
        <f t="shared" si="1602"/>
        <v>266603.44350152824</v>
      </c>
      <c r="AI30" s="178">
        <f t="shared" si="1602"/>
        <v>274601.5468065741</v>
      </c>
      <c r="AJ30" s="178">
        <f t="shared" si="1602"/>
        <v>282839.59321077133</v>
      </c>
      <c r="AK30" s="178">
        <f t="shared" si="1602"/>
        <v>291324.78100709448</v>
      </c>
      <c r="AL30" s="178">
        <f t="shared" si="1602"/>
        <v>300064.52443730732</v>
      </c>
      <c r="AM30" s="178">
        <f t="shared" si="1602"/>
        <v>309066.46017042652</v>
      </c>
      <c r="AN30" s="178">
        <f t="shared" si="1602"/>
        <v>318338.45397553931</v>
      </c>
      <c r="AO30" s="178">
        <f t="shared" si="1602"/>
        <v>327888.60759480548</v>
      </c>
      <c r="AP30" s="178">
        <f t="shared" si="1602"/>
        <v>337725.26582264964</v>
      </c>
      <c r="AQ30" s="178">
        <f t="shared" si="1602"/>
        <v>347857.02379732917</v>
      </c>
      <c r="AR30" s="178">
        <f t="shared" si="1602"/>
        <v>358292.73451124906</v>
      </c>
      <c r="AS30" s="178">
        <f t="shared" si="1602"/>
        <v>369041.51654658653</v>
      </c>
      <c r="AT30" s="178">
        <f t="shared" si="1602"/>
        <v>380112.76204298413</v>
      </c>
      <c r="AU30" s="178">
        <f t="shared" si="1602"/>
        <v>391516.14490427368</v>
      </c>
      <c r="AV30" s="178">
        <f t="shared" si="1602"/>
        <v>403261.62925140187</v>
      </c>
      <c r="AW30" s="178">
        <f t="shared" si="1602"/>
        <v>415359.47812894394</v>
      </c>
      <c r="AX30" s="178">
        <f t="shared" si="1602"/>
        <v>427820.26247281226</v>
      </c>
      <c r="AY30" s="178">
        <f t="shared" si="1602"/>
        <v>440654.87034699664</v>
      </c>
      <c r="AZ30" s="178">
        <f t="shared" si="1602"/>
        <v>453874.51645740657</v>
      </c>
      <c r="BA30" s="178">
        <f t="shared" si="1602"/>
        <v>467490.75195112877</v>
      </c>
      <c r="BB30" s="178">
        <f t="shared" si="1602"/>
        <v>481515.47450966266</v>
      </c>
      <c r="BC30" s="178">
        <f t="shared" si="1602"/>
        <v>495960.93874495255</v>
      </c>
      <c r="BD30" s="178">
        <f t="shared" si="1602"/>
        <v>510839.76690730115</v>
      </c>
      <c r="BE30" s="178">
        <f t="shared" si="1602"/>
        <v>526164.95991452015</v>
      </c>
      <c r="BF30" s="178">
        <f t="shared" si="1602"/>
        <v>541949.90871195577</v>
      </c>
      <c r="BG30" s="178">
        <f t="shared" si="1602"/>
        <v>558208.40597331442</v>
      </c>
      <c r="BH30" s="178">
        <f t="shared" si="1602"/>
        <v>574954.6581525139</v>
      </c>
      <c r="BI30" s="178">
        <f t="shared" si="1602"/>
        <v>592203.29789708939</v>
      </c>
      <c r="BJ30" s="178">
        <f t="shared" si="1602"/>
        <v>609969.39683400211</v>
      </c>
      <c r="BK30" s="178">
        <f t="shared" si="1602"/>
        <v>628268.47873902216</v>
      </c>
      <c r="BL30" s="178">
        <f t="shared" si="1602"/>
        <v>647116.53310119279</v>
      </c>
      <c r="BM30" s="178">
        <f t="shared" si="1602"/>
        <v>666530.02909422864</v>
      </c>
      <c r="BN30" s="178">
        <f t="shared" si="1602"/>
        <v>686525.92996705556</v>
      </c>
      <c r="BO30" s="178">
        <f t="shared" si="1602"/>
        <v>707121.7078660673</v>
      </c>
      <c r="BP30" s="178">
        <f t="shared" si="1602"/>
        <v>728335.35910204938</v>
      </c>
      <c r="BQ30" s="178">
        <f t="shared" si="1602"/>
        <v>750185.41987511085</v>
      </c>
      <c r="BR30" s="178">
        <f t="shared" si="1602"/>
        <v>772690.9824713642</v>
      </c>
      <c r="BS30" s="178">
        <f t="shared" si="1602"/>
        <v>795871.71194550511</v>
      </c>
      <c r="BT30" s="178">
        <f t="shared" si="1602"/>
        <v>819747.86330387031</v>
      </c>
      <c r="BU30" s="178">
        <f t="shared" si="1602"/>
        <v>844340.29920298641</v>
      </c>
      <c r="BV30" s="178">
        <f t="shared" si="1602"/>
        <v>869670.50817907602</v>
      </c>
      <c r="BW30" s="178">
        <f t="shared" si="1602"/>
        <v>895760.62342444831</v>
      </c>
      <c r="BX30" s="178">
        <f t="shared" si="1602"/>
        <v>922633.4421271818</v>
      </c>
      <c r="BY30" s="178">
        <f t="shared" si="1602"/>
        <v>950312.44539099722</v>
      </c>
      <c r="BZ30" s="178">
        <f t="shared" ref="BZ30:EK30" si="1603">SUM(BZ28:BZ29)</f>
        <v>978821.81875272712</v>
      </c>
      <c r="CA30" s="178">
        <f t="shared" si="1603"/>
        <v>1008186.4733153089</v>
      </c>
      <c r="CB30" s="178">
        <f t="shared" si="1603"/>
        <v>1038432.0675147682</v>
      </c>
      <c r="CC30" s="178">
        <f t="shared" si="1603"/>
        <v>1069585.0295402112</v>
      </c>
      <c r="CD30" s="178">
        <f t="shared" si="1603"/>
        <v>1101672.5804264175</v>
      </c>
      <c r="CE30" s="178">
        <f t="shared" si="1603"/>
        <v>1134722.7578392101</v>
      </c>
      <c r="CF30" s="178">
        <f t="shared" si="1603"/>
        <v>0</v>
      </c>
      <c r="CG30" s="178">
        <f t="shared" si="1603"/>
        <v>0</v>
      </c>
      <c r="CH30" s="178">
        <f t="shared" si="1603"/>
        <v>0</v>
      </c>
      <c r="CI30" s="178">
        <f t="shared" si="1603"/>
        <v>0</v>
      </c>
      <c r="CJ30" s="178">
        <f t="shared" si="1603"/>
        <v>0</v>
      </c>
      <c r="CK30" s="178">
        <f t="shared" si="1603"/>
        <v>0</v>
      </c>
      <c r="CL30" s="178">
        <f t="shared" si="1603"/>
        <v>0</v>
      </c>
      <c r="CM30" s="178">
        <f t="shared" si="1603"/>
        <v>0</v>
      </c>
      <c r="CN30" s="178">
        <f t="shared" si="1603"/>
        <v>0</v>
      </c>
      <c r="CO30" s="178">
        <f t="shared" si="1603"/>
        <v>0</v>
      </c>
      <c r="CP30" s="178">
        <f t="shared" si="1603"/>
        <v>0</v>
      </c>
      <c r="CQ30" s="178">
        <f t="shared" si="1603"/>
        <v>0</v>
      </c>
      <c r="CR30" s="178">
        <f t="shared" si="1603"/>
        <v>0</v>
      </c>
      <c r="CS30" s="178">
        <f t="shared" si="1603"/>
        <v>0</v>
      </c>
      <c r="CT30" s="178">
        <f t="shared" si="1603"/>
        <v>0</v>
      </c>
      <c r="CU30" s="178">
        <f t="shared" si="1603"/>
        <v>0</v>
      </c>
      <c r="CV30" s="178">
        <f t="shared" si="1603"/>
        <v>0</v>
      </c>
      <c r="CW30" s="178">
        <f t="shared" si="1603"/>
        <v>0</v>
      </c>
      <c r="CX30" s="178">
        <f t="shared" si="1603"/>
        <v>0</v>
      </c>
      <c r="CY30" s="178">
        <f t="shared" si="1603"/>
        <v>0</v>
      </c>
      <c r="CZ30" s="178">
        <f t="shared" si="1603"/>
        <v>0</v>
      </c>
      <c r="DA30" s="178">
        <f t="shared" si="1603"/>
        <v>0</v>
      </c>
      <c r="DB30" s="178">
        <f t="shared" si="1603"/>
        <v>0</v>
      </c>
      <c r="DC30" s="178">
        <f t="shared" si="1603"/>
        <v>0</v>
      </c>
      <c r="DD30" s="178">
        <f t="shared" si="1603"/>
        <v>0</v>
      </c>
      <c r="DE30" s="178">
        <f t="shared" si="1603"/>
        <v>0</v>
      </c>
      <c r="DF30" s="178">
        <f t="shared" si="1603"/>
        <v>0</v>
      </c>
      <c r="DG30" s="178">
        <f t="shared" si="1603"/>
        <v>0</v>
      </c>
      <c r="DH30" s="178">
        <f t="shared" si="1603"/>
        <v>0</v>
      </c>
      <c r="DI30" s="178">
        <f t="shared" si="1603"/>
        <v>0</v>
      </c>
      <c r="DJ30" s="178">
        <f t="shared" si="1603"/>
        <v>0</v>
      </c>
      <c r="DK30" s="178">
        <f t="shared" si="1603"/>
        <v>0</v>
      </c>
      <c r="DL30" s="178">
        <f t="shared" si="1603"/>
        <v>0</v>
      </c>
      <c r="DM30" s="178">
        <f t="shared" si="1603"/>
        <v>0</v>
      </c>
      <c r="DN30" s="178">
        <f t="shared" si="1603"/>
        <v>0</v>
      </c>
      <c r="DO30" s="178">
        <f t="shared" si="1603"/>
        <v>0</v>
      </c>
      <c r="DP30" s="178">
        <f t="shared" si="1603"/>
        <v>0</v>
      </c>
      <c r="DQ30" s="178">
        <f t="shared" si="1603"/>
        <v>0</v>
      </c>
      <c r="DR30" s="178">
        <f t="shared" si="1603"/>
        <v>0</v>
      </c>
      <c r="DS30" s="178">
        <f t="shared" si="1603"/>
        <v>0</v>
      </c>
      <c r="DT30" s="178">
        <f t="shared" si="1603"/>
        <v>0</v>
      </c>
      <c r="DU30" s="178">
        <f t="shared" si="1603"/>
        <v>0</v>
      </c>
      <c r="DV30" s="178">
        <f t="shared" si="1603"/>
        <v>0</v>
      </c>
      <c r="DW30" s="178">
        <f t="shared" si="1603"/>
        <v>0</v>
      </c>
      <c r="DX30" s="178">
        <f t="shared" si="1603"/>
        <v>0</v>
      </c>
      <c r="DY30" s="178">
        <f t="shared" si="1603"/>
        <v>0</v>
      </c>
      <c r="DZ30" s="178">
        <f t="shared" si="1603"/>
        <v>0</v>
      </c>
      <c r="EA30" s="178">
        <f t="shared" si="1603"/>
        <v>0</v>
      </c>
      <c r="EB30" s="178">
        <f t="shared" si="1603"/>
        <v>0</v>
      </c>
      <c r="EC30" s="178">
        <f t="shared" si="1603"/>
        <v>0</v>
      </c>
      <c r="ED30" s="178">
        <f t="shared" si="1603"/>
        <v>0</v>
      </c>
      <c r="EE30" s="178">
        <f t="shared" si="1603"/>
        <v>0</v>
      </c>
      <c r="EF30" s="178">
        <f t="shared" si="1603"/>
        <v>0</v>
      </c>
      <c r="EG30" s="178">
        <f t="shared" si="1603"/>
        <v>0</v>
      </c>
      <c r="EH30" s="178">
        <f t="shared" si="1603"/>
        <v>0</v>
      </c>
      <c r="EI30" s="178">
        <f t="shared" si="1603"/>
        <v>0</v>
      </c>
      <c r="EJ30" s="178">
        <f t="shared" si="1603"/>
        <v>0</v>
      </c>
      <c r="EK30" s="178">
        <f t="shared" si="1603"/>
        <v>0</v>
      </c>
      <c r="EL30" s="178">
        <f t="shared" ref="EL30:GW30" si="1604">SUM(EL28:EL29)</f>
        <v>0</v>
      </c>
      <c r="EM30" s="178">
        <f t="shared" si="1604"/>
        <v>0</v>
      </c>
      <c r="EN30" s="178">
        <f t="shared" si="1604"/>
        <v>0</v>
      </c>
      <c r="EO30" s="178">
        <f t="shared" si="1604"/>
        <v>0</v>
      </c>
      <c r="EP30" s="178">
        <f t="shared" si="1604"/>
        <v>0</v>
      </c>
      <c r="EQ30" s="178">
        <f t="shared" si="1604"/>
        <v>0</v>
      </c>
      <c r="ER30" s="178">
        <f t="shared" si="1604"/>
        <v>0</v>
      </c>
      <c r="ES30" s="178">
        <f t="shared" si="1604"/>
        <v>0</v>
      </c>
      <c r="ET30" s="178">
        <f t="shared" si="1604"/>
        <v>0</v>
      </c>
      <c r="EU30" s="178">
        <f t="shared" si="1604"/>
        <v>0</v>
      </c>
      <c r="EV30" s="178">
        <f t="shared" si="1604"/>
        <v>0</v>
      </c>
      <c r="EW30" s="178">
        <f t="shared" si="1604"/>
        <v>0</v>
      </c>
      <c r="EX30" s="178">
        <f t="shared" si="1604"/>
        <v>0</v>
      </c>
      <c r="EY30" s="178">
        <f t="shared" si="1604"/>
        <v>0</v>
      </c>
      <c r="EZ30" s="178">
        <f t="shared" si="1604"/>
        <v>0</v>
      </c>
      <c r="FA30" s="178">
        <f t="shared" si="1604"/>
        <v>0</v>
      </c>
      <c r="FB30" s="178">
        <f t="shared" si="1604"/>
        <v>0</v>
      </c>
      <c r="FC30" s="178">
        <f t="shared" si="1604"/>
        <v>0</v>
      </c>
      <c r="FD30" s="178">
        <f t="shared" si="1604"/>
        <v>0</v>
      </c>
      <c r="FE30" s="178">
        <f t="shared" si="1604"/>
        <v>0</v>
      </c>
      <c r="FF30" s="178">
        <f t="shared" si="1604"/>
        <v>0</v>
      </c>
      <c r="FG30" s="178">
        <f t="shared" si="1604"/>
        <v>0</v>
      </c>
      <c r="FH30" s="178">
        <f t="shared" si="1604"/>
        <v>0</v>
      </c>
      <c r="FI30" s="178">
        <f t="shared" si="1604"/>
        <v>0</v>
      </c>
      <c r="FJ30" s="178">
        <f t="shared" si="1604"/>
        <v>0</v>
      </c>
      <c r="FK30" s="178">
        <f t="shared" si="1604"/>
        <v>0</v>
      </c>
      <c r="FL30" s="178">
        <f t="shared" si="1604"/>
        <v>0</v>
      </c>
      <c r="FM30" s="178">
        <f t="shared" si="1604"/>
        <v>0</v>
      </c>
      <c r="FN30" s="178">
        <f t="shared" si="1604"/>
        <v>0</v>
      </c>
      <c r="FO30" s="178">
        <f t="shared" si="1604"/>
        <v>0</v>
      </c>
      <c r="FP30" s="178">
        <f t="shared" si="1604"/>
        <v>0</v>
      </c>
      <c r="FQ30" s="178">
        <f t="shared" si="1604"/>
        <v>0</v>
      </c>
      <c r="FR30" s="178">
        <f t="shared" si="1604"/>
        <v>0</v>
      </c>
      <c r="FS30" s="178">
        <f t="shared" si="1604"/>
        <v>0</v>
      </c>
      <c r="FT30" s="178">
        <f t="shared" si="1604"/>
        <v>0</v>
      </c>
      <c r="FU30" s="178">
        <f t="shared" si="1604"/>
        <v>0</v>
      </c>
      <c r="FV30" s="178">
        <f t="shared" si="1604"/>
        <v>0</v>
      </c>
      <c r="FW30" s="178">
        <f t="shared" si="1604"/>
        <v>0</v>
      </c>
      <c r="FX30" s="178">
        <f t="shared" si="1604"/>
        <v>0</v>
      </c>
      <c r="FY30" s="178">
        <f t="shared" si="1604"/>
        <v>0</v>
      </c>
      <c r="FZ30" s="178">
        <f t="shared" si="1604"/>
        <v>0</v>
      </c>
      <c r="GA30" s="178">
        <f t="shared" si="1604"/>
        <v>0</v>
      </c>
      <c r="GB30" s="178">
        <f t="shared" si="1604"/>
        <v>0</v>
      </c>
      <c r="GC30" s="178">
        <f t="shared" si="1604"/>
        <v>0</v>
      </c>
      <c r="GD30" s="178">
        <f t="shared" si="1604"/>
        <v>0</v>
      </c>
      <c r="GE30" s="178">
        <f t="shared" si="1604"/>
        <v>0</v>
      </c>
      <c r="GF30" s="178">
        <f t="shared" si="1604"/>
        <v>0</v>
      </c>
      <c r="GG30" s="178">
        <f t="shared" si="1604"/>
        <v>0</v>
      </c>
      <c r="GH30" s="178">
        <f t="shared" si="1604"/>
        <v>0</v>
      </c>
      <c r="GI30" s="178">
        <f t="shared" si="1604"/>
        <v>0</v>
      </c>
      <c r="GJ30" s="178">
        <f t="shared" si="1604"/>
        <v>0</v>
      </c>
      <c r="GK30" s="178">
        <f t="shared" si="1604"/>
        <v>0</v>
      </c>
      <c r="GL30" s="178">
        <f t="shared" si="1604"/>
        <v>0</v>
      </c>
      <c r="GM30" s="178">
        <f t="shared" si="1604"/>
        <v>0</v>
      </c>
      <c r="GN30" s="178">
        <f t="shared" si="1604"/>
        <v>0</v>
      </c>
      <c r="GO30" s="178">
        <f t="shared" si="1604"/>
        <v>0</v>
      </c>
      <c r="GP30" s="178">
        <f t="shared" si="1604"/>
        <v>0</v>
      </c>
      <c r="GQ30" s="178">
        <f t="shared" si="1604"/>
        <v>0</v>
      </c>
      <c r="GR30" s="178">
        <f t="shared" si="1604"/>
        <v>0</v>
      </c>
      <c r="GS30" s="178">
        <f t="shared" si="1604"/>
        <v>0</v>
      </c>
      <c r="GT30" s="178">
        <f t="shared" si="1604"/>
        <v>0</v>
      </c>
      <c r="GU30" s="178">
        <f t="shared" si="1604"/>
        <v>0</v>
      </c>
      <c r="GV30" s="178">
        <f t="shared" si="1604"/>
        <v>0</v>
      </c>
      <c r="GW30" s="178">
        <f t="shared" si="1604"/>
        <v>0</v>
      </c>
      <c r="GX30" s="178">
        <f t="shared" ref="GX30:IP30" si="1605">SUM(GX28:GX29)</f>
        <v>0</v>
      </c>
      <c r="GY30" s="178">
        <f t="shared" si="1605"/>
        <v>0</v>
      </c>
      <c r="GZ30" s="178">
        <f t="shared" si="1605"/>
        <v>0</v>
      </c>
      <c r="HA30" s="178">
        <f t="shared" si="1605"/>
        <v>0</v>
      </c>
      <c r="HB30" s="178">
        <f t="shared" si="1605"/>
        <v>0</v>
      </c>
      <c r="HC30" s="178">
        <f t="shared" si="1605"/>
        <v>0</v>
      </c>
      <c r="HD30" s="178">
        <f t="shared" si="1605"/>
        <v>0</v>
      </c>
      <c r="HE30" s="178">
        <f t="shared" si="1605"/>
        <v>0</v>
      </c>
      <c r="HF30" s="178">
        <f t="shared" si="1605"/>
        <v>0</v>
      </c>
      <c r="HG30" s="178">
        <f t="shared" si="1605"/>
        <v>0</v>
      </c>
      <c r="HH30" s="178">
        <f t="shared" si="1605"/>
        <v>0</v>
      </c>
      <c r="HI30" s="178">
        <f t="shared" si="1605"/>
        <v>0</v>
      </c>
      <c r="HJ30" s="178">
        <f t="shared" si="1605"/>
        <v>0</v>
      </c>
      <c r="HK30" s="178">
        <f t="shared" si="1605"/>
        <v>0</v>
      </c>
      <c r="HL30" s="178">
        <f t="shared" si="1605"/>
        <v>0</v>
      </c>
      <c r="HM30" s="178">
        <f t="shared" si="1605"/>
        <v>0</v>
      </c>
      <c r="HN30" s="178">
        <f t="shared" si="1605"/>
        <v>0</v>
      </c>
      <c r="HO30" s="178">
        <f t="shared" si="1605"/>
        <v>0</v>
      </c>
      <c r="HP30" s="178">
        <f t="shared" si="1605"/>
        <v>0</v>
      </c>
      <c r="HQ30" s="178">
        <f t="shared" si="1605"/>
        <v>0</v>
      </c>
      <c r="HR30" s="178">
        <f t="shared" si="1605"/>
        <v>0</v>
      </c>
      <c r="HS30" s="178">
        <f t="shared" si="1605"/>
        <v>0</v>
      </c>
      <c r="HT30" s="178">
        <f t="shared" si="1605"/>
        <v>0</v>
      </c>
      <c r="HU30" s="178">
        <f t="shared" si="1605"/>
        <v>0</v>
      </c>
      <c r="HV30" s="178">
        <f t="shared" si="1605"/>
        <v>0</v>
      </c>
      <c r="HW30" s="178">
        <f t="shared" si="1605"/>
        <v>0</v>
      </c>
      <c r="HX30" s="178">
        <f t="shared" si="1605"/>
        <v>0</v>
      </c>
      <c r="HY30" s="178">
        <f t="shared" si="1605"/>
        <v>0</v>
      </c>
      <c r="HZ30" s="178">
        <f t="shared" si="1605"/>
        <v>0</v>
      </c>
      <c r="IA30" s="178">
        <f t="shared" si="1605"/>
        <v>0</v>
      </c>
      <c r="IB30" s="178">
        <f t="shared" si="1605"/>
        <v>0</v>
      </c>
      <c r="IC30" s="178">
        <f t="shared" si="1605"/>
        <v>0</v>
      </c>
      <c r="ID30" s="178">
        <f t="shared" si="1605"/>
        <v>0</v>
      </c>
      <c r="IE30" s="178">
        <f t="shared" si="1605"/>
        <v>0</v>
      </c>
      <c r="IF30" s="178">
        <f t="shared" si="1605"/>
        <v>0</v>
      </c>
      <c r="IG30" s="178">
        <f t="shared" si="1605"/>
        <v>0</v>
      </c>
      <c r="IH30" s="178">
        <f t="shared" si="1605"/>
        <v>0</v>
      </c>
      <c r="II30" s="178">
        <f t="shared" si="1605"/>
        <v>0</v>
      </c>
      <c r="IJ30" s="178">
        <f t="shared" si="1605"/>
        <v>0</v>
      </c>
      <c r="IK30" s="178">
        <f t="shared" si="1605"/>
        <v>0</v>
      </c>
      <c r="IL30" s="178">
        <f t="shared" si="1605"/>
        <v>0</v>
      </c>
      <c r="IM30" s="178">
        <f t="shared" si="1605"/>
        <v>0</v>
      </c>
      <c r="IN30" s="178">
        <f t="shared" si="1605"/>
        <v>0</v>
      </c>
      <c r="IO30" s="178">
        <f t="shared" si="1605"/>
        <v>0</v>
      </c>
      <c r="IP30" s="178">
        <f t="shared" si="1605"/>
        <v>0</v>
      </c>
      <c r="IQ30" s="178">
        <f t="shared" ref="IQ30:LB30" si="1606">SUM(IQ28:IQ29)</f>
        <v>0</v>
      </c>
      <c r="IR30" s="178">
        <f t="shared" si="1606"/>
        <v>0</v>
      </c>
      <c r="IS30" s="178">
        <f t="shared" si="1606"/>
        <v>0</v>
      </c>
      <c r="IT30" s="178">
        <f t="shared" si="1606"/>
        <v>0</v>
      </c>
      <c r="IU30" s="178">
        <f t="shared" si="1606"/>
        <v>0</v>
      </c>
      <c r="IV30" s="178">
        <f t="shared" si="1606"/>
        <v>0</v>
      </c>
      <c r="IW30" s="178">
        <f t="shared" si="1606"/>
        <v>0</v>
      </c>
      <c r="IX30" s="178">
        <f t="shared" si="1606"/>
        <v>0</v>
      </c>
      <c r="IY30" s="178">
        <f t="shared" si="1606"/>
        <v>0</v>
      </c>
      <c r="IZ30" s="178">
        <f t="shared" si="1606"/>
        <v>0</v>
      </c>
      <c r="JA30" s="178">
        <f t="shared" si="1606"/>
        <v>0</v>
      </c>
      <c r="JB30" s="178">
        <f t="shared" si="1606"/>
        <v>0</v>
      </c>
      <c r="JC30" s="178">
        <f t="shared" si="1606"/>
        <v>0</v>
      </c>
      <c r="JD30" s="178">
        <f t="shared" si="1606"/>
        <v>0</v>
      </c>
      <c r="JE30" s="178">
        <f t="shared" si="1606"/>
        <v>0</v>
      </c>
      <c r="JF30" s="178">
        <f t="shared" si="1606"/>
        <v>0</v>
      </c>
      <c r="JG30" s="178">
        <f t="shared" si="1606"/>
        <v>0</v>
      </c>
      <c r="JH30" s="178">
        <f t="shared" si="1606"/>
        <v>0</v>
      </c>
      <c r="JI30" s="178">
        <f t="shared" si="1606"/>
        <v>0</v>
      </c>
      <c r="JJ30" s="178">
        <f t="shared" si="1606"/>
        <v>0</v>
      </c>
      <c r="JK30" s="178">
        <f t="shared" si="1606"/>
        <v>0</v>
      </c>
      <c r="JL30" s="178">
        <f t="shared" si="1606"/>
        <v>0</v>
      </c>
      <c r="JM30" s="178">
        <f t="shared" si="1606"/>
        <v>0</v>
      </c>
      <c r="JN30" s="178">
        <f t="shared" si="1606"/>
        <v>0</v>
      </c>
      <c r="JO30" s="178">
        <f t="shared" si="1606"/>
        <v>0</v>
      </c>
      <c r="JP30" s="178">
        <f t="shared" si="1606"/>
        <v>0</v>
      </c>
      <c r="JQ30" s="178">
        <f t="shared" si="1606"/>
        <v>0</v>
      </c>
      <c r="JR30" s="178">
        <f t="shared" si="1606"/>
        <v>0</v>
      </c>
      <c r="JS30" s="178">
        <f t="shared" si="1606"/>
        <v>0</v>
      </c>
      <c r="JT30" s="178">
        <f t="shared" si="1606"/>
        <v>0</v>
      </c>
      <c r="JU30" s="178">
        <f t="shared" si="1606"/>
        <v>0</v>
      </c>
      <c r="JV30" s="178">
        <f t="shared" si="1606"/>
        <v>0</v>
      </c>
      <c r="JW30" s="178">
        <f t="shared" si="1606"/>
        <v>0</v>
      </c>
      <c r="JX30" s="178">
        <f t="shared" si="1606"/>
        <v>0</v>
      </c>
      <c r="JY30" s="178">
        <f t="shared" si="1606"/>
        <v>0</v>
      </c>
      <c r="JZ30" s="178">
        <f t="shared" si="1606"/>
        <v>0</v>
      </c>
      <c r="KA30" s="178">
        <f t="shared" si="1606"/>
        <v>0</v>
      </c>
      <c r="KB30" s="178">
        <f t="shared" si="1606"/>
        <v>0</v>
      </c>
      <c r="KC30" s="178">
        <f t="shared" si="1606"/>
        <v>0</v>
      </c>
      <c r="KD30" s="178">
        <f t="shared" si="1606"/>
        <v>0</v>
      </c>
      <c r="KE30" s="178">
        <f t="shared" si="1606"/>
        <v>0</v>
      </c>
      <c r="KF30" s="178">
        <f t="shared" si="1606"/>
        <v>0</v>
      </c>
      <c r="KG30" s="178">
        <f t="shared" si="1606"/>
        <v>0</v>
      </c>
      <c r="KH30" s="178">
        <f t="shared" si="1606"/>
        <v>0</v>
      </c>
      <c r="KI30" s="178">
        <f t="shared" si="1606"/>
        <v>0</v>
      </c>
      <c r="KJ30" s="178">
        <f t="shared" si="1606"/>
        <v>0</v>
      </c>
      <c r="KK30" s="178">
        <f t="shared" si="1606"/>
        <v>0</v>
      </c>
      <c r="KL30" s="178">
        <f t="shared" si="1606"/>
        <v>0</v>
      </c>
      <c r="KM30" s="178">
        <f t="shared" si="1606"/>
        <v>0</v>
      </c>
      <c r="KN30" s="178">
        <f t="shared" si="1606"/>
        <v>0</v>
      </c>
      <c r="KO30" s="178">
        <f t="shared" si="1606"/>
        <v>0</v>
      </c>
      <c r="KP30" s="178">
        <f t="shared" si="1606"/>
        <v>0</v>
      </c>
      <c r="KQ30" s="178">
        <f t="shared" si="1606"/>
        <v>0</v>
      </c>
      <c r="KR30" s="178">
        <f t="shared" si="1606"/>
        <v>0</v>
      </c>
      <c r="KS30" s="178">
        <f t="shared" si="1606"/>
        <v>0</v>
      </c>
      <c r="KT30" s="178">
        <f t="shared" si="1606"/>
        <v>0</v>
      </c>
      <c r="KU30" s="178">
        <f t="shared" si="1606"/>
        <v>0</v>
      </c>
      <c r="KV30" s="178">
        <f t="shared" si="1606"/>
        <v>0</v>
      </c>
      <c r="KW30" s="178">
        <f t="shared" si="1606"/>
        <v>0</v>
      </c>
      <c r="KX30" s="178">
        <f t="shared" si="1606"/>
        <v>0</v>
      </c>
      <c r="KY30" s="178">
        <f t="shared" si="1606"/>
        <v>0</v>
      </c>
      <c r="KZ30" s="178">
        <f t="shared" si="1606"/>
        <v>0</v>
      </c>
      <c r="LA30" s="178">
        <f t="shared" si="1606"/>
        <v>0</v>
      </c>
      <c r="LB30" s="178">
        <f t="shared" si="1606"/>
        <v>0</v>
      </c>
      <c r="LC30" s="178">
        <f t="shared" ref="LC30:NN30" si="1607">SUM(LC28:LC29)</f>
        <v>0</v>
      </c>
      <c r="LD30" s="178">
        <f t="shared" si="1607"/>
        <v>0</v>
      </c>
      <c r="LE30" s="178">
        <f t="shared" si="1607"/>
        <v>0</v>
      </c>
      <c r="LF30" s="178">
        <f t="shared" si="1607"/>
        <v>0</v>
      </c>
      <c r="LG30" s="178">
        <f t="shared" si="1607"/>
        <v>0</v>
      </c>
      <c r="LH30" s="178">
        <f t="shared" si="1607"/>
        <v>0</v>
      </c>
      <c r="LI30" s="178">
        <f t="shared" si="1607"/>
        <v>0</v>
      </c>
      <c r="LJ30" s="178">
        <f t="shared" si="1607"/>
        <v>0</v>
      </c>
      <c r="LK30" s="178">
        <f t="shared" si="1607"/>
        <v>0</v>
      </c>
      <c r="LL30" s="178">
        <f t="shared" si="1607"/>
        <v>0</v>
      </c>
      <c r="LM30" s="178">
        <f t="shared" si="1607"/>
        <v>0</v>
      </c>
      <c r="LN30" s="178">
        <f t="shared" si="1607"/>
        <v>0</v>
      </c>
      <c r="LO30" s="178">
        <f t="shared" si="1607"/>
        <v>0</v>
      </c>
      <c r="LP30" s="178">
        <f t="shared" si="1607"/>
        <v>0</v>
      </c>
      <c r="LQ30" s="178">
        <f t="shared" si="1607"/>
        <v>0</v>
      </c>
      <c r="LR30" s="178">
        <f t="shared" si="1607"/>
        <v>0</v>
      </c>
      <c r="LS30" s="178">
        <f t="shared" si="1607"/>
        <v>0</v>
      </c>
      <c r="LT30" s="178">
        <f t="shared" si="1607"/>
        <v>0</v>
      </c>
      <c r="LU30" s="178">
        <f t="shared" si="1607"/>
        <v>0</v>
      </c>
      <c r="LV30" s="178">
        <f t="shared" si="1607"/>
        <v>0</v>
      </c>
      <c r="LW30" s="178">
        <f t="shared" si="1607"/>
        <v>0</v>
      </c>
      <c r="LX30" s="178">
        <f t="shared" si="1607"/>
        <v>0</v>
      </c>
      <c r="LY30" s="178">
        <f t="shared" si="1607"/>
        <v>0</v>
      </c>
      <c r="LZ30" s="178">
        <f t="shared" si="1607"/>
        <v>0</v>
      </c>
      <c r="MA30" s="178">
        <f t="shared" si="1607"/>
        <v>0</v>
      </c>
      <c r="MB30" s="178">
        <f t="shared" si="1607"/>
        <v>0</v>
      </c>
      <c r="MC30" s="178">
        <f t="shared" si="1607"/>
        <v>0</v>
      </c>
      <c r="MD30" s="178">
        <f t="shared" si="1607"/>
        <v>0</v>
      </c>
      <c r="ME30" s="178">
        <f t="shared" si="1607"/>
        <v>0</v>
      </c>
      <c r="MF30" s="178">
        <f t="shared" si="1607"/>
        <v>0</v>
      </c>
      <c r="MG30" s="178">
        <f t="shared" si="1607"/>
        <v>0</v>
      </c>
      <c r="MH30" s="178">
        <f t="shared" si="1607"/>
        <v>0</v>
      </c>
      <c r="MI30" s="178">
        <f t="shared" si="1607"/>
        <v>0</v>
      </c>
      <c r="MJ30" s="178">
        <f t="shared" si="1607"/>
        <v>0</v>
      </c>
      <c r="MK30" s="178">
        <f t="shared" si="1607"/>
        <v>0</v>
      </c>
      <c r="ML30" s="178">
        <f t="shared" si="1607"/>
        <v>0</v>
      </c>
      <c r="MM30" s="178">
        <f t="shared" si="1607"/>
        <v>0</v>
      </c>
      <c r="MN30" s="178">
        <f t="shared" si="1607"/>
        <v>0</v>
      </c>
      <c r="MO30" s="178">
        <f t="shared" si="1607"/>
        <v>0</v>
      </c>
      <c r="MP30" s="178">
        <f t="shared" si="1607"/>
        <v>0</v>
      </c>
      <c r="MQ30" s="178">
        <f t="shared" si="1607"/>
        <v>0</v>
      </c>
      <c r="MR30" s="178">
        <f t="shared" si="1607"/>
        <v>0</v>
      </c>
      <c r="MS30" s="178">
        <f t="shared" si="1607"/>
        <v>0</v>
      </c>
      <c r="MT30" s="178">
        <f t="shared" si="1607"/>
        <v>0</v>
      </c>
      <c r="MU30" s="178">
        <f t="shared" si="1607"/>
        <v>0</v>
      </c>
      <c r="MV30" s="178">
        <f t="shared" si="1607"/>
        <v>0</v>
      </c>
      <c r="MW30" s="178">
        <f t="shared" si="1607"/>
        <v>0</v>
      </c>
      <c r="MX30" s="178">
        <f t="shared" si="1607"/>
        <v>0</v>
      </c>
      <c r="MY30" s="178">
        <f t="shared" si="1607"/>
        <v>0</v>
      </c>
      <c r="MZ30" s="178">
        <f t="shared" si="1607"/>
        <v>0</v>
      </c>
      <c r="NA30" s="178">
        <f t="shared" si="1607"/>
        <v>0</v>
      </c>
      <c r="NB30" s="178">
        <f t="shared" si="1607"/>
        <v>0</v>
      </c>
      <c r="NC30" s="178">
        <f t="shared" si="1607"/>
        <v>0</v>
      </c>
      <c r="ND30" s="178">
        <f t="shared" si="1607"/>
        <v>0</v>
      </c>
      <c r="NE30" s="178">
        <f t="shared" si="1607"/>
        <v>0</v>
      </c>
      <c r="NF30" s="178">
        <f t="shared" si="1607"/>
        <v>0</v>
      </c>
      <c r="NG30" s="178">
        <f t="shared" si="1607"/>
        <v>0</v>
      </c>
      <c r="NH30" s="178">
        <f t="shared" si="1607"/>
        <v>0</v>
      </c>
      <c r="NI30" s="178">
        <f t="shared" si="1607"/>
        <v>0</v>
      </c>
      <c r="NJ30" s="178">
        <f t="shared" si="1607"/>
        <v>0</v>
      </c>
      <c r="NK30" s="178">
        <f t="shared" si="1607"/>
        <v>0</v>
      </c>
      <c r="NL30" s="178">
        <f t="shared" si="1607"/>
        <v>0</v>
      </c>
      <c r="NM30" s="178">
        <f t="shared" si="1607"/>
        <v>0</v>
      </c>
      <c r="NN30" s="178">
        <f t="shared" si="1607"/>
        <v>0</v>
      </c>
      <c r="NO30" s="178">
        <f t="shared" ref="NO30:PZ30" si="1608">SUM(NO28:NO29)</f>
        <v>0</v>
      </c>
      <c r="NP30" s="178">
        <f t="shared" si="1608"/>
        <v>0</v>
      </c>
      <c r="NQ30" s="178">
        <f t="shared" si="1608"/>
        <v>0</v>
      </c>
      <c r="NR30" s="178">
        <f t="shared" si="1608"/>
        <v>0</v>
      </c>
      <c r="NS30" s="178">
        <f t="shared" si="1608"/>
        <v>0</v>
      </c>
      <c r="NT30" s="178">
        <f t="shared" si="1608"/>
        <v>0</v>
      </c>
      <c r="NU30" s="178">
        <f t="shared" si="1608"/>
        <v>0</v>
      </c>
      <c r="NV30" s="178">
        <f t="shared" si="1608"/>
        <v>0</v>
      </c>
      <c r="NW30" s="178">
        <f t="shared" si="1608"/>
        <v>0</v>
      </c>
      <c r="NX30" s="178">
        <f t="shared" si="1608"/>
        <v>0</v>
      </c>
      <c r="NY30" s="178">
        <f t="shared" si="1608"/>
        <v>0</v>
      </c>
      <c r="NZ30" s="178">
        <f t="shared" si="1608"/>
        <v>0</v>
      </c>
      <c r="OA30" s="178">
        <f t="shared" si="1608"/>
        <v>0</v>
      </c>
      <c r="OB30" s="178">
        <f t="shared" si="1608"/>
        <v>0</v>
      </c>
      <c r="OC30" s="178">
        <f t="shared" si="1608"/>
        <v>0</v>
      </c>
      <c r="OD30" s="178">
        <f t="shared" si="1608"/>
        <v>0</v>
      </c>
      <c r="OE30" s="178">
        <f t="shared" si="1608"/>
        <v>0</v>
      </c>
      <c r="OF30" s="178">
        <f t="shared" si="1608"/>
        <v>0</v>
      </c>
      <c r="OG30" s="178">
        <f t="shared" si="1608"/>
        <v>0</v>
      </c>
      <c r="OH30" s="178">
        <f t="shared" si="1608"/>
        <v>0</v>
      </c>
      <c r="OI30" s="178">
        <f t="shared" si="1608"/>
        <v>0</v>
      </c>
      <c r="OJ30" s="178">
        <f t="shared" si="1608"/>
        <v>0</v>
      </c>
      <c r="OK30" s="178">
        <f t="shared" si="1608"/>
        <v>0</v>
      </c>
      <c r="OL30" s="178">
        <f t="shared" si="1608"/>
        <v>0</v>
      </c>
      <c r="OM30" s="178">
        <f t="shared" si="1608"/>
        <v>0</v>
      </c>
      <c r="ON30" s="178">
        <f t="shared" si="1608"/>
        <v>0</v>
      </c>
      <c r="OO30" s="178">
        <f t="shared" si="1608"/>
        <v>0</v>
      </c>
      <c r="OP30" s="178">
        <f t="shared" si="1608"/>
        <v>0</v>
      </c>
      <c r="OQ30" s="178">
        <f t="shared" si="1608"/>
        <v>0</v>
      </c>
      <c r="OR30" s="178">
        <f t="shared" si="1608"/>
        <v>0</v>
      </c>
      <c r="OS30" s="178">
        <f t="shared" si="1608"/>
        <v>0</v>
      </c>
      <c r="OT30" s="178">
        <f t="shared" si="1608"/>
        <v>0</v>
      </c>
      <c r="OU30" s="178">
        <f t="shared" si="1608"/>
        <v>0</v>
      </c>
      <c r="OV30" s="178">
        <f t="shared" si="1608"/>
        <v>0</v>
      </c>
      <c r="OW30" s="178">
        <f t="shared" si="1608"/>
        <v>0</v>
      </c>
      <c r="OX30" s="178">
        <f t="shared" si="1608"/>
        <v>0</v>
      </c>
      <c r="OY30" s="178">
        <f t="shared" si="1608"/>
        <v>0</v>
      </c>
      <c r="OZ30" s="178">
        <f t="shared" si="1608"/>
        <v>0</v>
      </c>
      <c r="PA30" s="178">
        <f t="shared" si="1608"/>
        <v>0</v>
      </c>
      <c r="PB30" s="178">
        <f t="shared" si="1608"/>
        <v>0</v>
      </c>
      <c r="PC30" s="178">
        <f t="shared" si="1608"/>
        <v>0</v>
      </c>
      <c r="PD30" s="178">
        <f t="shared" si="1608"/>
        <v>0</v>
      </c>
      <c r="PE30" s="178">
        <f t="shared" si="1608"/>
        <v>0</v>
      </c>
      <c r="PF30" s="178">
        <f t="shared" si="1608"/>
        <v>0</v>
      </c>
      <c r="PG30" s="178">
        <f t="shared" si="1608"/>
        <v>0</v>
      </c>
      <c r="PH30" s="178">
        <f t="shared" si="1608"/>
        <v>0</v>
      </c>
      <c r="PI30" s="178">
        <f t="shared" si="1608"/>
        <v>0</v>
      </c>
      <c r="PJ30" s="178">
        <f t="shared" si="1608"/>
        <v>0</v>
      </c>
      <c r="PK30" s="178">
        <f t="shared" si="1608"/>
        <v>0</v>
      </c>
      <c r="PL30" s="178">
        <f t="shared" si="1608"/>
        <v>0</v>
      </c>
      <c r="PM30" s="178">
        <f t="shared" si="1608"/>
        <v>0</v>
      </c>
      <c r="PN30" s="178">
        <f t="shared" si="1608"/>
        <v>0</v>
      </c>
      <c r="PO30" s="178">
        <f t="shared" si="1608"/>
        <v>0</v>
      </c>
      <c r="PP30" s="178">
        <f t="shared" si="1608"/>
        <v>0</v>
      </c>
      <c r="PQ30" s="178">
        <f t="shared" si="1608"/>
        <v>0</v>
      </c>
      <c r="PR30" s="178">
        <f t="shared" si="1608"/>
        <v>0</v>
      </c>
      <c r="PS30" s="178">
        <f t="shared" si="1608"/>
        <v>0</v>
      </c>
      <c r="PT30" s="178">
        <f t="shared" si="1608"/>
        <v>0</v>
      </c>
      <c r="PU30" s="178">
        <f t="shared" si="1608"/>
        <v>0</v>
      </c>
      <c r="PV30" s="178">
        <f t="shared" si="1608"/>
        <v>0</v>
      </c>
      <c r="PW30" s="178">
        <f t="shared" si="1608"/>
        <v>0</v>
      </c>
      <c r="PX30" s="178">
        <f t="shared" si="1608"/>
        <v>0</v>
      </c>
      <c r="PY30" s="178">
        <f t="shared" si="1608"/>
        <v>0</v>
      </c>
      <c r="PZ30" s="178">
        <f t="shared" si="1608"/>
        <v>0</v>
      </c>
      <c r="QA30" s="178">
        <f t="shared" ref="QA30:QT30" si="1609">SUM(QA28:QA29)</f>
        <v>0</v>
      </c>
      <c r="QB30" s="178">
        <f t="shared" si="1609"/>
        <v>0</v>
      </c>
      <c r="QC30" s="178">
        <f t="shared" si="1609"/>
        <v>0</v>
      </c>
      <c r="QD30" s="178">
        <f t="shared" si="1609"/>
        <v>0</v>
      </c>
      <c r="QE30" s="178">
        <f t="shared" si="1609"/>
        <v>0</v>
      </c>
      <c r="QF30" s="178">
        <f t="shared" si="1609"/>
        <v>0</v>
      </c>
      <c r="QG30" s="178">
        <f t="shared" si="1609"/>
        <v>0</v>
      </c>
      <c r="QH30" s="178">
        <f t="shared" si="1609"/>
        <v>0</v>
      </c>
      <c r="QI30" s="178">
        <f t="shared" si="1609"/>
        <v>0</v>
      </c>
      <c r="QJ30" s="178">
        <f t="shared" si="1609"/>
        <v>0</v>
      </c>
      <c r="QK30" s="178">
        <f t="shared" si="1609"/>
        <v>0</v>
      </c>
      <c r="QL30" s="178">
        <f t="shared" si="1609"/>
        <v>0</v>
      </c>
      <c r="QM30" s="178">
        <f t="shared" si="1609"/>
        <v>0</v>
      </c>
      <c r="QN30" s="178">
        <f t="shared" si="1609"/>
        <v>0</v>
      </c>
      <c r="QO30" s="178">
        <f t="shared" si="1609"/>
        <v>0</v>
      </c>
      <c r="QP30" s="178">
        <f t="shared" si="1609"/>
        <v>0</v>
      </c>
      <c r="QQ30" s="178">
        <f t="shared" si="1609"/>
        <v>0</v>
      </c>
      <c r="QR30" s="178">
        <f t="shared" si="1609"/>
        <v>0</v>
      </c>
      <c r="QS30" s="178">
        <f t="shared" si="1609"/>
        <v>0</v>
      </c>
      <c r="QT30" s="178">
        <f t="shared" si="1609"/>
        <v>0</v>
      </c>
    </row>
    <row r="31" spans="2:462" x14ac:dyDescent="0.3">
      <c r="B31" s="160" t="s">
        <v>352</v>
      </c>
      <c r="H31" s="13"/>
      <c r="I31" s="13">
        <f>Assumptions!F46</f>
        <v>-28821</v>
      </c>
      <c r="L31" s="13">
        <f>-(L30-(L30*L11))*L$3</f>
        <v>-28821</v>
      </c>
      <c r="M31" s="13">
        <f>-(M30-(M30*M11))*M$3</f>
        <v>-28821</v>
      </c>
      <c r="N31" s="13">
        <f t="shared" ref="N31:BY31" si="1610">-(N30-(N30*N11))*N$3</f>
        <v>-28821</v>
      </c>
      <c r="O31" s="13">
        <f t="shared" si="1610"/>
        <v>-28821</v>
      </c>
      <c r="P31" s="13">
        <f t="shared" si="1610"/>
        <v>-28821</v>
      </c>
      <c r="Q31" s="13">
        <f t="shared" si="1610"/>
        <v>-28821</v>
      </c>
      <c r="R31" s="13">
        <f t="shared" si="1610"/>
        <v>-28821</v>
      </c>
      <c r="S31" s="13">
        <f t="shared" si="1610"/>
        <v>-28821</v>
      </c>
      <c r="T31" s="13">
        <f t="shared" si="1610"/>
        <v>-28821</v>
      </c>
      <c r="U31" s="13">
        <f t="shared" si="1610"/>
        <v>-28821</v>
      </c>
      <c r="V31" s="13">
        <f t="shared" si="1610"/>
        <v>-28821</v>
      </c>
      <c r="W31" s="13">
        <f t="shared" si="1610"/>
        <v>-28821</v>
      </c>
      <c r="X31" s="13">
        <f t="shared" si="1610"/>
        <v>-19837.799999999988</v>
      </c>
      <c r="Y31" s="13">
        <f t="shared" si="1610"/>
        <v>-20432.934000000008</v>
      </c>
      <c r="Z31" s="13">
        <f t="shared" si="1610"/>
        <v>-21045.922019999998</v>
      </c>
      <c r="AA31" s="13">
        <f t="shared" si="1610"/>
        <v>-21677.299680600001</v>
      </c>
      <c r="AB31" s="13">
        <f t="shared" si="1610"/>
        <v>-22327.61867101799</v>
      </c>
      <c r="AC31" s="13">
        <f t="shared" si="1610"/>
        <v>-22997.447231148544</v>
      </c>
      <c r="AD31" s="13">
        <f t="shared" si="1610"/>
        <v>-23687.370648082986</v>
      </c>
      <c r="AE31" s="13">
        <f t="shared" si="1610"/>
        <v>-24397.991767525498</v>
      </c>
      <c r="AF31" s="13">
        <f t="shared" si="1610"/>
        <v>-25129.931520551239</v>
      </c>
      <c r="AG31" s="13">
        <f t="shared" si="1610"/>
        <v>-25883.829466167779</v>
      </c>
      <c r="AH31" s="13">
        <f t="shared" si="1610"/>
        <v>-26660.344350152824</v>
      </c>
      <c r="AI31" s="13">
        <f t="shared" si="1610"/>
        <v>-27460.154680657404</v>
      </c>
      <c r="AJ31" s="13">
        <f t="shared" si="1610"/>
        <v>-28283.959321077127</v>
      </c>
      <c r="AK31" s="13">
        <f t="shared" si="1610"/>
        <v>-29132.478100709443</v>
      </c>
      <c r="AL31" s="13">
        <f t="shared" si="1610"/>
        <v>-30006.452443730726</v>
      </c>
      <c r="AM31" s="13">
        <f t="shared" si="1610"/>
        <v>-30906.646017042629</v>
      </c>
      <c r="AN31" s="13">
        <f t="shared" si="1610"/>
        <v>-31833.845397553931</v>
      </c>
      <c r="AO31" s="13">
        <f t="shared" si="1610"/>
        <v>-32788.860759480565</v>
      </c>
      <c r="AP31" s="13">
        <f t="shared" si="1610"/>
        <v>-33772.526582264982</v>
      </c>
      <c r="AQ31" s="13">
        <f t="shared" si="1610"/>
        <v>-34785.702379732917</v>
      </c>
      <c r="AR31" s="13">
        <f t="shared" si="1610"/>
        <v>-35829.2734511249</v>
      </c>
      <c r="AS31" s="13">
        <f t="shared" si="1610"/>
        <v>-36904.151654658664</v>
      </c>
      <c r="AT31" s="13">
        <f t="shared" si="1610"/>
        <v>-38011.276204298425</v>
      </c>
      <c r="AU31" s="13">
        <f t="shared" si="1610"/>
        <v>-39151.614490427368</v>
      </c>
      <c r="AV31" s="13">
        <f t="shared" si="1610"/>
        <v>-40326.162925140176</v>
      </c>
      <c r="AW31" s="13">
        <f t="shared" si="1610"/>
        <v>-41535.947812894359</v>
      </c>
      <c r="AX31" s="13">
        <f t="shared" si="1610"/>
        <v>-42782.026247281232</v>
      </c>
      <c r="AY31" s="13">
        <f t="shared" si="1610"/>
        <v>-44065.487034699647</v>
      </c>
      <c r="AZ31" s="13">
        <f t="shared" si="1610"/>
        <v>-45387.451645740657</v>
      </c>
      <c r="BA31" s="13">
        <f t="shared" si="1610"/>
        <v>-46749.075195112848</v>
      </c>
      <c r="BB31" s="13">
        <f t="shared" si="1610"/>
        <v>-48151.54745096626</v>
      </c>
      <c r="BC31" s="13">
        <f t="shared" si="1610"/>
        <v>-49596.093874495244</v>
      </c>
      <c r="BD31" s="13">
        <f t="shared" si="1610"/>
        <v>-51083.97669073008</v>
      </c>
      <c r="BE31" s="13">
        <f t="shared" si="1610"/>
        <v>-52616.495991452015</v>
      </c>
      <c r="BF31" s="13">
        <f t="shared" si="1610"/>
        <v>-54194.990871195565</v>
      </c>
      <c r="BG31" s="13">
        <f t="shared" si="1610"/>
        <v>-55820.840597331407</v>
      </c>
      <c r="BH31" s="13">
        <f t="shared" si="1610"/>
        <v>-57495.465815251402</v>
      </c>
      <c r="BI31" s="13">
        <f t="shared" si="1610"/>
        <v>-59220.329789708951</v>
      </c>
      <c r="BJ31" s="13">
        <f t="shared" si="1610"/>
        <v>-60996.939683400211</v>
      </c>
      <c r="BK31" s="13">
        <f t="shared" si="1610"/>
        <v>-62826.847873902181</v>
      </c>
      <c r="BL31" s="13">
        <f t="shared" si="1610"/>
        <v>-64711.653310119291</v>
      </c>
      <c r="BM31" s="13">
        <f t="shared" si="1610"/>
        <v>-66653.002909422852</v>
      </c>
      <c r="BN31" s="13">
        <f t="shared" si="1610"/>
        <v>-68652.592996705556</v>
      </c>
      <c r="BO31" s="13">
        <f t="shared" si="1610"/>
        <v>-70712.17078660673</v>
      </c>
      <c r="BP31" s="13">
        <f t="shared" si="1610"/>
        <v>-72833.535910204868</v>
      </c>
      <c r="BQ31" s="13">
        <f t="shared" si="1610"/>
        <v>-75018.541987511097</v>
      </c>
      <c r="BR31" s="13">
        <f t="shared" si="1610"/>
        <v>-77269.098247136455</v>
      </c>
      <c r="BS31" s="13">
        <f t="shared" si="1610"/>
        <v>-79587.171194550465</v>
      </c>
      <c r="BT31" s="13">
        <f t="shared" si="1610"/>
        <v>-81974.786330386996</v>
      </c>
      <c r="BU31" s="13">
        <f t="shared" si="1610"/>
        <v>-84434.029920298606</v>
      </c>
      <c r="BV31" s="13">
        <f t="shared" si="1610"/>
        <v>-86967.050817907555</v>
      </c>
      <c r="BW31" s="13">
        <f t="shared" si="1610"/>
        <v>-89576.062342444784</v>
      </c>
      <c r="BX31" s="13">
        <f t="shared" si="1610"/>
        <v>-92263.344212718192</v>
      </c>
      <c r="BY31" s="13">
        <f t="shared" si="1610"/>
        <v>-95031.244539099745</v>
      </c>
      <c r="BZ31" s="13">
        <f t="shared" ref="BZ31:EK31" si="1611">-(BZ30-(BZ30*BZ11))*BZ$3</f>
        <v>-97882.181875272654</v>
      </c>
      <c r="CA31" s="13">
        <f t="shared" si="1611"/>
        <v>-100818.64733153093</v>
      </c>
      <c r="CB31" s="13">
        <f t="shared" si="1611"/>
        <v>-103843.20675147686</v>
      </c>
      <c r="CC31" s="13">
        <f t="shared" si="1611"/>
        <v>-106958.5029540211</v>
      </c>
      <c r="CD31" s="13">
        <f t="shared" si="1611"/>
        <v>-110167.25804264168</v>
      </c>
      <c r="CE31" s="13">
        <f t="shared" si="1611"/>
        <v>-113472.27578392101</v>
      </c>
      <c r="CF31" s="13">
        <f t="shared" si="1611"/>
        <v>0</v>
      </c>
      <c r="CG31" s="13">
        <f t="shared" si="1611"/>
        <v>0</v>
      </c>
      <c r="CH31" s="13">
        <f t="shared" si="1611"/>
        <v>0</v>
      </c>
      <c r="CI31" s="13">
        <f t="shared" si="1611"/>
        <v>0</v>
      </c>
      <c r="CJ31" s="13">
        <f t="shared" si="1611"/>
        <v>0</v>
      </c>
      <c r="CK31" s="13">
        <f t="shared" si="1611"/>
        <v>0</v>
      </c>
      <c r="CL31" s="13">
        <f t="shared" si="1611"/>
        <v>0</v>
      </c>
      <c r="CM31" s="13">
        <f t="shared" si="1611"/>
        <v>0</v>
      </c>
      <c r="CN31" s="13">
        <f t="shared" si="1611"/>
        <v>0</v>
      </c>
      <c r="CO31" s="13">
        <f t="shared" si="1611"/>
        <v>0</v>
      </c>
      <c r="CP31" s="13">
        <f t="shared" si="1611"/>
        <v>0</v>
      </c>
      <c r="CQ31" s="13">
        <f t="shared" si="1611"/>
        <v>0</v>
      </c>
      <c r="CR31" s="13">
        <f t="shared" si="1611"/>
        <v>0</v>
      </c>
      <c r="CS31" s="13">
        <f t="shared" si="1611"/>
        <v>0</v>
      </c>
      <c r="CT31" s="13">
        <f t="shared" si="1611"/>
        <v>0</v>
      </c>
      <c r="CU31" s="13">
        <f t="shared" si="1611"/>
        <v>0</v>
      </c>
      <c r="CV31" s="13">
        <f t="shared" si="1611"/>
        <v>0</v>
      </c>
      <c r="CW31" s="13">
        <f t="shared" si="1611"/>
        <v>0</v>
      </c>
      <c r="CX31" s="13">
        <f t="shared" si="1611"/>
        <v>0</v>
      </c>
      <c r="CY31" s="13">
        <f t="shared" si="1611"/>
        <v>0</v>
      </c>
      <c r="CZ31" s="13">
        <f t="shared" si="1611"/>
        <v>0</v>
      </c>
      <c r="DA31" s="13">
        <f t="shared" si="1611"/>
        <v>0</v>
      </c>
      <c r="DB31" s="13">
        <f t="shared" si="1611"/>
        <v>0</v>
      </c>
      <c r="DC31" s="13">
        <f t="shared" si="1611"/>
        <v>0</v>
      </c>
      <c r="DD31" s="13">
        <f t="shared" si="1611"/>
        <v>0</v>
      </c>
      <c r="DE31" s="13">
        <f t="shared" si="1611"/>
        <v>0</v>
      </c>
      <c r="DF31" s="13">
        <f t="shared" si="1611"/>
        <v>0</v>
      </c>
      <c r="DG31" s="13">
        <f t="shared" si="1611"/>
        <v>0</v>
      </c>
      <c r="DH31" s="13">
        <f t="shared" si="1611"/>
        <v>0</v>
      </c>
      <c r="DI31" s="13">
        <f t="shared" si="1611"/>
        <v>0</v>
      </c>
      <c r="DJ31" s="13">
        <f t="shared" si="1611"/>
        <v>0</v>
      </c>
      <c r="DK31" s="13">
        <f t="shared" si="1611"/>
        <v>0</v>
      </c>
      <c r="DL31" s="13">
        <f t="shared" si="1611"/>
        <v>0</v>
      </c>
      <c r="DM31" s="13">
        <f t="shared" si="1611"/>
        <v>0</v>
      </c>
      <c r="DN31" s="13">
        <f t="shared" si="1611"/>
        <v>0</v>
      </c>
      <c r="DO31" s="13">
        <f t="shared" si="1611"/>
        <v>0</v>
      </c>
      <c r="DP31" s="13">
        <f t="shared" si="1611"/>
        <v>0</v>
      </c>
      <c r="DQ31" s="13">
        <f t="shared" si="1611"/>
        <v>0</v>
      </c>
      <c r="DR31" s="13">
        <f t="shared" si="1611"/>
        <v>0</v>
      </c>
      <c r="DS31" s="13">
        <f t="shared" si="1611"/>
        <v>0</v>
      </c>
      <c r="DT31" s="13">
        <f t="shared" si="1611"/>
        <v>0</v>
      </c>
      <c r="DU31" s="13">
        <f t="shared" si="1611"/>
        <v>0</v>
      </c>
      <c r="DV31" s="13">
        <f t="shared" si="1611"/>
        <v>0</v>
      </c>
      <c r="DW31" s="13">
        <f t="shared" si="1611"/>
        <v>0</v>
      </c>
      <c r="DX31" s="13">
        <f t="shared" si="1611"/>
        <v>0</v>
      </c>
      <c r="DY31" s="13">
        <f t="shared" si="1611"/>
        <v>0</v>
      </c>
      <c r="DZ31" s="13">
        <f t="shared" si="1611"/>
        <v>0</v>
      </c>
      <c r="EA31" s="13">
        <f t="shared" si="1611"/>
        <v>0</v>
      </c>
      <c r="EB31" s="13">
        <f t="shared" si="1611"/>
        <v>0</v>
      </c>
      <c r="EC31" s="13">
        <f t="shared" si="1611"/>
        <v>0</v>
      </c>
      <c r="ED31" s="13">
        <f t="shared" si="1611"/>
        <v>0</v>
      </c>
      <c r="EE31" s="13">
        <f t="shared" si="1611"/>
        <v>0</v>
      </c>
      <c r="EF31" s="13">
        <f t="shared" si="1611"/>
        <v>0</v>
      </c>
      <c r="EG31" s="13">
        <f t="shared" si="1611"/>
        <v>0</v>
      </c>
      <c r="EH31" s="13">
        <f t="shared" si="1611"/>
        <v>0</v>
      </c>
      <c r="EI31" s="13">
        <f t="shared" si="1611"/>
        <v>0</v>
      </c>
      <c r="EJ31" s="13">
        <f t="shared" si="1611"/>
        <v>0</v>
      </c>
      <c r="EK31" s="13">
        <f t="shared" si="1611"/>
        <v>0</v>
      </c>
      <c r="EL31" s="13">
        <f t="shared" ref="EL31:GW31" si="1612">-(EL30-(EL30*EL11))*EL$3</f>
        <v>0</v>
      </c>
      <c r="EM31" s="13">
        <f t="shared" si="1612"/>
        <v>0</v>
      </c>
      <c r="EN31" s="13">
        <f t="shared" si="1612"/>
        <v>0</v>
      </c>
      <c r="EO31" s="13">
        <f t="shared" si="1612"/>
        <v>0</v>
      </c>
      <c r="EP31" s="13">
        <f t="shared" si="1612"/>
        <v>0</v>
      </c>
      <c r="EQ31" s="13">
        <f t="shared" si="1612"/>
        <v>0</v>
      </c>
      <c r="ER31" s="13">
        <f t="shared" si="1612"/>
        <v>0</v>
      </c>
      <c r="ES31" s="13">
        <f t="shared" si="1612"/>
        <v>0</v>
      </c>
      <c r="ET31" s="13">
        <f t="shared" si="1612"/>
        <v>0</v>
      </c>
      <c r="EU31" s="13">
        <f t="shared" si="1612"/>
        <v>0</v>
      </c>
      <c r="EV31" s="13">
        <f t="shared" si="1612"/>
        <v>0</v>
      </c>
      <c r="EW31" s="13">
        <f t="shared" si="1612"/>
        <v>0</v>
      </c>
      <c r="EX31" s="13">
        <f t="shared" si="1612"/>
        <v>0</v>
      </c>
      <c r="EY31" s="13">
        <f t="shared" si="1612"/>
        <v>0</v>
      </c>
      <c r="EZ31" s="13">
        <f t="shared" si="1612"/>
        <v>0</v>
      </c>
      <c r="FA31" s="13">
        <f t="shared" si="1612"/>
        <v>0</v>
      </c>
      <c r="FB31" s="13">
        <f t="shared" si="1612"/>
        <v>0</v>
      </c>
      <c r="FC31" s="13">
        <f t="shared" si="1612"/>
        <v>0</v>
      </c>
      <c r="FD31" s="13">
        <f t="shared" si="1612"/>
        <v>0</v>
      </c>
      <c r="FE31" s="13">
        <f t="shared" si="1612"/>
        <v>0</v>
      </c>
      <c r="FF31" s="13">
        <f t="shared" si="1612"/>
        <v>0</v>
      </c>
      <c r="FG31" s="13">
        <f t="shared" si="1612"/>
        <v>0</v>
      </c>
      <c r="FH31" s="13">
        <f t="shared" si="1612"/>
        <v>0</v>
      </c>
      <c r="FI31" s="13">
        <f t="shared" si="1612"/>
        <v>0</v>
      </c>
      <c r="FJ31" s="13">
        <f t="shared" si="1612"/>
        <v>0</v>
      </c>
      <c r="FK31" s="13">
        <f t="shared" si="1612"/>
        <v>0</v>
      </c>
      <c r="FL31" s="13">
        <f t="shared" si="1612"/>
        <v>0</v>
      </c>
      <c r="FM31" s="13">
        <f t="shared" si="1612"/>
        <v>0</v>
      </c>
      <c r="FN31" s="13">
        <f t="shared" si="1612"/>
        <v>0</v>
      </c>
      <c r="FO31" s="13">
        <f t="shared" si="1612"/>
        <v>0</v>
      </c>
      <c r="FP31" s="13">
        <f t="shared" si="1612"/>
        <v>0</v>
      </c>
      <c r="FQ31" s="13">
        <f t="shared" si="1612"/>
        <v>0</v>
      </c>
      <c r="FR31" s="13">
        <f t="shared" si="1612"/>
        <v>0</v>
      </c>
      <c r="FS31" s="13">
        <f t="shared" si="1612"/>
        <v>0</v>
      </c>
      <c r="FT31" s="13">
        <f t="shared" si="1612"/>
        <v>0</v>
      </c>
      <c r="FU31" s="13">
        <f t="shared" si="1612"/>
        <v>0</v>
      </c>
      <c r="FV31" s="13">
        <f t="shared" si="1612"/>
        <v>0</v>
      </c>
      <c r="FW31" s="13">
        <f t="shared" si="1612"/>
        <v>0</v>
      </c>
      <c r="FX31" s="13">
        <f t="shared" si="1612"/>
        <v>0</v>
      </c>
      <c r="FY31" s="13">
        <f t="shared" si="1612"/>
        <v>0</v>
      </c>
      <c r="FZ31" s="13">
        <f t="shared" si="1612"/>
        <v>0</v>
      </c>
      <c r="GA31" s="13">
        <f t="shared" si="1612"/>
        <v>0</v>
      </c>
      <c r="GB31" s="13">
        <f t="shared" si="1612"/>
        <v>0</v>
      </c>
      <c r="GC31" s="13">
        <f t="shared" si="1612"/>
        <v>0</v>
      </c>
      <c r="GD31" s="13">
        <f t="shared" si="1612"/>
        <v>0</v>
      </c>
      <c r="GE31" s="13">
        <f t="shared" si="1612"/>
        <v>0</v>
      </c>
      <c r="GF31" s="13">
        <f t="shared" si="1612"/>
        <v>0</v>
      </c>
      <c r="GG31" s="13">
        <f t="shared" si="1612"/>
        <v>0</v>
      </c>
      <c r="GH31" s="13">
        <f t="shared" si="1612"/>
        <v>0</v>
      </c>
      <c r="GI31" s="13">
        <f t="shared" si="1612"/>
        <v>0</v>
      </c>
      <c r="GJ31" s="13">
        <f t="shared" si="1612"/>
        <v>0</v>
      </c>
      <c r="GK31" s="13">
        <f t="shared" si="1612"/>
        <v>0</v>
      </c>
      <c r="GL31" s="13">
        <f t="shared" si="1612"/>
        <v>0</v>
      </c>
      <c r="GM31" s="13">
        <f t="shared" si="1612"/>
        <v>0</v>
      </c>
      <c r="GN31" s="13">
        <f t="shared" si="1612"/>
        <v>0</v>
      </c>
      <c r="GO31" s="13">
        <f t="shared" si="1612"/>
        <v>0</v>
      </c>
      <c r="GP31" s="13">
        <f t="shared" si="1612"/>
        <v>0</v>
      </c>
      <c r="GQ31" s="13">
        <f t="shared" si="1612"/>
        <v>0</v>
      </c>
      <c r="GR31" s="13">
        <f t="shared" si="1612"/>
        <v>0</v>
      </c>
      <c r="GS31" s="13">
        <f t="shared" si="1612"/>
        <v>0</v>
      </c>
      <c r="GT31" s="13">
        <f t="shared" si="1612"/>
        <v>0</v>
      </c>
      <c r="GU31" s="13">
        <f t="shared" si="1612"/>
        <v>0</v>
      </c>
      <c r="GV31" s="13">
        <f t="shared" si="1612"/>
        <v>0</v>
      </c>
      <c r="GW31" s="13">
        <f t="shared" si="1612"/>
        <v>0</v>
      </c>
      <c r="GX31" s="13">
        <f t="shared" ref="GX31:IP31" si="1613">-(GX30-(GX30*GX11))*GX$3</f>
        <v>0</v>
      </c>
      <c r="GY31" s="13">
        <f t="shared" si="1613"/>
        <v>0</v>
      </c>
      <c r="GZ31" s="13">
        <f t="shared" si="1613"/>
        <v>0</v>
      </c>
      <c r="HA31" s="13">
        <f t="shared" si="1613"/>
        <v>0</v>
      </c>
      <c r="HB31" s="13">
        <f t="shared" si="1613"/>
        <v>0</v>
      </c>
      <c r="HC31" s="13">
        <f t="shared" si="1613"/>
        <v>0</v>
      </c>
      <c r="HD31" s="13">
        <f t="shared" si="1613"/>
        <v>0</v>
      </c>
      <c r="HE31" s="13">
        <f t="shared" si="1613"/>
        <v>0</v>
      </c>
      <c r="HF31" s="13">
        <f t="shared" si="1613"/>
        <v>0</v>
      </c>
      <c r="HG31" s="13">
        <f t="shared" si="1613"/>
        <v>0</v>
      </c>
      <c r="HH31" s="13">
        <f t="shared" si="1613"/>
        <v>0</v>
      </c>
      <c r="HI31" s="13">
        <f t="shared" si="1613"/>
        <v>0</v>
      </c>
      <c r="HJ31" s="13">
        <f t="shared" si="1613"/>
        <v>0</v>
      </c>
      <c r="HK31" s="13">
        <f t="shared" si="1613"/>
        <v>0</v>
      </c>
      <c r="HL31" s="13">
        <f t="shared" si="1613"/>
        <v>0</v>
      </c>
      <c r="HM31" s="13">
        <f t="shared" si="1613"/>
        <v>0</v>
      </c>
      <c r="HN31" s="13">
        <f t="shared" si="1613"/>
        <v>0</v>
      </c>
      <c r="HO31" s="13">
        <f t="shared" si="1613"/>
        <v>0</v>
      </c>
      <c r="HP31" s="13">
        <f t="shared" si="1613"/>
        <v>0</v>
      </c>
      <c r="HQ31" s="13">
        <f t="shared" si="1613"/>
        <v>0</v>
      </c>
      <c r="HR31" s="13">
        <f t="shared" si="1613"/>
        <v>0</v>
      </c>
      <c r="HS31" s="13">
        <f t="shared" si="1613"/>
        <v>0</v>
      </c>
      <c r="HT31" s="13">
        <f t="shared" si="1613"/>
        <v>0</v>
      </c>
      <c r="HU31" s="13">
        <f t="shared" si="1613"/>
        <v>0</v>
      </c>
      <c r="HV31" s="13">
        <f t="shared" si="1613"/>
        <v>0</v>
      </c>
      <c r="HW31" s="13">
        <f t="shared" si="1613"/>
        <v>0</v>
      </c>
      <c r="HX31" s="13">
        <f t="shared" si="1613"/>
        <v>0</v>
      </c>
      <c r="HY31" s="13">
        <f t="shared" si="1613"/>
        <v>0</v>
      </c>
      <c r="HZ31" s="13">
        <f t="shared" si="1613"/>
        <v>0</v>
      </c>
      <c r="IA31" s="13">
        <f t="shared" si="1613"/>
        <v>0</v>
      </c>
      <c r="IB31" s="13">
        <f t="shared" si="1613"/>
        <v>0</v>
      </c>
      <c r="IC31" s="13">
        <f t="shared" si="1613"/>
        <v>0</v>
      </c>
      <c r="ID31" s="13">
        <f t="shared" si="1613"/>
        <v>0</v>
      </c>
      <c r="IE31" s="13">
        <f t="shared" si="1613"/>
        <v>0</v>
      </c>
      <c r="IF31" s="13">
        <f t="shared" si="1613"/>
        <v>0</v>
      </c>
      <c r="IG31" s="13">
        <f t="shared" si="1613"/>
        <v>0</v>
      </c>
      <c r="IH31" s="13">
        <f t="shared" si="1613"/>
        <v>0</v>
      </c>
      <c r="II31" s="13">
        <f t="shared" si="1613"/>
        <v>0</v>
      </c>
      <c r="IJ31" s="13">
        <f t="shared" si="1613"/>
        <v>0</v>
      </c>
      <c r="IK31" s="13">
        <f t="shared" si="1613"/>
        <v>0</v>
      </c>
      <c r="IL31" s="13">
        <f t="shared" si="1613"/>
        <v>0</v>
      </c>
      <c r="IM31" s="13">
        <f t="shared" si="1613"/>
        <v>0</v>
      </c>
      <c r="IN31" s="13">
        <f t="shared" si="1613"/>
        <v>0</v>
      </c>
      <c r="IO31" s="13">
        <f t="shared" si="1613"/>
        <v>0</v>
      </c>
      <c r="IP31" s="13">
        <f t="shared" si="1613"/>
        <v>0</v>
      </c>
      <c r="IQ31" s="13">
        <f t="shared" ref="IQ31" si="1614">-(IQ30-(IQ30*IQ11))*IQ$3</f>
        <v>0</v>
      </c>
      <c r="IR31" s="13">
        <f t="shared" ref="IR31" si="1615">-(IR30-(IR30*IR11))*IR$3</f>
        <v>0</v>
      </c>
      <c r="IS31" s="13">
        <f t="shared" ref="IS31" si="1616">-(IS30-(IS30*IS11))*IS$3</f>
        <v>0</v>
      </c>
      <c r="IT31" s="13">
        <f t="shared" ref="IT31" si="1617">-(IT30-(IT30*IT11))*IT$3</f>
        <v>0</v>
      </c>
      <c r="IU31" s="13">
        <f t="shared" ref="IU31" si="1618">-(IU30-(IU30*IU11))*IU$3</f>
        <v>0</v>
      </c>
      <c r="IV31" s="13">
        <f t="shared" ref="IV31" si="1619">-(IV30-(IV30*IV11))*IV$3</f>
        <v>0</v>
      </c>
      <c r="IW31" s="13">
        <f t="shared" ref="IW31" si="1620">-(IW30-(IW30*IW11))*IW$3</f>
        <v>0</v>
      </c>
      <c r="IX31" s="13">
        <f t="shared" ref="IX31" si="1621">-(IX30-(IX30*IX11))*IX$3</f>
        <v>0</v>
      </c>
      <c r="IY31" s="13">
        <f t="shared" ref="IY31" si="1622">-(IY30-(IY30*IY11))*IY$3</f>
        <v>0</v>
      </c>
      <c r="IZ31" s="13">
        <f t="shared" ref="IZ31" si="1623">-(IZ30-(IZ30*IZ11))*IZ$3</f>
        <v>0</v>
      </c>
      <c r="JA31" s="13">
        <f t="shared" ref="JA31" si="1624">-(JA30-(JA30*JA11))*JA$3</f>
        <v>0</v>
      </c>
      <c r="JB31" s="13">
        <f t="shared" ref="JB31" si="1625">-(JB30-(JB30*JB11))*JB$3</f>
        <v>0</v>
      </c>
      <c r="JC31" s="13">
        <f t="shared" ref="JC31" si="1626">-(JC30-(JC30*JC11))*JC$3</f>
        <v>0</v>
      </c>
      <c r="JD31" s="13">
        <f t="shared" ref="JD31" si="1627">-(JD30-(JD30*JD11))*JD$3</f>
        <v>0</v>
      </c>
      <c r="JE31" s="13">
        <f t="shared" ref="JE31" si="1628">-(JE30-(JE30*JE11))*JE$3</f>
        <v>0</v>
      </c>
      <c r="JF31" s="13">
        <f t="shared" ref="JF31" si="1629">-(JF30-(JF30*JF11))*JF$3</f>
        <v>0</v>
      </c>
      <c r="JG31" s="13">
        <f t="shared" ref="JG31" si="1630">-(JG30-(JG30*JG11))*JG$3</f>
        <v>0</v>
      </c>
      <c r="JH31" s="13">
        <f t="shared" ref="JH31" si="1631">-(JH30-(JH30*JH11))*JH$3</f>
        <v>0</v>
      </c>
      <c r="JI31" s="13">
        <f t="shared" ref="JI31" si="1632">-(JI30-(JI30*JI11))*JI$3</f>
        <v>0</v>
      </c>
      <c r="JJ31" s="13">
        <f t="shared" ref="JJ31" si="1633">-(JJ30-(JJ30*JJ11))*JJ$3</f>
        <v>0</v>
      </c>
      <c r="JK31" s="13">
        <f t="shared" ref="JK31" si="1634">-(JK30-(JK30*JK11))*JK$3</f>
        <v>0</v>
      </c>
      <c r="JL31" s="13">
        <f t="shared" ref="JL31" si="1635">-(JL30-(JL30*JL11))*JL$3</f>
        <v>0</v>
      </c>
      <c r="JM31" s="13">
        <f t="shared" ref="JM31" si="1636">-(JM30-(JM30*JM11))*JM$3</f>
        <v>0</v>
      </c>
      <c r="JN31" s="13">
        <f t="shared" ref="JN31" si="1637">-(JN30-(JN30*JN11))*JN$3</f>
        <v>0</v>
      </c>
      <c r="JO31" s="13">
        <f t="shared" ref="JO31" si="1638">-(JO30-(JO30*JO11))*JO$3</f>
        <v>0</v>
      </c>
      <c r="JP31" s="13">
        <f t="shared" ref="JP31" si="1639">-(JP30-(JP30*JP11))*JP$3</f>
        <v>0</v>
      </c>
      <c r="JQ31" s="13">
        <f t="shared" ref="JQ31" si="1640">-(JQ30-(JQ30*JQ11))*JQ$3</f>
        <v>0</v>
      </c>
      <c r="JR31" s="13">
        <f t="shared" ref="JR31" si="1641">-(JR30-(JR30*JR11))*JR$3</f>
        <v>0</v>
      </c>
      <c r="JS31" s="13">
        <f t="shared" ref="JS31" si="1642">-(JS30-(JS30*JS11))*JS$3</f>
        <v>0</v>
      </c>
      <c r="JT31" s="13">
        <f t="shared" ref="JT31" si="1643">-(JT30-(JT30*JT11))*JT$3</f>
        <v>0</v>
      </c>
      <c r="JU31" s="13">
        <f t="shared" ref="JU31" si="1644">-(JU30-(JU30*JU11))*JU$3</f>
        <v>0</v>
      </c>
      <c r="JV31" s="13">
        <f t="shared" ref="JV31" si="1645">-(JV30-(JV30*JV11))*JV$3</f>
        <v>0</v>
      </c>
      <c r="JW31" s="13">
        <f t="shared" ref="JW31" si="1646">-(JW30-(JW30*JW11))*JW$3</f>
        <v>0</v>
      </c>
      <c r="JX31" s="13">
        <f t="shared" ref="JX31" si="1647">-(JX30-(JX30*JX11))*JX$3</f>
        <v>0</v>
      </c>
      <c r="JY31" s="13">
        <f t="shared" ref="JY31" si="1648">-(JY30-(JY30*JY11))*JY$3</f>
        <v>0</v>
      </c>
      <c r="JZ31" s="13">
        <f t="shared" ref="JZ31" si="1649">-(JZ30-(JZ30*JZ11))*JZ$3</f>
        <v>0</v>
      </c>
      <c r="KA31" s="13">
        <f t="shared" ref="KA31" si="1650">-(KA30-(KA30*KA11))*KA$3</f>
        <v>0</v>
      </c>
      <c r="KB31" s="13">
        <f t="shared" ref="KB31" si="1651">-(KB30-(KB30*KB11))*KB$3</f>
        <v>0</v>
      </c>
      <c r="KC31" s="13">
        <f t="shared" ref="KC31" si="1652">-(KC30-(KC30*KC11))*KC$3</f>
        <v>0</v>
      </c>
      <c r="KD31" s="13">
        <f t="shared" ref="KD31" si="1653">-(KD30-(KD30*KD11))*KD$3</f>
        <v>0</v>
      </c>
      <c r="KE31" s="13">
        <f t="shared" ref="KE31" si="1654">-(KE30-(KE30*KE11))*KE$3</f>
        <v>0</v>
      </c>
      <c r="KF31" s="13">
        <f t="shared" ref="KF31" si="1655">-(KF30-(KF30*KF11))*KF$3</f>
        <v>0</v>
      </c>
      <c r="KG31" s="13">
        <f t="shared" ref="KG31" si="1656">-(KG30-(KG30*KG11))*KG$3</f>
        <v>0</v>
      </c>
      <c r="KH31" s="13">
        <f t="shared" ref="KH31" si="1657">-(KH30-(KH30*KH11))*KH$3</f>
        <v>0</v>
      </c>
      <c r="KI31" s="13">
        <f t="shared" ref="KI31" si="1658">-(KI30-(KI30*KI11))*KI$3</f>
        <v>0</v>
      </c>
      <c r="KJ31" s="13">
        <f t="shared" ref="KJ31" si="1659">-(KJ30-(KJ30*KJ11))*KJ$3</f>
        <v>0</v>
      </c>
      <c r="KK31" s="13">
        <f t="shared" ref="KK31" si="1660">-(KK30-(KK30*KK11))*KK$3</f>
        <v>0</v>
      </c>
      <c r="KL31" s="13">
        <f t="shared" ref="KL31" si="1661">-(KL30-(KL30*KL11))*KL$3</f>
        <v>0</v>
      </c>
      <c r="KM31" s="13">
        <f t="shared" ref="KM31" si="1662">-(KM30-(KM30*KM11))*KM$3</f>
        <v>0</v>
      </c>
      <c r="KN31" s="13">
        <f t="shared" ref="KN31" si="1663">-(KN30-(KN30*KN11))*KN$3</f>
        <v>0</v>
      </c>
      <c r="KO31" s="13">
        <f t="shared" ref="KO31" si="1664">-(KO30-(KO30*KO11))*KO$3</f>
        <v>0</v>
      </c>
      <c r="KP31" s="13">
        <f t="shared" ref="KP31" si="1665">-(KP30-(KP30*KP11))*KP$3</f>
        <v>0</v>
      </c>
      <c r="KQ31" s="13">
        <f t="shared" ref="KQ31" si="1666">-(KQ30-(KQ30*KQ11))*KQ$3</f>
        <v>0</v>
      </c>
      <c r="KR31" s="13">
        <f t="shared" ref="KR31" si="1667">-(KR30-(KR30*KR11))*KR$3</f>
        <v>0</v>
      </c>
      <c r="KS31" s="13">
        <f t="shared" ref="KS31" si="1668">-(KS30-(KS30*KS11))*KS$3</f>
        <v>0</v>
      </c>
      <c r="KT31" s="13">
        <f t="shared" ref="KT31" si="1669">-(KT30-(KT30*KT11))*KT$3</f>
        <v>0</v>
      </c>
      <c r="KU31" s="13">
        <f t="shared" ref="KU31" si="1670">-(KU30-(KU30*KU11))*KU$3</f>
        <v>0</v>
      </c>
      <c r="KV31" s="13">
        <f t="shared" ref="KV31" si="1671">-(KV30-(KV30*KV11))*KV$3</f>
        <v>0</v>
      </c>
      <c r="KW31" s="13">
        <f t="shared" ref="KW31" si="1672">-(KW30-(KW30*KW11))*KW$3</f>
        <v>0</v>
      </c>
      <c r="KX31" s="13">
        <f t="shared" ref="KX31" si="1673">-(KX30-(KX30*KX11))*KX$3</f>
        <v>0</v>
      </c>
      <c r="KY31" s="13">
        <f t="shared" ref="KY31" si="1674">-(KY30-(KY30*KY11))*KY$3</f>
        <v>0</v>
      </c>
      <c r="KZ31" s="13">
        <f t="shared" ref="KZ31" si="1675">-(KZ30-(KZ30*KZ11))*KZ$3</f>
        <v>0</v>
      </c>
      <c r="LA31" s="13">
        <f t="shared" ref="LA31" si="1676">-(LA30-(LA30*LA11))*LA$3</f>
        <v>0</v>
      </c>
      <c r="LB31" s="13">
        <f t="shared" ref="LB31" si="1677">-(LB30-(LB30*LB11))*LB$3</f>
        <v>0</v>
      </c>
      <c r="LC31" s="13">
        <f t="shared" ref="LC31" si="1678">-(LC30-(LC30*LC11))*LC$3</f>
        <v>0</v>
      </c>
      <c r="LD31" s="13">
        <f t="shared" ref="LD31" si="1679">-(LD30-(LD30*LD11))*LD$3</f>
        <v>0</v>
      </c>
      <c r="LE31" s="13">
        <f t="shared" ref="LE31" si="1680">-(LE30-(LE30*LE11))*LE$3</f>
        <v>0</v>
      </c>
      <c r="LF31" s="13">
        <f t="shared" ref="LF31" si="1681">-(LF30-(LF30*LF11))*LF$3</f>
        <v>0</v>
      </c>
      <c r="LG31" s="13">
        <f t="shared" ref="LG31" si="1682">-(LG30-(LG30*LG11))*LG$3</f>
        <v>0</v>
      </c>
      <c r="LH31" s="13">
        <f t="shared" ref="LH31" si="1683">-(LH30-(LH30*LH11))*LH$3</f>
        <v>0</v>
      </c>
      <c r="LI31" s="13">
        <f t="shared" ref="LI31" si="1684">-(LI30-(LI30*LI11))*LI$3</f>
        <v>0</v>
      </c>
      <c r="LJ31" s="13">
        <f t="shared" ref="LJ31" si="1685">-(LJ30-(LJ30*LJ11))*LJ$3</f>
        <v>0</v>
      </c>
      <c r="LK31" s="13">
        <f t="shared" ref="LK31" si="1686">-(LK30-(LK30*LK11))*LK$3</f>
        <v>0</v>
      </c>
      <c r="LL31" s="13">
        <f t="shared" ref="LL31" si="1687">-(LL30-(LL30*LL11))*LL$3</f>
        <v>0</v>
      </c>
      <c r="LM31" s="13">
        <f t="shared" ref="LM31" si="1688">-(LM30-(LM30*LM11))*LM$3</f>
        <v>0</v>
      </c>
      <c r="LN31" s="13">
        <f t="shared" ref="LN31" si="1689">-(LN30-(LN30*LN11))*LN$3</f>
        <v>0</v>
      </c>
      <c r="LO31" s="13">
        <f t="shared" ref="LO31" si="1690">-(LO30-(LO30*LO11))*LO$3</f>
        <v>0</v>
      </c>
      <c r="LP31" s="13">
        <f t="shared" ref="LP31" si="1691">-(LP30-(LP30*LP11))*LP$3</f>
        <v>0</v>
      </c>
      <c r="LQ31" s="13">
        <f t="shared" ref="LQ31" si="1692">-(LQ30-(LQ30*LQ11))*LQ$3</f>
        <v>0</v>
      </c>
      <c r="LR31" s="13">
        <f t="shared" ref="LR31" si="1693">-(LR30-(LR30*LR11))*LR$3</f>
        <v>0</v>
      </c>
      <c r="LS31" s="13">
        <f t="shared" ref="LS31" si="1694">-(LS30-(LS30*LS11))*LS$3</f>
        <v>0</v>
      </c>
      <c r="LT31" s="13">
        <f t="shared" ref="LT31" si="1695">-(LT30-(LT30*LT11))*LT$3</f>
        <v>0</v>
      </c>
      <c r="LU31" s="13">
        <f t="shared" ref="LU31" si="1696">-(LU30-(LU30*LU11))*LU$3</f>
        <v>0</v>
      </c>
      <c r="LV31" s="13">
        <f t="shared" ref="LV31" si="1697">-(LV30-(LV30*LV11))*LV$3</f>
        <v>0</v>
      </c>
      <c r="LW31" s="13">
        <f t="shared" ref="LW31" si="1698">-(LW30-(LW30*LW11))*LW$3</f>
        <v>0</v>
      </c>
      <c r="LX31" s="13">
        <f t="shared" ref="LX31" si="1699">-(LX30-(LX30*LX11))*LX$3</f>
        <v>0</v>
      </c>
      <c r="LY31" s="13">
        <f t="shared" ref="LY31" si="1700">-(LY30-(LY30*LY11))*LY$3</f>
        <v>0</v>
      </c>
      <c r="LZ31" s="13">
        <f t="shared" ref="LZ31" si="1701">-(LZ30-(LZ30*LZ11))*LZ$3</f>
        <v>0</v>
      </c>
      <c r="MA31" s="13">
        <f t="shared" ref="MA31" si="1702">-(MA30-(MA30*MA11))*MA$3</f>
        <v>0</v>
      </c>
      <c r="MB31" s="13">
        <f t="shared" ref="MB31" si="1703">-(MB30-(MB30*MB11))*MB$3</f>
        <v>0</v>
      </c>
      <c r="MC31" s="13">
        <f t="shared" ref="MC31" si="1704">-(MC30-(MC30*MC11))*MC$3</f>
        <v>0</v>
      </c>
      <c r="MD31" s="13">
        <f t="shared" ref="MD31" si="1705">-(MD30-(MD30*MD11))*MD$3</f>
        <v>0</v>
      </c>
      <c r="ME31" s="13">
        <f t="shared" ref="ME31" si="1706">-(ME30-(ME30*ME11))*ME$3</f>
        <v>0</v>
      </c>
      <c r="MF31" s="13">
        <f t="shared" ref="MF31" si="1707">-(MF30-(MF30*MF11))*MF$3</f>
        <v>0</v>
      </c>
      <c r="MG31" s="13">
        <f t="shared" ref="MG31" si="1708">-(MG30-(MG30*MG11))*MG$3</f>
        <v>0</v>
      </c>
      <c r="MH31" s="13">
        <f t="shared" ref="MH31" si="1709">-(MH30-(MH30*MH11))*MH$3</f>
        <v>0</v>
      </c>
      <c r="MI31" s="13">
        <f t="shared" ref="MI31" si="1710">-(MI30-(MI30*MI11))*MI$3</f>
        <v>0</v>
      </c>
      <c r="MJ31" s="13">
        <f t="shared" ref="MJ31" si="1711">-(MJ30-(MJ30*MJ11))*MJ$3</f>
        <v>0</v>
      </c>
      <c r="MK31" s="13">
        <f t="shared" ref="MK31" si="1712">-(MK30-(MK30*MK11))*MK$3</f>
        <v>0</v>
      </c>
      <c r="ML31" s="13">
        <f t="shared" ref="ML31" si="1713">-(ML30-(ML30*ML11))*ML$3</f>
        <v>0</v>
      </c>
      <c r="MM31" s="13">
        <f t="shared" ref="MM31" si="1714">-(MM30-(MM30*MM11))*MM$3</f>
        <v>0</v>
      </c>
      <c r="MN31" s="13">
        <f t="shared" ref="MN31" si="1715">-(MN30-(MN30*MN11))*MN$3</f>
        <v>0</v>
      </c>
      <c r="MO31" s="13">
        <f t="shared" ref="MO31" si="1716">-(MO30-(MO30*MO11))*MO$3</f>
        <v>0</v>
      </c>
      <c r="MP31" s="13">
        <f t="shared" ref="MP31" si="1717">-(MP30-(MP30*MP11))*MP$3</f>
        <v>0</v>
      </c>
      <c r="MQ31" s="13">
        <f t="shared" ref="MQ31" si="1718">-(MQ30-(MQ30*MQ11))*MQ$3</f>
        <v>0</v>
      </c>
      <c r="MR31" s="13">
        <f t="shared" ref="MR31" si="1719">-(MR30-(MR30*MR11))*MR$3</f>
        <v>0</v>
      </c>
      <c r="MS31" s="13">
        <f t="shared" ref="MS31" si="1720">-(MS30-(MS30*MS11))*MS$3</f>
        <v>0</v>
      </c>
      <c r="MT31" s="13">
        <f t="shared" ref="MT31" si="1721">-(MT30-(MT30*MT11))*MT$3</f>
        <v>0</v>
      </c>
      <c r="MU31" s="13">
        <f t="shared" ref="MU31" si="1722">-(MU30-(MU30*MU11))*MU$3</f>
        <v>0</v>
      </c>
      <c r="MV31" s="13">
        <f t="shared" ref="MV31" si="1723">-(MV30-(MV30*MV11))*MV$3</f>
        <v>0</v>
      </c>
      <c r="MW31" s="13">
        <f t="shared" ref="MW31" si="1724">-(MW30-(MW30*MW11))*MW$3</f>
        <v>0</v>
      </c>
      <c r="MX31" s="13">
        <f t="shared" ref="MX31" si="1725">-(MX30-(MX30*MX11))*MX$3</f>
        <v>0</v>
      </c>
      <c r="MY31" s="13">
        <f t="shared" ref="MY31" si="1726">-(MY30-(MY30*MY11))*MY$3</f>
        <v>0</v>
      </c>
      <c r="MZ31" s="13">
        <f t="shared" ref="MZ31" si="1727">-(MZ30-(MZ30*MZ11))*MZ$3</f>
        <v>0</v>
      </c>
      <c r="NA31" s="13">
        <f t="shared" ref="NA31" si="1728">-(NA30-(NA30*NA11))*NA$3</f>
        <v>0</v>
      </c>
      <c r="NB31" s="13">
        <f t="shared" ref="NB31" si="1729">-(NB30-(NB30*NB11))*NB$3</f>
        <v>0</v>
      </c>
      <c r="NC31" s="13">
        <f t="shared" ref="NC31" si="1730">-(NC30-(NC30*NC11))*NC$3</f>
        <v>0</v>
      </c>
      <c r="ND31" s="13">
        <f t="shared" ref="ND31" si="1731">-(ND30-(ND30*ND11))*ND$3</f>
        <v>0</v>
      </c>
      <c r="NE31" s="13">
        <f t="shared" ref="NE31" si="1732">-(NE30-(NE30*NE11))*NE$3</f>
        <v>0</v>
      </c>
      <c r="NF31" s="13">
        <f t="shared" ref="NF31" si="1733">-(NF30-(NF30*NF11))*NF$3</f>
        <v>0</v>
      </c>
      <c r="NG31" s="13">
        <f t="shared" ref="NG31" si="1734">-(NG30-(NG30*NG11))*NG$3</f>
        <v>0</v>
      </c>
      <c r="NH31" s="13">
        <f t="shared" ref="NH31" si="1735">-(NH30-(NH30*NH11))*NH$3</f>
        <v>0</v>
      </c>
      <c r="NI31" s="13">
        <f t="shared" ref="NI31" si="1736">-(NI30-(NI30*NI11))*NI$3</f>
        <v>0</v>
      </c>
      <c r="NJ31" s="13">
        <f t="shared" ref="NJ31" si="1737">-(NJ30-(NJ30*NJ11))*NJ$3</f>
        <v>0</v>
      </c>
      <c r="NK31" s="13">
        <f t="shared" ref="NK31" si="1738">-(NK30-(NK30*NK11))*NK$3</f>
        <v>0</v>
      </c>
      <c r="NL31" s="13">
        <f t="shared" ref="NL31" si="1739">-(NL30-(NL30*NL11))*NL$3</f>
        <v>0</v>
      </c>
      <c r="NM31" s="13">
        <f t="shared" ref="NM31" si="1740">-(NM30-(NM30*NM11))*NM$3</f>
        <v>0</v>
      </c>
      <c r="NN31" s="13">
        <f t="shared" ref="NN31" si="1741">-(NN30-(NN30*NN11))*NN$3</f>
        <v>0</v>
      </c>
      <c r="NO31" s="13">
        <f t="shared" ref="NO31" si="1742">-(NO30-(NO30*NO11))*NO$3</f>
        <v>0</v>
      </c>
      <c r="NP31" s="13">
        <f t="shared" ref="NP31" si="1743">-(NP30-(NP30*NP11))*NP$3</f>
        <v>0</v>
      </c>
      <c r="NQ31" s="13">
        <f t="shared" ref="NQ31" si="1744">-(NQ30-(NQ30*NQ11))*NQ$3</f>
        <v>0</v>
      </c>
      <c r="NR31" s="13">
        <f t="shared" ref="NR31" si="1745">-(NR30-(NR30*NR11))*NR$3</f>
        <v>0</v>
      </c>
      <c r="NS31" s="13">
        <f t="shared" ref="NS31" si="1746">-(NS30-(NS30*NS11))*NS$3</f>
        <v>0</v>
      </c>
      <c r="NT31" s="13">
        <f t="shared" ref="NT31" si="1747">-(NT30-(NT30*NT11))*NT$3</f>
        <v>0</v>
      </c>
      <c r="NU31" s="13">
        <f t="shared" ref="NU31" si="1748">-(NU30-(NU30*NU11))*NU$3</f>
        <v>0</v>
      </c>
      <c r="NV31" s="13">
        <f t="shared" ref="NV31" si="1749">-(NV30-(NV30*NV11))*NV$3</f>
        <v>0</v>
      </c>
      <c r="NW31" s="13">
        <f t="shared" ref="NW31" si="1750">-(NW30-(NW30*NW11))*NW$3</f>
        <v>0</v>
      </c>
      <c r="NX31" s="13">
        <f t="shared" ref="NX31" si="1751">-(NX30-(NX30*NX11))*NX$3</f>
        <v>0</v>
      </c>
      <c r="NY31" s="13">
        <f t="shared" ref="NY31" si="1752">-(NY30-(NY30*NY11))*NY$3</f>
        <v>0</v>
      </c>
      <c r="NZ31" s="13">
        <f t="shared" ref="NZ31" si="1753">-(NZ30-(NZ30*NZ11))*NZ$3</f>
        <v>0</v>
      </c>
      <c r="OA31" s="13">
        <f t="shared" ref="OA31" si="1754">-(OA30-(OA30*OA11))*OA$3</f>
        <v>0</v>
      </c>
      <c r="OB31" s="13">
        <f t="shared" ref="OB31" si="1755">-(OB30-(OB30*OB11))*OB$3</f>
        <v>0</v>
      </c>
      <c r="OC31" s="13">
        <f t="shared" ref="OC31" si="1756">-(OC30-(OC30*OC11))*OC$3</f>
        <v>0</v>
      </c>
      <c r="OD31" s="13">
        <f t="shared" ref="OD31" si="1757">-(OD30-(OD30*OD11))*OD$3</f>
        <v>0</v>
      </c>
      <c r="OE31" s="13">
        <f t="shared" ref="OE31" si="1758">-(OE30-(OE30*OE11))*OE$3</f>
        <v>0</v>
      </c>
      <c r="OF31" s="13">
        <f t="shared" ref="OF31" si="1759">-(OF30-(OF30*OF11))*OF$3</f>
        <v>0</v>
      </c>
      <c r="OG31" s="13">
        <f t="shared" ref="OG31" si="1760">-(OG30-(OG30*OG11))*OG$3</f>
        <v>0</v>
      </c>
      <c r="OH31" s="13">
        <f t="shared" ref="OH31" si="1761">-(OH30-(OH30*OH11))*OH$3</f>
        <v>0</v>
      </c>
      <c r="OI31" s="13">
        <f t="shared" ref="OI31" si="1762">-(OI30-(OI30*OI11))*OI$3</f>
        <v>0</v>
      </c>
      <c r="OJ31" s="13">
        <f t="shared" ref="OJ31" si="1763">-(OJ30-(OJ30*OJ11))*OJ$3</f>
        <v>0</v>
      </c>
      <c r="OK31" s="13">
        <f t="shared" ref="OK31" si="1764">-(OK30-(OK30*OK11))*OK$3</f>
        <v>0</v>
      </c>
      <c r="OL31" s="13">
        <f t="shared" ref="OL31" si="1765">-(OL30-(OL30*OL11))*OL$3</f>
        <v>0</v>
      </c>
      <c r="OM31" s="13">
        <f t="shared" ref="OM31" si="1766">-(OM30-(OM30*OM11))*OM$3</f>
        <v>0</v>
      </c>
      <c r="ON31" s="13">
        <f t="shared" ref="ON31" si="1767">-(ON30-(ON30*ON11))*ON$3</f>
        <v>0</v>
      </c>
      <c r="OO31" s="13">
        <f t="shared" ref="OO31" si="1768">-(OO30-(OO30*OO11))*OO$3</f>
        <v>0</v>
      </c>
      <c r="OP31" s="13">
        <f t="shared" ref="OP31" si="1769">-(OP30-(OP30*OP11))*OP$3</f>
        <v>0</v>
      </c>
      <c r="OQ31" s="13">
        <f t="shared" ref="OQ31" si="1770">-(OQ30-(OQ30*OQ11))*OQ$3</f>
        <v>0</v>
      </c>
      <c r="OR31" s="13">
        <f t="shared" ref="OR31" si="1771">-(OR30-(OR30*OR11))*OR$3</f>
        <v>0</v>
      </c>
      <c r="OS31" s="13">
        <f t="shared" ref="OS31" si="1772">-(OS30-(OS30*OS11))*OS$3</f>
        <v>0</v>
      </c>
      <c r="OT31" s="13">
        <f t="shared" ref="OT31" si="1773">-(OT30-(OT30*OT11))*OT$3</f>
        <v>0</v>
      </c>
      <c r="OU31" s="13">
        <f t="shared" ref="OU31" si="1774">-(OU30-(OU30*OU11))*OU$3</f>
        <v>0</v>
      </c>
      <c r="OV31" s="13">
        <f t="shared" ref="OV31" si="1775">-(OV30-(OV30*OV11))*OV$3</f>
        <v>0</v>
      </c>
      <c r="OW31" s="13">
        <f t="shared" ref="OW31" si="1776">-(OW30-(OW30*OW11))*OW$3</f>
        <v>0</v>
      </c>
      <c r="OX31" s="13">
        <f t="shared" ref="OX31" si="1777">-(OX30-(OX30*OX11))*OX$3</f>
        <v>0</v>
      </c>
      <c r="OY31" s="13">
        <f t="shared" ref="OY31" si="1778">-(OY30-(OY30*OY11))*OY$3</f>
        <v>0</v>
      </c>
      <c r="OZ31" s="13">
        <f t="shared" ref="OZ31" si="1779">-(OZ30-(OZ30*OZ11))*OZ$3</f>
        <v>0</v>
      </c>
      <c r="PA31" s="13">
        <f t="shared" ref="PA31" si="1780">-(PA30-(PA30*PA11))*PA$3</f>
        <v>0</v>
      </c>
      <c r="PB31" s="13">
        <f t="shared" ref="PB31" si="1781">-(PB30-(PB30*PB11))*PB$3</f>
        <v>0</v>
      </c>
      <c r="PC31" s="13">
        <f t="shared" ref="PC31" si="1782">-(PC30-(PC30*PC11))*PC$3</f>
        <v>0</v>
      </c>
      <c r="PD31" s="13">
        <f t="shared" ref="PD31" si="1783">-(PD30-(PD30*PD11))*PD$3</f>
        <v>0</v>
      </c>
      <c r="PE31" s="13">
        <f t="shared" ref="PE31" si="1784">-(PE30-(PE30*PE11))*PE$3</f>
        <v>0</v>
      </c>
      <c r="PF31" s="13">
        <f t="shared" ref="PF31" si="1785">-(PF30-(PF30*PF11))*PF$3</f>
        <v>0</v>
      </c>
      <c r="PG31" s="13">
        <f t="shared" ref="PG31" si="1786">-(PG30-(PG30*PG11))*PG$3</f>
        <v>0</v>
      </c>
      <c r="PH31" s="13">
        <f t="shared" ref="PH31" si="1787">-(PH30-(PH30*PH11))*PH$3</f>
        <v>0</v>
      </c>
      <c r="PI31" s="13">
        <f t="shared" ref="PI31" si="1788">-(PI30-(PI30*PI11))*PI$3</f>
        <v>0</v>
      </c>
      <c r="PJ31" s="13">
        <f t="shared" ref="PJ31" si="1789">-(PJ30-(PJ30*PJ11))*PJ$3</f>
        <v>0</v>
      </c>
      <c r="PK31" s="13">
        <f t="shared" ref="PK31" si="1790">-(PK30-(PK30*PK11))*PK$3</f>
        <v>0</v>
      </c>
      <c r="PL31" s="13">
        <f t="shared" ref="PL31" si="1791">-(PL30-(PL30*PL11))*PL$3</f>
        <v>0</v>
      </c>
      <c r="PM31" s="13">
        <f t="shared" ref="PM31" si="1792">-(PM30-(PM30*PM11))*PM$3</f>
        <v>0</v>
      </c>
      <c r="PN31" s="13">
        <f t="shared" ref="PN31" si="1793">-(PN30-(PN30*PN11))*PN$3</f>
        <v>0</v>
      </c>
      <c r="PO31" s="13">
        <f t="shared" ref="PO31" si="1794">-(PO30-(PO30*PO11))*PO$3</f>
        <v>0</v>
      </c>
      <c r="PP31" s="13">
        <f t="shared" ref="PP31" si="1795">-(PP30-(PP30*PP11))*PP$3</f>
        <v>0</v>
      </c>
      <c r="PQ31" s="13">
        <f t="shared" ref="PQ31" si="1796">-(PQ30-(PQ30*PQ11))*PQ$3</f>
        <v>0</v>
      </c>
      <c r="PR31" s="13">
        <f t="shared" ref="PR31" si="1797">-(PR30-(PR30*PR11))*PR$3</f>
        <v>0</v>
      </c>
      <c r="PS31" s="13">
        <f t="shared" ref="PS31" si="1798">-(PS30-(PS30*PS11))*PS$3</f>
        <v>0</v>
      </c>
      <c r="PT31" s="13">
        <f t="shared" ref="PT31" si="1799">-(PT30-(PT30*PT11))*PT$3</f>
        <v>0</v>
      </c>
      <c r="PU31" s="13">
        <f t="shared" ref="PU31" si="1800">-(PU30-(PU30*PU11))*PU$3</f>
        <v>0</v>
      </c>
      <c r="PV31" s="13">
        <f t="shared" ref="PV31" si="1801">-(PV30-(PV30*PV11))*PV$3</f>
        <v>0</v>
      </c>
      <c r="PW31" s="13">
        <f t="shared" ref="PW31" si="1802">-(PW30-(PW30*PW11))*PW$3</f>
        <v>0</v>
      </c>
      <c r="PX31" s="13">
        <f t="shared" ref="PX31" si="1803">-(PX30-(PX30*PX11))*PX$3</f>
        <v>0</v>
      </c>
      <c r="PY31" s="13">
        <f t="shared" ref="PY31" si="1804">-(PY30-(PY30*PY11))*PY$3</f>
        <v>0</v>
      </c>
      <c r="PZ31" s="13">
        <f t="shared" ref="PZ31" si="1805">-(PZ30-(PZ30*PZ11))*PZ$3</f>
        <v>0</v>
      </c>
      <c r="QA31" s="13">
        <f t="shared" ref="QA31" si="1806">-(QA30-(QA30*QA11))*QA$3</f>
        <v>0</v>
      </c>
      <c r="QB31" s="13">
        <f t="shared" ref="QB31" si="1807">-(QB30-(QB30*QB11))*QB$3</f>
        <v>0</v>
      </c>
      <c r="QC31" s="13">
        <f t="shared" ref="QC31" si="1808">-(QC30-(QC30*QC11))*QC$3</f>
        <v>0</v>
      </c>
      <c r="QD31" s="13">
        <f t="shared" ref="QD31" si="1809">-(QD30-(QD30*QD11))*QD$3</f>
        <v>0</v>
      </c>
      <c r="QE31" s="13">
        <f t="shared" ref="QE31" si="1810">-(QE30-(QE30*QE11))*QE$3</f>
        <v>0</v>
      </c>
      <c r="QF31" s="13">
        <f t="shared" ref="QF31" si="1811">-(QF30-(QF30*QF11))*QF$3</f>
        <v>0</v>
      </c>
      <c r="QG31" s="13">
        <f t="shared" ref="QG31" si="1812">-(QG30-(QG30*QG11))*QG$3</f>
        <v>0</v>
      </c>
      <c r="QH31" s="13">
        <f t="shared" ref="QH31" si="1813">-(QH30-(QH30*QH11))*QH$3</f>
        <v>0</v>
      </c>
      <c r="QI31" s="13">
        <f t="shared" ref="QI31" si="1814">-(QI30-(QI30*QI11))*QI$3</f>
        <v>0</v>
      </c>
      <c r="QJ31" s="13">
        <f t="shared" ref="QJ31" si="1815">-(QJ30-(QJ30*QJ11))*QJ$3</f>
        <v>0</v>
      </c>
      <c r="QK31" s="13">
        <f t="shared" ref="QK31" si="1816">-(QK30-(QK30*QK11))*QK$3</f>
        <v>0</v>
      </c>
      <c r="QL31" s="13">
        <f t="shared" ref="QL31" si="1817">-(QL30-(QL30*QL11))*QL$3</f>
        <v>0</v>
      </c>
      <c r="QM31" s="13">
        <f t="shared" ref="QM31" si="1818">-(QM30-(QM30*QM11))*QM$3</f>
        <v>0</v>
      </c>
      <c r="QN31" s="13">
        <f t="shared" ref="QN31" si="1819">-(QN30-(QN30*QN11))*QN$3</f>
        <v>0</v>
      </c>
      <c r="QO31" s="13">
        <f t="shared" ref="QO31" si="1820">-(QO30-(QO30*QO11))*QO$3</f>
        <v>0</v>
      </c>
      <c r="QP31" s="13">
        <f t="shared" ref="QP31" si="1821">-(QP30-(QP30*QP11))*QP$3</f>
        <v>0</v>
      </c>
      <c r="QQ31" s="13">
        <f t="shared" ref="QQ31" si="1822">-(QQ30-(QQ30*QQ11))*QQ$3</f>
        <v>0</v>
      </c>
      <c r="QR31" s="13">
        <f t="shared" ref="QR31" si="1823">-(QR30-(QR30*QR11))*QR$3</f>
        <v>0</v>
      </c>
      <c r="QS31" s="13">
        <f t="shared" ref="QS31" si="1824">-(QS30-(QS30*QS11))*QS$3</f>
        <v>0</v>
      </c>
      <c r="QT31" s="13">
        <f t="shared" ref="QT31" si="1825">-(QT30-(QT30*QT11))*QT$3</f>
        <v>0</v>
      </c>
    </row>
    <row r="32" spans="2:462" x14ac:dyDescent="0.3">
      <c r="B32" s="160" t="s">
        <v>384</v>
      </c>
      <c r="E32" s="167"/>
      <c r="F32" s="167"/>
      <c r="H32" s="13"/>
      <c r="I32" s="139">
        <v>0</v>
      </c>
      <c r="L32" s="13">
        <f>I32*L$3</f>
        <v>0</v>
      </c>
      <c r="M32" s="13">
        <f>L32*M$3</f>
        <v>0</v>
      </c>
      <c r="N32" s="13">
        <f t="shared" ref="N32:BY32" si="1826">M32*N$3</f>
        <v>0</v>
      </c>
      <c r="O32" s="13">
        <f t="shared" si="1826"/>
        <v>0</v>
      </c>
      <c r="P32" s="13">
        <f t="shared" si="1826"/>
        <v>0</v>
      </c>
      <c r="Q32" s="13">
        <f t="shared" si="1826"/>
        <v>0</v>
      </c>
      <c r="R32" s="13">
        <f t="shared" si="1826"/>
        <v>0</v>
      </c>
      <c r="S32" s="13">
        <f t="shared" si="1826"/>
        <v>0</v>
      </c>
      <c r="T32" s="13">
        <f t="shared" si="1826"/>
        <v>0</v>
      </c>
      <c r="U32" s="13">
        <f t="shared" si="1826"/>
        <v>0</v>
      </c>
      <c r="V32" s="13">
        <f t="shared" si="1826"/>
        <v>0</v>
      </c>
      <c r="W32" s="13">
        <f t="shared" si="1826"/>
        <v>0</v>
      </c>
      <c r="X32" s="13">
        <f t="shared" si="1826"/>
        <v>0</v>
      </c>
      <c r="Y32" s="13">
        <f t="shared" si="1826"/>
        <v>0</v>
      </c>
      <c r="Z32" s="13">
        <f t="shared" si="1826"/>
        <v>0</v>
      </c>
      <c r="AA32" s="13">
        <f t="shared" si="1826"/>
        <v>0</v>
      </c>
      <c r="AB32" s="13">
        <f t="shared" si="1826"/>
        <v>0</v>
      </c>
      <c r="AC32" s="13">
        <f t="shared" si="1826"/>
        <v>0</v>
      </c>
      <c r="AD32" s="13">
        <f t="shared" si="1826"/>
        <v>0</v>
      </c>
      <c r="AE32" s="13">
        <f t="shared" si="1826"/>
        <v>0</v>
      </c>
      <c r="AF32" s="13">
        <f t="shared" si="1826"/>
        <v>0</v>
      </c>
      <c r="AG32" s="13">
        <f t="shared" si="1826"/>
        <v>0</v>
      </c>
      <c r="AH32" s="13">
        <f t="shared" si="1826"/>
        <v>0</v>
      </c>
      <c r="AI32" s="13">
        <f t="shared" si="1826"/>
        <v>0</v>
      </c>
      <c r="AJ32" s="13">
        <f t="shared" si="1826"/>
        <v>0</v>
      </c>
      <c r="AK32" s="13">
        <f t="shared" si="1826"/>
        <v>0</v>
      </c>
      <c r="AL32" s="13">
        <f t="shared" si="1826"/>
        <v>0</v>
      </c>
      <c r="AM32" s="13">
        <f t="shared" si="1826"/>
        <v>0</v>
      </c>
      <c r="AN32" s="13">
        <f t="shared" si="1826"/>
        <v>0</v>
      </c>
      <c r="AO32" s="13">
        <f t="shared" si="1826"/>
        <v>0</v>
      </c>
      <c r="AP32" s="13">
        <f t="shared" si="1826"/>
        <v>0</v>
      </c>
      <c r="AQ32" s="13">
        <f t="shared" si="1826"/>
        <v>0</v>
      </c>
      <c r="AR32" s="13">
        <f t="shared" si="1826"/>
        <v>0</v>
      </c>
      <c r="AS32" s="13">
        <f t="shared" si="1826"/>
        <v>0</v>
      </c>
      <c r="AT32" s="13">
        <f t="shared" si="1826"/>
        <v>0</v>
      </c>
      <c r="AU32" s="13">
        <f t="shared" si="1826"/>
        <v>0</v>
      </c>
      <c r="AV32" s="13">
        <f t="shared" si="1826"/>
        <v>0</v>
      </c>
      <c r="AW32" s="13">
        <f t="shared" si="1826"/>
        <v>0</v>
      </c>
      <c r="AX32" s="13">
        <f t="shared" si="1826"/>
        <v>0</v>
      </c>
      <c r="AY32" s="13">
        <f t="shared" si="1826"/>
        <v>0</v>
      </c>
      <c r="AZ32" s="13">
        <f t="shared" si="1826"/>
        <v>0</v>
      </c>
      <c r="BA32" s="13">
        <f t="shared" si="1826"/>
        <v>0</v>
      </c>
      <c r="BB32" s="13">
        <f t="shared" si="1826"/>
        <v>0</v>
      </c>
      <c r="BC32" s="13">
        <f t="shared" si="1826"/>
        <v>0</v>
      </c>
      <c r="BD32" s="13">
        <f t="shared" si="1826"/>
        <v>0</v>
      </c>
      <c r="BE32" s="13">
        <f t="shared" si="1826"/>
        <v>0</v>
      </c>
      <c r="BF32" s="13">
        <f t="shared" si="1826"/>
        <v>0</v>
      </c>
      <c r="BG32" s="13">
        <f t="shared" si="1826"/>
        <v>0</v>
      </c>
      <c r="BH32" s="13">
        <f t="shared" si="1826"/>
        <v>0</v>
      </c>
      <c r="BI32" s="13">
        <f t="shared" si="1826"/>
        <v>0</v>
      </c>
      <c r="BJ32" s="13">
        <f t="shared" si="1826"/>
        <v>0</v>
      </c>
      <c r="BK32" s="13">
        <f t="shared" si="1826"/>
        <v>0</v>
      </c>
      <c r="BL32" s="13">
        <f t="shared" si="1826"/>
        <v>0</v>
      </c>
      <c r="BM32" s="13">
        <f t="shared" si="1826"/>
        <v>0</v>
      </c>
      <c r="BN32" s="13">
        <f t="shared" si="1826"/>
        <v>0</v>
      </c>
      <c r="BO32" s="13">
        <f t="shared" si="1826"/>
        <v>0</v>
      </c>
      <c r="BP32" s="13">
        <f t="shared" si="1826"/>
        <v>0</v>
      </c>
      <c r="BQ32" s="13">
        <f t="shared" si="1826"/>
        <v>0</v>
      </c>
      <c r="BR32" s="13">
        <f t="shared" si="1826"/>
        <v>0</v>
      </c>
      <c r="BS32" s="13">
        <f t="shared" si="1826"/>
        <v>0</v>
      </c>
      <c r="BT32" s="13">
        <f t="shared" si="1826"/>
        <v>0</v>
      </c>
      <c r="BU32" s="13">
        <f t="shared" si="1826"/>
        <v>0</v>
      </c>
      <c r="BV32" s="13">
        <f t="shared" si="1826"/>
        <v>0</v>
      </c>
      <c r="BW32" s="13">
        <f t="shared" si="1826"/>
        <v>0</v>
      </c>
      <c r="BX32" s="13">
        <f t="shared" si="1826"/>
        <v>0</v>
      </c>
      <c r="BY32" s="13">
        <f t="shared" si="1826"/>
        <v>0</v>
      </c>
      <c r="BZ32" s="13">
        <f t="shared" ref="BZ32:EK32" si="1827">BY32*BZ$3</f>
        <v>0</v>
      </c>
      <c r="CA32" s="13">
        <f t="shared" si="1827"/>
        <v>0</v>
      </c>
      <c r="CB32" s="13">
        <f t="shared" si="1827"/>
        <v>0</v>
      </c>
      <c r="CC32" s="13">
        <f t="shared" si="1827"/>
        <v>0</v>
      </c>
      <c r="CD32" s="13">
        <f t="shared" si="1827"/>
        <v>0</v>
      </c>
      <c r="CE32" s="13">
        <f t="shared" si="1827"/>
        <v>0</v>
      </c>
      <c r="CF32" s="13">
        <f t="shared" si="1827"/>
        <v>0</v>
      </c>
      <c r="CG32" s="13">
        <f t="shared" si="1827"/>
        <v>0</v>
      </c>
      <c r="CH32" s="13">
        <f t="shared" si="1827"/>
        <v>0</v>
      </c>
      <c r="CI32" s="13">
        <f t="shared" si="1827"/>
        <v>0</v>
      </c>
      <c r="CJ32" s="13">
        <f t="shared" si="1827"/>
        <v>0</v>
      </c>
      <c r="CK32" s="13">
        <f t="shared" si="1827"/>
        <v>0</v>
      </c>
      <c r="CL32" s="13">
        <f t="shared" si="1827"/>
        <v>0</v>
      </c>
      <c r="CM32" s="13">
        <f t="shared" si="1827"/>
        <v>0</v>
      </c>
      <c r="CN32" s="13">
        <f t="shared" si="1827"/>
        <v>0</v>
      </c>
      <c r="CO32" s="13">
        <f t="shared" si="1827"/>
        <v>0</v>
      </c>
      <c r="CP32" s="13">
        <f t="shared" si="1827"/>
        <v>0</v>
      </c>
      <c r="CQ32" s="13">
        <f t="shared" si="1827"/>
        <v>0</v>
      </c>
      <c r="CR32" s="13">
        <f t="shared" si="1827"/>
        <v>0</v>
      </c>
      <c r="CS32" s="13">
        <f t="shared" si="1827"/>
        <v>0</v>
      </c>
      <c r="CT32" s="13">
        <f t="shared" si="1827"/>
        <v>0</v>
      </c>
      <c r="CU32" s="13">
        <f t="shared" si="1827"/>
        <v>0</v>
      </c>
      <c r="CV32" s="13">
        <f t="shared" si="1827"/>
        <v>0</v>
      </c>
      <c r="CW32" s="13">
        <f t="shared" si="1827"/>
        <v>0</v>
      </c>
      <c r="CX32" s="13">
        <f t="shared" si="1827"/>
        <v>0</v>
      </c>
      <c r="CY32" s="13">
        <f t="shared" si="1827"/>
        <v>0</v>
      </c>
      <c r="CZ32" s="13">
        <f t="shared" si="1827"/>
        <v>0</v>
      </c>
      <c r="DA32" s="13">
        <f t="shared" si="1827"/>
        <v>0</v>
      </c>
      <c r="DB32" s="13">
        <f t="shared" si="1827"/>
        <v>0</v>
      </c>
      <c r="DC32" s="13">
        <f t="shared" si="1827"/>
        <v>0</v>
      </c>
      <c r="DD32" s="13">
        <f t="shared" si="1827"/>
        <v>0</v>
      </c>
      <c r="DE32" s="13">
        <f t="shared" si="1827"/>
        <v>0</v>
      </c>
      <c r="DF32" s="13">
        <f t="shared" si="1827"/>
        <v>0</v>
      </c>
      <c r="DG32" s="13">
        <f t="shared" si="1827"/>
        <v>0</v>
      </c>
      <c r="DH32" s="13">
        <f t="shared" si="1827"/>
        <v>0</v>
      </c>
      <c r="DI32" s="13">
        <f t="shared" si="1827"/>
        <v>0</v>
      </c>
      <c r="DJ32" s="13">
        <f t="shared" si="1827"/>
        <v>0</v>
      </c>
      <c r="DK32" s="13">
        <f t="shared" si="1827"/>
        <v>0</v>
      </c>
      <c r="DL32" s="13">
        <f t="shared" si="1827"/>
        <v>0</v>
      </c>
      <c r="DM32" s="13">
        <f t="shared" si="1827"/>
        <v>0</v>
      </c>
      <c r="DN32" s="13">
        <f t="shared" si="1827"/>
        <v>0</v>
      </c>
      <c r="DO32" s="13">
        <f t="shared" si="1827"/>
        <v>0</v>
      </c>
      <c r="DP32" s="13">
        <f t="shared" si="1827"/>
        <v>0</v>
      </c>
      <c r="DQ32" s="13">
        <f t="shared" si="1827"/>
        <v>0</v>
      </c>
      <c r="DR32" s="13">
        <f t="shared" si="1827"/>
        <v>0</v>
      </c>
      <c r="DS32" s="13">
        <f t="shared" si="1827"/>
        <v>0</v>
      </c>
      <c r="DT32" s="13">
        <f t="shared" si="1827"/>
        <v>0</v>
      </c>
      <c r="DU32" s="13">
        <f t="shared" si="1827"/>
        <v>0</v>
      </c>
      <c r="DV32" s="13">
        <f t="shared" si="1827"/>
        <v>0</v>
      </c>
      <c r="DW32" s="13">
        <f t="shared" si="1827"/>
        <v>0</v>
      </c>
      <c r="DX32" s="13">
        <f t="shared" si="1827"/>
        <v>0</v>
      </c>
      <c r="DY32" s="13">
        <f t="shared" si="1827"/>
        <v>0</v>
      </c>
      <c r="DZ32" s="13">
        <f t="shared" si="1827"/>
        <v>0</v>
      </c>
      <c r="EA32" s="13">
        <f t="shared" si="1827"/>
        <v>0</v>
      </c>
      <c r="EB32" s="13">
        <f t="shared" si="1827"/>
        <v>0</v>
      </c>
      <c r="EC32" s="13">
        <f t="shared" si="1827"/>
        <v>0</v>
      </c>
      <c r="ED32" s="13">
        <f t="shared" si="1827"/>
        <v>0</v>
      </c>
      <c r="EE32" s="13">
        <f t="shared" si="1827"/>
        <v>0</v>
      </c>
      <c r="EF32" s="13">
        <f t="shared" si="1827"/>
        <v>0</v>
      </c>
      <c r="EG32" s="13">
        <f t="shared" si="1827"/>
        <v>0</v>
      </c>
      <c r="EH32" s="13">
        <f t="shared" si="1827"/>
        <v>0</v>
      </c>
      <c r="EI32" s="13">
        <f t="shared" si="1827"/>
        <v>0</v>
      </c>
      <c r="EJ32" s="13">
        <f t="shared" si="1827"/>
        <v>0</v>
      </c>
      <c r="EK32" s="13">
        <f t="shared" si="1827"/>
        <v>0</v>
      </c>
      <c r="EL32" s="13">
        <f t="shared" ref="EL32:GW32" si="1828">EK32*EL$3</f>
        <v>0</v>
      </c>
      <c r="EM32" s="13">
        <f t="shared" si="1828"/>
        <v>0</v>
      </c>
      <c r="EN32" s="13">
        <f t="shared" si="1828"/>
        <v>0</v>
      </c>
      <c r="EO32" s="13">
        <f t="shared" si="1828"/>
        <v>0</v>
      </c>
      <c r="EP32" s="13">
        <f t="shared" si="1828"/>
        <v>0</v>
      </c>
      <c r="EQ32" s="13">
        <f t="shared" si="1828"/>
        <v>0</v>
      </c>
      <c r="ER32" s="13">
        <f t="shared" si="1828"/>
        <v>0</v>
      </c>
      <c r="ES32" s="13">
        <f t="shared" si="1828"/>
        <v>0</v>
      </c>
      <c r="ET32" s="13">
        <f t="shared" si="1828"/>
        <v>0</v>
      </c>
      <c r="EU32" s="13">
        <f t="shared" si="1828"/>
        <v>0</v>
      </c>
      <c r="EV32" s="13">
        <f t="shared" si="1828"/>
        <v>0</v>
      </c>
      <c r="EW32" s="13">
        <f t="shared" si="1828"/>
        <v>0</v>
      </c>
      <c r="EX32" s="13">
        <f t="shared" si="1828"/>
        <v>0</v>
      </c>
      <c r="EY32" s="13">
        <f t="shared" si="1828"/>
        <v>0</v>
      </c>
      <c r="EZ32" s="13">
        <f t="shared" si="1828"/>
        <v>0</v>
      </c>
      <c r="FA32" s="13">
        <f t="shared" si="1828"/>
        <v>0</v>
      </c>
      <c r="FB32" s="13">
        <f t="shared" si="1828"/>
        <v>0</v>
      </c>
      <c r="FC32" s="13">
        <f t="shared" si="1828"/>
        <v>0</v>
      </c>
      <c r="FD32" s="13">
        <f t="shared" si="1828"/>
        <v>0</v>
      </c>
      <c r="FE32" s="13">
        <f t="shared" si="1828"/>
        <v>0</v>
      </c>
      <c r="FF32" s="13">
        <f t="shared" si="1828"/>
        <v>0</v>
      </c>
      <c r="FG32" s="13">
        <f t="shared" si="1828"/>
        <v>0</v>
      </c>
      <c r="FH32" s="13">
        <f t="shared" si="1828"/>
        <v>0</v>
      </c>
      <c r="FI32" s="13">
        <f t="shared" si="1828"/>
        <v>0</v>
      </c>
      <c r="FJ32" s="13">
        <f t="shared" si="1828"/>
        <v>0</v>
      </c>
      <c r="FK32" s="13">
        <f t="shared" si="1828"/>
        <v>0</v>
      </c>
      <c r="FL32" s="13">
        <f t="shared" si="1828"/>
        <v>0</v>
      </c>
      <c r="FM32" s="13">
        <f t="shared" si="1828"/>
        <v>0</v>
      </c>
      <c r="FN32" s="13">
        <f t="shared" si="1828"/>
        <v>0</v>
      </c>
      <c r="FO32" s="13">
        <f t="shared" si="1828"/>
        <v>0</v>
      </c>
      <c r="FP32" s="13">
        <f t="shared" si="1828"/>
        <v>0</v>
      </c>
      <c r="FQ32" s="13">
        <f t="shared" si="1828"/>
        <v>0</v>
      </c>
      <c r="FR32" s="13">
        <f t="shared" si="1828"/>
        <v>0</v>
      </c>
      <c r="FS32" s="13">
        <f t="shared" si="1828"/>
        <v>0</v>
      </c>
      <c r="FT32" s="13">
        <f t="shared" si="1828"/>
        <v>0</v>
      </c>
      <c r="FU32" s="13">
        <f t="shared" si="1828"/>
        <v>0</v>
      </c>
      <c r="FV32" s="13">
        <f t="shared" si="1828"/>
        <v>0</v>
      </c>
      <c r="FW32" s="13">
        <f t="shared" si="1828"/>
        <v>0</v>
      </c>
      <c r="FX32" s="13">
        <f t="shared" si="1828"/>
        <v>0</v>
      </c>
      <c r="FY32" s="13">
        <f t="shared" si="1828"/>
        <v>0</v>
      </c>
      <c r="FZ32" s="13">
        <f t="shared" si="1828"/>
        <v>0</v>
      </c>
      <c r="GA32" s="13">
        <f t="shared" si="1828"/>
        <v>0</v>
      </c>
      <c r="GB32" s="13">
        <f t="shared" si="1828"/>
        <v>0</v>
      </c>
      <c r="GC32" s="13">
        <f t="shared" si="1828"/>
        <v>0</v>
      </c>
      <c r="GD32" s="13">
        <f t="shared" si="1828"/>
        <v>0</v>
      </c>
      <c r="GE32" s="13">
        <f t="shared" si="1828"/>
        <v>0</v>
      </c>
      <c r="GF32" s="13">
        <f t="shared" si="1828"/>
        <v>0</v>
      </c>
      <c r="GG32" s="13">
        <f t="shared" si="1828"/>
        <v>0</v>
      </c>
      <c r="GH32" s="13">
        <f t="shared" si="1828"/>
        <v>0</v>
      </c>
      <c r="GI32" s="13">
        <f t="shared" si="1828"/>
        <v>0</v>
      </c>
      <c r="GJ32" s="13">
        <f t="shared" si="1828"/>
        <v>0</v>
      </c>
      <c r="GK32" s="13">
        <f t="shared" si="1828"/>
        <v>0</v>
      </c>
      <c r="GL32" s="13">
        <f t="shared" si="1828"/>
        <v>0</v>
      </c>
      <c r="GM32" s="13">
        <f t="shared" si="1828"/>
        <v>0</v>
      </c>
      <c r="GN32" s="13">
        <f t="shared" si="1828"/>
        <v>0</v>
      </c>
      <c r="GO32" s="13">
        <f t="shared" si="1828"/>
        <v>0</v>
      </c>
      <c r="GP32" s="13">
        <f t="shared" si="1828"/>
        <v>0</v>
      </c>
      <c r="GQ32" s="13">
        <f t="shared" si="1828"/>
        <v>0</v>
      </c>
      <c r="GR32" s="13">
        <f t="shared" si="1828"/>
        <v>0</v>
      </c>
      <c r="GS32" s="13">
        <f t="shared" si="1828"/>
        <v>0</v>
      </c>
      <c r="GT32" s="13">
        <f t="shared" si="1828"/>
        <v>0</v>
      </c>
      <c r="GU32" s="13">
        <f t="shared" si="1828"/>
        <v>0</v>
      </c>
      <c r="GV32" s="13">
        <f t="shared" si="1828"/>
        <v>0</v>
      </c>
      <c r="GW32" s="13">
        <f t="shared" si="1828"/>
        <v>0</v>
      </c>
      <c r="GX32" s="13">
        <f t="shared" ref="GX32:IP32" si="1829">GW32*GX$3</f>
        <v>0</v>
      </c>
      <c r="GY32" s="13">
        <f t="shared" si="1829"/>
        <v>0</v>
      </c>
      <c r="GZ32" s="13">
        <f t="shared" si="1829"/>
        <v>0</v>
      </c>
      <c r="HA32" s="13">
        <f t="shared" si="1829"/>
        <v>0</v>
      </c>
      <c r="HB32" s="13">
        <f t="shared" si="1829"/>
        <v>0</v>
      </c>
      <c r="HC32" s="13">
        <f t="shared" si="1829"/>
        <v>0</v>
      </c>
      <c r="HD32" s="13">
        <f t="shared" si="1829"/>
        <v>0</v>
      </c>
      <c r="HE32" s="13">
        <f t="shared" si="1829"/>
        <v>0</v>
      </c>
      <c r="HF32" s="13">
        <f t="shared" si="1829"/>
        <v>0</v>
      </c>
      <c r="HG32" s="13">
        <f t="shared" si="1829"/>
        <v>0</v>
      </c>
      <c r="HH32" s="13">
        <f t="shared" si="1829"/>
        <v>0</v>
      </c>
      <c r="HI32" s="13">
        <f t="shared" si="1829"/>
        <v>0</v>
      </c>
      <c r="HJ32" s="13">
        <f t="shared" si="1829"/>
        <v>0</v>
      </c>
      <c r="HK32" s="13">
        <f t="shared" si="1829"/>
        <v>0</v>
      </c>
      <c r="HL32" s="13">
        <f t="shared" si="1829"/>
        <v>0</v>
      </c>
      <c r="HM32" s="13">
        <f t="shared" si="1829"/>
        <v>0</v>
      </c>
      <c r="HN32" s="13">
        <f t="shared" si="1829"/>
        <v>0</v>
      </c>
      <c r="HO32" s="13">
        <f t="shared" si="1829"/>
        <v>0</v>
      </c>
      <c r="HP32" s="13">
        <f t="shared" si="1829"/>
        <v>0</v>
      </c>
      <c r="HQ32" s="13">
        <f t="shared" si="1829"/>
        <v>0</v>
      </c>
      <c r="HR32" s="13">
        <f t="shared" si="1829"/>
        <v>0</v>
      </c>
      <c r="HS32" s="13">
        <f t="shared" si="1829"/>
        <v>0</v>
      </c>
      <c r="HT32" s="13">
        <f t="shared" si="1829"/>
        <v>0</v>
      </c>
      <c r="HU32" s="13">
        <f t="shared" si="1829"/>
        <v>0</v>
      </c>
      <c r="HV32" s="13">
        <f t="shared" si="1829"/>
        <v>0</v>
      </c>
      <c r="HW32" s="13">
        <f t="shared" si="1829"/>
        <v>0</v>
      </c>
      <c r="HX32" s="13">
        <f t="shared" si="1829"/>
        <v>0</v>
      </c>
      <c r="HY32" s="13">
        <f t="shared" si="1829"/>
        <v>0</v>
      </c>
      <c r="HZ32" s="13">
        <f t="shared" si="1829"/>
        <v>0</v>
      </c>
      <c r="IA32" s="13">
        <f t="shared" si="1829"/>
        <v>0</v>
      </c>
      <c r="IB32" s="13">
        <f t="shared" si="1829"/>
        <v>0</v>
      </c>
      <c r="IC32" s="13">
        <f t="shared" si="1829"/>
        <v>0</v>
      </c>
      <c r="ID32" s="13">
        <f t="shared" si="1829"/>
        <v>0</v>
      </c>
      <c r="IE32" s="13">
        <f t="shared" si="1829"/>
        <v>0</v>
      </c>
      <c r="IF32" s="13">
        <f t="shared" si="1829"/>
        <v>0</v>
      </c>
      <c r="IG32" s="13">
        <f t="shared" si="1829"/>
        <v>0</v>
      </c>
      <c r="IH32" s="13">
        <f t="shared" si="1829"/>
        <v>0</v>
      </c>
      <c r="II32" s="13">
        <f t="shared" si="1829"/>
        <v>0</v>
      </c>
      <c r="IJ32" s="13">
        <f t="shared" si="1829"/>
        <v>0</v>
      </c>
      <c r="IK32" s="13">
        <f t="shared" si="1829"/>
        <v>0</v>
      </c>
      <c r="IL32" s="13">
        <f t="shared" si="1829"/>
        <v>0</v>
      </c>
      <c r="IM32" s="13">
        <f t="shared" si="1829"/>
        <v>0</v>
      </c>
      <c r="IN32" s="13">
        <f t="shared" si="1829"/>
        <v>0</v>
      </c>
      <c r="IO32" s="13">
        <f t="shared" si="1829"/>
        <v>0</v>
      </c>
      <c r="IP32" s="13">
        <f t="shared" si="1829"/>
        <v>0</v>
      </c>
      <c r="IQ32" s="13">
        <f t="shared" ref="IQ32:LB32" si="1830">IP32*IQ$3</f>
        <v>0</v>
      </c>
      <c r="IR32" s="13">
        <f t="shared" si="1830"/>
        <v>0</v>
      </c>
      <c r="IS32" s="13">
        <f t="shared" si="1830"/>
        <v>0</v>
      </c>
      <c r="IT32" s="13">
        <f t="shared" si="1830"/>
        <v>0</v>
      </c>
      <c r="IU32" s="13">
        <f t="shared" si="1830"/>
        <v>0</v>
      </c>
      <c r="IV32" s="13">
        <f t="shared" si="1830"/>
        <v>0</v>
      </c>
      <c r="IW32" s="13">
        <f t="shared" si="1830"/>
        <v>0</v>
      </c>
      <c r="IX32" s="13">
        <f t="shared" si="1830"/>
        <v>0</v>
      </c>
      <c r="IY32" s="13">
        <f t="shared" si="1830"/>
        <v>0</v>
      </c>
      <c r="IZ32" s="13">
        <f t="shared" si="1830"/>
        <v>0</v>
      </c>
      <c r="JA32" s="13">
        <f t="shared" si="1830"/>
        <v>0</v>
      </c>
      <c r="JB32" s="13">
        <f t="shared" si="1830"/>
        <v>0</v>
      </c>
      <c r="JC32" s="13">
        <f t="shared" si="1830"/>
        <v>0</v>
      </c>
      <c r="JD32" s="13">
        <f t="shared" si="1830"/>
        <v>0</v>
      </c>
      <c r="JE32" s="13">
        <f t="shared" si="1830"/>
        <v>0</v>
      </c>
      <c r="JF32" s="13">
        <f t="shared" si="1830"/>
        <v>0</v>
      </c>
      <c r="JG32" s="13">
        <f t="shared" si="1830"/>
        <v>0</v>
      </c>
      <c r="JH32" s="13">
        <f t="shared" si="1830"/>
        <v>0</v>
      </c>
      <c r="JI32" s="13">
        <f t="shared" si="1830"/>
        <v>0</v>
      </c>
      <c r="JJ32" s="13">
        <f t="shared" si="1830"/>
        <v>0</v>
      </c>
      <c r="JK32" s="13">
        <f t="shared" si="1830"/>
        <v>0</v>
      </c>
      <c r="JL32" s="13">
        <f t="shared" si="1830"/>
        <v>0</v>
      </c>
      <c r="JM32" s="13">
        <f t="shared" si="1830"/>
        <v>0</v>
      </c>
      <c r="JN32" s="13">
        <f t="shared" si="1830"/>
        <v>0</v>
      </c>
      <c r="JO32" s="13">
        <f t="shared" si="1830"/>
        <v>0</v>
      </c>
      <c r="JP32" s="13">
        <f t="shared" si="1830"/>
        <v>0</v>
      </c>
      <c r="JQ32" s="13">
        <f t="shared" si="1830"/>
        <v>0</v>
      </c>
      <c r="JR32" s="13">
        <f t="shared" si="1830"/>
        <v>0</v>
      </c>
      <c r="JS32" s="13">
        <f t="shared" si="1830"/>
        <v>0</v>
      </c>
      <c r="JT32" s="13">
        <f t="shared" si="1830"/>
        <v>0</v>
      </c>
      <c r="JU32" s="13">
        <f t="shared" si="1830"/>
        <v>0</v>
      </c>
      <c r="JV32" s="13">
        <f t="shared" si="1830"/>
        <v>0</v>
      </c>
      <c r="JW32" s="13">
        <f t="shared" si="1830"/>
        <v>0</v>
      </c>
      <c r="JX32" s="13">
        <f t="shared" si="1830"/>
        <v>0</v>
      </c>
      <c r="JY32" s="13">
        <f t="shared" si="1830"/>
        <v>0</v>
      </c>
      <c r="JZ32" s="13">
        <f t="shared" si="1830"/>
        <v>0</v>
      </c>
      <c r="KA32" s="13">
        <f t="shared" si="1830"/>
        <v>0</v>
      </c>
      <c r="KB32" s="13">
        <f t="shared" si="1830"/>
        <v>0</v>
      </c>
      <c r="KC32" s="13">
        <f t="shared" si="1830"/>
        <v>0</v>
      </c>
      <c r="KD32" s="13">
        <f t="shared" si="1830"/>
        <v>0</v>
      </c>
      <c r="KE32" s="13">
        <f t="shared" si="1830"/>
        <v>0</v>
      </c>
      <c r="KF32" s="13">
        <f t="shared" si="1830"/>
        <v>0</v>
      </c>
      <c r="KG32" s="13">
        <f t="shared" si="1830"/>
        <v>0</v>
      </c>
      <c r="KH32" s="13">
        <f t="shared" si="1830"/>
        <v>0</v>
      </c>
      <c r="KI32" s="13">
        <f t="shared" si="1830"/>
        <v>0</v>
      </c>
      <c r="KJ32" s="13">
        <f t="shared" si="1830"/>
        <v>0</v>
      </c>
      <c r="KK32" s="13">
        <f t="shared" si="1830"/>
        <v>0</v>
      </c>
      <c r="KL32" s="13">
        <f t="shared" si="1830"/>
        <v>0</v>
      </c>
      <c r="KM32" s="13">
        <f t="shared" si="1830"/>
        <v>0</v>
      </c>
      <c r="KN32" s="13">
        <f t="shared" si="1830"/>
        <v>0</v>
      </c>
      <c r="KO32" s="13">
        <f t="shared" si="1830"/>
        <v>0</v>
      </c>
      <c r="KP32" s="13">
        <f t="shared" si="1830"/>
        <v>0</v>
      </c>
      <c r="KQ32" s="13">
        <f t="shared" si="1830"/>
        <v>0</v>
      </c>
      <c r="KR32" s="13">
        <f t="shared" si="1830"/>
        <v>0</v>
      </c>
      <c r="KS32" s="13">
        <f t="shared" si="1830"/>
        <v>0</v>
      </c>
      <c r="KT32" s="13">
        <f t="shared" si="1830"/>
        <v>0</v>
      </c>
      <c r="KU32" s="13">
        <f t="shared" si="1830"/>
        <v>0</v>
      </c>
      <c r="KV32" s="13">
        <f t="shared" si="1830"/>
        <v>0</v>
      </c>
      <c r="KW32" s="13">
        <f t="shared" si="1830"/>
        <v>0</v>
      </c>
      <c r="KX32" s="13">
        <f t="shared" si="1830"/>
        <v>0</v>
      </c>
      <c r="KY32" s="13">
        <f t="shared" si="1830"/>
        <v>0</v>
      </c>
      <c r="KZ32" s="13">
        <f t="shared" si="1830"/>
        <v>0</v>
      </c>
      <c r="LA32" s="13">
        <f t="shared" si="1830"/>
        <v>0</v>
      </c>
      <c r="LB32" s="13">
        <f t="shared" si="1830"/>
        <v>0</v>
      </c>
      <c r="LC32" s="13">
        <f t="shared" ref="LC32:NN32" si="1831">LB32*LC$3</f>
        <v>0</v>
      </c>
      <c r="LD32" s="13">
        <f t="shared" si="1831"/>
        <v>0</v>
      </c>
      <c r="LE32" s="13">
        <f t="shared" si="1831"/>
        <v>0</v>
      </c>
      <c r="LF32" s="13">
        <f t="shared" si="1831"/>
        <v>0</v>
      </c>
      <c r="LG32" s="13">
        <f t="shared" si="1831"/>
        <v>0</v>
      </c>
      <c r="LH32" s="13">
        <f t="shared" si="1831"/>
        <v>0</v>
      </c>
      <c r="LI32" s="13">
        <f t="shared" si="1831"/>
        <v>0</v>
      </c>
      <c r="LJ32" s="13">
        <f t="shared" si="1831"/>
        <v>0</v>
      </c>
      <c r="LK32" s="13">
        <f t="shared" si="1831"/>
        <v>0</v>
      </c>
      <c r="LL32" s="13">
        <f t="shared" si="1831"/>
        <v>0</v>
      </c>
      <c r="LM32" s="13">
        <f t="shared" si="1831"/>
        <v>0</v>
      </c>
      <c r="LN32" s="13">
        <f t="shared" si="1831"/>
        <v>0</v>
      </c>
      <c r="LO32" s="13">
        <f t="shared" si="1831"/>
        <v>0</v>
      </c>
      <c r="LP32" s="13">
        <f t="shared" si="1831"/>
        <v>0</v>
      </c>
      <c r="LQ32" s="13">
        <f t="shared" si="1831"/>
        <v>0</v>
      </c>
      <c r="LR32" s="13">
        <f t="shared" si="1831"/>
        <v>0</v>
      </c>
      <c r="LS32" s="13">
        <f t="shared" si="1831"/>
        <v>0</v>
      </c>
      <c r="LT32" s="13">
        <f t="shared" si="1831"/>
        <v>0</v>
      </c>
      <c r="LU32" s="13">
        <f t="shared" si="1831"/>
        <v>0</v>
      </c>
      <c r="LV32" s="13">
        <f t="shared" si="1831"/>
        <v>0</v>
      </c>
      <c r="LW32" s="13">
        <f t="shared" si="1831"/>
        <v>0</v>
      </c>
      <c r="LX32" s="13">
        <f t="shared" si="1831"/>
        <v>0</v>
      </c>
      <c r="LY32" s="13">
        <f t="shared" si="1831"/>
        <v>0</v>
      </c>
      <c r="LZ32" s="13">
        <f t="shared" si="1831"/>
        <v>0</v>
      </c>
      <c r="MA32" s="13">
        <f t="shared" si="1831"/>
        <v>0</v>
      </c>
      <c r="MB32" s="13">
        <f t="shared" si="1831"/>
        <v>0</v>
      </c>
      <c r="MC32" s="13">
        <f t="shared" si="1831"/>
        <v>0</v>
      </c>
      <c r="MD32" s="13">
        <f t="shared" si="1831"/>
        <v>0</v>
      </c>
      <c r="ME32" s="13">
        <f t="shared" si="1831"/>
        <v>0</v>
      </c>
      <c r="MF32" s="13">
        <f t="shared" si="1831"/>
        <v>0</v>
      </c>
      <c r="MG32" s="13">
        <f t="shared" si="1831"/>
        <v>0</v>
      </c>
      <c r="MH32" s="13">
        <f t="shared" si="1831"/>
        <v>0</v>
      </c>
      <c r="MI32" s="13">
        <f t="shared" si="1831"/>
        <v>0</v>
      </c>
      <c r="MJ32" s="13">
        <f t="shared" si="1831"/>
        <v>0</v>
      </c>
      <c r="MK32" s="13">
        <f t="shared" si="1831"/>
        <v>0</v>
      </c>
      <c r="ML32" s="13">
        <f t="shared" si="1831"/>
        <v>0</v>
      </c>
      <c r="MM32" s="13">
        <f t="shared" si="1831"/>
        <v>0</v>
      </c>
      <c r="MN32" s="13">
        <f t="shared" si="1831"/>
        <v>0</v>
      </c>
      <c r="MO32" s="13">
        <f t="shared" si="1831"/>
        <v>0</v>
      </c>
      <c r="MP32" s="13">
        <f t="shared" si="1831"/>
        <v>0</v>
      </c>
      <c r="MQ32" s="13">
        <f t="shared" si="1831"/>
        <v>0</v>
      </c>
      <c r="MR32" s="13">
        <f t="shared" si="1831"/>
        <v>0</v>
      </c>
      <c r="MS32" s="13">
        <f t="shared" si="1831"/>
        <v>0</v>
      </c>
      <c r="MT32" s="13">
        <f t="shared" si="1831"/>
        <v>0</v>
      </c>
      <c r="MU32" s="13">
        <f t="shared" si="1831"/>
        <v>0</v>
      </c>
      <c r="MV32" s="13">
        <f t="shared" si="1831"/>
        <v>0</v>
      </c>
      <c r="MW32" s="13">
        <f t="shared" si="1831"/>
        <v>0</v>
      </c>
      <c r="MX32" s="13">
        <f t="shared" si="1831"/>
        <v>0</v>
      </c>
      <c r="MY32" s="13">
        <f t="shared" si="1831"/>
        <v>0</v>
      </c>
      <c r="MZ32" s="13">
        <f t="shared" si="1831"/>
        <v>0</v>
      </c>
      <c r="NA32" s="13">
        <f t="shared" si="1831"/>
        <v>0</v>
      </c>
      <c r="NB32" s="13">
        <f t="shared" si="1831"/>
        <v>0</v>
      </c>
      <c r="NC32" s="13">
        <f t="shared" si="1831"/>
        <v>0</v>
      </c>
      <c r="ND32" s="13">
        <f t="shared" si="1831"/>
        <v>0</v>
      </c>
      <c r="NE32" s="13">
        <f t="shared" si="1831"/>
        <v>0</v>
      </c>
      <c r="NF32" s="13">
        <f t="shared" si="1831"/>
        <v>0</v>
      </c>
      <c r="NG32" s="13">
        <f t="shared" si="1831"/>
        <v>0</v>
      </c>
      <c r="NH32" s="13">
        <f t="shared" si="1831"/>
        <v>0</v>
      </c>
      <c r="NI32" s="13">
        <f t="shared" si="1831"/>
        <v>0</v>
      </c>
      <c r="NJ32" s="13">
        <f t="shared" si="1831"/>
        <v>0</v>
      </c>
      <c r="NK32" s="13">
        <f t="shared" si="1831"/>
        <v>0</v>
      </c>
      <c r="NL32" s="13">
        <f t="shared" si="1831"/>
        <v>0</v>
      </c>
      <c r="NM32" s="13">
        <f t="shared" si="1831"/>
        <v>0</v>
      </c>
      <c r="NN32" s="13">
        <f t="shared" si="1831"/>
        <v>0</v>
      </c>
      <c r="NO32" s="13">
        <f t="shared" ref="NO32:PZ32" si="1832">NN32*NO$3</f>
        <v>0</v>
      </c>
      <c r="NP32" s="13">
        <f t="shared" si="1832"/>
        <v>0</v>
      </c>
      <c r="NQ32" s="13">
        <f t="shared" si="1832"/>
        <v>0</v>
      </c>
      <c r="NR32" s="13">
        <f t="shared" si="1832"/>
        <v>0</v>
      </c>
      <c r="NS32" s="13">
        <f t="shared" si="1832"/>
        <v>0</v>
      </c>
      <c r="NT32" s="13">
        <f t="shared" si="1832"/>
        <v>0</v>
      </c>
      <c r="NU32" s="13">
        <f t="shared" si="1832"/>
        <v>0</v>
      </c>
      <c r="NV32" s="13">
        <f t="shared" si="1832"/>
        <v>0</v>
      </c>
      <c r="NW32" s="13">
        <f t="shared" si="1832"/>
        <v>0</v>
      </c>
      <c r="NX32" s="13">
        <f t="shared" si="1832"/>
        <v>0</v>
      </c>
      <c r="NY32" s="13">
        <f t="shared" si="1832"/>
        <v>0</v>
      </c>
      <c r="NZ32" s="13">
        <f t="shared" si="1832"/>
        <v>0</v>
      </c>
      <c r="OA32" s="13">
        <f t="shared" si="1832"/>
        <v>0</v>
      </c>
      <c r="OB32" s="13">
        <f t="shared" si="1832"/>
        <v>0</v>
      </c>
      <c r="OC32" s="13">
        <f t="shared" si="1832"/>
        <v>0</v>
      </c>
      <c r="OD32" s="13">
        <f t="shared" si="1832"/>
        <v>0</v>
      </c>
      <c r="OE32" s="13">
        <f t="shared" si="1832"/>
        <v>0</v>
      </c>
      <c r="OF32" s="13">
        <f t="shared" si="1832"/>
        <v>0</v>
      </c>
      <c r="OG32" s="13">
        <f t="shared" si="1832"/>
        <v>0</v>
      </c>
      <c r="OH32" s="13">
        <f t="shared" si="1832"/>
        <v>0</v>
      </c>
      <c r="OI32" s="13">
        <f t="shared" si="1832"/>
        <v>0</v>
      </c>
      <c r="OJ32" s="13">
        <f t="shared" si="1832"/>
        <v>0</v>
      </c>
      <c r="OK32" s="13">
        <f t="shared" si="1832"/>
        <v>0</v>
      </c>
      <c r="OL32" s="13">
        <f t="shared" si="1832"/>
        <v>0</v>
      </c>
      <c r="OM32" s="13">
        <f t="shared" si="1832"/>
        <v>0</v>
      </c>
      <c r="ON32" s="13">
        <f t="shared" si="1832"/>
        <v>0</v>
      </c>
      <c r="OO32" s="13">
        <f t="shared" si="1832"/>
        <v>0</v>
      </c>
      <c r="OP32" s="13">
        <f t="shared" si="1832"/>
        <v>0</v>
      </c>
      <c r="OQ32" s="13">
        <f t="shared" si="1832"/>
        <v>0</v>
      </c>
      <c r="OR32" s="13">
        <f t="shared" si="1832"/>
        <v>0</v>
      </c>
      <c r="OS32" s="13">
        <f t="shared" si="1832"/>
        <v>0</v>
      </c>
      <c r="OT32" s="13">
        <f t="shared" si="1832"/>
        <v>0</v>
      </c>
      <c r="OU32" s="13">
        <f t="shared" si="1832"/>
        <v>0</v>
      </c>
      <c r="OV32" s="13">
        <f t="shared" si="1832"/>
        <v>0</v>
      </c>
      <c r="OW32" s="13">
        <f t="shared" si="1832"/>
        <v>0</v>
      </c>
      <c r="OX32" s="13">
        <f t="shared" si="1832"/>
        <v>0</v>
      </c>
      <c r="OY32" s="13">
        <f t="shared" si="1832"/>
        <v>0</v>
      </c>
      <c r="OZ32" s="13">
        <f t="shared" si="1832"/>
        <v>0</v>
      </c>
      <c r="PA32" s="13">
        <f t="shared" si="1832"/>
        <v>0</v>
      </c>
      <c r="PB32" s="13">
        <f t="shared" si="1832"/>
        <v>0</v>
      </c>
      <c r="PC32" s="13">
        <f t="shared" si="1832"/>
        <v>0</v>
      </c>
      <c r="PD32" s="13">
        <f t="shared" si="1832"/>
        <v>0</v>
      </c>
      <c r="PE32" s="13">
        <f t="shared" si="1832"/>
        <v>0</v>
      </c>
      <c r="PF32" s="13">
        <f t="shared" si="1832"/>
        <v>0</v>
      </c>
      <c r="PG32" s="13">
        <f t="shared" si="1832"/>
        <v>0</v>
      </c>
      <c r="PH32" s="13">
        <f t="shared" si="1832"/>
        <v>0</v>
      </c>
      <c r="PI32" s="13">
        <f t="shared" si="1832"/>
        <v>0</v>
      </c>
      <c r="PJ32" s="13">
        <f t="shared" si="1832"/>
        <v>0</v>
      </c>
      <c r="PK32" s="13">
        <f t="shared" si="1832"/>
        <v>0</v>
      </c>
      <c r="PL32" s="13">
        <f t="shared" si="1832"/>
        <v>0</v>
      </c>
      <c r="PM32" s="13">
        <f t="shared" si="1832"/>
        <v>0</v>
      </c>
      <c r="PN32" s="13">
        <f t="shared" si="1832"/>
        <v>0</v>
      </c>
      <c r="PO32" s="13">
        <f t="shared" si="1832"/>
        <v>0</v>
      </c>
      <c r="PP32" s="13">
        <f t="shared" si="1832"/>
        <v>0</v>
      </c>
      <c r="PQ32" s="13">
        <f t="shared" si="1832"/>
        <v>0</v>
      </c>
      <c r="PR32" s="13">
        <f t="shared" si="1832"/>
        <v>0</v>
      </c>
      <c r="PS32" s="13">
        <f t="shared" si="1832"/>
        <v>0</v>
      </c>
      <c r="PT32" s="13">
        <f t="shared" si="1832"/>
        <v>0</v>
      </c>
      <c r="PU32" s="13">
        <f t="shared" si="1832"/>
        <v>0</v>
      </c>
      <c r="PV32" s="13">
        <f t="shared" si="1832"/>
        <v>0</v>
      </c>
      <c r="PW32" s="13">
        <f t="shared" si="1832"/>
        <v>0</v>
      </c>
      <c r="PX32" s="13">
        <f t="shared" si="1832"/>
        <v>0</v>
      </c>
      <c r="PY32" s="13">
        <f t="shared" si="1832"/>
        <v>0</v>
      </c>
      <c r="PZ32" s="13">
        <f t="shared" si="1832"/>
        <v>0</v>
      </c>
      <c r="QA32" s="13">
        <f t="shared" ref="QA32:QT32" si="1833">PZ32*QA$3</f>
        <v>0</v>
      </c>
      <c r="QB32" s="13">
        <f t="shared" si="1833"/>
        <v>0</v>
      </c>
      <c r="QC32" s="13">
        <f t="shared" si="1833"/>
        <v>0</v>
      </c>
      <c r="QD32" s="13">
        <f t="shared" si="1833"/>
        <v>0</v>
      </c>
      <c r="QE32" s="13">
        <f t="shared" si="1833"/>
        <v>0</v>
      </c>
      <c r="QF32" s="13">
        <f t="shared" si="1833"/>
        <v>0</v>
      </c>
      <c r="QG32" s="13">
        <f t="shared" si="1833"/>
        <v>0</v>
      </c>
      <c r="QH32" s="13">
        <f t="shared" si="1833"/>
        <v>0</v>
      </c>
      <c r="QI32" s="13">
        <f t="shared" si="1833"/>
        <v>0</v>
      </c>
      <c r="QJ32" s="13">
        <f t="shared" si="1833"/>
        <v>0</v>
      </c>
      <c r="QK32" s="13">
        <f t="shared" si="1833"/>
        <v>0</v>
      </c>
      <c r="QL32" s="13">
        <f t="shared" si="1833"/>
        <v>0</v>
      </c>
      <c r="QM32" s="13">
        <f t="shared" si="1833"/>
        <v>0</v>
      </c>
      <c r="QN32" s="13">
        <f t="shared" si="1833"/>
        <v>0</v>
      </c>
      <c r="QO32" s="13">
        <f t="shared" si="1833"/>
        <v>0</v>
      </c>
      <c r="QP32" s="13">
        <f t="shared" si="1833"/>
        <v>0</v>
      </c>
      <c r="QQ32" s="13">
        <f t="shared" si="1833"/>
        <v>0</v>
      </c>
      <c r="QR32" s="13">
        <f t="shared" si="1833"/>
        <v>0</v>
      </c>
      <c r="QS32" s="13">
        <f t="shared" si="1833"/>
        <v>0</v>
      </c>
      <c r="QT32" s="13">
        <f t="shared" si="1833"/>
        <v>0</v>
      </c>
    </row>
    <row r="33" spans="2:462" x14ac:dyDescent="0.3">
      <c r="B33" s="160" t="s">
        <v>353</v>
      </c>
      <c r="H33" s="13"/>
      <c r="I33" s="13">
        <f>Assumptions!F48</f>
        <v>-770.4</v>
      </c>
      <c r="L33" s="13">
        <f>I33*L$3</f>
        <v>-770.4</v>
      </c>
      <c r="M33" s="13">
        <f>L33*M$3</f>
        <v>-770.4</v>
      </c>
      <c r="N33" s="13">
        <f t="shared" ref="N33:BY33" si="1834">M33*N$3</f>
        <v>-770.4</v>
      </c>
      <c r="O33" s="13">
        <f t="shared" si="1834"/>
        <v>-770.4</v>
      </c>
      <c r="P33" s="13">
        <f t="shared" si="1834"/>
        <v>-770.4</v>
      </c>
      <c r="Q33" s="13">
        <f t="shared" si="1834"/>
        <v>-770.4</v>
      </c>
      <c r="R33" s="13">
        <f t="shared" si="1834"/>
        <v>-770.4</v>
      </c>
      <c r="S33" s="13">
        <f t="shared" si="1834"/>
        <v>-770.4</v>
      </c>
      <c r="T33" s="13">
        <f t="shared" si="1834"/>
        <v>-770.4</v>
      </c>
      <c r="U33" s="13">
        <f t="shared" si="1834"/>
        <v>-770.4</v>
      </c>
      <c r="V33" s="13">
        <f t="shared" si="1834"/>
        <v>-770.4</v>
      </c>
      <c r="W33" s="13">
        <f t="shared" si="1834"/>
        <v>-770.4</v>
      </c>
      <c r="X33" s="13">
        <f t="shared" si="1834"/>
        <v>-770.4</v>
      </c>
      <c r="Y33" s="13">
        <f t="shared" si="1834"/>
        <v>-770.4</v>
      </c>
      <c r="Z33" s="13">
        <f t="shared" si="1834"/>
        <v>-770.4</v>
      </c>
      <c r="AA33" s="13">
        <f t="shared" si="1834"/>
        <v>-770.4</v>
      </c>
      <c r="AB33" s="13">
        <f t="shared" si="1834"/>
        <v>-770.4</v>
      </c>
      <c r="AC33" s="13">
        <f t="shared" si="1834"/>
        <v>-770.4</v>
      </c>
      <c r="AD33" s="13">
        <f t="shared" si="1834"/>
        <v>-770.4</v>
      </c>
      <c r="AE33" s="13">
        <f t="shared" si="1834"/>
        <v>-770.4</v>
      </c>
      <c r="AF33" s="13">
        <f t="shared" si="1834"/>
        <v>-770.4</v>
      </c>
      <c r="AG33" s="13">
        <f t="shared" si="1834"/>
        <v>-770.4</v>
      </c>
      <c r="AH33" s="13">
        <f t="shared" si="1834"/>
        <v>-770.4</v>
      </c>
      <c r="AI33" s="13">
        <f t="shared" si="1834"/>
        <v>-770.4</v>
      </c>
      <c r="AJ33" s="13">
        <f t="shared" si="1834"/>
        <v>-770.4</v>
      </c>
      <c r="AK33" s="13">
        <f t="shared" si="1834"/>
        <v>-770.4</v>
      </c>
      <c r="AL33" s="13">
        <f t="shared" si="1834"/>
        <v>-770.4</v>
      </c>
      <c r="AM33" s="13">
        <f t="shared" si="1834"/>
        <v>-770.4</v>
      </c>
      <c r="AN33" s="13">
        <f t="shared" si="1834"/>
        <v>-770.4</v>
      </c>
      <c r="AO33" s="13">
        <f t="shared" si="1834"/>
        <v>-770.4</v>
      </c>
      <c r="AP33" s="13">
        <f t="shared" si="1834"/>
        <v>-770.4</v>
      </c>
      <c r="AQ33" s="13">
        <f t="shared" si="1834"/>
        <v>-770.4</v>
      </c>
      <c r="AR33" s="13">
        <f t="shared" si="1834"/>
        <v>-770.4</v>
      </c>
      <c r="AS33" s="13">
        <f t="shared" si="1834"/>
        <v>-770.4</v>
      </c>
      <c r="AT33" s="13">
        <f t="shared" si="1834"/>
        <v>-770.4</v>
      </c>
      <c r="AU33" s="13">
        <f t="shared" si="1834"/>
        <v>-770.4</v>
      </c>
      <c r="AV33" s="13">
        <f t="shared" si="1834"/>
        <v>-770.4</v>
      </c>
      <c r="AW33" s="13">
        <f t="shared" si="1834"/>
        <v>-770.4</v>
      </c>
      <c r="AX33" s="13">
        <f t="shared" si="1834"/>
        <v>-770.4</v>
      </c>
      <c r="AY33" s="13">
        <f t="shared" si="1834"/>
        <v>-770.4</v>
      </c>
      <c r="AZ33" s="13">
        <f t="shared" si="1834"/>
        <v>-770.4</v>
      </c>
      <c r="BA33" s="13">
        <f t="shared" si="1834"/>
        <v>-770.4</v>
      </c>
      <c r="BB33" s="13">
        <f t="shared" si="1834"/>
        <v>-770.4</v>
      </c>
      <c r="BC33" s="13">
        <f t="shared" si="1834"/>
        <v>-770.4</v>
      </c>
      <c r="BD33" s="13">
        <f t="shared" si="1834"/>
        <v>-770.4</v>
      </c>
      <c r="BE33" s="13">
        <f t="shared" si="1834"/>
        <v>-770.4</v>
      </c>
      <c r="BF33" s="13">
        <f t="shared" si="1834"/>
        <v>-770.4</v>
      </c>
      <c r="BG33" s="13">
        <f t="shared" si="1834"/>
        <v>-770.4</v>
      </c>
      <c r="BH33" s="13">
        <f t="shared" si="1834"/>
        <v>-770.4</v>
      </c>
      <c r="BI33" s="13">
        <f t="shared" si="1834"/>
        <v>-770.4</v>
      </c>
      <c r="BJ33" s="13">
        <f t="shared" si="1834"/>
        <v>-770.4</v>
      </c>
      <c r="BK33" s="13">
        <f t="shared" si="1834"/>
        <v>-770.4</v>
      </c>
      <c r="BL33" s="13">
        <f t="shared" si="1834"/>
        <v>-770.4</v>
      </c>
      <c r="BM33" s="13">
        <f t="shared" si="1834"/>
        <v>-770.4</v>
      </c>
      <c r="BN33" s="13">
        <f t="shared" si="1834"/>
        <v>-770.4</v>
      </c>
      <c r="BO33" s="13">
        <f t="shared" si="1834"/>
        <v>-770.4</v>
      </c>
      <c r="BP33" s="13">
        <f t="shared" si="1834"/>
        <v>-770.4</v>
      </c>
      <c r="BQ33" s="13">
        <f t="shared" si="1834"/>
        <v>-770.4</v>
      </c>
      <c r="BR33" s="13">
        <f t="shared" si="1834"/>
        <v>-770.4</v>
      </c>
      <c r="BS33" s="13">
        <f t="shared" si="1834"/>
        <v>-770.4</v>
      </c>
      <c r="BT33" s="13">
        <f t="shared" si="1834"/>
        <v>-770.4</v>
      </c>
      <c r="BU33" s="13">
        <f t="shared" si="1834"/>
        <v>-770.4</v>
      </c>
      <c r="BV33" s="13">
        <f t="shared" si="1834"/>
        <v>-770.4</v>
      </c>
      <c r="BW33" s="13">
        <f t="shared" si="1834"/>
        <v>-770.4</v>
      </c>
      <c r="BX33" s="13">
        <f t="shared" si="1834"/>
        <v>-770.4</v>
      </c>
      <c r="BY33" s="13">
        <f t="shared" si="1834"/>
        <v>-770.4</v>
      </c>
      <c r="BZ33" s="13">
        <f t="shared" ref="BZ33:EK33" si="1835">BY33*BZ$3</f>
        <v>-770.4</v>
      </c>
      <c r="CA33" s="13">
        <f t="shared" si="1835"/>
        <v>-770.4</v>
      </c>
      <c r="CB33" s="13">
        <f t="shared" si="1835"/>
        <v>-770.4</v>
      </c>
      <c r="CC33" s="13">
        <f t="shared" si="1835"/>
        <v>-770.4</v>
      </c>
      <c r="CD33" s="13">
        <f t="shared" si="1835"/>
        <v>-770.4</v>
      </c>
      <c r="CE33" s="13">
        <f t="shared" si="1835"/>
        <v>-770.4</v>
      </c>
      <c r="CF33" s="13">
        <f t="shared" si="1835"/>
        <v>0</v>
      </c>
      <c r="CG33" s="13">
        <f t="shared" si="1835"/>
        <v>0</v>
      </c>
      <c r="CH33" s="13">
        <f t="shared" si="1835"/>
        <v>0</v>
      </c>
      <c r="CI33" s="13">
        <f t="shared" si="1835"/>
        <v>0</v>
      </c>
      <c r="CJ33" s="13">
        <f t="shared" si="1835"/>
        <v>0</v>
      </c>
      <c r="CK33" s="13">
        <f t="shared" si="1835"/>
        <v>0</v>
      </c>
      <c r="CL33" s="13">
        <f t="shared" si="1835"/>
        <v>0</v>
      </c>
      <c r="CM33" s="13">
        <f t="shared" si="1835"/>
        <v>0</v>
      </c>
      <c r="CN33" s="13">
        <f t="shared" si="1835"/>
        <v>0</v>
      </c>
      <c r="CO33" s="13">
        <f t="shared" si="1835"/>
        <v>0</v>
      </c>
      <c r="CP33" s="13">
        <f t="shared" si="1835"/>
        <v>0</v>
      </c>
      <c r="CQ33" s="13">
        <f t="shared" si="1835"/>
        <v>0</v>
      </c>
      <c r="CR33" s="13">
        <f t="shared" si="1835"/>
        <v>0</v>
      </c>
      <c r="CS33" s="13">
        <f t="shared" si="1835"/>
        <v>0</v>
      </c>
      <c r="CT33" s="13">
        <f t="shared" si="1835"/>
        <v>0</v>
      </c>
      <c r="CU33" s="13">
        <f t="shared" si="1835"/>
        <v>0</v>
      </c>
      <c r="CV33" s="13">
        <f t="shared" si="1835"/>
        <v>0</v>
      </c>
      <c r="CW33" s="13">
        <f t="shared" si="1835"/>
        <v>0</v>
      </c>
      <c r="CX33" s="13">
        <f t="shared" si="1835"/>
        <v>0</v>
      </c>
      <c r="CY33" s="13">
        <f t="shared" si="1835"/>
        <v>0</v>
      </c>
      <c r="CZ33" s="13">
        <f t="shared" si="1835"/>
        <v>0</v>
      </c>
      <c r="DA33" s="13">
        <f t="shared" si="1835"/>
        <v>0</v>
      </c>
      <c r="DB33" s="13">
        <f t="shared" si="1835"/>
        <v>0</v>
      </c>
      <c r="DC33" s="13">
        <f t="shared" si="1835"/>
        <v>0</v>
      </c>
      <c r="DD33" s="13">
        <f t="shared" si="1835"/>
        <v>0</v>
      </c>
      <c r="DE33" s="13">
        <f t="shared" si="1835"/>
        <v>0</v>
      </c>
      <c r="DF33" s="13">
        <f t="shared" si="1835"/>
        <v>0</v>
      </c>
      <c r="DG33" s="13">
        <f t="shared" si="1835"/>
        <v>0</v>
      </c>
      <c r="DH33" s="13">
        <f t="shared" si="1835"/>
        <v>0</v>
      </c>
      <c r="DI33" s="13">
        <f t="shared" si="1835"/>
        <v>0</v>
      </c>
      <c r="DJ33" s="13">
        <f t="shared" si="1835"/>
        <v>0</v>
      </c>
      <c r="DK33" s="13">
        <f t="shared" si="1835"/>
        <v>0</v>
      </c>
      <c r="DL33" s="13">
        <f t="shared" si="1835"/>
        <v>0</v>
      </c>
      <c r="DM33" s="13">
        <f t="shared" si="1835"/>
        <v>0</v>
      </c>
      <c r="DN33" s="13">
        <f t="shared" si="1835"/>
        <v>0</v>
      </c>
      <c r="DO33" s="13">
        <f t="shared" si="1835"/>
        <v>0</v>
      </c>
      <c r="DP33" s="13">
        <f t="shared" si="1835"/>
        <v>0</v>
      </c>
      <c r="DQ33" s="13">
        <f t="shared" si="1835"/>
        <v>0</v>
      </c>
      <c r="DR33" s="13">
        <f t="shared" si="1835"/>
        <v>0</v>
      </c>
      <c r="DS33" s="13">
        <f t="shared" si="1835"/>
        <v>0</v>
      </c>
      <c r="DT33" s="13">
        <f t="shared" si="1835"/>
        <v>0</v>
      </c>
      <c r="DU33" s="13">
        <f t="shared" si="1835"/>
        <v>0</v>
      </c>
      <c r="DV33" s="13">
        <f t="shared" si="1835"/>
        <v>0</v>
      </c>
      <c r="DW33" s="13">
        <f t="shared" si="1835"/>
        <v>0</v>
      </c>
      <c r="DX33" s="13">
        <f t="shared" si="1835"/>
        <v>0</v>
      </c>
      <c r="DY33" s="13">
        <f t="shared" si="1835"/>
        <v>0</v>
      </c>
      <c r="DZ33" s="13">
        <f t="shared" si="1835"/>
        <v>0</v>
      </c>
      <c r="EA33" s="13">
        <f t="shared" si="1835"/>
        <v>0</v>
      </c>
      <c r="EB33" s="13">
        <f t="shared" si="1835"/>
        <v>0</v>
      </c>
      <c r="EC33" s="13">
        <f t="shared" si="1835"/>
        <v>0</v>
      </c>
      <c r="ED33" s="13">
        <f t="shared" si="1835"/>
        <v>0</v>
      </c>
      <c r="EE33" s="13">
        <f t="shared" si="1835"/>
        <v>0</v>
      </c>
      <c r="EF33" s="13">
        <f t="shared" si="1835"/>
        <v>0</v>
      </c>
      <c r="EG33" s="13">
        <f t="shared" si="1835"/>
        <v>0</v>
      </c>
      <c r="EH33" s="13">
        <f t="shared" si="1835"/>
        <v>0</v>
      </c>
      <c r="EI33" s="13">
        <f t="shared" si="1835"/>
        <v>0</v>
      </c>
      <c r="EJ33" s="13">
        <f t="shared" si="1835"/>
        <v>0</v>
      </c>
      <c r="EK33" s="13">
        <f t="shared" si="1835"/>
        <v>0</v>
      </c>
      <c r="EL33" s="13">
        <f t="shared" ref="EL33:GW33" si="1836">EK33*EL$3</f>
        <v>0</v>
      </c>
      <c r="EM33" s="13">
        <f t="shared" si="1836"/>
        <v>0</v>
      </c>
      <c r="EN33" s="13">
        <f t="shared" si="1836"/>
        <v>0</v>
      </c>
      <c r="EO33" s="13">
        <f t="shared" si="1836"/>
        <v>0</v>
      </c>
      <c r="EP33" s="13">
        <f t="shared" si="1836"/>
        <v>0</v>
      </c>
      <c r="EQ33" s="13">
        <f t="shared" si="1836"/>
        <v>0</v>
      </c>
      <c r="ER33" s="13">
        <f t="shared" si="1836"/>
        <v>0</v>
      </c>
      <c r="ES33" s="13">
        <f t="shared" si="1836"/>
        <v>0</v>
      </c>
      <c r="ET33" s="13">
        <f t="shared" si="1836"/>
        <v>0</v>
      </c>
      <c r="EU33" s="13">
        <f t="shared" si="1836"/>
        <v>0</v>
      </c>
      <c r="EV33" s="13">
        <f t="shared" si="1836"/>
        <v>0</v>
      </c>
      <c r="EW33" s="13">
        <f t="shared" si="1836"/>
        <v>0</v>
      </c>
      <c r="EX33" s="13">
        <f t="shared" si="1836"/>
        <v>0</v>
      </c>
      <c r="EY33" s="13">
        <f t="shared" si="1836"/>
        <v>0</v>
      </c>
      <c r="EZ33" s="13">
        <f t="shared" si="1836"/>
        <v>0</v>
      </c>
      <c r="FA33" s="13">
        <f t="shared" si="1836"/>
        <v>0</v>
      </c>
      <c r="FB33" s="13">
        <f t="shared" si="1836"/>
        <v>0</v>
      </c>
      <c r="FC33" s="13">
        <f t="shared" si="1836"/>
        <v>0</v>
      </c>
      <c r="FD33" s="13">
        <f t="shared" si="1836"/>
        <v>0</v>
      </c>
      <c r="FE33" s="13">
        <f t="shared" si="1836"/>
        <v>0</v>
      </c>
      <c r="FF33" s="13">
        <f t="shared" si="1836"/>
        <v>0</v>
      </c>
      <c r="FG33" s="13">
        <f t="shared" si="1836"/>
        <v>0</v>
      </c>
      <c r="FH33" s="13">
        <f t="shared" si="1836"/>
        <v>0</v>
      </c>
      <c r="FI33" s="13">
        <f t="shared" si="1836"/>
        <v>0</v>
      </c>
      <c r="FJ33" s="13">
        <f t="shared" si="1836"/>
        <v>0</v>
      </c>
      <c r="FK33" s="13">
        <f t="shared" si="1836"/>
        <v>0</v>
      </c>
      <c r="FL33" s="13">
        <f t="shared" si="1836"/>
        <v>0</v>
      </c>
      <c r="FM33" s="13">
        <f t="shared" si="1836"/>
        <v>0</v>
      </c>
      <c r="FN33" s="13">
        <f t="shared" si="1836"/>
        <v>0</v>
      </c>
      <c r="FO33" s="13">
        <f t="shared" si="1836"/>
        <v>0</v>
      </c>
      <c r="FP33" s="13">
        <f t="shared" si="1836"/>
        <v>0</v>
      </c>
      <c r="FQ33" s="13">
        <f t="shared" si="1836"/>
        <v>0</v>
      </c>
      <c r="FR33" s="13">
        <f t="shared" si="1836"/>
        <v>0</v>
      </c>
      <c r="FS33" s="13">
        <f t="shared" si="1836"/>
        <v>0</v>
      </c>
      <c r="FT33" s="13">
        <f t="shared" si="1836"/>
        <v>0</v>
      </c>
      <c r="FU33" s="13">
        <f t="shared" si="1836"/>
        <v>0</v>
      </c>
      <c r="FV33" s="13">
        <f t="shared" si="1836"/>
        <v>0</v>
      </c>
      <c r="FW33" s="13">
        <f t="shared" si="1836"/>
        <v>0</v>
      </c>
      <c r="FX33" s="13">
        <f t="shared" si="1836"/>
        <v>0</v>
      </c>
      <c r="FY33" s="13">
        <f t="shared" si="1836"/>
        <v>0</v>
      </c>
      <c r="FZ33" s="13">
        <f t="shared" si="1836"/>
        <v>0</v>
      </c>
      <c r="GA33" s="13">
        <f t="shared" si="1836"/>
        <v>0</v>
      </c>
      <c r="GB33" s="13">
        <f t="shared" si="1836"/>
        <v>0</v>
      </c>
      <c r="GC33" s="13">
        <f t="shared" si="1836"/>
        <v>0</v>
      </c>
      <c r="GD33" s="13">
        <f t="shared" si="1836"/>
        <v>0</v>
      </c>
      <c r="GE33" s="13">
        <f t="shared" si="1836"/>
        <v>0</v>
      </c>
      <c r="GF33" s="13">
        <f t="shared" si="1836"/>
        <v>0</v>
      </c>
      <c r="GG33" s="13">
        <f t="shared" si="1836"/>
        <v>0</v>
      </c>
      <c r="GH33" s="13">
        <f t="shared" si="1836"/>
        <v>0</v>
      </c>
      <c r="GI33" s="13">
        <f t="shared" si="1836"/>
        <v>0</v>
      </c>
      <c r="GJ33" s="13">
        <f t="shared" si="1836"/>
        <v>0</v>
      </c>
      <c r="GK33" s="13">
        <f t="shared" si="1836"/>
        <v>0</v>
      </c>
      <c r="GL33" s="13">
        <f t="shared" si="1836"/>
        <v>0</v>
      </c>
      <c r="GM33" s="13">
        <f t="shared" si="1836"/>
        <v>0</v>
      </c>
      <c r="GN33" s="13">
        <f t="shared" si="1836"/>
        <v>0</v>
      </c>
      <c r="GO33" s="13">
        <f t="shared" si="1836"/>
        <v>0</v>
      </c>
      <c r="GP33" s="13">
        <f t="shared" si="1836"/>
        <v>0</v>
      </c>
      <c r="GQ33" s="13">
        <f t="shared" si="1836"/>
        <v>0</v>
      </c>
      <c r="GR33" s="13">
        <f t="shared" si="1836"/>
        <v>0</v>
      </c>
      <c r="GS33" s="13">
        <f t="shared" si="1836"/>
        <v>0</v>
      </c>
      <c r="GT33" s="13">
        <f t="shared" si="1836"/>
        <v>0</v>
      </c>
      <c r="GU33" s="13">
        <f t="shared" si="1836"/>
        <v>0</v>
      </c>
      <c r="GV33" s="13">
        <f t="shared" si="1836"/>
        <v>0</v>
      </c>
      <c r="GW33" s="13">
        <f t="shared" si="1836"/>
        <v>0</v>
      </c>
      <c r="GX33" s="13">
        <f t="shared" ref="GX33:IP33" si="1837">GW33*GX$3</f>
        <v>0</v>
      </c>
      <c r="GY33" s="13">
        <f t="shared" si="1837"/>
        <v>0</v>
      </c>
      <c r="GZ33" s="13">
        <f t="shared" si="1837"/>
        <v>0</v>
      </c>
      <c r="HA33" s="13">
        <f t="shared" si="1837"/>
        <v>0</v>
      </c>
      <c r="HB33" s="13">
        <f t="shared" si="1837"/>
        <v>0</v>
      </c>
      <c r="HC33" s="13">
        <f t="shared" si="1837"/>
        <v>0</v>
      </c>
      <c r="HD33" s="13">
        <f t="shared" si="1837"/>
        <v>0</v>
      </c>
      <c r="HE33" s="13">
        <f t="shared" si="1837"/>
        <v>0</v>
      </c>
      <c r="HF33" s="13">
        <f t="shared" si="1837"/>
        <v>0</v>
      </c>
      <c r="HG33" s="13">
        <f t="shared" si="1837"/>
        <v>0</v>
      </c>
      <c r="HH33" s="13">
        <f t="shared" si="1837"/>
        <v>0</v>
      </c>
      <c r="HI33" s="13">
        <f t="shared" si="1837"/>
        <v>0</v>
      </c>
      <c r="HJ33" s="13">
        <f t="shared" si="1837"/>
        <v>0</v>
      </c>
      <c r="HK33" s="13">
        <f t="shared" si="1837"/>
        <v>0</v>
      </c>
      <c r="HL33" s="13">
        <f t="shared" si="1837"/>
        <v>0</v>
      </c>
      <c r="HM33" s="13">
        <f t="shared" si="1837"/>
        <v>0</v>
      </c>
      <c r="HN33" s="13">
        <f t="shared" si="1837"/>
        <v>0</v>
      </c>
      <c r="HO33" s="13">
        <f t="shared" si="1837"/>
        <v>0</v>
      </c>
      <c r="HP33" s="13">
        <f t="shared" si="1837"/>
        <v>0</v>
      </c>
      <c r="HQ33" s="13">
        <f t="shared" si="1837"/>
        <v>0</v>
      </c>
      <c r="HR33" s="13">
        <f t="shared" si="1837"/>
        <v>0</v>
      </c>
      <c r="HS33" s="13">
        <f t="shared" si="1837"/>
        <v>0</v>
      </c>
      <c r="HT33" s="13">
        <f t="shared" si="1837"/>
        <v>0</v>
      </c>
      <c r="HU33" s="13">
        <f t="shared" si="1837"/>
        <v>0</v>
      </c>
      <c r="HV33" s="13">
        <f t="shared" si="1837"/>
        <v>0</v>
      </c>
      <c r="HW33" s="13">
        <f t="shared" si="1837"/>
        <v>0</v>
      </c>
      <c r="HX33" s="13">
        <f t="shared" si="1837"/>
        <v>0</v>
      </c>
      <c r="HY33" s="13">
        <f t="shared" si="1837"/>
        <v>0</v>
      </c>
      <c r="HZ33" s="13">
        <f t="shared" si="1837"/>
        <v>0</v>
      </c>
      <c r="IA33" s="13">
        <f t="shared" si="1837"/>
        <v>0</v>
      </c>
      <c r="IB33" s="13">
        <f t="shared" si="1837"/>
        <v>0</v>
      </c>
      <c r="IC33" s="13">
        <f t="shared" si="1837"/>
        <v>0</v>
      </c>
      <c r="ID33" s="13">
        <f t="shared" si="1837"/>
        <v>0</v>
      </c>
      <c r="IE33" s="13">
        <f t="shared" si="1837"/>
        <v>0</v>
      </c>
      <c r="IF33" s="13">
        <f t="shared" si="1837"/>
        <v>0</v>
      </c>
      <c r="IG33" s="13">
        <f t="shared" si="1837"/>
        <v>0</v>
      </c>
      <c r="IH33" s="13">
        <f t="shared" si="1837"/>
        <v>0</v>
      </c>
      <c r="II33" s="13">
        <f t="shared" si="1837"/>
        <v>0</v>
      </c>
      <c r="IJ33" s="13">
        <f t="shared" si="1837"/>
        <v>0</v>
      </c>
      <c r="IK33" s="13">
        <f t="shared" si="1837"/>
        <v>0</v>
      </c>
      <c r="IL33" s="13">
        <f t="shared" si="1837"/>
        <v>0</v>
      </c>
      <c r="IM33" s="13">
        <f t="shared" si="1837"/>
        <v>0</v>
      </c>
      <c r="IN33" s="13">
        <f t="shared" si="1837"/>
        <v>0</v>
      </c>
      <c r="IO33" s="13">
        <f t="shared" si="1837"/>
        <v>0</v>
      </c>
      <c r="IP33" s="13">
        <f t="shared" si="1837"/>
        <v>0</v>
      </c>
      <c r="IQ33" s="13">
        <f t="shared" ref="IQ33:LB33" si="1838">IP33*IQ$3</f>
        <v>0</v>
      </c>
      <c r="IR33" s="13">
        <f t="shared" si="1838"/>
        <v>0</v>
      </c>
      <c r="IS33" s="13">
        <f t="shared" si="1838"/>
        <v>0</v>
      </c>
      <c r="IT33" s="13">
        <f t="shared" si="1838"/>
        <v>0</v>
      </c>
      <c r="IU33" s="13">
        <f t="shared" si="1838"/>
        <v>0</v>
      </c>
      <c r="IV33" s="13">
        <f t="shared" si="1838"/>
        <v>0</v>
      </c>
      <c r="IW33" s="13">
        <f t="shared" si="1838"/>
        <v>0</v>
      </c>
      <c r="IX33" s="13">
        <f t="shared" si="1838"/>
        <v>0</v>
      </c>
      <c r="IY33" s="13">
        <f t="shared" si="1838"/>
        <v>0</v>
      </c>
      <c r="IZ33" s="13">
        <f t="shared" si="1838"/>
        <v>0</v>
      </c>
      <c r="JA33" s="13">
        <f t="shared" si="1838"/>
        <v>0</v>
      </c>
      <c r="JB33" s="13">
        <f t="shared" si="1838"/>
        <v>0</v>
      </c>
      <c r="JC33" s="13">
        <f t="shared" si="1838"/>
        <v>0</v>
      </c>
      <c r="JD33" s="13">
        <f t="shared" si="1838"/>
        <v>0</v>
      </c>
      <c r="JE33" s="13">
        <f t="shared" si="1838"/>
        <v>0</v>
      </c>
      <c r="JF33" s="13">
        <f t="shared" si="1838"/>
        <v>0</v>
      </c>
      <c r="JG33" s="13">
        <f t="shared" si="1838"/>
        <v>0</v>
      </c>
      <c r="JH33" s="13">
        <f t="shared" si="1838"/>
        <v>0</v>
      </c>
      <c r="JI33" s="13">
        <f t="shared" si="1838"/>
        <v>0</v>
      </c>
      <c r="JJ33" s="13">
        <f t="shared" si="1838"/>
        <v>0</v>
      </c>
      <c r="JK33" s="13">
        <f t="shared" si="1838"/>
        <v>0</v>
      </c>
      <c r="JL33" s="13">
        <f t="shared" si="1838"/>
        <v>0</v>
      </c>
      <c r="JM33" s="13">
        <f t="shared" si="1838"/>
        <v>0</v>
      </c>
      <c r="JN33" s="13">
        <f t="shared" si="1838"/>
        <v>0</v>
      </c>
      <c r="JO33" s="13">
        <f t="shared" si="1838"/>
        <v>0</v>
      </c>
      <c r="JP33" s="13">
        <f t="shared" si="1838"/>
        <v>0</v>
      </c>
      <c r="JQ33" s="13">
        <f t="shared" si="1838"/>
        <v>0</v>
      </c>
      <c r="JR33" s="13">
        <f t="shared" si="1838"/>
        <v>0</v>
      </c>
      <c r="JS33" s="13">
        <f t="shared" si="1838"/>
        <v>0</v>
      </c>
      <c r="JT33" s="13">
        <f t="shared" si="1838"/>
        <v>0</v>
      </c>
      <c r="JU33" s="13">
        <f t="shared" si="1838"/>
        <v>0</v>
      </c>
      <c r="JV33" s="13">
        <f t="shared" si="1838"/>
        <v>0</v>
      </c>
      <c r="JW33" s="13">
        <f t="shared" si="1838"/>
        <v>0</v>
      </c>
      <c r="JX33" s="13">
        <f t="shared" si="1838"/>
        <v>0</v>
      </c>
      <c r="JY33" s="13">
        <f t="shared" si="1838"/>
        <v>0</v>
      </c>
      <c r="JZ33" s="13">
        <f t="shared" si="1838"/>
        <v>0</v>
      </c>
      <c r="KA33" s="13">
        <f t="shared" si="1838"/>
        <v>0</v>
      </c>
      <c r="KB33" s="13">
        <f t="shared" si="1838"/>
        <v>0</v>
      </c>
      <c r="KC33" s="13">
        <f t="shared" si="1838"/>
        <v>0</v>
      </c>
      <c r="KD33" s="13">
        <f t="shared" si="1838"/>
        <v>0</v>
      </c>
      <c r="KE33" s="13">
        <f t="shared" si="1838"/>
        <v>0</v>
      </c>
      <c r="KF33" s="13">
        <f t="shared" si="1838"/>
        <v>0</v>
      </c>
      <c r="KG33" s="13">
        <f t="shared" si="1838"/>
        <v>0</v>
      </c>
      <c r="KH33" s="13">
        <f t="shared" si="1838"/>
        <v>0</v>
      </c>
      <c r="KI33" s="13">
        <f t="shared" si="1838"/>
        <v>0</v>
      </c>
      <c r="KJ33" s="13">
        <f t="shared" si="1838"/>
        <v>0</v>
      </c>
      <c r="KK33" s="13">
        <f t="shared" si="1838"/>
        <v>0</v>
      </c>
      <c r="KL33" s="13">
        <f t="shared" si="1838"/>
        <v>0</v>
      </c>
      <c r="KM33" s="13">
        <f t="shared" si="1838"/>
        <v>0</v>
      </c>
      <c r="KN33" s="13">
        <f t="shared" si="1838"/>
        <v>0</v>
      </c>
      <c r="KO33" s="13">
        <f t="shared" si="1838"/>
        <v>0</v>
      </c>
      <c r="KP33" s="13">
        <f t="shared" si="1838"/>
        <v>0</v>
      </c>
      <c r="KQ33" s="13">
        <f t="shared" si="1838"/>
        <v>0</v>
      </c>
      <c r="KR33" s="13">
        <f t="shared" si="1838"/>
        <v>0</v>
      </c>
      <c r="KS33" s="13">
        <f t="shared" si="1838"/>
        <v>0</v>
      </c>
      <c r="KT33" s="13">
        <f t="shared" si="1838"/>
        <v>0</v>
      </c>
      <c r="KU33" s="13">
        <f t="shared" si="1838"/>
        <v>0</v>
      </c>
      <c r="KV33" s="13">
        <f t="shared" si="1838"/>
        <v>0</v>
      </c>
      <c r="KW33" s="13">
        <f t="shared" si="1838"/>
        <v>0</v>
      </c>
      <c r="KX33" s="13">
        <f t="shared" si="1838"/>
        <v>0</v>
      </c>
      <c r="KY33" s="13">
        <f t="shared" si="1838"/>
        <v>0</v>
      </c>
      <c r="KZ33" s="13">
        <f t="shared" si="1838"/>
        <v>0</v>
      </c>
      <c r="LA33" s="13">
        <f t="shared" si="1838"/>
        <v>0</v>
      </c>
      <c r="LB33" s="13">
        <f t="shared" si="1838"/>
        <v>0</v>
      </c>
      <c r="LC33" s="13">
        <f t="shared" ref="LC33:NN33" si="1839">LB33*LC$3</f>
        <v>0</v>
      </c>
      <c r="LD33" s="13">
        <f t="shared" si="1839"/>
        <v>0</v>
      </c>
      <c r="LE33" s="13">
        <f t="shared" si="1839"/>
        <v>0</v>
      </c>
      <c r="LF33" s="13">
        <f t="shared" si="1839"/>
        <v>0</v>
      </c>
      <c r="LG33" s="13">
        <f t="shared" si="1839"/>
        <v>0</v>
      </c>
      <c r="LH33" s="13">
        <f t="shared" si="1839"/>
        <v>0</v>
      </c>
      <c r="LI33" s="13">
        <f t="shared" si="1839"/>
        <v>0</v>
      </c>
      <c r="LJ33" s="13">
        <f t="shared" si="1839"/>
        <v>0</v>
      </c>
      <c r="LK33" s="13">
        <f t="shared" si="1839"/>
        <v>0</v>
      </c>
      <c r="LL33" s="13">
        <f t="shared" si="1839"/>
        <v>0</v>
      </c>
      <c r="LM33" s="13">
        <f t="shared" si="1839"/>
        <v>0</v>
      </c>
      <c r="LN33" s="13">
        <f t="shared" si="1839"/>
        <v>0</v>
      </c>
      <c r="LO33" s="13">
        <f t="shared" si="1839"/>
        <v>0</v>
      </c>
      <c r="LP33" s="13">
        <f t="shared" si="1839"/>
        <v>0</v>
      </c>
      <c r="LQ33" s="13">
        <f t="shared" si="1839"/>
        <v>0</v>
      </c>
      <c r="LR33" s="13">
        <f t="shared" si="1839"/>
        <v>0</v>
      </c>
      <c r="LS33" s="13">
        <f t="shared" si="1839"/>
        <v>0</v>
      </c>
      <c r="LT33" s="13">
        <f t="shared" si="1839"/>
        <v>0</v>
      </c>
      <c r="LU33" s="13">
        <f t="shared" si="1839"/>
        <v>0</v>
      </c>
      <c r="LV33" s="13">
        <f t="shared" si="1839"/>
        <v>0</v>
      </c>
      <c r="LW33" s="13">
        <f t="shared" si="1839"/>
        <v>0</v>
      </c>
      <c r="LX33" s="13">
        <f t="shared" si="1839"/>
        <v>0</v>
      </c>
      <c r="LY33" s="13">
        <f t="shared" si="1839"/>
        <v>0</v>
      </c>
      <c r="LZ33" s="13">
        <f t="shared" si="1839"/>
        <v>0</v>
      </c>
      <c r="MA33" s="13">
        <f t="shared" si="1839"/>
        <v>0</v>
      </c>
      <c r="MB33" s="13">
        <f t="shared" si="1839"/>
        <v>0</v>
      </c>
      <c r="MC33" s="13">
        <f t="shared" si="1839"/>
        <v>0</v>
      </c>
      <c r="MD33" s="13">
        <f t="shared" si="1839"/>
        <v>0</v>
      </c>
      <c r="ME33" s="13">
        <f t="shared" si="1839"/>
        <v>0</v>
      </c>
      <c r="MF33" s="13">
        <f t="shared" si="1839"/>
        <v>0</v>
      </c>
      <c r="MG33" s="13">
        <f t="shared" si="1839"/>
        <v>0</v>
      </c>
      <c r="MH33" s="13">
        <f t="shared" si="1839"/>
        <v>0</v>
      </c>
      <c r="MI33" s="13">
        <f t="shared" si="1839"/>
        <v>0</v>
      </c>
      <c r="MJ33" s="13">
        <f t="shared" si="1839"/>
        <v>0</v>
      </c>
      <c r="MK33" s="13">
        <f t="shared" si="1839"/>
        <v>0</v>
      </c>
      <c r="ML33" s="13">
        <f t="shared" si="1839"/>
        <v>0</v>
      </c>
      <c r="MM33" s="13">
        <f t="shared" si="1839"/>
        <v>0</v>
      </c>
      <c r="MN33" s="13">
        <f t="shared" si="1839"/>
        <v>0</v>
      </c>
      <c r="MO33" s="13">
        <f t="shared" si="1839"/>
        <v>0</v>
      </c>
      <c r="MP33" s="13">
        <f t="shared" si="1839"/>
        <v>0</v>
      </c>
      <c r="MQ33" s="13">
        <f t="shared" si="1839"/>
        <v>0</v>
      </c>
      <c r="MR33" s="13">
        <f t="shared" si="1839"/>
        <v>0</v>
      </c>
      <c r="MS33" s="13">
        <f t="shared" si="1839"/>
        <v>0</v>
      </c>
      <c r="MT33" s="13">
        <f t="shared" si="1839"/>
        <v>0</v>
      </c>
      <c r="MU33" s="13">
        <f t="shared" si="1839"/>
        <v>0</v>
      </c>
      <c r="MV33" s="13">
        <f t="shared" si="1839"/>
        <v>0</v>
      </c>
      <c r="MW33" s="13">
        <f t="shared" si="1839"/>
        <v>0</v>
      </c>
      <c r="MX33" s="13">
        <f t="shared" si="1839"/>
        <v>0</v>
      </c>
      <c r="MY33" s="13">
        <f t="shared" si="1839"/>
        <v>0</v>
      </c>
      <c r="MZ33" s="13">
        <f t="shared" si="1839"/>
        <v>0</v>
      </c>
      <c r="NA33" s="13">
        <f t="shared" si="1839"/>
        <v>0</v>
      </c>
      <c r="NB33" s="13">
        <f t="shared" si="1839"/>
        <v>0</v>
      </c>
      <c r="NC33" s="13">
        <f t="shared" si="1839"/>
        <v>0</v>
      </c>
      <c r="ND33" s="13">
        <f t="shared" si="1839"/>
        <v>0</v>
      </c>
      <c r="NE33" s="13">
        <f t="shared" si="1839"/>
        <v>0</v>
      </c>
      <c r="NF33" s="13">
        <f t="shared" si="1839"/>
        <v>0</v>
      </c>
      <c r="NG33" s="13">
        <f t="shared" si="1839"/>
        <v>0</v>
      </c>
      <c r="NH33" s="13">
        <f t="shared" si="1839"/>
        <v>0</v>
      </c>
      <c r="NI33" s="13">
        <f t="shared" si="1839"/>
        <v>0</v>
      </c>
      <c r="NJ33" s="13">
        <f t="shared" si="1839"/>
        <v>0</v>
      </c>
      <c r="NK33" s="13">
        <f t="shared" si="1839"/>
        <v>0</v>
      </c>
      <c r="NL33" s="13">
        <f t="shared" si="1839"/>
        <v>0</v>
      </c>
      <c r="NM33" s="13">
        <f t="shared" si="1839"/>
        <v>0</v>
      </c>
      <c r="NN33" s="13">
        <f t="shared" si="1839"/>
        <v>0</v>
      </c>
      <c r="NO33" s="13">
        <f t="shared" ref="NO33:PZ33" si="1840">NN33*NO$3</f>
        <v>0</v>
      </c>
      <c r="NP33" s="13">
        <f t="shared" si="1840"/>
        <v>0</v>
      </c>
      <c r="NQ33" s="13">
        <f t="shared" si="1840"/>
        <v>0</v>
      </c>
      <c r="NR33" s="13">
        <f t="shared" si="1840"/>
        <v>0</v>
      </c>
      <c r="NS33" s="13">
        <f t="shared" si="1840"/>
        <v>0</v>
      </c>
      <c r="NT33" s="13">
        <f t="shared" si="1840"/>
        <v>0</v>
      </c>
      <c r="NU33" s="13">
        <f t="shared" si="1840"/>
        <v>0</v>
      </c>
      <c r="NV33" s="13">
        <f t="shared" si="1840"/>
        <v>0</v>
      </c>
      <c r="NW33" s="13">
        <f t="shared" si="1840"/>
        <v>0</v>
      </c>
      <c r="NX33" s="13">
        <f t="shared" si="1840"/>
        <v>0</v>
      </c>
      <c r="NY33" s="13">
        <f t="shared" si="1840"/>
        <v>0</v>
      </c>
      <c r="NZ33" s="13">
        <f t="shared" si="1840"/>
        <v>0</v>
      </c>
      <c r="OA33" s="13">
        <f t="shared" si="1840"/>
        <v>0</v>
      </c>
      <c r="OB33" s="13">
        <f t="shared" si="1840"/>
        <v>0</v>
      </c>
      <c r="OC33" s="13">
        <f t="shared" si="1840"/>
        <v>0</v>
      </c>
      <c r="OD33" s="13">
        <f t="shared" si="1840"/>
        <v>0</v>
      </c>
      <c r="OE33" s="13">
        <f t="shared" si="1840"/>
        <v>0</v>
      </c>
      <c r="OF33" s="13">
        <f t="shared" si="1840"/>
        <v>0</v>
      </c>
      <c r="OG33" s="13">
        <f t="shared" si="1840"/>
        <v>0</v>
      </c>
      <c r="OH33" s="13">
        <f t="shared" si="1840"/>
        <v>0</v>
      </c>
      <c r="OI33" s="13">
        <f t="shared" si="1840"/>
        <v>0</v>
      </c>
      <c r="OJ33" s="13">
        <f t="shared" si="1840"/>
        <v>0</v>
      </c>
      <c r="OK33" s="13">
        <f t="shared" si="1840"/>
        <v>0</v>
      </c>
      <c r="OL33" s="13">
        <f t="shared" si="1840"/>
        <v>0</v>
      </c>
      <c r="OM33" s="13">
        <f t="shared" si="1840"/>
        <v>0</v>
      </c>
      <c r="ON33" s="13">
        <f t="shared" si="1840"/>
        <v>0</v>
      </c>
      <c r="OO33" s="13">
        <f t="shared" si="1840"/>
        <v>0</v>
      </c>
      <c r="OP33" s="13">
        <f t="shared" si="1840"/>
        <v>0</v>
      </c>
      <c r="OQ33" s="13">
        <f t="shared" si="1840"/>
        <v>0</v>
      </c>
      <c r="OR33" s="13">
        <f t="shared" si="1840"/>
        <v>0</v>
      </c>
      <c r="OS33" s="13">
        <f t="shared" si="1840"/>
        <v>0</v>
      </c>
      <c r="OT33" s="13">
        <f t="shared" si="1840"/>
        <v>0</v>
      </c>
      <c r="OU33" s="13">
        <f t="shared" si="1840"/>
        <v>0</v>
      </c>
      <c r="OV33" s="13">
        <f t="shared" si="1840"/>
        <v>0</v>
      </c>
      <c r="OW33" s="13">
        <f t="shared" si="1840"/>
        <v>0</v>
      </c>
      <c r="OX33" s="13">
        <f t="shared" si="1840"/>
        <v>0</v>
      </c>
      <c r="OY33" s="13">
        <f t="shared" si="1840"/>
        <v>0</v>
      </c>
      <c r="OZ33" s="13">
        <f t="shared" si="1840"/>
        <v>0</v>
      </c>
      <c r="PA33" s="13">
        <f t="shared" si="1840"/>
        <v>0</v>
      </c>
      <c r="PB33" s="13">
        <f t="shared" si="1840"/>
        <v>0</v>
      </c>
      <c r="PC33" s="13">
        <f t="shared" si="1840"/>
        <v>0</v>
      </c>
      <c r="PD33" s="13">
        <f t="shared" si="1840"/>
        <v>0</v>
      </c>
      <c r="PE33" s="13">
        <f t="shared" si="1840"/>
        <v>0</v>
      </c>
      <c r="PF33" s="13">
        <f t="shared" si="1840"/>
        <v>0</v>
      </c>
      <c r="PG33" s="13">
        <f t="shared" si="1840"/>
        <v>0</v>
      </c>
      <c r="PH33" s="13">
        <f t="shared" si="1840"/>
        <v>0</v>
      </c>
      <c r="PI33" s="13">
        <f t="shared" si="1840"/>
        <v>0</v>
      </c>
      <c r="PJ33" s="13">
        <f t="shared" si="1840"/>
        <v>0</v>
      </c>
      <c r="PK33" s="13">
        <f t="shared" si="1840"/>
        <v>0</v>
      </c>
      <c r="PL33" s="13">
        <f t="shared" si="1840"/>
        <v>0</v>
      </c>
      <c r="PM33" s="13">
        <f t="shared" si="1840"/>
        <v>0</v>
      </c>
      <c r="PN33" s="13">
        <f t="shared" si="1840"/>
        <v>0</v>
      </c>
      <c r="PO33" s="13">
        <f t="shared" si="1840"/>
        <v>0</v>
      </c>
      <c r="PP33" s="13">
        <f t="shared" si="1840"/>
        <v>0</v>
      </c>
      <c r="PQ33" s="13">
        <f t="shared" si="1840"/>
        <v>0</v>
      </c>
      <c r="PR33" s="13">
        <f t="shared" si="1840"/>
        <v>0</v>
      </c>
      <c r="PS33" s="13">
        <f t="shared" si="1840"/>
        <v>0</v>
      </c>
      <c r="PT33" s="13">
        <f t="shared" si="1840"/>
        <v>0</v>
      </c>
      <c r="PU33" s="13">
        <f t="shared" si="1840"/>
        <v>0</v>
      </c>
      <c r="PV33" s="13">
        <f t="shared" si="1840"/>
        <v>0</v>
      </c>
      <c r="PW33" s="13">
        <f t="shared" si="1840"/>
        <v>0</v>
      </c>
      <c r="PX33" s="13">
        <f t="shared" si="1840"/>
        <v>0</v>
      </c>
      <c r="PY33" s="13">
        <f t="shared" si="1840"/>
        <v>0</v>
      </c>
      <c r="PZ33" s="13">
        <f t="shared" si="1840"/>
        <v>0</v>
      </c>
      <c r="QA33" s="13">
        <f t="shared" ref="QA33:QT33" si="1841">PZ33*QA$3</f>
        <v>0</v>
      </c>
      <c r="QB33" s="13">
        <f t="shared" si="1841"/>
        <v>0</v>
      </c>
      <c r="QC33" s="13">
        <f t="shared" si="1841"/>
        <v>0</v>
      </c>
      <c r="QD33" s="13">
        <f t="shared" si="1841"/>
        <v>0</v>
      </c>
      <c r="QE33" s="13">
        <f t="shared" si="1841"/>
        <v>0</v>
      </c>
      <c r="QF33" s="13">
        <f t="shared" si="1841"/>
        <v>0</v>
      </c>
      <c r="QG33" s="13">
        <f t="shared" si="1841"/>
        <v>0</v>
      </c>
      <c r="QH33" s="13">
        <f t="shared" si="1841"/>
        <v>0</v>
      </c>
      <c r="QI33" s="13">
        <f t="shared" si="1841"/>
        <v>0</v>
      </c>
      <c r="QJ33" s="13">
        <f t="shared" si="1841"/>
        <v>0</v>
      </c>
      <c r="QK33" s="13">
        <f t="shared" si="1841"/>
        <v>0</v>
      </c>
      <c r="QL33" s="13">
        <f t="shared" si="1841"/>
        <v>0</v>
      </c>
      <c r="QM33" s="13">
        <f t="shared" si="1841"/>
        <v>0</v>
      </c>
      <c r="QN33" s="13">
        <f t="shared" si="1841"/>
        <v>0</v>
      </c>
      <c r="QO33" s="13">
        <f t="shared" si="1841"/>
        <v>0</v>
      </c>
      <c r="QP33" s="13">
        <f t="shared" si="1841"/>
        <v>0</v>
      </c>
      <c r="QQ33" s="13">
        <f t="shared" si="1841"/>
        <v>0</v>
      </c>
      <c r="QR33" s="13">
        <f t="shared" si="1841"/>
        <v>0</v>
      </c>
      <c r="QS33" s="13">
        <f t="shared" si="1841"/>
        <v>0</v>
      </c>
      <c r="QT33" s="13">
        <f t="shared" si="1841"/>
        <v>0</v>
      </c>
    </row>
    <row r="34" spans="2:462" x14ac:dyDescent="0.3">
      <c r="B34" s="175" t="s">
        <v>357</v>
      </c>
      <c r="C34" s="176"/>
      <c r="D34" s="176"/>
      <c r="E34" s="179"/>
      <c r="F34" s="179"/>
      <c r="G34" s="176"/>
      <c r="H34" s="177"/>
      <c r="I34" s="177">
        <f>SUM(I30:I33)</f>
        <v>163008.6</v>
      </c>
      <c r="J34" s="176"/>
      <c r="K34" s="176"/>
      <c r="L34" s="178">
        <f t="shared" ref="L34:M34" si="1842">SUM(L30:L33)</f>
        <v>163008.6</v>
      </c>
      <c r="M34" s="178">
        <f t="shared" si="1842"/>
        <v>163008.6</v>
      </c>
      <c r="N34" s="178">
        <f t="shared" ref="N34:BY34" si="1843">SUM(N30:N33)</f>
        <v>163008.6</v>
      </c>
      <c r="O34" s="178">
        <f t="shared" si="1843"/>
        <v>163008.6</v>
      </c>
      <c r="P34" s="178">
        <f t="shared" si="1843"/>
        <v>163008.6</v>
      </c>
      <c r="Q34" s="178">
        <f t="shared" si="1843"/>
        <v>163008.6</v>
      </c>
      <c r="R34" s="178">
        <f t="shared" si="1843"/>
        <v>163008.6</v>
      </c>
      <c r="S34" s="178">
        <f t="shared" si="1843"/>
        <v>163008.6</v>
      </c>
      <c r="T34" s="178">
        <f t="shared" si="1843"/>
        <v>163008.6</v>
      </c>
      <c r="U34" s="178">
        <f t="shared" si="1843"/>
        <v>163008.6</v>
      </c>
      <c r="V34" s="178">
        <f t="shared" si="1843"/>
        <v>163008.6</v>
      </c>
      <c r="W34" s="178">
        <f t="shared" si="1843"/>
        <v>163008.6</v>
      </c>
      <c r="X34" s="178">
        <f t="shared" si="1843"/>
        <v>177769.80000000002</v>
      </c>
      <c r="Y34" s="178">
        <f t="shared" si="1843"/>
        <v>183126.00599999999</v>
      </c>
      <c r="Z34" s="178">
        <f t="shared" si="1843"/>
        <v>188642.89818000002</v>
      </c>
      <c r="AA34" s="178">
        <f t="shared" si="1843"/>
        <v>194325.29712540001</v>
      </c>
      <c r="AB34" s="178">
        <f t="shared" si="1843"/>
        <v>200178.16803916203</v>
      </c>
      <c r="AC34" s="178">
        <f t="shared" si="1843"/>
        <v>206206.62508033687</v>
      </c>
      <c r="AD34" s="178">
        <f t="shared" si="1843"/>
        <v>212415.935832747</v>
      </c>
      <c r="AE34" s="178">
        <f t="shared" si="1843"/>
        <v>218811.5259077294</v>
      </c>
      <c r="AF34" s="178">
        <f t="shared" si="1843"/>
        <v>225398.98368496131</v>
      </c>
      <c r="AG34" s="178">
        <f t="shared" si="1843"/>
        <v>232184.06519551013</v>
      </c>
      <c r="AH34" s="178">
        <f t="shared" si="1843"/>
        <v>239172.69915137542</v>
      </c>
      <c r="AI34" s="178">
        <f t="shared" si="1843"/>
        <v>246370.9921259167</v>
      </c>
      <c r="AJ34" s="178">
        <f t="shared" si="1843"/>
        <v>253785.23388969421</v>
      </c>
      <c r="AK34" s="178">
        <f t="shared" si="1843"/>
        <v>261421.90290638505</v>
      </c>
      <c r="AL34" s="178">
        <f t="shared" si="1843"/>
        <v>269287.67199357657</v>
      </c>
      <c r="AM34" s="178">
        <f t="shared" si="1843"/>
        <v>277389.41415338387</v>
      </c>
      <c r="AN34" s="178">
        <f t="shared" si="1843"/>
        <v>285734.20857798535</v>
      </c>
      <c r="AO34" s="178">
        <f t="shared" si="1843"/>
        <v>294329.34683532489</v>
      </c>
      <c r="AP34" s="178">
        <f t="shared" si="1843"/>
        <v>303182.33924038464</v>
      </c>
      <c r="AQ34" s="178">
        <f t="shared" si="1843"/>
        <v>312300.92141759623</v>
      </c>
      <c r="AR34" s="178">
        <f t="shared" si="1843"/>
        <v>321693.06106012414</v>
      </c>
      <c r="AS34" s="178">
        <f t="shared" si="1843"/>
        <v>331366.96489192784</v>
      </c>
      <c r="AT34" s="178">
        <f t="shared" si="1843"/>
        <v>341331.08583868569</v>
      </c>
      <c r="AU34" s="178">
        <f t="shared" si="1843"/>
        <v>351594.13041384629</v>
      </c>
      <c r="AV34" s="178">
        <f t="shared" si="1843"/>
        <v>362165.06632626167</v>
      </c>
      <c r="AW34" s="178">
        <f t="shared" si="1843"/>
        <v>373053.13031604956</v>
      </c>
      <c r="AX34" s="178">
        <f t="shared" si="1843"/>
        <v>384267.83622553101</v>
      </c>
      <c r="AY34" s="178">
        <f t="shared" si="1843"/>
        <v>395818.98331229697</v>
      </c>
      <c r="AZ34" s="178">
        <f t="shared" si="1843"/>
        <v>407716.66481166589</v>
      </c>
      <c r="BA34" s="178">
        <f t="shared" si="1843"/>
        <v>419971.2767560159</v>
      </c>
      <c r="BB34" s="178">
        <f t="shared" si="1843"/>
        <v>432593.52705869637</v>
      </c>
      <c r="BC34" s="178">
        <f t="shared" si="1843"/>
        <v>445594.44487045729</v>
      </c>
      <c r="BD34" s="178">
        <f t="shared" si="1843"/>
        <v>458985.39021657105</v>
      </c>
      <c r="BE34" s="178">
        <f t="shared" si="1843"/>
        <v>472778.06392306811</v>
      </c>
      <c r="BF34" s="178">
        <f t="shared" si="1843"/>
        <v>486984.51784076018</v>
      </c>
      <c r="BG34" s="178">
        <f t="shared" si="1843"/>
        <v>501617.16537598299</v>
      </c>
      <c r="BH34" s="178">
        <f t="shared" si="1843"/>
        <v>516688.79233726248</v>
      </c>
      <c r="BI34" s="178">
        <f t="shared" si="1843"/>
        <v>532212.56810738042</v>
      </c>
      <c r="BJ34" s="178">
        <f t="shared" si="1843"/>
        <v>548202.05715060188</v>
      </c>
      <c r="BK34" s="178">
        <f t="shared" si="1843"/>
        <v>564671.23086511996</v>
      </c>
      <c r="BL34" s="178">
        <f t="shared" si="1843"/>
        <v>581634.47979107348</v>
      </c>
      <c r="BM34" s="178">
        <f t="shared" si="1843"/>
        <v>599106.62618480576</v>
      </c>
      <c r="BN34" s="178">
        <f t="shared" si="1843"/>
        <v>617102.93697034998</v>
      </c>
      <c r="BO34" s="178">
        <f t="shared" si="1843"/>
        <v>635639.13707946055</v>
      </c>
      <c r="BP34" s="178">
        <f t="shared" si="1843"/>
        <v>654731.42319184449</v>
      </c>
      <c r="BQ34" s="178">
        <f t="shared" si="1843"/>
        <v>674396.47788759973</v>
      </c>
      <c r="BR34" s="178">
        <f t="shared" si="1843"/>
        <v>694651.48422422772</v>
      </c>
      <c r="BS34" s="178">
        <f t="shared" si="1843"/>
        <v>715514.14075095463</v>
      </c>
      <c r="BT34" s="178">
        <f t="shared" si="1843"/>
        <v>737002.67697348329</v>
      </c>
      <c r="BU34" s="178">
        <f t="shared" si="1843"/>
        <v>759135.86928268778</v>
      </c>
      <c r="BV34" s="178">
        <f t="shared" si="1843"/>
        <v>781933.05736116844</v>
      </c>
      <c r="BW34" s="178">
        <f t="shared" si="1843"/>
        <v>805414.1610820035</v>
      </c>
      <c r="BX34" s="178">
        <f t="shared" si="1843"/>
        <v>829599.69791446358</v>
      </c>
      <c r="BY34" s="178">
        <f t="shared" si="1843"/>
        <v>854510.80085189745</v>
      </c>
      <c r="BZ34" s="178">
        <f t="shared" ref="BZ34:EK34" si="1844">SUM(BZ30:BZ33)</f>
        <v>880169.23687745444</v>
      </c>
      <c r="CA34" s="178">
        <f t="shared" si="1844"/>
        <v>906597.42598377797</v>
      </c>
      <c r="CB34" s="178">
        <f t="shared" si="1844"/>
        <v>933818.46076329134</v>
      </c>
      <c r="CC34" s="178">
        <f t="shared" si="1844"/>
        <v>961856.12658619008</v>
      </c>
      <c r="CD34" s="178">
        <f t="shared" si="1844"/>
        <v>990734.92238377582</v>
      </c>
      <c r="CE34" s="178">
        <f t="shared" si="1844"/>
        <v>1020480.0820552891</v>
      </c>
      <c r="CF34" s="178">
        <f t="shared" si="1844"/>
        <v>0</v>
      </c>
      <c r="CG34" s="178">
        <f t="shared" si="1844"/>
        <v>0</v>
      </c>
      <c r="CH34" s="178">
        <f t="shared" si="1844"/>
        <v>0</v>
      </c>
      <c r="CI34" s="178">
        <f t="shared" si="1844"/>
        <v>0</v>
      </c>
      <c r="CJ34" s="178">
        <f t="shared" si="1844"/>
        <v>0</v>
      </c>
      <c r="CK34" s="178">
        <f t="shared" si="1844"/>
        <v>0</v>
      </c>
      <c r="CL34" s="178">
        <f t="shared" si="1844"/>
        <v>0</v>
      </c>
      <c r="CM34" s="178">
        <f t="shared" si="1844"/>
        <v>0</v>
      </c>
      <c r="CN34" s="178">
        <f t="shared" si="1844"/>
        <v>0</v>
      </c>
      <c r="CO34" s="178">
        <f t="shared" si="1844"/>
        <v>0</v>
      </c>
      <c r="CP34" s="178">
        <f t="shared" si="1844"/>
        <v>0</v>
      </c>
      <c r="CQ34" s="178">
        <f t="shared" si="1844"/>
        <v>0</v>
      </c>
      <c r="CR34" s="178">
        <f t="shared" si="1844"/>
        <v>0</v>
      </c>
      <c r="CS34" s="178">
        <f t="shared" si="1844"/>
        <v>0</v>
      </c>
      <c r="CT34" s="178">
        <f t="shared" si="1844"/>
        <v>0</v>
      </c>
      <c r="CU34" s="178">
        <f t="shared" si="1844"/>
        <v>0</v>
      </c>
      <c r="CV34" s="178">
        <f t="shared" si="1844"/>
        <v>0</v>
      </c>
      <c r="CW34" s="178">
        <f t="shared" si="1844"/>
        <v>0</v>
      </c>
      <c r="CX34" s="178">
        <f t="shared" si="1844"/>
        <v>0</v>
      </c>
      <c r="CY34" s="178">
        <f t="shared" si="1844"/>
        <v>0</v>
      </c>
      <c r="CZ34" s="178">
        <f t="shared" si="1844"/>
        <v>0</v>
      </c>
      <c r="DA34" s="178">
        <f t="shared" si="1844"/>
        <v>0</v>
      </c>
      <c r="DB34" s="178">
        <f t="shared" si="1844"/>
        <v>0</v>
      </c>
      <c r="DC34" s="178">
        <f t="shared" si="1844"/>
        <v>0</v>
      </c>
      <c r="DD34" s="178">
        <f t="shared" si="1844"/>
        <v>0</v>
      </c>
      <c r="DE34" s="178">
        <f t="shared" si="1844"/>
        <v>0</v>
      </c>
      <c r="DF34" s="178">
        <f t="shared" si="1844"/>
        <v>0</v>
      </c>
      <c r="DG34" s="178">
        <f t="shared" si="1844"/>
        <v>0</v>
      </c>
      <c r="DH34" s="178">
        <f t="shared" si="1844"/>
        <v>0</v>
      </c>
      <c r="DI34" s="178">
        <f t="shared" si="1844"/>
        <v>0</v>
      </c>
      <c r="DJ34" s="178">
        <f t="shared" si="1844"/>
        <v>0</v>
      </c>
      <c r="DK34" s="178">
        <f t="shared" si="1844"/>
        <v>0</v>
      </c>
      <c r="DL34" s="178">
        <f t="shared" si="1844"/>
        <v>0</v>
      </c>
      <c r="DM34" s="178">
        <f t="shared" si="1844"/>
        <v>0</v>
      </c>
      <c r="DN34" s="178">
        <f t="shared" si="1844"/>
        <v>0</v>
      </c>
      <c r="DO34" s="178">
        <f t="shared" si="1844"/>
        <v>0</v>
      </c>
      <c r="DP34" s="178">
        <f t="shared" si="1844"/>
        <v>0</v>
      </c>
      <c r="DQ34" s="178">
        <f t="shared" si="1844"/>
        <v>0</v>
      </c>
      <c r="DR34" s="178">
        <f t="shared" si="1844"/>
        <v>0</v>
      </c>
      <c r="DS34" s="178">
        <f t="shared" si="1844"/>
        <v>0</v>
      </c>
      <c r="DT34" s="178">
        <f t="shared" si="1844"/>
        <v>0</v>
      </c>
      <c r="DU34" s="178">
        <f t="shared" si="1844"/>
        <v>0</v>
      </c>
      <c r="DV34" s="178">
        <f t="shared" si="1844"/>
        <v>0</v>
      </c>
      <c r="DW34" s="178">
        <f t="shared" si="1844"/>
        <v>0</v>
      </c>
      <c r="DX34" s="178">
        <f t="shared" si="1844"/>
        <v>0</v>
      </c>
      <c r="DY34" s="178">
        <f t="shared" si="1844"/>
        <v>0</v>
      </c>
      <c r="DZ34" s="178">
        <f t="shared" si="1844"/>
        <v>0</v>
      </c>
      <c r="EA34" s="178">
        <f t="shared" si="1844"/>
        <v>0</v>
      </c>
      <c r="EB34" s="178">
        <f t="shared" si="1844"/>
        <v>0</v>
      </c>
      <c r="EC34" s="178">
        <f t="shared" si="1844"/>
        <v>0</v>
      </c>
      <c r="ED34" s="178">
        <f t="shared" si="1844"/>
        <v>0</v>
      </c>
      <c r="EE34" s="178">
        <f t="shared" si="1844"/>
        <v>0</v>
      </c>
      <c r="EF34" s="178">
        <f t="shared" si="1844"/>
        <v>0</v>
      </c>
      <c r="EG34" s="178">
        <f t="shared" si="1844"/>
        <v>0</v>
      </c>
      <c r="EH34" s="178">
        <f t="shared" si="1844"/>
        <v>0</v>
      </c>
      <c r="EI34" s="178">
        <f t="shared" si="1844"/>
        <v>0</v>
      </c>
      <c r="EJ34" s="178">
        <f t="shared" si="1844"/>
        <v>0</v>
      </c>
      <c r="EK34" s="178">
        <f t="shared" si="1844"/>
        <v>0</v>
      </c>
      <c r="EL34" s="178">
        <f t="shared" ref="EL34:GW34" si="1845">SUM(EL30:EL33)</f>
        <v>0</v>
      </c>
      <c r="EM34" s="178">
        <f t="shared" si="1845"/>
        <v>0</v>
      </c>
      <c r="EN34" s="178">
        <f t="shared" si="1845"/>
        <v>0</v>
      </c>
      <c r="EO34" s="178">
        <f t="shared" si="1845"/>
        <v>0</v>
      </c>
      <c r="EP34" s="178">
        <f t="shared" si="1845"/>
        <v>0</v>
      </c>
      <c r="EQ34" s="178">
        <f t="shared" si="1845"/>
        <v>0</v>
      </c>
      <c r="ER34" s="178">
        <f t="shared" si="1845"/>
        <v>0</v>
      </c>
      <c r="ES34" s="178">
        <f t="shared" si="1845"/>
        <v>0</v>
      </c>
      <c r="ET34" s="178">
        <f t="shared" si="1845"/>
        <v>0</v>
      </c>
      <c r="EU34" s="178">
        <f t="shared" si="1845"/>
        <v>0</v>
      </c>
      <c r="EV34" s="178">
        <f t="shared" si="1845"/>
        <v>0</v>
      </c>
      <c r="EW34" s="178">
        <f t="shared" si="1845"/>
        <v>0</v>
      </c>
      <c r="EX34" s="178">
        <f t="shared" si="1845"/>
        <v>0</v>
      </c>
      <c r="EY34" s="178">
        <f t="shared" si="1845"/>
        <v>0</v>
      </c>
      <c r="EZ34" s="178">
        <f t="shared" si="1845"/>
        <v>0</v>
      </c>
      <c r="FA34" s="178">
        <f t="shared" si="1845"/>
        <v>0</v>
      </c>
      <c r="FB34" s="178">
        <f t="shared" si="1845"/>
        <v>0</v>
      </c>
      <c r="FC34" s="178">
        <f t="shared" si="1845"/>
        <v>0</v>
      </c>
      <c r="FD34" s="178">
        <f t="shared" si="1845"/>
        <v>0</v>
      </c>
      <c r="FE34" s="178">
        <f t="shared" si="1845"/>
        <v>0</v>
      </c>
      <c r="FF34" s="178">
        <f t="shared" si="1845"/>
        <v>0</v>
      </c>
      <c r="FG34" s="178">
        <f t="shared" si="1845"/>
        <v>0</v>
      </c>
      <c r="FH34" s="178">
        <f t="shared" si="1845"/>
        <v>0</v>
      </c>
      <c r="FI34" s="178">
        <f t="shared" si="1845"/>
        <v>0</v>
      </c>
      <c r="FJ34" s="178">
        <f t="shared" si="1845"/>
        <v>0</v>
      </c>
      <c r="FK34" s="178">
        <f t="shared" si="1845"/>
        <v>0</v>
      </c>
      <c r="FL34" s="178">
        <f t="shared" si="1845"/>
        <v>0</v>
      </c>
      <c r="FM34" s="178">
        <f t="shared" si="1845"/>
        <v>0</v>
      </c>
      <c r="FN34" s="178">
        <f t="shared" si="1845"/>
        <v>0</v>
      </c>
      <c r="FO34" s="178">
        <f t="shared" si="1845"/>
        <v>0</v>
      </c>
      <c r="FP34" s="178">
        <f t="shared" si="1845"/>
        <v>0</v>
      </c>
      <c r="FQ34" s="178">
        <f t="shared" si="1845"/>
        <v>0</v>
      </c>
      <c r="FR34" s="178">
        <f t="shared" si="1845"/>
        <v>0</v>
      </c>
      <c r="FS34" s="178">
        <f t="shared" si="1845"/>
        <v>0</v>
      </c>
      <c r="FT34" s="178">
        <f t="shared" si="1845"/>
        <v>0</v>
      </c>
      <c r="FU34" s="178">
        <f t="shared" si="1845"/>
        <v>0</v>
      </c>
      <c r="FV34" s="178">
        <f t="shared" si="1845"/>
        <v>0</v>
      </c>
      <c r="FW34" s="178">
        <f t="shared" si="1845"/>
        <v>0</v>
      </c>
      <c r="FX34" s="178">
        <f t="shared" si="1845"/>
        <v>0</v>
      </c>
      <c r="FY34" s="178">
        <f t="shared" si="1845"/>
        <v>0</v>
      </c>
      <c r="FZ34" s="178">
        <f t="shared" si="1845"/>
        <v>0</v>
      </c>
      <c r="GA34" s="178">
        <f t="shared" si="1845"/>
        <v>0</v>
      </c>
      <c r="GB34" s="178">
        <f t="shared" si="1845"/>
        <v>0</v>
      </c>
      <c r="GC34" s="178">
        <f t="shared" si="1845"/>
        <v>0</v>
      </c>
      <c r="GD34" s="178">
        <f t="shared" si="1845"/>
        <v>0</v>
      </c>
      <c r="GE34" s="178">
        <f t="shared" si="1845"/>
        <v>0</v>
      </c>
      <c r="GF34" s="178">
        <f t="shared" si="1845"/>
        <v>0</v>
      </c>
      <c r="GG34" s="178">
        <f t="shared" si="1845"/>
        <v>0</v>
      </c>
      <c r="GH34" s="178">
        <f t="shared" si="1845"/>
        <v>0</v>
      </c>
      <c r="GI34" s="178">
        <f t="shared" si="1845"/>
        <v>0</v>
      </c>
      <c r="GJ34" s="178">
        <f t="shared" si="1845"/>
        <v>0</v>
      </c>
      <c r="GK34" s="178">
        <f t="shared" si="1845"/>
        <v>0</v>
      </c>
      <c r="GL34" s="178">
        <f t="shared" si="1845"/>
        <v>0</v>
      </c>
      <c r="GM34" s="178">
        <f t="shared" si="1845"/>
        <v>0</v>
      </c>
      <c r="GN34" s="178">
        <f t="shared" si="1845"/>
        <v>0</v>
      </c>
      <c r="GO34" s="178">
        <f t="shared" si="1845"/>
        <v>0</v>
      </c>
      <c r="GP34" s="178">
        <f t="shared" si="1845"/>
        <v>0</v>
      </c>
      <c r="GQ34" s="178">
        <f t="shared" si="1845"/>
        <v>0</v>
      </c>
      <c r="GR34" s="178">
        <f t="shared" si="1845"/>
        <v>0</v>
      </c>
      <c r="GS34" s="178">
        <f t="shared" si="1845"/>
        <v>0</v>
      </c>
      <c r="GT34" s="178">
        <f t="shared" si="1845"/>
        <v>0</v>
      </c>
      <c r="GU34" s="178">
        <f t="shared" si="1845"/>
        <v>0</v>
      </c>
      <c r="GV34" s="178">
        <f t="shared" si="1845"/>
        <v>0</v>
      </c>
      <c r="GW34" s="178">
        <f t="shared" si="1845"/>
        <v>0</v>
      </c>
      <c r="GX34" s="178">
        <f t="shared" ref="GX34:IP34" si="1846">SUM(GX30:GX33)</f>
        <v>0</v>
      </c>
      <c r="GY34" s="178">
        <f t="shared" si="1846"/>
        <v>0</v>
      </c>
      <c r="GZ34" s="178">
        <f t="shared" si="1846"/>
        <v>0</v>
      </c>
      <c r="HA34" s="178">
        <f t="shared" si="1846"/>
        <v>0</v>
      </c>
      <c r="HB34" s="178">
        <f t="shared" si="1846"/>
        <v>0</v>
      </c>
      <c r="HC34" s="178">
        <f t="shared" si="1846"/>
        <v>0</v>
      </c>
      <c r="HD34" s="178">
        <f t="shared" si="1846"/>
        <v>0</v>
      </c>
      <c r="HE34" s="178">
        <f t="shared" si="1846"/>
        <v>0</v>
      </c>
      <c r="HF34" s="178">
        <f t="shared" si="1846"/>
        <v>0</v>
      </c>
      <c r="HG34" s="178">
        <f t="shared" si="1846"/>
        <v>0</v>
      </c>
      <c r="HH34" s="178">
        <f t="shared" si="1846"/>
        <v>0</v>
      </c>
      <c r="HI34" s="178">
        <f t="shared" si="1846"/>
        <v>0</v>
      </c>
      <c r="HJ34" s="178">
        <f t="shared" si="1846"/>
        <v>0</v>
      </c>
      <c r="HK34" s="178">
        <f t="shared" si="1846"/>
        <v>0</v>
      </c>
      <c r="HL34" s="178">
        <f t="shared" si="1846"/>
        <v>0</v>
      </c>
      <c r="HM34" s="178">
        <f t="shared" si="1846"/>
        <v>0</v>
      </c>
      <c r="HN34" s="178">
        <f t="shared" si="1846"/>
        <v>0</v>
      </c>
      <c r="HO34" s="178">
        <f t="shared" si="1846"/>
        <v>0</v>
      </c>
      <c r="HP34" s="178">
        <f t="shared" si="1846"/>
        <v>0</v>
      </c>
      <c r="HQ34" s="178">
        <f t="shared" si="1846"/>
        <v>0</v>
      </c>
      <c r="HR34" s="178">
        <f t="shared" si="1846"/>
        <v>0</v>
      </c>
      <c r="HS34" s="178">
        <f t="shared" si="1846"/>
        <v>0</v>
      </c>
      <c r="HT34" s="178">
        <f t="shared" si="1846"/>
        <v>0</v>
      </c>
      <c r="HU34" s="178">
        <f t="shared" si="1846"/>
        <v>0</v>
      </c>
      <c r="HV34" s="178">
        <f t="shared" si="1846"/>
        <v>0</v>
      </c>
      <c r="HW34" s="178">
        <f t="shared" si="1846"/>
        <v>0</v>
      </c>
      <c r="HX34" s="178">
        <f t="shared" si="1846"/>
        <v>0</v>
      </c>
      <c r="HY34" s="178">
        <f t="shared" si="1846"/>
        <v>0</v>
      </c>
      <c r="HZ34" s="178">
        <f t="shared" si="1846"/>
        <v>0</v>
      </c>
      <c r="IA34" s="178">
        <f t="shared" si="1846"/>
        <v>0</v>
      </c>
      <c r="IB34" s="178">
        <f t="shared" si="1846"/>
        <v>0</v>
      </c>
      <c r="IC34" s="178">
        <f t="shared" si="1846"/>
        <v>0</v>
      </c>
      <c r="ID34" s="178">
        <f t="shared" si="1846"/>
        <v>0</v>
      </c>
      <c r="IE34" s="178">
        <f t="shared" si="1846"/>
        <v>0</v>
      </c>
      <c r="IF34" s="178">
        <f t="shared" si="1846"/>
        <v>0</v>
      </c>
      <c r="IG34" s="178">
        <f t="shared" si="1846"/>
        <v>0</v>
      </c>
      <c r="IH34" s="178">
        <f t="shared" si="1846"/>
        <v>0</v>
      </c>
      <c r="II34" s="178">
        <f t="shared" si="1846"/>
        <v>0</v>
      </c>
      <c r="IJ34" s="178">
        <f t="shared" si="1846"/>
        <v>0</v>
      </c>
      <c r="IK34" s="178">
        <f t="shared" si="1846"/>
        <v>0</v>
      </c>
      <c r="IL34" s="178">
        <f t="shared" si="1846"/>
        <v>0</v>
      </c>
      <c r="IM34" s="178">
        <f t="shared" si="1846"/>
        <v>0</v>
      </c>
      <c r="IN34" s="178">
        <f t="shared" si="1846"/>
        <v>0</v>
      </c>
      <c r="IO34" s="178">
        <f t="shared" si="1846"/>
        <v>0</v>
      </c>
      <c r="IP34" s="178">
        <f t="shared" si="1846"/>
        <v>0</v>
      </c>
      <c r="IQ34" s="178">
        <f t="shared" ref="IQ34:LB34" si="1847">SUM(IQ30:IQ33)</f>
        <v>0</v>
      </c>
      <c r="IR34" s="178">
        <f t="shared" si="1847"/>
        <v>0</v>
      </c>
      <c r="IS34" s="178">
        <f t="shared" si="1847"/>
        <v>0</v>
      </c>
      <c r="IT34" s="178">
        <f t="shared" si="1847"/>
        <v>0</v>
      </c>
      <c r="IU34" s="178">
        <f t="shared" si="1847"/>
        <v>0</v>
      </c>
      <c r="IV34" s="178">
        <f t="shared" si="1847"/>
        <v>0</v>
      </c>
      <c r="IW34" s="178">
        <f t="shared" si="1847"/>
        <v>0</v>
      </c>
      <c r="IX34" s="178">
        <f t="shared" si="1847"/>
        <v>0</v>
      </c>
      <c r="IY34" s="178">
        <f t="shared" si="1847"/>
        <v>0</v>
      </c>
      <c r="IZ34" s="178">
        <f t="shared" si="1847"/>
        <v>0</v>
      </c>
      <c r="JA34" s="178">
        <f t="shared" si="1847"/>
        <v>0</v>
      </c>
      <c r="JB34" s="178">
        <f t="shared" si="1847"/>
        <v>0</v>
      </c>
      <c r="JC34" s="178">
        <f t="shared" si="1847"/>
        <v>0</v>
      </c>
      <c r="JD34" s="178">
        <f t="shared" si="1847"/>
        <v>0</v>
      </c>
      <c r="JE34" s="178">
        <f t="shared" si="1847"/>
        <v>0</v>
      </c>
      <c r="JF34" s="178">
        <f t="shared" si="1847"/>
        <v>0</v>
      </c>
      <c r="JG34" s="178">
        <f t="shared" si="1847"/>
        <v>0</v>
      </c>
      <c r="JH34" s="178">
        <f t="shared" si="1847"/>
        <v>0</v>
      </c>
      <c r="JI34" s="178">
        <f t="shared" si="1847"/>
        <v>0</v>
      </c>
      <c r="JJ34" s="178">
        <f t="shared" si="1847"/>
        <v>0</v>
      </c>
      <c r="JK34" s="178">
        <f t="shared" si="1847"/>
        <v>0</v>
      </c>
      <c r="JL34" s="178">
        <f t="shared" si="1847"/>
        <v>0</v>
      </c>
      <c r="JM34" s="178">
        <f t="shared" si="1847"/>
        <v>0</v>
      </c>
      <c r="JN34" s="178">
        <f t="shared" si="1847"/>
        <v>0</v>
      </c>
      <c r="JO34" s="178">
        <f t="shared" si="1847"/>
        <v>0</v>
      </c>
      <c r="JP34" s="178">
        <f t="shared" si="1847"/>
        <v>0</v>
      </c>
      <c r="JQ34" s="178">
        <f t="shared" si="1847"/>
        <v>0</v>
      </c>
      <c r="JR34" s="178">
        <f t="shared" si="1847"/>
        <v>0</v>
      </c>
      <c r="JS34" s="178">
        <f t="shared" si="1847"/>
        <v>0</v>
      </c>
      <c r="JT34" s="178">
        <f t="shared" si="1847"/>
        <v>0</v>
      </c>
      <c r="JU34" s="178">
        <f t="shared" si="1847"/>
        <v>0</v>
      </c>
      <c r="JV34" s="178">
        <f t="shared" si="1847"/>
        <v>0</v>
      </c>
      <c r="JW34" s="178">
        <f t="shared" si="1847"/>
        <v>0</v>
      </c>
      <c r="JX34" s="178">
        <f t="shared" si="1847"/>
        <v>0</v>
      </c>
      <c r="JY34" s="178">
        <f t="shared" si="1847"/>
        <v>0</v>
      </c>
      <c r="JZ34" s="178">
        <f t="shared" si="1847"/>
        <v>0</v>
      </c>
      <c r="KA34" s="178">
        <f t="shared" si="1847"/>
        <v>0</v>
      </c>
      <c r="KB34" s="178">
        <f t="shared" si="1847"/>
        <v>0</v>
      </c>
      <c r="KC34" s="178">
        <f t="shared" si="1847"/>
        <v>0</v>
      </c>
      <c r="KD34" s="178">
        <f t="shared" si="1847"/>
        <v>0</v>
      </c>
      <c r="KE34" s="178">
        <f t="shared" si="1847"/>
        <v>0</v>
      </c>
      <c r="KF34" s="178">
        <f t="shared" si="1847"/>
        <v>0</v>
      </c>
      <c r="KG34" s="178">
        <f t="shared" si="1847"/>
        <v>0</v>
      </c>
      <c r="KH34" s="178">
        <f t="shared" si="1847"/>
        <v>0</v>
      </c>
      <c r="KI34" s="178">
        <f t="shared" si="1847"/>
        <v>0</v>
      </c>
      <c r="KJ34" s="178">
        <f t="shared" si="1847"/>
        <v>0</v>
      </c>
      <c r="KK34" s="178">
        <f t="shared" si="1847"/>
        <v>0</v>
      </c>
      <c r="KL34" s="178">
        <f t="shared" si="1847"/>
        <v>0</v>
      </c>
      <c r="KM34" s="178">
        <f t="shared" si="1847"/>
        <v>0</v>
      </c>
      <c r="KN34" s="178">
        <f t="shared" si="1847"/>
        <v>0</v>
      </c>
      <c r="KO34" s="178">
        <f t="shared" si="1847"/>
        <v>0</v>
      </c>
      <c r="KP34" s="178">
        <f t="shared" si="1847"/>
        <v>0</v>
      </c>
      <c r="KQ34" s="178">
        <f t="shared" si="1847"/>
        <v>0</v>
      </c>
      <c r="KR34" s="178">
        <f t="shared" si="1847"/>
        <v>0</v>
      </c>
      <c r="KS34" s="178">
        <f t="shared" si="1847"/>
        <v>0</v>
      </c>
      <c r="KT34" s="178">
        <f t="shared" si="1847"/>
        <v>0</v>
      </c>
      <c r="KU34" s="178">
        <f t="shared" si="1847"/>
        <v>0</v>
      </c>
      <c r="KV34" s="178">
        <f t="shared" si="1847"/>
        <v>0</v>
      </c>
      <c r="KW34" s="178">
        <f t="shared" si="1847"/>
        <v>0</v>
      </c>
      <c r="KX34" s="178">
        <f t="shared" si="1847"/>
        <v>0</v>
      </c>
      <c r="KY34" s="178">
        <f t="shared" si="1847"/>
        <v>0</v>
      </c>
      <c r="KZ34" s="178">
        <f t="shared" si="1847"/>
        <v>0</v>
      </c>
      <c r="LA34" s="178">
        <f t="shared" si="1847"/>
        <v>0</v>
      </c>
      <c r="LB34" s="178">
        <f t="shared" si="1847"/>
        <v>0</v>
      </c>
      <c r="LC34" s="178">
        <f t="shared" ref="LC34:NN34" si="1848">SUM(LC30:LC33)</f>
        <v>0</v>
      </c>
      <c r="LD34" s="178">
        <f t="shared" si="1848"/>
        <v>0</v>
      </c>
      <c r="LE34" s="178">
        <f t="shared" si="1848"/>
        <v>0</v>
      </c>
      <c r="LF34" s="178">
        <f t="shared" si="1848"/>
        <v>0</v>
      </c>
      <c r="LG34" s="178">
        <f t="shared" si="1848"/>
        <v>0</v>
      </c>
      <c r="LH34" s="178">
        <f t="shared" si="1848"/>
        <v>0</v>
      </c>
      <c r="LI34" s="178">
        <f t="shared" si="1848"/>
        <v>0</v>
      </c>
      <c r="LJ34" s="178">
        <f t="shared" si="1848"/>
        <v>0</v>
      </c>
      <c r="LK34" s="178">
        <f t="shared" si="1848"/>
        <v>0</v>
      </c>
      <c r="LL34" s="178">
        <f t="shared" si="1848"/>
        <v>0</v>
      </c>
      <c r="LM34" s="178">
        <f t="shared" si="1848"/>
        <v>0</v>
      </c>
      <c r="LN34" s="178">
        <f t="shared" si="1848"/>
        <v>0</v>
      </c>
      <c r="LO34" s="178">
        <f t="shared" si="1848"/>
        <v>0</v>
      </c>
      <c r="LP34" s="178">
        <f t="shared" si="1848"/>
        <v>0</v>
      </c>
      <c r="LQ34" s="178">
        <f t="shared" si="1848"/>
        <v>0</v>
      </c>
      <c r="LR34" s="178">
        <f t="shared" si="1848"/>
        <v>0</v>
      </c>
      <c r="LS34" s="178">
        <f t="shared" si="1848"/>
        <v>0</v>
      </c>
      <c r="LT34" s="178">
        <f t="shared" si="1848"/>
        <v>0</v>
      </c>
      <c r="LU34" s="178">
        <f t="shared" si="1848"/>
        <v>0</v>
      </c>
      <c r="LV34" s="178">
        <f t="shared" si="1848"/>
        <v>0</v>
      </c>
      <c r="LW34" s="178">
        <f t="shared" si="1848"/>
        <v>0</v>
      </c>
      <c r="LX34" s="178">
        <f t="shared" si="1848"/>
        <v>0</v>
      </c>
      <c r="LY34" s="178">
        <f t="shared" si="1848"/>
        <v>0</v>
      </c>
      <c r="LZ34" s="178">
        <f t="shared" si="1848"/>
        <v>0</v>
      </c>
      <c r="MA34" s="178">
        <f t="shared" si="1848"/>
        <v>0</v>
      </c>
      <c r="MB34" s="178">
        <f t="shared" si="1848"/>
        <v>0</v>
      </c>
      <c r="MC34" s="178">
        <f t="shared" si="1848"/>
        <v>0</v>
      </c>
      <c r="MD34" s="178">
        <f t="shared" si="1848"/>
        <v>0</v>
      </c>
      <c r="ME34" s="178">
        <f t="shared" si="1848"/>
        <v>0</v>
      </c>
      <c r="MF34" s="178">
        <f t="shared" si="1848"/>
        <v>0</v>
      </c>
      <c r="MG34" s="178">
        <f t="shared" si="1848"/>
        <v>0</v>
      </c>
      <c r="MH34" s="178">
        <f t="shared" si="1848"/>
        <v>0</v>
      </c>
      <c r="MI34" s="178">
        <f t="shared" si="1848"/>
        <v>0</v>
      </c>
      <c r="MJ34" s="178">
        <f t="shared" si="1848"/>
        <v>0</v>
      </c>
      <c r="MK34" s="178">
        <f t="shared" si="1848"/>
        <v>0</v>
      </c>
      <c r="ML34" s="178">
        <f t="shared" si="1848"/>
        <v>0</v>
      </c>
      <c r="MM34" s="178">
        <f t="shared" si="1848"/>
        <v>0</v>
      </c>
      <c r="MN34" s="178">
        <f t="shared" si="1848"/>
        <v>0</v>
      </c>
      <c r="MO34" s="178">
        <f t="shared" si="1848"/>
        <v>0</v>
      </c>
      <c r="MP34" s="178">
        <f t="shared" si="1848"/>
        <v>0</v>
      </c>
      <c r="MQ34" s="178">
        <f t="shared" si="1848"/>
        <v>0</v>
      </c>
      <c r="MR34" s="178">
        <f t="shared" si="1848"/>
        <v>0</v>
      </c>
      <c r="MS34" s="178">
        <f t="shared" si="1848"/>
        <v>0</v>
      </c>
      <c r="MT34" s="178">
        <f t="shared" si="1848"/>
        <v>0</v>
      </c>
      <c r="MU34" s="178">
        <f t="shared" si="1848"/>
        <v>0</v>
      </c>
      <c r="MV34" s="178">
        <f t="shared" si="1848"/>
        <v>0</v>
      </c>
      <c r="MW34" s="178">
        <f t="shared" si="1848"/>
        <v>0</v>
      </c>
      <c r="MX34" s="178">
        <f t="shared" si="1848"/>
        <v>0</v>
      </c>
      <c r="MY34" s="178">
        <f t="shared" si="1848"/>
        <v>0</v>
      </c>
      <c r="MZ34" s="178">
        <f t="shared" si="1848"/>
        <v>0</v>
      </c>
      <c r="NA34" s="178">
        <f t="shared" si="1848"/>
        <v>0</v>
      </c>
      <c r="NB34" s="178">
        <f t="shared" si="1848"/>
        <v>0</v>
      </c>
      <c r="NC34" s="178">
        <f t="shared" si="1848"/>
        <v>0</v>
      </c>
      <c r="ND34" s="178">
        <f t="shared" si="1848"/>
        <v>0</v>
      </c>
      <c r="NE34" s="178">
        <f t="shared" si="1848"/>
        <v>0</v>
      </c>
      <c r="NF34" s="178">
        <f t="shared" si="1848"/>
        <v>0</v>
      </c>
      <c r="NG34" s="178">
        <f t="shared" si="1848"/>
        <v>0</v>
      </c>
      <c r="NH34" s="178">
        <f t="shared" si="1848"/>
        <v>0</v>
      </c>
      <c r="NI34" s="178">
        <f t="shared" si="1848"/>
        <v>0</v>
      </c>
      <c r="NJ34" s="178">
        <f t="shared" si="1848"/>
        <v>0</v>
      </c>
      <c r="NK34" s="178">
        <f t="shared" si="1848"/>
        <v>0</v>
      </c>
      <c r="NL34" s="178">
        <f t="shared" si="1848"/>
        <v>0</v>
      </c>
      <c r="NM34" s="178">
        <f t="shared" si="1848"/>
        <v>0</v>
      </c>
      <c r="NN34" s="178">
        <f t="shared" si="1848"/>
        <v>0</v>
      </c>
      <c r="NO34" s="178">
        <f t="shared" ref="NO34:PZ34" si="1849">SUM(NO30:NO33)</f>
        <v>0</v>
      </c>
      <c r="NP34" s="178">
        <f t="shared" si="1849"/>
        <v>0</v>
      </c>
      <c r="NQ34" s="178">
        <f t="shared" si="1849"/>
        <v>0</v>
      </c>
      <c r="NR34" s="178">
        <f t="shared" si="1849"/>
        <v>0</v>
      </c>
      <c r="NS34" s="178">
        <f t="shared" si="1849"/>
        <v>0</v>
      </c>
      <c r="NT34" s="178">
        <f t="shared" si="1849"/>
        <v>0</v>
      </c>
      <c r="NU34" s="178">
        <f t="shared" si="1849"/>
        <v>0</v>
      </c>
      <c r="NV34" s="178">
        <f t="shared" si="1849"/>
        <v>0</v>
      </c>
      <c r="NW34" s="178">
        <f t="shared" si="1849"/>
        <v>0</v>
      </c>
      <c r="NX34" s="178">
        <f t="shared" si="1849"/>
        <v>0</v>
      </c>
      <c r="NY34" s="178">
        <f t="shared" si="1849"/>
        <v>0</v>
      </c>
      <c r="NZ34" s="178">
        <f t="shared" si="1849"/>
        <v>0</v>
      </c>
      <c r="OA34" s="178">
        <f t="shared" si="1849"/>
        <v>0</v>
      </c>
      <c r="OB34" s="178">
        <f t="shared" si="1849"/>
        <v>0</v>
      </c>
      <c r="OC34" s="178">
        <f t="shared" si="1849"/>
        <v>0</v>
      </c>
      <c r="OD34" s="178">
        <f t="shared" si="1849"/>
        <v>0</v>
      </c>
      <c r="OE34" s="178">
        <f t="shared" si="1849"/>
        <v>0</v>
      </c>
      <c r="OF34" s="178">
        <f t="shared" si="1849"/>
        <v>0</v>
      </c>
      <c r="OG34" s="178">
        <f t="shared" si="1849"/>
        <v>0</v>
      </c>
      <c r="OH34" s="178">
        <f t="shared" si="1849"/>
        <v>0</v>
      </c>
      <c r="OI34" s="178">
        <f t="shared" si="1849"/>
        <v>0</v>
      </c>
      <c r="OJ34" s="178">
        <f t="shared" si="1849"/>
        <v>0</v>
      </c>
      <c r="OK34" s="178">
        <f t="shared" si="1849"/>
        <v>0</v>
      </c>
      <c r="OL34" s="178">
        <f t="shared" si="1849"/>
        <v>0</v>
      </c>
      <c r="OM34" s="178">
        <f t="shared" si="1849"/>
        <v>0</v>
      </c>
      <c r="ON34" s="178">
        <f t="shared" si="1849"/>
        <v>0</v>
      </c>
      <c r="OO34" s="178">
        <f t="shared" si="1849"/>
        <v>0</v>
      </c>
      <c r="OP34" s="178">
        <f t="shared" si="1849"/>
        <v>0</v>
      </c>
      <c r="OQ34" s="178">
        <f t="shared" si="1849"/>
        <v>0</v>
      </c>
      <c r="OR34" s="178">
        <f t="shared" si="1849"/>
        <v>0</v>
      </c>
      <c r="OS34" s="178">
        <f t="shared" si="1849"/>
        <v>0</v>
      </c>
      <c r="OT34" s="178">
        <f t="shared" si="1849"/>
        <v>0</v>
      </c>
      <c r="OU34" s="178">
        <f t="shared" si="1849"/>
        <v>0</v>
      </c>
      <c r="OV34" s="178">
        <f t="shared" si="1849"/>
        <v>0</v>
      </c>
      <c r="OW34" s="178">
        <f t="shared" si="1849"/>
        <v>0</v>
      </c>
      <c r="OX34" s="178">
        <f t="shared" si="1849"/>
        <v>0</v>
      </c>
      <c r="OY34" s="178">
        <f t="shared" si="1849"/>
        <v>0</v>
      </c>
      <c r="OZ34" s="178">
        <f t="shared" si="1849"/>
        <v>0</v>
      </c>
      <c r="PA34" s="178">
        <f t="shared" si="1849"/>
        <v>0</v>
      </c>
      <c r="PB34" s="178">
        <f t="shared" si="1849"/>
        <v>0</v>
      </c>
      <c r="PC34" s="178">
        <f t="shared" si="1849"/>
        <v>0</v>
      </c>
      <c r="PD34" s="178">
        <f t="shared" si="1849"/>
        <v>0</v>
      </c>
      <c r="PE34" s="178">
        <f t="shared" si="1849"/>
        <v>0</v>
      </c>
      <c r="PF34" s="178">
        <f t="shared" si="1849"/>
        <v>0</v>
      </c>
      <c r="PG34" s="178">
        <f t="shared" si="1849"/>
        <v>0</v>
      </c>
      <c r="PH34" s="178">
        <f t="shared" si="1849"/>
        <v>0</v>
      </c>
      <c r="PI34" s="178">
        <f t="shared" si="1849"/>
        <v>0</v>
      </c>
      <c r="PJ34" s="178">
        <f t="shared" si="1849"/>
        <v>0</v>
      </c>
      <c r="PK34" s="178">
        <f t="shared" si="1849"/>
        <v>0</v>
      </c>
      <c r="PL34" s="178">
        <f t="shared" si="1849"/>
        <v>0</v>
      </c>
      <c r="PM34" s="178">
        <f t="shared" si="1849"/>
        <v>0</v>
      </c>
      <c r="PN34" s="178">
        <f t="shared" si="1849"/>
        <v>0</v>
      </c>
      <c r="PO34" s="178">
        <f t="shared" si="1849"/>
        <v>0</v>
      </c>
      <c r="PP34" s="178">
        <f t="shared" si="1849"/>
        <v>0</v>
      </c>
      <c r="PQ34" s="178">
        <f t="shared" si="1849"/>
        <v>0</v>
      </c>
      <c r="PR34" s="178">
        <f t="shared" si="1849"/>
        <v>0</v>
      </c>
      <c r="PS34" s="178">
        <f t="shared" si="1849"/>
        <v>0</v>
      </c>
      <c r="PT34" s="178">
        <f t="shared" si="1849"/>
        <v>0</v>
      </c>
      <c r="PU34" s="178">
        <f t="shared" si="1849"/>
        <v>0</v>
      </c>
      <c r="PV34" s="178">
        <f t="shared" si="1849"/>
        <v>0</v>
      </c>
      <c r="PW34" s="178">
        <f t="shared" si="1849"/>
        <v>0</v>
      </c>
      <c r="PX34" s="178">
        <f t="shared" si="1849"/>
        <v>0</v>
      </c>
      <c r="PY34" s="178">
        <f t="shared" si="1849"/>
        <v>0</v>
      </c>
      <c r="PZ34" s="178">
        <f t="shared" si="1849"/>
        <v>0</v>
      </c>
      <c r="QA34" s="178">
        <f t="shared" ref="QA34:QT34" si="1850">SUM(QA30:QA33)</f>
        <v>0</v>
      </c>
      <c r="QB34" s="178">
        <f t="shared" si="1850"/>
        <v>0</v>
      </c>
      <c r="QC34" s="178">
        <f t="shared" si="1850"/>
        <v>0</v>
      </c>
      <c r="QD34" s="178">
        <f t="shared" si="1850"/>
        <v>0</v>
      </c>
      <c r="QE34" s="178">
        <f t="shared" si="1850"/>
        <v>0</v>
      </c>
      <c r="QF34" s="178">
        <f t="shared" si="1850"/>
        <v>0</v>
      </c>
      <c r="QG34" s="178">
        <f t="shared" si="1850"/>
        <v>0</v>
      </c>
      <c r="QH34" s="178">
        <f t="shared" si="1850"/>
        <v>0</v>
      </c>
      <c r="QI34" s="178">
        <f t="shared" si="1850"/>
        <v>0</v>
      </c>
      <c r="QJ34" s="178">
        <f t="shared" si="1850"/>
        <v>0</v>
      </c>
      <c r="QK34" s="178">
        <f t="shared" si="1850"/>
        <v>0</v>
      </c>
      <c r="QL34" s="178">
        <f t="shared" si="1850"/>
        <v>0</v>
      </c>
      <c r="QM34" s="178">
        <f t="shared" si="1850"/>
        <v>0</v>
      </c>
      <c r="QN34" s="178">
        <f t="shared" si="1850"/>
        <v>0</v>
      </c>
      <c r="QO34" s="178">
        <f t="shared" si="1850"/>
        <v>0</v>
      </c>
      <c r="QP34" s="178">
        <f t="shared" si="1850"/>
        <v>0</v>
      </c>
      <c r="QQ34" s="178">
        <f t="shared" si="1850"/>
        <v>0</v>
      </c>
      <c r="QR34" s="178">
        <f t="shared" si="1850"/>
        <v>0</v>
      </c>
      <c r="QS34" s="178">
        <f t="shared" si="1850"/>
        <v>0</v>
      </c>
      <c r="QT34" s="178">
        <f t="shared" si="1850"/>
        <v>0</v>
      </c>
    </row>
    <row r="35" spans="2:462" x14ac:dyDescent="0.3">
      <c r="B35" s="180" t="s">
        <v>401</v>
      </c>
      <c r="C35" s="181"/>
      <c r="D35" s="181"/>
      <c r="E35" s="182"/>
      <c r="F35" s="182"/>
      <c r="G35" s="181"/>
      <c r="H35" s="183"/>
      <c r="I35" s="183">
        <f>I34/I28</f>
        <v>0.84635825545171339</v>
      </c>
      <c r="J35" s="181"/>
      <c r="K35" s="181"/>
      <c r="L35" s="183">
        <f>L34/L28</f>
        <v>0.84635825545171339</v>
      </c>
      <c r="M35" s="183">
        <f>IFERROR(M34/M28,0)</f>
        <v>0.84635825545171339</v>
      </c>
      <c r="N35" s="183">
        <f t="shared" ref="N35:BY35" si="1851">IFERROR(N34/N28,0)</f>
        <v>0.84635825545171339</v>
      </c>
      <c r="O35" s="183">
        <f t="shared" si="1851"/>
        <v>0.84635825545171339</v>
      </c>
      <c r="P35" s="183">
        <f t="shared" si="1851"/>
        <v>0.84635825545171339</v>
      </c>
      <c r="Q35" s="183">
        <f t="shared" si="1851"/>
        <v>0.84635825545171339</v>
      </c>
      <c r="R35" s="183">
        <f t="shared" si="1851"/>
        <v>0.84635825545171339</v>
      </c>
      <c r="S35" s="183">
        <f t="shared" si="1851"/>
        <v>0.84635825545171339</v>
      </c>
      <c r="T35" s="183">
        <f t="shared" si="1851"/>
        <v>0.84635825545171339</v>
      </c>
      <c r="U35" s="183">
        <f t="shared" si="1851"/>
        <v>0.84635825545171339</v>
      </c>
      <c r="V35" s="183">
        <f t="shared" si="1851"/>
        <v>0.84635825545171339</v>
      </c>
      <c r="W35" s="183">
        <f t="shared" si="1851"/>
        <v>0.84635825545171339</v>
      </c>
      <c r="X35" s="183">
        <f t="shared" si="1851"/>
        <v>0.896116504854369</v>
      </c>
      <c r="Y35" s="183">
        <f t="shared" si="1851"/>
        <v>0.89622961636346499</v>
      </c>
      <c r="Z35" s="183">
        <f t="shared" si="1851"/>
        <v>0.89633943336258737</v>
      </c>
      <c r="AA35" s="183">
        <f t="shared" si="1851"/>
        <v>0.89644605180833725</v>
      </c>
      <c r="AB35" s="183">
        <f t="shared" si="1851"/>
        <v>0.8965495648624634</v>
      </c>
      <c r="AC35" s="183">
        <f t="shared" si="1851"/>
        <v>0.89665006297326544</v>
      </c>
      <c r="AD35" s="183">
        <f t="shared" si="1851"/>
        <v>0.89674763395462664</v>
      </c>
      <c r="AE35" s="183">
        <f t="shared" si="1851"/>
        <v>0.89684236306274423</v>
      </c>
      <c r="AF35" s="183">
        <f t="shared" si="1851"/>
        <v>0.89693433307062553</v>
      </c>
      <c r="AG35" s="183">
        <f t="shared" si="1851"/>
        <v>0.89702362434041316</v>
      </c>
      <c r="AH35" s="183">
        <f t="shared" si="1851"/>
        <v>0.89711031489360493</v>
      </c>
      <c r="AI35" s="183">
        <f t="shared" si="1851"/>
        <v>0.89719448047922812</v>
      </c>
      <c r="AJ35" s="183">
        <f t="shared" si="1851"/>
        <v>0.89727619464002728</v>
      </c>
      <c r="AK35" s="183">
        <f t="shared" si="1851"/>
        <v>0.89735552877672553</v>
      </c>
      <c r="AL35" s="183">
        <f t="shared" si="1851"/>
        <v>0.89743255221041307</v>
      </c>
      <c r="AM35" s="183">
        <f t="shared" si="1851"/>
        <v>0.89750733224311952</v>
      </c>
      <c r="AN35" s="183">
        <f t="shared" si="1851"/>
        <v>0.89757993421662086</v>
      </c>
      <c r="AO35" s="183">
        <f t="shared" si="1851"/>
        <v>0.89765042156953478</v>
      </c>
      <c r="AP35" s="183">
        <f t="shared" si="1851"/>
        <v>0.89771885589275213</v>
      </c>
      <c r="AQ35" s="183">
        <f t="shared" si="1851"/>
        <v>0.8977852969832546</v>
      </c>
      <c r="AR35" s="183">
        <f t="shared" si="1851"/>
        <v>0.89784980289636374</v>
      </c>
      <c r="AS35" s="183">
        <f t="shared" si="1851"/>
        <v>0.89791242999646959</v>
      </c>
      <c r="AT35" s="183">
        <f t="shared" si="1851"/>
        <v>0.89797323300628118</v>
      </c>
      <c r="AU35" s="183">
        <f t="shared" si="1851"/>
        <v>0.89803226505464195</v>
      </c>
      <c r="AV35" s="183">
        <f t="shared" si="1851"/>
        <v>0.89808957772295328</v>
      </c>
      <c r="AW35" s="183">
        <f t="shared" si="1851"/>
        <v>0.89814522109024597</v>
      </c>
      <c r="AX35" s="183">
        <f t="shared" si="1851"/>
        <v>0.89819924377693783</v>
      </c>
      <c r="AY35" s="183">
        <f t="shared" si="1851"/>
        <v>0.89825169298731833</v>
      </c>
      <c r="AZ35" s="183">
        <f t="shared" si="1851"/>
        <v>0.89830261455079441</v>
      </c>
      <c r="BA35" s="183">
        <f t="shared" si="1851"/>
        <v>0.89835205296193643</v>
      </c>
      <c r="BB35" s="183">
        <f t="shared" si="1851"/>
        <v>0.89840005141935564</v>
      </c>
      <c r="BC35" s="183">
        <f t="shared" si="1851"/>
        <v>0.89844665186345207</v>
      </c>
      <c r="BD35" s="183">
        <f t="shared" si="1851"/>
        <v>0.89849189501306037</v>
      </c>
      <c r="BE35" s="183">
        <f t="shared" si="1851"/>
        <v>0.89853582040102942</v>
      </c>
      <c r="BF35" s="183">
        <f t="shared" si="1851"/>
        <v>0.89857846640876649</v>
      </c>
      <c r="BG35" s="183">
        <f t="shared" si="1851"/>
        <v>0.8986198702997733</v>
      </c>
      <c r="BH35" s="183">
        <f t="shared" si="1851"/>
        <v>0.89866006825220701</v>
      </c>
      <c r="BI35" s="183">
        <f t="shared" si="1851"/>
        <v>0.8986990953904922</v>
      </c>
      <c r="BJ35" s="183">
        <f t="shared" si="1851"/>
        <v>0.89873698581601191</v>
      </c>
      <c r="BK35" s="183">
        <f t="shared" si="1851"/>
        <v>0.89877377263690483</v>
      </c>
      <c r="BL35" s="183">
        <f t="shared" si="1851"/>
        <v>0.89880948799699489</v>
      </c>
      <c r="BM35" s="183">
        <f t="shared" si="1851"/>
        <v>0.8988441631038786</v>
      </c>
      <c r="BN35" s="183">
        <f t="shared" si="1851"/>
        <v>0.89887782825619278</v>
      </c>
      <c r="BO35" s="183">
        <f t="shared" si="1851"/>
        <v>0.89891051287009005</v>
      </c>
      <c r="BP35" s="183">
        <f t="shared" si="1851"/>
        <v>0.89894224550494184</v>
      </c>
      <c r="BQ35" s="183">
        <f t="shared" si="1851"/>
        <v>0.89897305388829296</v>
      </c>
      <c r="BR35" s="183">
        <f t="shared" si="1851"/>
        <v>0.89900296494009024</v>
      </c>
      <c r="BS35" s="183">
        <f t="shared" si="1851"/>
        <v>0.89903200479620426</v>
      </c>
      <c r="BT35" s="183">
        <f t="shared" si="1851"/>
        <v>0.8990601988312662</v>
      </c>
      <c r="BU35" s="183">
        <f t="shared" si="1851"/>
        <v>0.89908757168084097</v>
      </c>
      <c r="BV35" s="183">
        <f t="shared" si="1851"/>
        <v>0.89911414726295247</v>
      </c>
      <c r="BW35" s="183">
        <f t="shared" si="1851"/>
        <v>0.89913994879898296</v>
      </c>
      <c r="BX35" s="183">
        <f t="shared" si="1851"/>
        <v>0.89916499883396395</v>
      </c>
      <c r="BY35" s="183">
        <f t="shared" si="1851"/>
        <v>0.89918931925627565</v>
      </c>
      <c r="BZ35" s="183">
        <f t="shared" ref="BZ35:EK35" si="1852">IFERROR(BZ34/BZ28,0)</f>
        <v>0.8992129313167726</v>
      </c>
      <c r="CA35" s="183">
        <f t="shared" si="1852"/>
        <v>0.89923585564735198</v>
      </c>
      <c r="CB35" s="183">
        <f t="shared" si="1852"/>
        <v>0.89925811227898245</v>
      </c>
      <c r="CC35" s="183">
        <f t="shared" si="1852"/>
        <v>0.89927972065920636</v>
      </c>
      <c r="CD35" s="183">
        <f t="shared" si="1852"/>
        <v>0.8993006996691324</v>
      </c>
      <c r="CE35" s="183">
        <f t="shared" si="1852"/>
        <v>0.89932106763993436</v>
      </c>
      <c r="CF35" s="183">
        <f t="shared" si="1852"/>
        <v>0</v>
      </c>
      <c r="CG35" s="183">
        <f t="shared" si="1852"/>
        <v>0</v>
      </c>
      <c r="CH35" s="183">
        <f t="shared" si="1852"/>
        <v>0</v>
      </c>
      <c r="CI35" s="183">
        <f t="shared" si="1852"/>
        <v>0</v>
      </c>
      <c r="CJ35" s="183">
        <f t="shared" si="1852"/>
        <v>0</v>
      </c>
      <c r="CK35" s="183">
        <f t="shared" si="1852"/>
        <v>0</v>
      </c>
      <c r="CL35" s="183">
        <f t="shared" si="1852"/>
        <v>0</v>
      </c>
      <c r="CM35" s="183">
        <f t="shared" si="1852"/>
        <v>0</v>
      </c>
      <c r="CN35" s="183">
        <f t="shared" si="1852"/>
        <v>0</v>
      </c>
      <c r="CO35" s="183">
        <f t="shared" si="1852"/>
        <v>0</v>
      </c>
      <c r="CP35" s="183">
        <f t="shared" si="1852"/>
        <v>0</v>
      </c>
      <c r="CQ35" s="183">
        <f t="shared" si="1852"/>
        <v>0</v>
      </c>
      <c r="CR35" s="183">
        <f t="shared" si="1852"/>
        <v>0</v>
      </c>
      <c r="CS35" s="183">
        <f t="shared" si="1852"/>
        <v>0</v>
      </c>
      <c r="CT35" s="183">
        <f t="shared" si="1852"/>
        <v>0</v>
      </c>
      <c r="CU35" s="183">
        <f t="shared" si="1852"/>
        <v>0</v>
      </c>
      <c r="CV35" s="183">
        <f t="shared" si="1852"/>
        <v>0</v>
      </c>
      <c r="CW35" s="183">
        <f t="shared" si="1852"/>
        <v>0</v>
      </c>
      <c r="CX35" s="183">
        <f t="shared" si="1852"/>
        <v>0</v>
      </c>
      <c r="CY35" s="183">
        <f t="shared" si="1852"/>
        <v>0</v>
      </c>
      <c r="CZ35" s="183">
        <f t="shared" si="1852"/>
        <v>0</v>
      </c>
      <c r="DA35" s="183">
        <f t="shared" si="1852"/>
        <v>0</v>
      </c>
      <c r="DB35" s="183">
        <f t="shared" si="1852"/>
        <v>0</v>
      </c>
      <c r="DC35" s="183">
        <f t="shared" si="1852"/>
        <v>0</v>
      </c>
      <c r="DD35" s="183">
        <f t="shared" si="1852"/>
        <v>0</v>
      </c>
      <c r="DE35" s="183">
        <f t="shared" si="1852"/>
        <v>0</v>
      </c>
      <c r="DF35" s="183">
        <f t="shared" si="1852"/>
        <v>0</v>
      </c>
      <c r="DG35" s="183">
        <f t="shared" si="1852"/>
        <v>0</v>
      </c>
      <c r="DH35" s="183">
        <f t="shared" si="1852"/>
        <v>0</v>
      </c>
      <c r="DI35" s="183">
        <f t="shared" si="1852"/>
        <v>0</v>
      </c>
      <c r="DJ35" s="183">
        <f t="shared" si="1852"/>
        <v>0</v>
      </c>
      <c r="DK35" s="183">
        <f t="shared" si="1852"/>
        <v>0</v>
      </c>
      <c r="DL35" s="183">
        <f t="shared" si="1852"/>
        <v>0</v>
      </c>
      <c r="DM35" s="183">
        <f t="shared" si="1852"/>
        <v>0</v>
      </c>
      <c r="DN35" s="183">
        <f t="shared" si="1852"/>
        <v>0</v>
      </c>
      <c r="DO35" s="183">
        <f t="shared" si="1852"/>
        <v>0</v>
      </c>
      <c r="DP35" s="183">
        <f t="shared" si="1852"/>
        <v>0</v>
      </c>
      <c r="DQ35" s="183">
        <f t="shared" si="1852"/>
        <v>0</v>
      </c>
      <c r="DR35" s="183">
        <f t="shared" si="1852"/>
        <v>0</v>
      </c>
      <c r="DS35" s="183">
        <f t="shared" si="1852"/>
        <v>0</v>
      </c>
      <c r="DT35" s="183">
        <f t="shared" si="1852"/>
        <v>0</v>
      </c>
      <c r="DU35" s="183">
        <f t="shared" si="1852"/>
        <v>0</v>
      </c>
      <c r="DV35" s="183">
        <f t="shared" si="1852"/>
        <v>0</v>
      </c>
      <c r="DW35" s="183">
        <f t="shared" si="1852"/>
        <v>0</v>
      </c>
      <c r="DX35" s="183">
        <f t="shared" si="1852"/>
        <v>0</v>
      </c>
      <c r="DY35" s="183">
        <f t="shared" si="1852"/>
        <v>0</v>
      </c>
      <c r="DZ35" s="183">
        <f t="shared" si="1852"/>
        <v>0</v>
      </c>
      <c r="EA35" s="183">
        <f t="shared" si="1852"/>
        <v>0</v>
      </c>
      <c r="EB35" s="183">
        <f t="shared" si="1852"/>
        <v>0</v>
      </c>
      <c r="EC35" s="183">
        <f t="shared" si="1852"/>
        <v>0</v>
      </c>
      <c r="ED35" s="183">
        <f t="shared" si="1852"/>
        <v>0</v>
      </c>
      <c r="EE35" s="183">
        <f t="shared" si="1852"/>
        <v>0</v>
      </c>
      <c r="EF35" s="183">
        <f t="shared" si="1852"/>
        <v>0</v>
      </c>
      <c r="EG35" s="183">
        <f t="shared" si="1852"/>
        <v>0</v>
      </c>
      <c r="EH35" s="183">
        <f t="shared" si="1852"/>
        <v>0</v>
      </c>
      <c r="EI35" s="183">
        <f t="shared" si="1852"/>
        <v>0</v>
      </c>
      <c r="EJ35" s="183">
        <f t="shared" si="1852"/>
        <v>0</v>
      </c>
      <c r="EK35" s="183">
        <f t="shared" si="1852"/>
        <v>0</v>
      </c>
      <c r="EL35" s="183">
        <f t="shared" ref="EL35:GW35" si="1853">IFERROR(EL34/EL28,0)</f>
        <v>0</v>
      </c>
      <c r="EM35" s="183">
        <f t="shared" si="1853"/>
        <v>0</v>
      </c>
      <c r="EN35" s="183">
        <f t="shared" si="1853"/>
        <v>0</v>
      </c>
      <c r="EO35" s="183">
        <f t="shared" si="1853"/>
        <v>0</v>
      </c>
      <c r="EP35" s="183">
        <f t="shared" si="1853"/>
        <v>0</v>
      </c>
      <c r="EQ35" s="183">
        <f t="shared" si="1853"/>
        <v>0</v>
      </c>
      <c r="ER35" s="183">
        <f t="shared" si="1853"/>
        <v>0</v>
      </c>
      <c r="ES35" s="183">
        <f t="shared" si="1853"/>
        <v>0</v>
      </c>
      <c r="ET35" s="183">
        <f t="shared" si="1853"/>
        <v>0</v>
      </c>
      <c r="EU35" s="183">
        <f t="shared" si="1853"/>
        <v>0</v>
      </c>
      <c r="EV35" s="183">
        <f t="shared" si="1853"/>
        <v>0</v>
      </c>
      <c r="EW35" s="183">
        <f t="shared" si="1853"/>
        <v>0</v>
      </c>
      <c r="EX35" s="183">
        <f t="shared" si="1853"/>
        <v>0</v>
      </c>
      <c r="EY35" s="183">
        <f t="shared" si="1853"/>
        <v>0</v>
      </c>
      <c r="EZ35" s="183">
        <f t="shared" si="1853"/>
        <v>0</v>
      </c>
      <c r="FA35" s="183">
        <f t="shared" si="1853"/>
        <v>0</v>
      </c>
      <c r="FB35" s="183">
        <f t="shared" si="1853"/>
        <v>0</v>
      </c>
      <c r="FC35" s="183">
        <f t="shared" si="1853"/>
        <v>0</v>
      </c>
      <c r="FD35" s="183">
        <f t="shared" si="1853"/>
        <v>0</v>
      </c>
      <c r="FE35" s="183">
        <f t="shared" si="1853"/>
        <v>0</v>
      </c>
      <c r="FF35" s="183">
        <f t="shared" si="1853"/>
        <v>0</v>
      </c>
      <c r="FG35" s="183">
        <f t="shared" si="1853"/>
        <v>0</v>
      </c>
      <c r="FH35" s="183">
        <f t="shared" si="1853"/>
        <v>0</v>
      </c>
      <c r="FI35" s="183">
        <f t="shared" si="1853"/>
        <v>0</v>
      </c>
      <c r="FJ35" s="183">
        <f t="shared" si="1853"/>
        <v>0</v>
      </c>
      <c r="FK35" s="183">
        <f t="shared" si="1853"/>
        <v>0</v>
      </c>
      <c r="FL35" s="183">
        <f t="shared" si="1853"/>
        <v>0</v>
      </c>
      <c r="FM35" s="183">
        <f t="shared" si="1853"/>
        <v>0</v>
      </c>
      <c r="FN35" s="183">
        <f t="shared" si="1853"/>
        <v>0</v>
      </c>
      <c r="FO35" s="183">
        <f t="shared" si="1853"/>
        <v>0</v>
      </c>
      <c r="FP35" s="183">
        <f t="shared" si="1853"/>
        <v>0</v>
      </c>
      <c r="FQ35" s="183">
        <f t="shared" si="1853"/>
        <v>0</v>
      </c>
      <c r="FR35" s="183">
        <f t="shared" si="1853"/>
        <v>0</v>
      </c>
      <c r="FS35" s="183">
        <f t="shared" si="1853"/>
        <v>0</v>
      </c>
      <c r="FT35" s="183">
        <f t="shared" si="1853"/>
        <v>0</v>
      </c>
      <c r="FU35" s="183">
        <f t="shared" si="1853"/>
        <v>0</v>
      </c>
      <c r="FV35" s="183">
        <f t="shared" si="1853"/>
        <v>0</v>
      </c>
      <c r="FW35" s="183">
        <f t="shared" si="1853"/>
        <v>0</v>
      </c>
      <c r="FX35" s="183">
        <f t="shared" si="1853"/>
        <v>0</v>
      </c>
      <c r="FY35" s="183">
        <f t="shared" si="1853"/>
        <v>0</v>
      </c>
      <c r="FZ35" s="183">
        <f t="shared" si="1853"/>
        <v>0</v>
      </c>
      <c r="GA35" s="183">
        <f t="shared" si="1853"/>
        <v>0</v>
      </c>
      <c r="GB35" s="183">
        <f t="shared" si="1853"/>
        <v>0</v>
      </c>
      <c r="GC35" s="183">
        <f t="shared" si="1853"/>
        <v>0</v>
      </c>
      <c r="GD35" s="183">
        <f t="shared" si="1853"/>
        <v>0</v>
      </c>
      <c r="GE35" s="183">
        <f t="shared" si="1853"/>
        <v>0</v>
      </c>
      <c r="GF35" s="183">
        <f t="shared" si="1853"/>
        <v>0</v>
      </c>
      <c r="GG35" s="183">
        <f t="shared" si="1853"/>
        <v>0</v>
      </c>
      <c r="GH35" s="183">
        <f t="shared" si="1853"/>
        <v>0</v>
      </c>
      <c r="GI35" s="183">
        <f t="shared" si="1853"/>
        <v>0</v>
      </c>
      <c r="GJ35" s="183">
        <f t="shared" si="1853"/>
        <v>0</v>
      </c>
      <c r="GK35" s="183">
        <f t="shared" si="1853"/>
        <v>0</v>
      </c>
      <c r="GL35" s="183">
        <f t="shared" si="1853"/>
        <v>0</v>
      </c>
      <c r="GM35" s="183">
        <f t="shared" si="1853"/>
        <v>0</v>
      </c>
      <c r="GN35" s="183">
        <f t="shared" si="1853"/>
        <v>0</v>
      </c>
      <c r="GO35" s="183">
        <f t="shared" si="1853"/>
        <v>0</v>
      </c>
      <c r="GP35" s="183">
        <f t="shared" si="1853"/>
        <v>0</v>
      </c>
      <c r="GQ35" s="183">
        <f t="shared" si="1853"/>
        <v>0</v>
      </c>
      <c r="GR35" s="183">
        <f t="shared" si="1853"/>
        <v>0</v>
      </c>
      <c r="GS35" s="183">
        <f t="shared" si="1853"/>
        <v>0</v>
      </c>
      <c r="GT35" s="183">
        <f t="shared" si="1853"/>
        <v>0</v>
      </c>
      <c r="GU35" s="183">
        <f t="shared" si="1853"/>
        <v>0</v>
      </c>
      <c r="GV35" s="183">
        <f t="shared" si="1853"/>
        <v>0</v>
      </c>
      <c r="GW35" s="183">
        <f t="shared" si="1853"/>
        <v>0</v>
      </c>
      <c r="GX35" s="183">
        <f t="shared" ref="GX35:IP35" si="1854">IFERROR(GX34/GX28,0)</f>
        <v>0</v>
      </c>
      <c r="GY35" s="183">
        <f t="shared" si="1854"/>
        <v>0</v>
      </c>
      <c r="GZ35" s="183">
        <f t="shared" si="1854"/>
        <v>0</v>
      </c>
      <c r="HA35" s="183">
        <f t="shared" si="1854"/>
        <v>0</v>
      </c>
      <c r="HB35" s="183">
        <f t="shared" si="1854"/>
        <v>0</v>
      </c>
      <c r="HC35" s="183">
        <f t="shared" si="1854"/>
        <v>0</v>
      </c>
      <c r="HD35" s="183">
        <f t="shared" si="1854"/>
        <v>0</v>
      </c>
      <c r="HE35" s="183">
        <f t="shared" si="1854"/>
        <v>0</v>
      </c>
      <c r="HF35" s="183">
        <f t="shared" si="1854"/>
        <v>0</v>
      </c>
      <c r="HG35" s="183">
        <f t="shared" si="1854"/>
        <v>0</v>
      </c>
      <c r="HH35" s="183">
        <f t="shared" si="1854"/>
        <v>0</v>
      </c>
      <c r="HI35" s="183">
        <f t="shared" si="1854"/>
        <v>0</v>
      </c>
      <c r="HJ35" s="183">
        <f t="shared" si="1854"/>
        <v>0</v>
      </c>
      <c r="HK35" s="183">
        <f t="shared" si="1854"/>
        <v>0</v>
      </c>
      <c r="HL35" s="183">
        <f t="shared" si="1854"/>
        <v>0</v>
      </c>
      <c r="HM35" s="183">
        <f t="shared" si="1854"/>
        <v>0</v>
      </c>
      <c r="HN35" s="183">
        <f t="shared" si="1854"/>
        <v>0</v>
      </c>
      <c r="HO35" s="183">
        <f t="shared" si="1854"/>
        <v>0</v>
      </c>
      <c r="HP35" s="183">
        <f t="shared" si="1854"/>
        <v>0</v>
      </c>
      <c r="HQ35" s="183">
        <f t="shared" si="1854"/>
        <v>0</v>
      </c>
      <c r="HR35" s="183">
        <f t="shared" si="1854"/>
        <v>0</v>
      </c>
      <c r="HS35" s="183">
        <f t="shared" si="1854"/>
        <v>0</v>
      </c>
      <c r="HT35" s="183">
        <f t="shared" si="1854"/>
        <v>0</v>
      </c>
      <c r="HU35" s="183">
        <f t="shared" si="1854"/>
        <v>0</v>
      </c>
      <c r="HV35" s="183">
        <f t="shared" si="1854"/>
        <v>0</v>
      </c>
      <c r="HW35" s="183">
        <f t="shared" si="1854"/>
        <v>0</v>
      </c>
      <c r="HX35" s="183">
        <f t="shared" si="1854"/>
        <v>0</v>
      </c>
      <c r="HY35" s="183">
        <f t="shared" si="1854"/>
        <v>0</v>
      </c>
      <c r="HZ35" s="183">
        <f t="shared" si="1854"/>
        <v>0</v>
      </c>
      <c r="IA35" s="183">
        <f t="shared" si="1854"/>
        <v>0</v>
      </c>
      <c r="IB35" s="183">
        <f t="shared" si="1854"/>
        <v>0</v>
      </c>
      <c r="IC35" s="183">
        <f t="shared" si="1854"/>
        <v>0</v>
      </c>
      <c r="ID35" s="183">
        <f t="shared" si="1854"/>
        <v>0</v>
      </c>
      <c r="IE35" s="183">
        <f t="shared" si="1854"/>
        <v>0</v>
      </c>
      <c r="IF35" s="183">
        <f t="shared" si="1854"/>
        <v>0</v>
      </c>
      <c r="IG35" s="183">
        <f t="shared" si="1854"/>
        <v>0</v>
      </c>
      <c r="IH35" s="183">
        <f t="shared" si="1854"/>
        <v>0</v>
      </c>
      <c r="II35" s="183">
        <f t="shared" si="1854"/>
        <v>0</v>
      </c>
      <c r="IJ35" s="183">
        <f t="shared" si="1854"/>
        <v>0</v>
      </c>
      <c r="IK35" s="183">
        <f t="shared" si="1854"/>
        <v>0</v>
      </c>
      <c r="IL35" s="183">
        <f t="shared" si="1854"/>
        <v>0</v>
      </c>
      <c r="IM35" s="183">
        <f t="shared" si="1854"/>
        <v>0</v>
      </c>
      <c r="IN35" s="183">
        <f t="shared" si="1854"/>
        <v>0</v>
      </c>
      <c r="IO35" s="183">
        <f t="shared" si="1854"/>
        <v>0</v>
      </c>
      <c r="IP35" s="183">
        <f t="shared" si="1854"/>
        <v>0</v>
      </c>
      <c r="IQ35" s="183">
        <f t="shared" ref="IQ35" si="1855">IFERROR(IQ34/IQ28,0)</f>
        <v>0</v>
      </c>
      <c r="IR35" s="183">
        <f t="shared" ref="IR35" si="1856">IFERROR(IR34/IR28,0)</f>
        <v>0</v>
      </c>
      <c r="IS35" s="183">
        <f t="shared" ref="IS35" si="1857">IFERROR(IS34/IS28,0)</f>
        <v>0</v>
      </c>
      <c r="IT35" s="183">
        <f t="shared" ref="IT35" si="1858">IFERROR(IT34/IT28,0)</f>
        <v>0</v>
      </c>
      <c r="IU35" s="183">
        <f t="shared" ref="IU35" si="1859">IFERROR(IU34/IU28,0)</f>
        <v>0</v>
      </c>
      <c r="IV35" s="183">
        <f t="shared" ref="IV35" si="1860">IFERROR(IV34/IV28,0)</f>
        <v>0</v>
      </c>
      <c r="IW35" s="183">
        <f t="shared" ref="IW35" si="1861">IFERROR(IW34/IW28,0)</f>
        <v>0</v>
      </c>
      <c r="IX35" s="183">
        <f t="shared" ref="IX35" si="1862">IFERROR(IX34/IX28,0)</f>
        <v>0</v>
      </c>
      <c r="IY35" s="183">
        <f t="shared" ref="IY35" si="1863">IFERROR(IY34/IY28,0)</f>
        <v>0</v>
      </c>
      <c r="IZ35" s="183">
        <f t="shared" ref="IZ35" si="1864">IFERROR(IZ34/IZ28,0)</f>
        <v>0</v>
      </c>
      <c r="JA35" s="183">
        <f t="shared" ref="JA35" si="1865">IFERROR(JA34/JA28,0)</f>
        <v>0</v>
      </c>
      <c r="JB35" s="183">
        <f t="shared" ref="JB35" si="1866">IFERROR(JB34/JB28,0)</f>
        <v>0</v>
      </c>
      <c r="JC35" s="183">
        <f t="shared" ref="JC35" si="1867">IFERROR(JC34/JC28,0)</f>
        <v>0</v>
      </c>
      <c r="JD35" s="183">
        <f t="shared" ref="JD35" si="1868">IFERROR(JD34/JD28,0)</f>
        <v>0</v>
      </c>
      <c r="JE35" s="183">
        <f t="shared" ref="JE35" si="1869">IFERROR(JE34/JE28,0)</f>
        <v>0</v>
      </c>
      <c r="JF35" s="183">
        <f t="shared" ref="JF35" si="1870">IFERROR(JF34/JF28,0)</f>
        <v>0</v>
      </c>
      <c r="JG35" s="183">
        <f t="shared" ref="JG35" si="1871">IFERROR(JG34/JG28,0)</f>
        <v>0</v>
      </c>
      <c r="JH35" s="183">
        <f t="shared" ref="JH35" si="1872">IFERROR(JH34/JH28,0)</f>
        <v>0</v>
      </c>
      <c r="JI35" s="183">
        <f t="shared" ref="JI35" si="1873">IFERROR(JI34/JI28,0)</f>
        <v>0</v>
      </c>
      <c r="JJ35" s="183">
        <f t="shared" ref="JJ35" si="1874">IFERROR(JJ34/JJ28,0)</f>
        <v>0</v>
      </c>
      <c r="JK35" s="183">
        <f t="shared" ref="JK35" si="1875">IFERROR(JK34/JK28,0)</f>
        <v>0</v>
      </c>
      <c r="JL35" s="183">
        <f t="shared" ref="JL35" si="1876">IFERROR(JL34/JL28,0)</f>
        <v>0</v>
      </c>
      <c r="JM35" s="183">
        <f t="shared" ref="JM35" si="1877">IFERROR(JM34/JM28,0)</f>
        <v>0</v>
      </c>
      <c r="JN35" s="183">
        <f t="shared" ref="JN35" si="1878">IFERROR(JN34/JN28,0)</f>
        <v>0</v>
      </c>
      <c r="JO35" s="183">
        <f t="shared" ref="JO35" si="1879">IFERROR(JO34/JO28,0)</f>
        <v>0</v>
      </c>
      <c r="JP35" s="183">
        <f t="shared" ref="JP35" si="1880">IFERROR(JP34/JP28,0)</f>
        <v>0</v>
      </c>
      <c r="JQ35" s="183">
        <f t="shared" ref="JQ35" si="1881">IFERROR(JQ34/JQ28,0)</f>
        <v>0</v>
      </c>
      <c r="JR35" s="183">
        <f t="shared" ref="JR35" si="1882">IFERROR(JR34/JR28,0)</f>
        <v>0</v>
      </c>
      <c r="JS35" s="183">
        <f t="shared" ref="JS35" si="1883">IFERROR(JS34/JS28,0)</f>
        <v>0</v>
      </c>
      <c r="JT35" s="183">
        <f t="shared" ref="JT35" si="1884">IFERROR(JT34/JT28,0)</f>
        <v>0</v>
      </c>
      <c r="JU35" s="183">
        <f t="shared" ref="JU35" si="1885">IFERROR(JU34/JU28,0)</f>
        <v>0</v>
      </c>
      <c r="JV35" s="183">
        <f t="shared" ref="JV35" si="1886">IFERROR(JV34/JV28,0)</f>
        <v>0</v>
      </c>
      <c r="JW35" s="183">
        <f t="shared" ref="JW35" si="1887">IFERROR(JW34/JW28,0)</f>
        <v>0</v>
      </c>
      <c r="JX35" s="183">
        <f t="shared" ref="JX35" si="1888">IFERROR(JX34/JX28,0)</f>
        <v>0</v>
      </c>
      <c r="JY35" s="183">
        <f t="shared" ref="JY35" si="1889">IFERROR(JY34/JY28,0)</f>
        <v>0</v>
      </c>
      <c r="JZ35" s="183">
        <f t="shared" ref="JZ35" si="1890">IFERROR(JZ34/JZ28,0)</f>
        <v>0</v>
      </c>
      <c r="KA35" s="183">
        <f t="shared" ref="KA35" si="1891">IFERROR(KA34/KA28,0)</f>
        <v>0</v>
      </c>
      <c r="KB35" s="183">
        <f t="shared" ref="KB35" si="1892">IFERROR(KB34/KB28,0)</f>
        <v>0</v>
      </c>
      <c r="KC35" s="183">
        <f t="shared" ref="KC35" si="1893">IFERROR(KC34/KC28,0)</f>
        <v>0</v>
      </c>
      <c r="KD35" s="183">
        <f t="shared" ref="KD35" si="1894">IFERROR(KD34/KD28,0)</f>
        <v>0</v>
      </c>
      <c r="KE35" s="183">
        <f t="shared" ref="KE35" si="1895">IFERROR(KE34/KE28,0)</f>
        <v>0</v>
      </c>
      <c r="KF35" s="183">
        <f t="shared" ref="KF35" si="1896">IFERROR(KF34/KF28,0)</f>
        <v>0</v>
      </c>
      <c r="KG35" s="183">
        <f t="shared" ref="KG35" si="1897">IFERROR(KG34/KG28,0)</f>
        <v>0</v>
      </c>
      <c r="KH35" s="183">
        <f t="shared" ref="KH35" si="1898">IFERROR(KH34/KH28,0)</f>
        <v>0</v>
      </c>
      <c r="KI35" s="183">
        <f t="shared" ref="KI35" si="1899">IFERROR(KI34/KI28,0)</f>
        <v>0</v>
      </c>
      <c r="KJ35" s="183">
        <f t="shared" ref="KJ35" si="1900">IFERROR(KJ34/KJ28,0)</f>
        <v>0</v>
      </c>
      <c r="KK35" s="183">
        <f t="shared" ref="KK35" si="1901">IFERROR(KK34/KK28,0)</f>
        <v>0</v>
      </c>
      <c r="KL35" s="183">
        <f t="shared" ref="KL35" si="1902">IFERROR(KL34/KL28,0)</f>
        <v>0</v>
      </c>
      <c r="KM35" s="183">
        <f t="shared" ref="KM35" si="1903">IFERROR(KM34/KM28,0)</f>
        <v>0</v>
      </c>
      <c r="KN35" s="183">
        <f t="shared" ref="KN35" si="1904">IFERROR(KN34/KN28,0)</f>
        <v>0</v>
      </c>
      <c r="KO35" s="183">
        <f t="shared" ref="KO35" si="1905">IFERROR(KO34/KO28,0)</f>
        <v>0</v>
      </c>
      <c r="KP35" s="183">
        <f t="shared" ref="KP35" si="1906">IFERROR(KP34/KP28,0)</f>
        <v>0</v>
      </c>
      <c r="KQ35" s="183">
        <f t="shared" ref="KQ35" si="1907">IFERROR(KQ34/KQ28,0)</f>
        <v>0</v>
      </c>
      <c r="KR35" s="183">
        <f t="shared" ref="KR35" si="1908">IFERROR(KR34/KR28,0)</f>
        <v>0</v>
      </c>
      <c r="KS35" s="183">
        <f t="shared" ref="KS35" si="1909">IFERROR(KS34/KS28,0)</f>
        <v>0</v>
      </c>
      <c r="KT35" s="183">
        <f t="shared" ref="KT35" si="1910">IFERROR(KT34/KT28,0)</f>
        <v>0</v>
      </c>
      <c r="KU35" s="183">
        <f t="shared" ref="KU35" si="1911">IFERROR(KU34/KU28,0)</f>
        <v>0</v>
      </c>
      <c r="KV35" s="183">
        <f t="shared" ref="KV35" si="1912">IFERROR(KV34/KV28,0)</f>
        <v>0</v>
      </c>
      <c r="KW35" s="183">
        <f t="shared" ref="KW35" si="1913">IFERROR(KW34/KW28,0)</f>
        <v>0</v>
      </c>
      <c r="KX35" s="183">
        <f t="shared" ref="KX35" si="1914">IFERROR(KX34/KX28,0)</f>
        <v>0</v>
      </c>
      <c r="KY35" s="183">
        <f t="shared" ref="KY35" si="1915">IFERROR(KY34/KY28,0)</f>
        <v>0</v>
      </c>
      <c r="KZ35" s="183">
        <f t="shared" ref="KZ35" si="1916">IFERROR(KZ34/KZ28,0)</f>
        <v>0</v>
      </c>
      <c r="LA35" s="183">
        <f t="shared" ref="LA35" si="1917">IFERROR(LA34/LA28,0)</f>
        <v>0</v>
      </c>
      <c r="LB35" s="183">
        <f t="shared" ref="LB35" si="1918">IFERROR(LB34/LB28,0)</f>
        <v>0</v>
      </c>
      <c r="LC35" s="183">
        <f t="shared" ref="LC35" si="1919">IFERROR(LC34/LC28,0)</f>
        <v>0</v>
      </c>
      <c r="LD35" s="183">
        <f t="shared" ref="LD35" si="1920">IFERROR(LD34/LD28,0)</f>
        <v>0</v>
      </c>
      <c r="LE35" s="183">
        <f t="shared" ref="LE35" si="1921">IFERROR(LE34/LE28,0)</f>
        <v>0</v>
      </c>
      <c r="LF35" s="183">
        <f t="shared" ref="LF35" si="1922">IFERROR(LF34/LF28,0)</f>
        <v>0</v>
      </c>
      <c r="LG35" s="183">
        <f t="shared" ref="LG35" si="1923">IFERROR(LG34/LG28,0)</f>
        <v>0</v>
      </c>
      <c r="LH35" s="183">
        <f t="shared" ref="LH35" si="1924">IFERROR(LH34/LH28,0)</f>
        <v>0</v>
      </c>
      <c r="LI35" s="183">
        <f t="shared" ref="LI35" si="1925">IFERROR(LI34/LI28,0)</f>
        <v>0</v>
      </c>
      <c r="LJ35" s="183">
        <f t="shared" ref="LJ35" si="1926">IFERROR(LJ34/LJ28,0)</f>
        <v>0</v>
      </c>
      <c r="LK35" s="183">
        <f t="shared" ref="LK35" si="1927">IFERROR(LK34/LK28,0)</f>
        <v>0</v>
      </c>
      <c r="LL35" s="183">
        <f t="shared" ref="LL35" si="1928">IFERROR(LL34/LL28,0)</f>
        <v>0</v>
      </c>
      <c r="LM35" s="183">
        <f t="shared" ref="LM35" si="1929">IFERROR(LM34/LM28,0)</f>
        <v>0</v>
      </c>
      <c r="LN35" s="183">
        <f t="shared" ref="LN35" si="1930">IFERROR(LN34/LN28,0)</f>
        <v>0</v>
      </c>
      <c r="LO35" s="183">
        <f t="shared" ref="LO35" si="1931">IFERROR(LO34/LO28,0)</f>
        <v>0</v>
      </c>
      <c r="LP35" s="183">
        <f t="shared" ref="LP35" si="1932">IFERROR(LP34/LP28,0)</f>
        <v>0</v>
      </c>
      <c r="LQ35" s="183">
        <f t="shared" ref="LQ35" si="1933">IFERROR(LQ34/LQ28,0)</f>
        <v>0</v>
      </c>
      <c r="LR35" s="183">
        <f t="shared" ref="LR35" si="1934">IFERROR(LR34/LR28,0)</f>
        <v>0</v>
      </c>
      <c r="LS35" s="183">
        <f t="shared" ref="LS35" si="1935">IFERROR(LS34/LS28,0)</f>
        <v>0</v>
      </c>
      <c r="LT35" s="183">
        <f t="shared" ref="LT35" si="1936">IFERROR(LT34/LT28,0)</f>
        <v>0</v>
      </c>
      <c r="LU35" s="183">
        <f t="shared" ref="LU35" si="1937">IFERROR(LU34/LU28,0)</f>
        <v>0</v>
      </c>
      <c r="LV35" s="183">
        <f t="shared" ref="LV35" si="1938">IFERROR(LV34/LV28,0)</f>
        <v>0</v>
      </c>
      <c r="LW35" s="183">
        <f t="shared" ref="LW35" si="1939">IFERROR(LW34/LW28,0)</f>
        <v>0</v>
      </c>
      <c r="LX35" s="183">
        <f t="shared" ref="LX35" si="1940">IFERROR(LX34/LX28,0)</f>
        <v>0</v>
      </c>
      <c r="LY35" s="183">
        <f t="shared" ref="LY35" si="1941">IFERROR(LY34/LY28,0)</f>
        <v>0</v>
      </c>
      <c r="LZ35" s="183">
        <f t="shared" ref="LZ35" si="1942">IFERROR(LZ34/LZ28,0)</f>
        <v>0</v>
      </c>
      <c r="MA35" s="183">
        <f t="shared" ref="MA35" si="1943">IFERROR(MA34/MA28,0)</f>
        <v>0</v>
      </c>
      <c r="MB35" s="183">
        <f t="shared" ref="MB35" si="1944">IFERROR(MB34/MB28,0)</f>
        <v>0</v>
      </c>
      <c r="MC35" s="183">
        <f t="shared" ref="MC35" si="1945">IFERROR(MC34/MC28,0)</f>
        <v>0</v>
      </c>
      <c r="MD35" s="183">
        <f t="shared" ref="MD35" si="1946">IFERROR(MD34/MD28,0)</f>
        <v>0</v>
      </c>
      <c r="ME35" s="183">
        <f t="shared" ref="ME35" si="1947">IFERROR(ME34/ME28,0)</f>
        <v>0</v>
      </c>
      <c r="MF35" s="183">
        <f t="shared" ref="MF35" si="1948">IFERROR(MF34/MF28,0)</f>
        <v>0</v>
      </c>
      <c r="MG35" s="183">
        <f t="shared" ref="MG35" si="1949">IFERROR(MG34/MG28,0)</f>
        <v>0</v>
      </c>
      <c r="MH35" s="183">
        <f t="shared" ref="MH35" si="1950">IFERROR(MH34/MH28,0)</f>
        <v>0</v>
      </c>
      <c r="MI35" s="183">
        <f t="shared" ref="MI35" si="1951">IFERROR(MI34/MI28,0)</f>
        <v>0</v>
      </c>
      <c r="MJ35" s="183">
        <f t="shared" ref="MJ35" si="1952">IFERROR(MJ34/MJ28,0)</f>
        <v>0</v>
      </c>
      <c r="MK35" s="183">
        <f t="shared" ref="MK35" si="1953">IFERROR(MK34/MK28,0)</f>
        <v>0</v>
      </c>
      <c r="ML35" s="183">
        <f t="shared" ref="ML35" si="1954">IFERROR(ML34/ML28,0)</f>
        <v>0</v>
      </c>
      <c r="MM35" s="183">
        <f t="shared" ref="MM35" si="1955">IFERROR(MM34/MM28,0)</f>
        <v>0</v>
      </c>
      <c r="MN35" s="183">
        <f t="shared" ref="MN35" si="1956">IFERROR(MN34/MN28,0)</f>
        <v>0</v>
      </c>
      <c r="MO35" s="183">
        <f t="shared" ref="MO35" si="1957">IFERROR(MO34/MO28,0)</f>
        <v>0</v>
      </c>
      <c r="MP35" s="183">
        <f t="shared" ref="MP35" si="1958">IFERROR(MP34/MP28,0)</f>
        <v>0</v>
      </c>
      <c r="MQ35" s="183">
        <f t="shared" ref="MQ35" si="1959">IFERROR(MQ34/MQ28,0)</f>
        <v>0</v>
      </c>
      <c r="MR35" s="183">
        <f t="shared" ref="MR35" si="1960">IFERROR(MR34/MR28,0)</f>
        <v>0</v>
      </c>
      <c r="MS35" s="183">
        <f t="shared" ref="MS35" si="1961">IFERROR(MS34/MS28,0)</f>
        <v>0</v>
      </c>
      <c r="MT35" s="183">
        <f t="shared" ref="MT35" si="1962">IFERROR(MT34/MT28,0)</f>
        <v>0</v>
      </c>
      <c r="MU35" s="183">
        <f t="shared" ref="MU35" si="1963">IFERROR(MU34/MU28,0)</f>
        <v>0</v>
      </c>
      <c r="MV35" s="183">
        <f t="shared" ref="MV35" si="1964">IFERROR(MV34/MV28,0)</f>
        <v>0</v>
      </c>
      <c r="MW35" s="183">
        <f t="shared" ref="MW35" si="1965">IFERROR(MW34/MW28,0)</f>
        <v>0</v>
      </c>
      <c r="MX35" s="183">
        <f t="shared" ref="MX35" si="1966">IFERROR(MX34/MX28,0)</f>
        <v>0</v>
      </c>
      <c r="MY35" s="183">
        <f t="shared" ref="MY35" si="1967">IFERROR(MY34/MY28,0)</f>
        <v>0</v>
      </c>
      <c r="MZ35" s="183">
        <f t="shared" ref="MZ35" si="1968">IFERROR(MZ34/MZ28,0)</f>
        <v>0</v>
      </c>
      <c r="NA35" s="183">
        <f t="shared" ref="NA35" si="1969">IFERROR(NA34/NA28,0)</f>
        <v>0</v>
      </c>
      <c r="NB35" s="183">
        <f t="shared" ref="NB35" si="1970">IFERROR(NB34/NB28,0)</f>
        <v>0</v>
      </c>
      <c r="NC35" s="183">
        <f t="shared" ref="NC35" si="1971">IFERROR(NC34/NC28,0)</f>
        <v>0</v>
      </c>
      <c r="ND35" s="183">
        <f t="shared" ref="ND35" si="1972">IFERROR(ND34/ND28,0)</f>
        <v>0</v>
      </c>
      <c r="NE35" s="183">
        <f t="shared" ref="NE35" si="1973">IFERROR(NE34/NE28,0)</f>
        <v>0</v>
      </c>
      <c r="NF35" s="183">
        <f t="shared" ref="NF35" si="1974">IFERROR(NF34/NF28,0)</f>
        <v>0</v>
      </c>
      <c r="NG35" s="183">
        <f t="shared" ref="NG35" si="1975">IFERROR(NG34/NG28,0)</f>
        <v>0</v>
      </c>
      <c r="NH35" s="183">
        <f t="shared" ref="NH35" si="1976">IFERROR(NH34/NH28,0)</f>
        <v>0</v>
      </c>
      <c r="NI35" s="183">
        <f t="shared" ref="NI35" si="1977">IFERROR(NI34/NI28,0)</f>
        <v>0</v>
      </c>
      <c r="NJ35" s="183">
        <f t="shared" ref="NJ35" si="1978">IFERROR(NJ34/NJ28,0)</f>
        <v>0</v>
      </c>
      <c r="NK35" s="183">
        <f t="shared" ref="NK35" si="1979">IFERROR(NK34/NK28,0)</f>
        <v>0</v>
      </c>
      <c r="NL35" s="183">
        <f t="shared" ref="NL35" si="1980">IFERROR(NL34/NL28,0)</f>
        <v>0</v>
      </c>
      <c r="NM35" s="183">
        <f t="shared" ref="NM35" si="1981">IFERROR(NM34/NM28,0)</f>
        <v>0</v>
      </c>
      <c r="NN35" s="183">
        <f t="shared" ref="NN35" si="1982">IFERROR(NN34/NN28,0)</f>
        <v>0</v>
      </c>
      <c r="NO35" s="183">
        <f t="shared" ref="NO35" si="1983">IFERROR(NO34/NO28,0)</f>
        <v>0</v>
      </c>
      <c r="NP35" s="183">
        <f t="shared" ref="NP35" si="1984">IFERROR(NP34/NP28,0)</f>
        <v>0</v>
      </c>
      <c r="NQ35" s="183">
        <f t="shared" ref="NQ35" si="1985">IFERROR(NQ34/NQ28,0)</f>
        <v>0</v>
      </c>
      <c r="NR35" s="183">
        <f t="shared" ref="NR35" si="1986">IFERROR(NR34/NR28,0)</f>
        <v>0</v>
      </c>
      <c r="NS35" s="183">
        <f t="shared" ref="NS35" si="1987">IFERROR(NS34/NS28,0)</f>
        <v>0</v>
      </c>
      <c r="NT35" s="183">
        <f t="shared" ref="NT35" si="1988">IFERROR(NT34/NT28,0)</f>
        <v>0</v>
      </c>
      <c r="NU35" s="183">
        <f t="shared" ref="NU35" si="1989">IFERROR(NU34/NU28,0)</f>
        <v>0</v>
      </c>
      <c r="NV35" s="183">
        <f t="shared" ref="NV35" si="1990">IFERROR(NV34/NV28,0)</f>
        <v>0</v>
      </c>
      <c r="NW35" s="183">
        <f t="shared" ref="NW35" si="1991">IFERROR(NW34/NW28,0)</f>
        <v>0</v>
      </c>
      <c r="NX35" s="183">
        <f t="shared" ref="NX35" si="1992">IFERROR(NX34/NX28,0)</f>
        <v>0</v>
      </c>
      <c r="NY35" s="183">
        <f t="shared" ref="NY35" si="1993">IFERROR(NY34/NY28,0)</f>
        <v>0</v>
      </c>
      <c r="NZ35" s="183">
        <f t="shared" ref="NZ35" si="1994">IFERROR(NZ34/NZ28,0)</f>
        <v>0</v>
      </c>
      <c r="OA35" s="183">
        <f t="shared" ref="OA35" si="1995">IFERROR(OA34/OA28,0)</f>
        <v>0</v>
      </c>
      <c r="OB35" s="183">
        <f t="shared" ref="OB35" si="1996">IFERROR(OB34/OB28,0)</f>
        <v>0</v>
      </c>
      <c r="OC35" s="183">
        <f t="shared" ref="OC35" si="1997">IFERROR(OC34/OC28,0)</f>
        <v>0</v>
      </c>
      <c r="OD35" s="183">
        <f t="shared" ref="OD35" si="1998">IFERROR(OD34/OD28,0)</f>
        <v>0</v>
      </c>
      <c r="OE35" s="183">
        <f t="shared" ref="OE35" si="1999">IFERROR(OE34/OE28,0)</f>
        <v>0</v>
      </c>
      <c r="OF35" s="183">
        <f t="shared" ref="OF35" si="2000">IFERROR(OF34/OF28,0)</f>
        <v>0</v>
      </c>
      <c r="OG35" s="183">
        <f t="shared" ref="OG35" si="2001">IFERROR(OG34/OG28,0)</f>
        <v>0</v>
      </c>
      <c r="OH35" s="183">
        <f t="shared" ref="OH35" si="2002">IFERROR(OH34/OH28,0)</f>
        <v>0</v>
      </c>
      <c r="OI35" s="183">
        <f t="shared" ref="OI35" si="2003">IFERROR(OI34/OI28,0)</f>
        <v>0</v>
      </c>
      <c r="OJ35" s="183">
        <f t="shared" ref="OJ35" si="2004">IFERROR(OJ34/OJ28,0)</f>
        <v>0</v>
      </c>
      <c r="OK35" s="183">
        <f t="shared" ref="OK35" si="2005">IFERROR(OK34/OK28,0)</f>
        <v>0</v>
      </c>
      <c r="OL35" s="183">
        <f t="shared" ref="OL35" si="2006">IFERROR(OL34/OL28,0)</f>
        <v>0</v>
      </c>
      <c r="OM35" s="183">
        <f t="shared" ref="OM35" si="2007">IFERROR(OM34/OM28,0)</f>
        <v>0</v>
      </c>
      <c r="ON35" s="183">
        <f t="shared" ref="ON35" si="2008">IFERROR(ON34/ON28,0)</f>
        <v>0</v>
      </c>
      <c r="OO35" s="183">
        <f t="shared" ref="OO35" si="2009">IFERROR(OO34/OO28,0)</f>
        <v>0</v>
      </c>
      <c r="OP35" s="183">
        <f t="shared" ref="OP35" si="2010">IFERROR(OP34/OP28,0)</f>
        <v>0</v>
      </c>
      <c r="OQ35" s="183">
        <f t="shared" ref="OQ35" si="2011">IFERROR(OQ34/OQ28,0)</f>
        <v>0</v>
      </c>
      <c r="OR35" s="183">
        <f t="shared" ref="OR35" si="2012">IFERROR(OR34/OR28,0)</f>
        <v>0</v>
      </c>
      <c r="OS35" s="183">
        <f t="shared" ref="OS35" si="2013">IFERROR(OS34/OS28,0)</f>
        <v>0</v>
      </c>
      <c r="OT35" s="183">
        <f t="shared" ref="OT35" si="2014">IFERROR(OT34/OT28,0)</f>
        <v>0</v>
      </c>
      <c r="OU35" s="183">
        <f t="shared" ref="OU35" si="2015">IFERROR(OU34/OU28,0)</f>
        <v>0</v>
      </c>
      <c r="OV35" s="183">
        <f t="shared" ref="OV35" si="2016">IFERROR(OV34/OV28,0)</f>
        <v>0</v>
      </c>
      <c r="OW35" s="183">
        <f t="shared" ref="OW35" si="2017">IFERROR(OW34/OW28,0)</f>
        <v>0</v>
      </c>
      <c r="OX35" s="183">
        <f t="shared" ref="OX35" si="2018">IFERROR(OX34/OX28,0)</f>
        <v>0</v>
      </c>
      <c r="OY35" s="183">
        <f t="shared" ref="OY35" si="2019">IFERROR(OY34/OY28,0)</f>
        <v>0</v>
      </c>
      <c r="OZ35" s="183">
        <f t="shared" ref="OZ35" si="2020">IFERROR(OZ34/OZ28,0)</f>
        <v>0</v>
      </c>
      <c r="PA35" s="183">
        <f t="shared" ref="PA35" si="2021">IFERROR(PA34/PA28,0)</f>
        <v>0</v>
      </c>
      <c r="PB35" s="183">
        <f t="shared" ref="PB35" si="2022">IFERROR(PB34/PB28,0)</f>
        <v>0</v>
      </c>
      <c r="PC35" s="183">
        <f t="shared" ref="PC35" si="2023">IFERROR(PC34/PC28,0)</f>
        <v>0</v>
      </c>
      <c r="PD35" s="183">
        <f t="shared" ref="PD35" si="2024">IFERROR(PD34/PD28,0)</f>
        <v>0</v>
      </c>
      <c r="PE35" s="183">
        <f t="shared" ref="PE35" si="2025">IFERROR(PE34/PE28,0)</f>
        <v>0</v>
      </c>
      <c r="PF35" s="183">
        <f t="shared" ref="PF35" si="2026">IFERROR(PF34/PF28,0)</f>
        <v>0</v>
      </c>
      <c r="PG35" s="183">
        <f t="shared" ref="PG35" si="2027">IFERROR(PG34/PG28,0)</f>
        <v>0</v>
      </c>
      <c r="PH35" s="183">
        <f t="shared" ref="PH35" si="2028">IFERROR(PH34/PH28,0)</f>
        <v>0</v>
      </c>
      <c r="PI35" s="183">
        <f t="shared" ref="PI35" si="2029">IFERROR(PI34/PI28,0)</f>
        <v>0</v>
      </c>
      <c r="PJ35" s="183">
        <f t="shared" ref="PJ35" si="2030">IFERROR(PJ34/PJ28,0)</f>
        <v>0</v>
      </c>
      <c r="PK35" s="183">
        <f t="shared" ref="PK35" si="2031">IFERROR(PK34/PK28,0)</f>
        <v>0</v>
      </c>
      <c r="PL35" s="183">
        <f t="shared" ref="PL35" si="2032">IFERROR(PL34/PL28,0)</f>
        <v>0</v>
      </c>
      <c r="PM35" s="183">
        <f t="shared" ref="PM35" si="2033">IFERROR(PM34/PM28,0)</f>
        <v>0</v>
      </c>
      <c r="PN35" s="183">
        <f t="shared" ref="PN35" si="2034">IFERROR(PN34/PN28,0)</f>
        <v>0</v>
      </c>
      <c r="PO35" s="183">
        <f t="shared" ref="PO35" si="2035">IFERROR(PO34/PO28,0)</f>
        <v>0</v>
      </c>
      <c r="PP35" s="183">
        <f t="shared" ref="PP35" si="2036">IFERROR(PP34/PP28,0)</f>
        <v>0</v>
      </c>
      <c r="PQ35" s="183">
        <f t="shared" ref="PQ35" si="2037">IFERROR(PQ34/PQ28,0)</f>
        <v>0</v>
      </c>
      <c r="PR35" s="183">
        <f t="shared" ref="PR35" si="2038">IFERROR(PR34/PR28,0)</f>
        <v>0</v>
      </c>
      <c r="PS35" s="183">
        <f t="shared" ref="PS35" si="2039">IFERROR(PS34/PS28,0)</f>
        <v>0</v>
      </c>
      <c r="PT35" s="183">
        <f t="shared" ref="PT35" si="2040">IFERROR(PT34/PT28,0)</f>
        <v>0</v>
      </c>
      <c r="PU35" s="183">
        <f t="shared" ref="PU35" si="2041">IFERROR(PU34/PU28,0)</f>
        <v>0</v>
      </c>
      <c r="PV35" s="183">
        <f t="shared" ref="PV35" si="2042">IFERROR(PV34/PV28,0)</f>
        <v>0</v>
      </c>
      <c r="PW35" s="183">
        <f t="shared" ref="PW35" si="2043">IFERROR(PW34/PW28,0)</f>
        <v>0</v>
      </c>
      <c r="PX35" s="183">
        <f t="shared" ref="PX35" si="2044">IFERROR(PX34/PX28,0)</f>
        <v>0</v>
      </c>
      <c r="PY35" s="183">
        <f t="shared" ref="PY35" si="2045">IFERROR(PY34/PY28,0)</f>
        <v>0</v>
      </c>
      <c r="PZ35" s="183">
        <f t="shared" ref="PZ35" si="2046">IFERROR(PZ34/PZ28,0)</f>
        <v>0</v>
      </c>
      <c r="QA35" s="183">
        <f t="shared" ref="QA35" si="2047">IFERROR(QA34/QA28,0)</f>
        <v>0</v>
      </c>
      <c r="QB35" s="183">
        <f t="shared" ref="QB35" si="2048">IFERROR(QB34/QB28,0)</f>
        <v>0</v>
      </c>
      <c r="QC35" s="183">
        <f t="shared" ref="QC35" si="2049">IFERROR(QC34/QC28,0)</f>
        <v>0</v>
      </c>
      <c r="QD35" s="183">
        <f t="shared" ref="QD35" si="2050">IFERROR(QD34/QD28,0)</f>
        <v>0</v>
      </c>
      <c r="QE35" s="183">
        <f t="shared" ref="QE35" si="2051">IFERROR(QE34/QE28,0)</f>
        <v>0</v>
      </c>
      <c r="QF35" s="183">
        <f t="shared" ref="QF35" si="2052">IFERROR(QF34/QF28,0)</f>
        <v>0</v>
      </c>
      <c r="QG35" s="183">
        <f t="shared" ref="QG35" si="2053">IFERROR(QG34/QG28,0)</f>
        <v>0</v>
      </c>
      <c r="QH35" s="183">
        <f t="shared" ref="QH35" si="2054">IFERROR(QH34/QH28,0)</f>
        <v>0</v>
      </c>
      <c r="QI35" s="183">
        <f t="shared" ref="QI35" si="2055">IFERROR(QI34/QI28,0)</f>
        <v>0</v>
      </c>
      <c r="QJ35" s="183">
        <f t="shared" ref="QJ35" si="2056">IFERROR(QJ34/QJ28,0)</f>
        <v>0</v>
      </c>
      <c r="QK35" s="183">
        <f t="shared" ref="QK35" si="2057">IFERROR(QK34/QK28,0)</f>
        <v>0</v>
      </c>
      <c r="QL35" s="183">
        <f t="shared" ref="QL35" si="2058">IFERROR(QL34/QL28,0)</f>
        <v>0</v>
      </c>
      <c r="QM35" s="183">
        <f t="shared" ref="QM35" si="2059">IFERROR(QM34/QM28,0)</f>
        <v>0</v>
      </c>
      <c r="QN35" s="183">
        <f t="shared" ref="QN35" si="2060">IFERROR(QN34/QN28,0)</f>
        <v>0</v>
      </c>
      <c r="QO35" s="183">
        <f t="shared" ref="QO35" si="2061">IFERROR(QO34/QO28,0)</f>
        <v>0</v>
      </c>
      <c r="QP35" s="183">
        <f t="shared" ref="QP35" si="2062">IFERROR(QP34/QP28,0)</f>
        <v>0</v>
      </c>
      <c r="QQ35" s="183">
        <f t="shared" ref="QQ35" si="2063">IFERROR(QQ34/QQ28,0)</f>
        <v>0</v>
      </c>
      <c r="QR35" s="183">
        <f t="shared" ref="QR35" si="2064">IFERROR(QR34/QR28,0)</f>
        <v>0</v>
      </c>
      <c r="QS35" s="183">
        <f t="shared" ref="QS35" si="2065">IFERROR(QS34/QS28,0)</f>
        <v>0</v>
      </c>
      <c r="QT35" s="183">
        <f t="shared" ref="QT35" si="2066">IFERROR(QT34/QT28,0)</f>
        <v>0</v>
      </c>
    </row>
    <row r="36" spans="2:462" x14ac:dyDescent="0.3">
      <c r="B36" s="160"/>
      <c r="E36" s="167"/>
      <c r="F36" s="167"/>
      <c r="H36" s="167"/>
      <c r="I36" s="167"/>
    </row>
    <row r="37" spans="2:462" x14ac:dyDescent="0.3">
      <c r="B37" s="170" t="s">
        <v>242</v>
      </c>
      <c r="E37" s="167"/>
      <c r="F37" s="167"/>
      <c r="H37" s="167"/>
      <c r="I37" s="167"/>
    </row>
    <row r="38" spans="2:462" x14ac:dyDescent="0.3">
      <c r="B38" s="160" t="s">
        <v>385</v>
      </c>
      <c r="H38" s="13"/>
      <c r="I38" s="13">
        <f>Assumptions!F47</f>
        <v>-346.68</v>
      </c>
      <c r="L38" s="13">
        <f>I38*L$3</f>
        <v>-346.68</v>
      </c>
      <c r="M38" s="13">
        <f>L38*M$3</f>
        <v>-346.68</v>
      </c>
      <c r="N38" s="13">
        <f t="shared" ref="N38:BY38" si="2067">M38*N$3</f>
        <v>-346.68</v>
      </c>
      <c r="O38" s="13">
        <f t="shared" si="2067"/>
        <v>-346.68</v>
      </c>
      <c r="P38" s="13">
        <f t="shared" si="2067"/>
        <v>-346.68</v>
      </c>
      <c r="Q38" s="13">
        <f t="shared" si="2067"/>
        <v>-346.68</v>
      </c>
      <c r="R38" s="13">
        <f t="shared" si="2067"/>
        <v>-346.68</v>
      </c>
      <c r="S38" s="13">
        <f t="shared" si="2067"/>
        <v>-346.68</v>
      </c>
      <c r="T38" s="13">
        <f t="shared" si="2067"/>
        <v>-346.68</v>
      </c>
      <c r="U38" s="13">
        <f t="shared" si="2067"/>
        <v>-346.68</v>
      </c>
      <c r="V38" s="13">
        <f t="shared" si="2067"/>
        <v>-346.68</v>
      </c>
      <c r="W38" s="13">
        <f t="shared" si="2067"/>
        <v>-346.68</v>
      </c>
      <c r="X38" s="13">
        <f t="shared" si="2067"/>
        <v>-346.68</v>
      </c>
      <c r="Y38" s="13">
        <f t="shared" si="2067"/>
        <v>-346.68</v>
      </c>
      <c r="Z38" s="13">
        <f t="shared" si="2067"/>
        <v>-346.68</v>
      </c>
      <c r="AA38" s="13">
        <f t="shared" si="2067"/>
        <v>-346.68</v>
      </c>
      <c r="AB38" s="13">
        <f t="shared" si="2067"/>
        <v>-346.68</v>
      </c>
      <c r="AC38" s="13">
        <f t="shared" si="2067"/>
        <v>-346.68</v>
      </c>
      <c r="AD38" s="13">
        <f t="shared" si="2067"/>
        <v>-346.68</v>
      </c>
      <c r="AE38" s="13">
        <f t="shared" si="2067"/>
        <v>-346.68</v>
      </c>
      <c r="AF38" s="13">
        <f t="shared" si="2067"/>
        <v>-346.68</v>
      </c>
      <c r="AG38" s="13">
        <f t="shared" si="2067"/>
        <v>-346.68</v>
      </c>
      <c r="AH38" s="13">
        <f t="shared" si="2067"/>
        <v>-346.68</v>
      </c>
      <c r="AI38" s="13">
        <f t="shared" si="2067"/>
        <v>-346.68</v>
      </c>
      <c r="AJ38" s="13">
        <f t="shared" si="2067"/>
        <v>-346.68</v>
      </c>
      <c r="AK38" s="13">
        <f t="shared" si="2067"/>
        <v>-346.68</v>
      </c>
      <c r="AL38" s="13">
        <f t="shared" si="2067"/>
        <v>-346.68</v>
      </c>
      <c r="AM38" s="13">
        <f t="shared" si="2067"/>
        <v>-346.68</v>
      </c>
      <c r="AN38" s="13">
        <f t="shared" si="2067"/>
        <v>-346.68</v>
      </c>
      <c r="AO38" s="13">
        <f t="shared" si="2067"/>
        <v>-346.68</v>
      </c>
      <c r="AP38" s="13">
        <f t="shared" si="2067"/>
        <v>-346.68</v>
      </c>
      <c r="AQ38" s="13">
        <f t="shared" si="2067"/>
        <v>-346.68</v>
      </c>
      <c r="AR38" s="13">
        <f t="shared" si="2067"/>
        <v>-346.68</v>
      </c>
      <c r="AS38" s="13">
        <f t="shared" si="2067"/>
        <v>-346.68</v>
      </c>
      <c r="AT38" s="13">
        <f t="shared" si="2067"/>
        <v>-346.68</v>
      </c>
      <c r="AU38" s="13">
        <f t="shared" si="2067"/>
        <v>-346.68</v>
      </c>
      <c r="AV38" s="13">
        <f t="shared" si="2067"/>
        <v>-346.68</v>
      </c>
      <c r="AW38" s="13">
        <f t="shared" si="2067"/>
        <v>-346.68</v>
      </c>
      <c r="AX38" s="13">
        <f t="shared" si="2067"/>
        <v>-346.68</v>
      </c>
      <c r="AY38" s="13">
        <f t="shared" si="2067"/>
        <v>-346.68</v>
      </c>
      <c r="AZ38" s="13">
        <f t="shared" si="2067"/>
        <v>-346.68</v>
      </c>
      <c r="BA38" s="13">
        <f t="shared" si="2067"/>
        <v>-346.68</v>
      </c>
      <c r="BB38" s="13">
        <f t="shared" si="2067"/>
        <v>-346.68</v>
      </c>
      <c r="BC38" s="13">
        <f t="shared" si="2067"/>
        <v>-346.68</v>
      </c>
      <c r="BD38" s="13">
        <f t="shared" si="2067"/>
        <v>-346.68</v>
      </c>
      <c r="BE38" s="13">
        <f t="shared" si="2067"/>
        <v>-346.68</v>
      </c>
      <c r="BF38" s="13">
        <f t="shared" si="2067"/>
        <v>-346.68</v>
      </c>
      <c r="BG38" s="13">
        <f t="shared" si="2067"/>
        <v>-346.68</v>
      </c>
      <c r="BH38" s="13">
        <f t="shared" si="2067"/>
        <v>-346.68</v>
      </c>
      <c r="BI38" s="13">
        <f t="shared" si="2067"/>
        <v>-346.68</v>
      </c>
      <c r="BJ38" s="13">
        <f t="shared" si="2067"/>
        <v>-346.68</v>
      </c>
      <c r="BK38" s="13">
        <f t="shared" si="2067"/>
        <v>-346.68</v>
      </c>
      <c r="BL38" s="13">
        <f t="shared" si="2067"/>
        <v>-346.68</v>
      </c>
      <c r="BM38" s="13">
        <f t="shared" si="2067"/>
        <v>-346.68</v>
      </c>
      <c r="BN38" s="13">
        <f t="shared" si="2067"/>
        <v>-346.68</v>
      </c>
      <c r="BO38" s="13">
        <f t="shared" si="2067"/>
        <v>-346.68</v>
      </c>
      <c r="BP38" s="13">
        <f t="shared" si="2067"/>
        <v>-346.68</v>
      </c>
      <c r="BQ38" s="13">
        <f t="shared" si="2067"/>
        <v>-346.68</v>
      </c>
      <c r="BR38" s="13">
        <f t="shared" si="2067"/>
        <v>-346.68</v>
      </c>
      <c r="BS38" s="13">
        <f t="shared" si="2067"/>
        <v>-346.68</v>
      </c>
      <c r="BT38" s="13">
        <f t="shared" si="2067"/>
        <v>-346.68</v>
      </c>
      <c r="BU38" s="13">
        <f t="shared" si="2067"/>
        <v>-346.68</v>
      </c>
      <c r="BV38" s="13">
        <f t="shared" si="2067"/>
        <v>-346.68</v>
      </c>
      <c r="BW38" s="13">
        <f t="shared" si="2067"/>
        <v>-346.68</v>
      </c>
      <c r="BX38" s="13">
        <f t="shared" si="2067"/>
        <v>-346.68</v>
      </c>
      <c r="BY38" s="13">
        <f t="shared" si="2067"/>
        <v>-346.68</v>
      </c>
      <c r="BZ38" s="13">
        <f t="shared" ref="BZ38:EK38" si="2068">BY38*BZ$3</f>
        <v>-346.68</v>
      </c>
      <c r="CA38" s="13">
        <f t="shared" si="2068"/>
        <v>-346.68</v>
      </c>
      <c r="CB38" s="13">
        <f t="shared" si="2068"/>
        <v>-346.68</v>
      </c>
      <c r="CC38" s="13">
        <f t="shared" si="2068"/>
        <v>-346.68</v>
      </c>
      <c r="CD38" s="13">
        <f t="shared" si="2068"/>
        <v>-346.68</v>
      </c>
      <c r="CE38" s="13">
        <f t="shared" si="2068"/>
        <v>-346.68</v>
      </c>
      <c r="CF38" s="13">
        <f t="shared" si="2068"/>
        <v>0</v>
      </c>
      <c r="CG38" s="13">
        <f t="shared" si="2068"/>
        <v>0</v>
      </c>
      <c r="CH38" s="13">
        <f t="shared" si="2068"/>
        <v>0</v>
      </c>
      <c r="CI38" s="13">
        <f t="shared" si="2068"/>
        <v>0</v>
      </c>
      <c r="CJ38" s="13">
        <f t="shared" si="2068"/>
        <v>0</v>
      </c>
      <c r="CK38" s="13">
        <f t="shared" si="2068"/>
        <v>0</v>
      </c>
      <c r="CL38" s="13">
        <f t="shared" si="2068"/>
        <v>0</v>
      </c>
      <c r="CM38" s="13">
        <f t="shared" si="2068"/>
        <v>0</v>
      </c>
      <c r="CN38" s="13">
        <f t="shared" si="2068"/>
        <v>0</v>
      </c>
      <c r="CO38" s="13">
        <f t="shared" si="2068"/>
        <v>0</v>
      </c>
      <c r="CP38" s="13">
        <f t="shared" si="2068"/>
        <v>0</v>
      </c>
      <c r="CQ38" s="13">
        <f t="shared" si="2068"/>
        <v>0</v>
      </c>
      <c r="CR38" s="13">
        <f t="shared" si="2068"/>
        <v>0</v>
      </c>
      <c r="CS38" s="13">
        <f t="shared" si="2068"/>
        <v>0</v>
      </c>
      <c r="CT38" s="13">
        <f t="shared" si="2068"/>
        <v>0</v>
      </c>
      <c r="CU38" s="13">
        <f t="shared" si="2068"/>
        <v>0</v>
      </c>
      <c r="CV38" s="13">
        <f t="shared" si="2068"/>
        <v>0</v>
      </c>
      <c r="CW38" s="13">
        <f t="shared" si="2068"/>
        <v>0</v>
      </c>
      <c r="CX38" s="13">
        <f t="shared" si="2068"/>
        <v>0</v>
      </c>
      <c r="CY38" s="13">
        <f t="shared" si="2068"/>
        <v>0</v>
      </c>
      <c r="CZ38" s="13">
        <f t="shared" si="2068"/>
        <v>0</v>
      </c>
      <c r="DA38" s="13">
        <f t="shared" si="2068"/>
        <v>0</v>
      </c>
      <c r="DB38" s="13">
        <f t="shared" si="2068"/>
        <v>0</v>
      </c>
      <c r="DC38" s="13">
        <f t="shared" si="2068"/>
        <v>0</v>
      </c>
      <c r="DD38" s="13">
        <f t="shared" si="2068"/>
        <v>0</v>
      </c>
      <c r="DE38" s="13">
        <f t="shared" si="2068"/>
        <v>0</v>
      </c>
      <c r="DF38" s="13">
        <f t="shared" si="2068"/>
        <v>0</v>
      </c>
      <c r="DG38" s="13">
        <f t="shared" si="2068"/>
        <v>0</v>
      </c>
      <c r="DH38" s="13">
        <f t="shared" si="2068"/>
        <v>0</v>
      </c>
      <c r="DI38" s="13">
        <f t="shared" si="2068"/>
        <v>0</v>
      </c>
      <c r="DJ38" s="13">
        <f t="shared" si="2068"/>
        <v>0</v>
      </c>
      <c r="DK38" s="13">
        <f t="shared" si="2068"/>
        <v>0</v>
      </c>
      <c r="DL38" s="13">
        <f t="shared" si="2068"/>
        <v>0</v>
      </c>
      <c r="DM38" s="13">
        <f t="shared" si="2068"/>
        <v>0</v>
      </c>
      <c r="DN38" s="13">
        <f t="shared" si="2068"/>
        <v>0</v>
      </c>
      <c r="DO38" s="13">
        <f t="shared" si="2068"/>
        <v>0</v>
      </c>
      <c r="DP38" s="13">
        <f t="shared" si="2068"/>
        <v>0</v>
      </c>
      <c r="DQ38" s="13">
        <f t="shared" si="2068"/>
        <v>0</v>
      </c>
      <c r="DR38" s="13">
        <f t="shared" si="2068"/>
        <v>0</v>
      </c>
      <c r="DS38" s="13">
        <f t="shared" si="2068"/>
        <v>0</v>
      </c>
      <c r="DT38" s="13">
        <f t="shared" si="2068"/>
        <v>0</v>
      </c>
      <c r="DU38" s="13">
        <f t="shared" si="2068"/>
        <v>0</v>
      </c>
      <c r="DV38" s="13">
        <f t="shared" si="2068"/>
        <v>0</v>
      </c>
      <c r="DW38" s="13">
        <f t="shared" si="2068"/>
        <v>0</v>
      </c>
      <c r="DX38" s="13">
        <f t="shared" si="2068"/>
        <v>0</v>
      </c>
      <c r="DY38" s="13">
        <f t="shared" si="2068"/>
        <v>0</v>
      </c>
      <c r="DZ38" s="13">
        <f t="shared" si="2068"/>
        <v>0</v>
      </c>
      <c r="EA38" s="13">
        <f t="shared" si="2068"/>
        <v>0</v>
      </c>
      <c r="EB38" s="13">
        <f t="shared" si="2068"/>
        <v>0</v>
      </c>
      <c r="EC38" s="13">
        <f t="shared" si="2068"/>
        <v>0</v>
      </c>
      <c r="ED38" s="13">
        <f t="shared" si="2068"/>
        <v>0</v>
      </c>
      <c r="EE38" s="13">
        <f t="shared" si="2068"/>
        <v>0</v>
      </c>
      <c r="EF38" s="13">
        <f t="shared" si="2068"/>
        <v>0</v>
      </c>
      <c r="EG38" s="13">
        <f t="shared" si="2068"/>
        <v>0</v>
      </c>
      <c r="EH38" s="13">
        <f t="shared" si="2068"/>
        <v>0</v>
      </c>
      <c r="EI38" s="13">
        <f t="shared" si="2068"/>
        <v>0</v>
      </c>
      <c r="EJ38" s="13">
        <f t="shared" si="2068"/>
        <v>0</v>
      </c>
      <c r="EK38" s="13">
        <f t="shared" si="2068"/>
        <v>0</v>
      </c>
      <c r="EL38" s="13">
        <f t="shared" ref="EL38:GW38" si="2069">EK38*EL$3</f>
        <v>0</v>
      </c>
      <c r="EM38" s="13">
        <f t="shared" si="2069"/>
        <v>0</v>
      </c>
      <c r="EN38" s="13">
        <f t="shared" si="2069"/>
        <v>0</v>
      </c>
      <c r="EO38" s="13">
        <f t="shared" si="2069"/>
        <v>0</v>
      </c>
      <c r="EP38" s="13">
        <f t="shared" si="2069"/>
        <v>0</v>
      </c>
      <c r="EQ38" s="13">
        <f t="shared" si="2069"/>
        <v>0</v>
      </c>
      <c r="ER38" s="13">
        <f t="shared" si="2069"/>
        <v>0</v>
      </c>
      <c r="ES38" s="13">
        <f t="shared" si="2069"/>
        <v>0</v>
      </c>
      <c r="ET38" s="13">
        <f t="shared" si="2069"/>
        <v>0</v>
      </c>
      <c r="EU38" s="13">
        <f t="shared" si="2069"/>
        <v>0</v>
      </c>
      <c r="EV38" s="13">
        <f t="shared" si="2069"/>
        <v>0</v>
      </c>
      <c r="EW38" s="13">
        <f t="shared" si="2069"/>
        <v>0</v>
      </c>
      <c r="EX38" s="13">
        <f t="shared" si="2069"/>
        <v>0</v>
      </c>
      <c r="EY38" s="13">
        <f t="shared" si="2069"/>
        <v>0</v>
      </c>
      <c r="EZ38" s="13">
        <f t="shared" si="2069"/>
        <v>0</v>
      </c>
      <c r="FA38" s="13">
        <f t="shared" si="2069"/>
        <v>0</v>
      </c>
      <c r="FB38" s="13">
        <f t="shared" si="2069"/>
        <v>0</v>
      </c>
      <c r="FC38" s="13">
        <f t="shared" si="2069"/>
        <v>0</v>
      </c>
      <c r="FD38" s="13">
        <f t="shared" si="2069"/>
        <v>0</v>
      </c>
      <c r="FE38" s="13">
        <f t="shared" si="2069"/>
        <v>0</v>
      </c>
      <c r="FF38" s="13">
        <f t="shared" si="2069"/>
        <v>0</v>
      </c>
      <c r="FG38" s="13">
        <f t="shared" si="2069"/>
        <v>0</v>
      </c>
      <c r="FH38" s="13">
        <f t="shared" si="2069"/>
        <v>0</v>
      </c>
      <c r="FI38" s="13">
        <f t="shared" si="2069"/>
        <v>0</v>
      </c>
      <c r="FJ38" s="13">
        <f t="shared" si="2069"/>
        <v>0</v>
      </c>
      <c r="FK38" s="13">
        <f t="shared" si="2069"/>
        <v>0</v>
      </c>
      <c r="FL38" s="13">
        <f t="shared" si="2069"/>
        <v>0</v>
      </c>
      <c r="FM38" s="13">
        <f t="shared" si="2069"/>
        <v>0</v>
      </c>
      <c r="FN38" s="13">
        <f t="shared" si="2069"/>
        <v>0</v>
      </c>
      <c r="FO38" s="13">
        <f t="shared" si="2069"/>
        <v>0</v>
      </c>
      <c r="FP38" s="13">
        <f t="shared" si="2069"/>
        <v>0</v>
      </c>
      <c r="FQ38" s="13">
        <f t="shared" si="2069"/>
        <v>0</v>
      </c>
      <c r="FR38" s="13">
        <f t="shared" si="2069"/>
        <v>0</v>
      </c>
      <c r="FS38" s="13">
        <f t="shared" si="2069"/>
        <v>0</v>
      </c>
      <c r="FT38" s="13">
        <f t="shared" si="2069"/>
        <v>0</v>
      </c>
      <c r="FU38" s="13">
        <f t="shared" si="2069"/>
        <v>0</v>
      </c>
      <c r="FV38" s="13">
        <f t="shared" si="2069"/>
        <v>0</v>
      </c>
      <c r="FW38" s="13">
        <f t="shared" si="2069"/>
        <v>0</v>
      </c>
      <c r="FX38" s="13">
        <f t="shared" si="2069"/>
        <v>0</v>
      </c>
      <c r="FY38" s="13">
        <f t="shared" si="2069"/>
        <v>0</v>
      </c>
      <c r="FZ38" s="13">
        <f t="shared" si="2069"/>
        <v>0</v>
      </c>
      <c r="GA38" s="13">
        <f t="shared" si="2069"/>
        <v>0</v>
      </c>
      <c r="GB38" s="13">
        <f t="shared" si="2069"/>
        <v>0</v>
      </c>
      <c r="GC38" s="13">
        <f t="shared" si="2069"/>
        <v>0</v>
      </c>
      <c r="GD38" s="13">
        <f t="shared" si="2069"/>
        <v>0</v>
      </c>
      <c r="GE38" s="13">
        <f t="shared" si="2069"/>
        <v>0</v>
      </c>
      <c r="GF38" s="13">
        <f t="shared" si="2069"/>
        <v>0</v>
      </c>
      <c r="GG38" s="13">
        <f t="shared" si="2069"/>
        <v>0</v>
      </c>
      <c r="GH38" s="13">
        <f t="shared" si="2069"/>
        <v>0</v>
      </c>
      <c r="GI38" s="13">
        <f t="shared" si="2069"/>
        <v>0</v>
      </c>
      <c r="GJ38" s="13">
        <f t="shared" si="2069"/>
        <v>0</v>
      </c>
      <c r="GK38" s="13">
        <f t="shared" si="2069"/>
        <v>0</v>
      </c>
      <c r="GL38" s="13">
        <f t="shared" si="2069"/>
        <v>0</v>
      </c>
      <c r="GM38" s="13">
        <f t="shared" si="2069"/>
        <v>0</v>
      </c>
      <c r="GN38" s="13">
        <f t="shared" si="2069"/>
        <v>0</v>
      </c>
      <c r="GO38" s="13">
        <f t="shared" si="2069"/>
        <v>0</v>
      </c>
      <c r="GP38" s="13">
        <f t="shared" si="2069"/>
        <v>0</v>
      </c>
      <c r="GQ38" s="13">
        <f t="shared" si="2069"/>
        <v>0</v>
      </c>
      <c r="GR38" s="13">
        <f t="shared" si="2069"/>
        <v>0</v>
      </c>
      <c r="GS38" s="13">
        <f t="shared" si="2069"/>
        <v>0</v>
      </c>
      <c r="GT38" s="13">
        <f t="shared" si="2069"/>
        <v>0</v>
      </c>
      <c r="GU38" s="13">
        <f t="shared" si="2069"/>
        <v>0</v>
      </c>
      <c r="GV38" s="13">
        <f t="shared" si="2069"/>
        <v>0</v>
      </c>
      <c r="GW38" s="13">
        <f t="shared" si="2069"/>
        <v>0</v>
      </c>
      <c r="GX38" s="13">
        <f t="shared" ref="GX38:IP38" si="2070">GW38*GX$3</f>
        <v>0</v>
      </c>
      <c r="GY38" s="13">
        <f t="shared" si="2070"/>
        <v>0</v>
      </c>
      <c r="GZ38" s="13">
        <f t="shared" si="2070"/>
        <v>0</v>
      </c>
      <c r="HA38" s="13">
        <f t="shared" si="2070"/>
        <v>0</v>
      </c>
      <c r="HB38" s="13">
        <f t="shared" si="2070"/>
        <v>0</v>
      </c>
      <c r="HC38" s="13">
        <f t="shared" si="2070"/>
        <v>0</v>
      </c>
      <c r="HD38" s="13">
        <f t="shared" si="2070"/>
        <v>0</v>
      </c>
      <c r="HE38" s="13">
        <f t="shared" si="2070"/>
        <v>0</v>
      </c>
      <c r="HF38" s="13">
        <f t="shared" si="2070"/>
        <v>0</v>
      </c>
      <c r="HG38" s="13">
        <f t="shared" si="2070"/>
        <v>0</v>
      </c>
      <c r="HH38" s="13">
        <f t="shared" si="2070"/>
        <v>0</v>
      </c>
      <c r="HI38" s="13">
        <f t="shared" si="2070"/>
        <v>0</v>
      </c>
      <c r="HJ38" s="13">
        <f t="shared" si="2070"/>
        <v>0</v>
      </c>
      <c r="HK38" s="13">
        <f t="shared" si="2070"/>
        <v>0</v>
      </c>
      <c r="HL38" s="13">
        <f t="shared" si="2070"/>
        <v>0</v>
      </c>
      <c r="HM38" s="13">
        <f t="shared" si="2070"/>
        <v>0</v>
      </c>
      <c r="HN38" s="13">
        <f t="shared" si="2070"/>
        <v>0</v>
      </c>
      <c r="HO38" s="13">
        <f t="shared" si="2070"/>
        <v>0</v>
      </c>
      <c r="HP38" s="13">
        <f t="shared" si="2070"/>
        <v>0</v>
      </c>
      <c r="HQ38" s="13">
        <f t="shared" si="2070"/>
        <v>0</v>
      </c>
      <c r="HR38" s="13">
        <f t="shared" si="2070"/>
        <v>0</v>
      </c>
      <c r="HS38" s="13">
        <f t="shared" si="2070"/>
        <v>0</v>
      </c>
      <c r="HT38" s="13">
        <f t="shared" si="2070"/>
        <v>0</v>
      </c>
      <c r="HU38" s="13">
        <f t="shared" si="2070"/>
        <v>0</v>
      </c>
      <c r="HV38" s="13">
        <f t="shared" si="2070"/>
        <v>0</v>
      </c>
      <c r="HW38" s="13">
        <f t="shared" si="2070"/>
        <v>0</v>
      </c>
      <c r="HX38" s="13">
        <f t="shared" si="2070"/>
        <v>0</v>
      </c>
      <c r="HY38" s="13">
        <f t="shared" si="2070"/>
        <v>0</v>
      </c>
      <c r="HZ38" s="13">
        <f t="shared" si="2070"/>
        <v>0</v>
      </c>
      <c r="IA38" s="13">
        <f t="shared" si="2070"/>
        <v>0</v>
      </c>
      <c r="IB38" s="13">
        <f t="shared" si="2070"/>
        <v>0</v>
      </c>
      <c r="IC38" s="13">
        <f t="shared" si="2070"/>
        <v>0</v>
      </c>
      <c r="ID38" s="13">
        <f t="shared" si="2070"/>
        <v>0</v>
      </c>
      <c r="IE38" s="13">
        <f t="shared" si="2070"/>
        <v>0</v>
      </c>
      <c r="IF38" s="13">
        <f t="shared" si="2070"/>
        <v>0</v>
      </c>
      <c r="IG38" s="13">
        <f t="shared" si="2070"/>
        <v>0</v>
      </c>
      <c r="IH38" s="13">
        <f t="shared" si="2070"/>
        <v>0</v>
      </c>
      <c r="II38" s="13">
        <f t="shared" si="2070"/>
        <v>0</v>
      </c>
      <c r="IJ38" s="13">
        <f t="shared" si="2070"/>
        <v>0</v>
      </c>
      <c r="IK38" s="13">
        <f t="shared" si="2070"/>
        <v>0</v>
      </c>
      <c r="IL38" s="13">
        <f t="shared" si="2070"/>
        <v>0</v>
      </c>
      <c r="IM38" s="13">
        <f t="shared" si="2070"/>
        <v>0</v>
      </c>
      <c r="IN38" s="13">
        <f t="shared" si="2070"/>
        <v>0</v>
      </c>
      <c r="IO38" s="13">
        <f t="shared" si="2070"/>
        <v>0</v>
      </c>
      <c r="IP38" s="13">
        <f t="shared" si="2070"/>
        <v>0</v>
      </c>
      <c r="IQ38" s="13">
        <f t="shared" ref="IQ38:LB38" si="2071">IP38*IQ$3</f>
        <v>0</v>
      </c>
      <c r="IR38" s="13">
        <f t="shared" si="2071"/>
        <v>0</v>
      </c>
      <c r="IS38" s="13">
        <f t="shared" si="2071"/>
        <v>0</v>
      </c>
      <c r="IT38" s="13">
        <f t="shared" si="2071"/>
        <v>0</v>
      </c>
      <c r="IU38" s="13">
        <f t="shared" si="2071"/>
        <v>0</v>
      </c>
      <c r="IV38" s="13">
        <f t="shared" si="2071"/>
        <v>0</v>
      </c>
      <c r="IW38" s="13">
        <f t="shared" si="2071"/>
        <v>0</v>
      </c>
      <c r="IX38" s="13">
        <f t="shared" si="2071"/>
        <v>0</v>
      </c>
      <c r="IY38" s="13">
        <f t="shared" si="2071"/>
        <v>0</v>
      </c>
      <c r="IZ38" s="13">
        <f t="shared" si="2071"/>
        <v>0</v>
      </c>
      <c r="JA38" s="13">
        <f t="shared" si="2071"/>
        <v>0</v>
      </c>
      <c r="JB38" s="13">
        <f t="shared" si="2071"/>
        <v>0</v>
      </c>
      <c r="JC38" s="13">
        <f t="shared" si="2071"/>
        <v>0</v>
      </c>
      <c r="JD38" s="13">
        <f t="shared" si="2071"/>
        <v>0</v>
      </c>
      <c r="JE38" s="13">
        <f t="shared" si="2071"/>
        <v>0</v>
      </c>
      <c r="JF38" s="13">
        <f t="shared" si="2071"/>
        <v>0</v>
      </c>
      <c r="JG38" s="13">
        <f t="shared" si="2071"/>
        <v>0</v>
      </c>
      <c r="JH38" s="13">
        <f t="shared" si="2071"/>
        <v>0</v>
      </c>
      <c r="JI38" s="13">
        <f t="shared" si="2071"/>
        <v>0</v>
      </c>
      <c r="JJ38" s="13">
        <f t="shared" si="2071"/>
        <v>0</v>
      </c>
      <c r="JK38" s="13">
        <f t="shared" si="2071"/>
        <v>0</v>
      </c>
      <c r="JL38" s="13">
        <f t="shared" si="2071"/>
        <v>0</v>
      </c>
      <c r="JM38" s="13">
        <f t="shared" si="2071"/>
        <v>0</v>
      </c>
      <c r="JN38" s="13">
        <f t="shared" si="2071"/>
        <v>0</v>
      </c>
      <c r="JO38" s="13">
        <f t="shared" si="2071"/>
        <v>0</v>
      </c>
      <c r="JP38" s="13">
        <f t="shared" si="2071"/>
        <v>0</v>
      </c>
      <c r="JQ38" s="13">
        <f t="shared" si="2071"/>
        <v>0</v>
      </c>
      <c r="JR38" s="13">
        <f t="shared" si="2071"/>
        <v>0</v>
      </c>
      <c r="JS38" s="13">
        <f t="shared" si="2071"/>
        <v>0</v>
      </c>
      <c r="JT38" s="13">
        <f t="shared" si="2071"/>
        <v>0</v>
      </c>
      <c r="JU38" s="13">
        <f t="shared" si="2071"/>
        <v>0</v>
      </c>
      <c r="JV38" s="13">
        <f t="shared" si="2071"/>
        <v>0</v>
      </c>
      <c r="JW38" s="13">
        <f t="shared" si="2071"/>
        <v>0</v>
      </c>
      <c r="JX38" s="13">
        <f t="shared" si="2071"/>
        <v>0</v>
      </c>
      <c r="JY38" s="13">
        <f t="shared" si="2071"/>
        <v>0</v>
      </c>
      <c r="JZ38" s="13">
        <f t="shared" si="2071"/>
        <v>0</v>
      </c>
      <c r="KA38" s="13">
        <f t="shared" si="2071"/>
        <v>0</v>
      </c>
      <c r="KB38" s="13">
        <f t="shared" si="2071"/>
        <v>0</v>
      </c>
      <c r="KC38" s="13">
        <f t="shared" si="2071"/>
        <v>0</v>
      </c>
      <c r="KD38" s="13">
        <f t="shared" si="2071"/>
        <v>0</v>
      </c>
      <c r="KE38" s="13">
        <f t="shared" si="2071"/>
        <v>0</v>
      </c>
      <c r="KF38" s="13">
        <f t="shared" si="2071"/>
        <v>0</v>
      </c>
      <c r="KG38" s="13">
        <f t="shared" si="2071"/>
        <v>0</v>
      </c>
      <c r="KH38" s="13">
        <f t="shared" si="2071"/>
        <v>0</v>
      </c>
      <c r="KI38" s="13">
        <f t="shared" si="2071"/>
        <v>0</v>
      </c>
      <c r="KJ38" s="13">
        <f t="shared" si="2071"/>
        <v>0</v>
      </c>
      <c r="KK38" s="13">
        <f t="shared" si="2071"/>
        <v>0</v>
      </c>
      <c r="KL38" s="13">
        <f t="shared" si="2071"/>
        <v>0</v>
      </c>
      <c r="KM38" s="13">
        <f t="shared" si="2071"/>
        <v>0</v>
      </c>
      <c r="KN38" s="13">
        <f t="shared" si="2071"/>
        <v>0</v>
      </c>
      <c r="KO38" s="13">
        <f t="shared" si="2071"/>
        <v>0</v>
      </c>
      <c r="KP38" s="13">
        <f t="shared" si="2071"/>
        <v>0</v>
      </c>
      <c r="KQ38" s="13">
        <f t="shared" si="2071"/>
        <v>0</v>
      </c>
      <c r="KR38" s="13">
        <f t="shared" si="2071"/>
        <v>0</v>
      </c>
      <c r="KS38" s="13">
        <f t="shared" si="2071"/>
        <v>0</v>
      </c>
      <c r="KT38" s="13">
        <f t="shared" si="2071"/>
        <v>0</v>
      </c>
      <c r="KU38" s="13">
        <f t="shared" si="2071"/>
        <v>0</v>
      </c>
      <c r="KV38" s="13">
        <f t="shared" si="2071"/>
        <v>0</v>
      </c>
      <c r="KW38" s="13">
        <f t="shared" si="2071"/>
        <v>0</v>
      </c>
      <c r="KX38" s="13">
        <f t="shared" si="2071"/>
        <v>0</v>
      </c>
      <c r="KY38" s="13">
        <f t="shared" si="2071"/>
        <v>0</v>
      </c>
      <c r="KZ38" s="13">
        <f t="shared" si="2071"/>
        <v>0</v>
      </c>
      <c r="LA38" s="13">
        <f t="shared" si="2071"/>
        <v>0</v>
      </c>
      <c r="LB38" s="13">
        <f t="shared" si="2071"/>
        <v>0</v>
      </c>
      <c r="LC38" s="13">
        <f t="shared" ref="LC38:NN38" si="2072">LB38*LC$3</f>
        <v>0</v>
      </c>
      <c r="LD38" s="13">
        <f t="shared" si="2072"/>
        <v>0</v>
      </c>
      <c r="LE38" s="13">
        <f t="shared" si="2072"/>
        <v>0</v>
      </c>
      <c r="LF38" s="13">
        <f t="shared" si="2072"/>
        <v>0</v>
      </c>
      <c r="LG38" s="13">
        <f t="shared" si="2072"/>
        <v>0</v>
      </c>
      <c r="LH38" s="13">
        <f t="shared" si="2072"/>
        <v>0</v>
      </c>
      <c r="LI38" s="13">
        <f t="shared" si="2072"/>
        <v>0</v>
      </c>
      <c r="LJ38" s="13">
        <f t="shared" si="2072"/>
        <v>0</v>
      </c>
      <c r="LK38" s="13">
        <f t="shared" si="2072"/>
        <v>0</v>
      </c>
      <c r="LL38" s="13">
        <f t="shared" si="2072"/>
        <v>0</v>
      </c>
      <c r="LM38" s="13">
        <f t="shared" si="2072"/>
        <v>0</v>
      </c>
      <c r="LN38" s="13">
        <f t="shared" si="2072"/>
        <v>0</v>
      </c>
      <c r="LO38" s="13">
        <f t="shared" si="2072"/>
        <v>0</v>
      </c>
      <c r="LP38" s="13">
        <f t="shared" si="2072"/>
        <v>0</v>
      </c>
      <c r="LQ38" s="13">
        <f t="shared" si="2072"/>
        <v>0</v>
      </c>
      <c r="LR38" s="13">
        <f t="shared" si="2072"/>
        <v>0</v>
      </c>
      <c r="LS38" s="13">
        <f t="shared" si="2072"/>
        <v>0</v>
      </c>
      <c r="LT38" s="13">
        <f t="shared" si="2072"/>
        <v>0</v>
      </c>
      <c r="LU38" s="13">
        <f t="shared" si="2072"/>
        <v>0</v>
      </c>
      <c r="LV38" s="13">
        <f t="shared" si="2072"/>
        <v>0</v>
      </c>
      <c r="LW38" s="13">
        <f t="shared" si="2072"/>
        <v>0</v>
      </c>
      <c r="LX38" s="13">
        <f t="shared" si="2072"/>
        <v>0</v>
      </c>
      <c r="LY38" s="13">
        <f t="shared" si="2072"/>
        <v>0</v>
      </c>
      <c r="LZ38" s="13">
        <f t="shared" si="2072"/>
        <v>0</v>
      </c>
      <c r="MA38" s="13">
        <f t="shared" si="2072"/>
        <v>0</v>
      </c>
      <c r="MB38" s="13">
        <f t="shared" si="2072"/>
        <v>0</v>
      </c>
      <c r="MC38" s="13">
        <f t="shared" si="2072"/>
        <v>0</v>
      </c>
      <c r="MD38" s="13">
        <f t="shared" si="2072"/>
        <v>0</v>
      </c>
      <c r="ME38" s="13">
        <f t="shared" si="2072"/>
        <v>0</v>
      </c>
      <c r="MF38" s="13">
        <f t="shared" si="2072"/>
        <v>0</v>
      </c>
      <c r="MG38" s="13">
        <f t="shared" si="2072"/>
        <v>0</v>
      </c>
      <c r="MH38" s="13">
        <f t="shared" si="2072"/>
        <v>0</v>
      </c>
      <c r="MI38" s="13">
        <f t="shared" si="2072"/>
        <v>0</v>
      </c>
      <c r="MJ38" s="13">
        <f t="shared" si="2072"/>
        <v>0</v>
      </c>
      <c r="MK38" s="13">
        <f t="shared" si="2072"/>
        <v>0</v>
      </c>
      <c r="ML38" s="13">
        <f t="shared" si="2072"/>
        <v>0</v>
      </c>
      <c r="MM38" s="13">
        <f t="shared" si="2072"/>
        <v>0</v>
      </c>
      <c r="MN38" s="13">
        <f t="shared" si="2072"/>
        <v>0</v>
      </c>
      <c r="MO38" s="13">
        <f t="shared" si="2072"/>
        <v>0</v>
      </c>
      <c r="MP38" s="13">
        <f t="shared" si="2072"/>
        <v>0</v>
      </c>
      <c r="MQ38" s="13">
        <f t="shared" si="2072"/>
        <v>0</v>
      </c>
      <c r="MR38" s="13">
        <f t="shared" si="2072"/>
        <v>0</v>
      </c>
      <c r="MS38" s="13">
        <f t="shared" si="2072"/>
        <v>0</v>
      </c>
      <c r="MT38" s="13">
        <f t="shared" si="2072"/>
        <v>0</v>
      </c>
      <c r="MU38" s="13">
        <f t="shared" si="2072"/>
        <v>0</v>
      </c>
      <c r="MV38" s="13">
        <f t="shared" si="2072"/>
        <v>0</v>
      </c>
      <c r="MW38" s="13">
        <f t="shared" si="2072"/>
        <v>0</v>
      </c>
      <c r="MX38" s="13">
        <f t="shared" si="2072"/>
        <v>0</v>
      </c>
      <c r="MY38" s="13">
        <f t="shared" si="2072"/>
        <v>0</v>
      </c>
      <c r="MZ38" s="13">
        <f t="shared" si="2072"/>
        <v>0</v>
      </c>
      <c r="NA38" s="13">
        <f t="shared" si="2072"/>
        <v>0</v>
      </c>
      <c r="NB38" s="13">
        <f t="shared" si="2072"/>
        <v>0</v>
      </c>
      <c r="NC38" s="13">
        <f t="shared" si="2072"/>
        <v>0</v>
      </c>
      <c r="ND38" s="13">
        <f t="shared" si="2072"/>
        <v>0</v>
      </c>
      <c r="NE38" s="13">
        <f t="shared" si="2072"/>
        <v>0</v>
      </c>
      <c r="NF38" s="13">
        <f t="shared" si="2072"/>
        <v>0</v>
      </c>
      <c r="NG38" s="13">
        <f t="shared" si="2072"/>
        <v>0</v>
      </c>
      <c r="NH38" s="13">
        <f t="shared" si="2072"/>
        <v>0</v>
      </c>
      <c r="NI38" s="13">
        <f t="shared" si="2072"/>
        <v>0</v>
      </c>
      <c r="NJ38" s="13">
        <f t="shared" si="2072"/>
        <v>0</v>
      </c>
      <c r="NK38" s="13">
        <f t="shared" si="2072"/>
        <v>0</v>
      </c>
      <c r="NL38" s="13">
        <f t="shared" si="2072"/>
        <v>0</v>
      </c>
      <c r="NM38" s="13">
        <f t="shared" si="2072"/>
        <v>0</v>
      </c>
      <c r="NN38" s="13">
        <f t="shared" si="2072"/>
        <v>0</v>
      </c>
      <c r="NO38" s="13">
        <f t="shared" ref="NO38:PZ38" si="2073">NN38*NO$3</f>
        <v>0</v>
      </c>
      <c r="NP38" s="13">
        <f t="shared" si="2073"/>
        <v>0</v>
      </c>
      <c r="NQ38" s="13">
        <f t="shared" si="2073"/>
        <v>0</v>
      </c>
      <c r="NR38" s="13">
        <f t="shared" si="2073"/>
        <v>0</v>
      </c>
      <c r="NS38" s="13">
        <f t="shared" si="2073"/>
        <v>0</v>
      </c>
      <c r="NT38" s="13">
        <f t="shared" si="2073"/>
        <v>0</v>
      </c>
      <c r="NU38" s="13">
        <f t="shared" si="2073"/>
        <v>0</v>
      </c>
      <c r="NV38" s="13">
        <f t="shared" si="2073"/>
        <v>0</v>
      </c>
      <c r="NW38" s="13">
        <f t="shared" si="2073"/>
        <v>0</v>
      </c>
      <c r="NX38" s="13">
        <f t="shared" si="2073"/>
        <v>0</v>
      </c>
      <c r="NY38" s="13">
        <f t="shared" si="2073"/>
        <v>0</v>
      </c>
      <c r="NZ38" s="13">
        <f t="shared" si="2073"/>
        <v>0</v>
      </c>
      <c r="OA38" s="13">
        <f t="shared" si="2073"/>
        <v>0</v>
      </c>
      <c r="OB38" s="13">
        <f t="shared" si="2073"/>
        <v>0</v>
      </c>
      <c r="OC38" s="13">
        <f t="shared" si="2073"/>
        <v>0</v>
      </c>
      <c r="OD38" s="13">
        <f t="shared" si="2073"/>
        <v>0</v>
      </c>
      <c r="OE38" s="13">
        <f t="shared" si="2073"/>
        <v>0</v>
      </c>
      <c r="OF38" s="13">
        <f t="shared" si="2073"/>
        <v>0</v>
      </c>
      <c r="OG38" s="13">
        <f t="shared" si="2073"/>
        <v>0</v>
      </c>
      <c r="OH38" s="13">
        <f t="shared" si="2073"/>
        <v>0</v>
      </c>
      <c r="OI38" s="13">
        <f t="shared" si="2073"/>
        <v>0</v>
      </c>
      <c r="OJ38" s="13">
        <f t="shared" si="2073"/>
        <v>0</v>
      </c>
      <c r="OK38" s="13">
        <f t="shared" si="2073"/>
        <v>0</v>
      </c>
      <c r="OL38" s="13">
        <f t="shared" si="2073"/>
        <v>0</v>
      </c>
      <c r="OM38" s="13">
        <f t="shared" si="2073"/>
        <v>0</v>
      </c>
      <c r="ON38" s="13">
        <f t="shared" si="2073"/>
        <v>0</v>
      </c>
      <c r="OO38" s="13">
        <f t="shared" si="2073"/>
        <v>0</v>
      </c>
      <c r="OP38" s="13">
        <f t="shared" si="2073"/>
        <v>0</v>
      </c>
      <c r="OQ38" s="13">
        <f t="shared" si="2073"/>
        <v>0</v>
      </c>
      <c r="OR38" s="13">
        <f t="shared" si="2073"/>
        <v>0</v>
      </c>
      <c r="OS38" s="13">
        <f t="shared" si="2073"/>
        <v>0</v>
      </c>
      <c r="OT38" s="13">
        <f t="shared" si="2073"/>
        <v>0</v>
      </c>
      <c r="OU38" s="13">
        <f t="shared" si="2073"/>
        <v>0</v>
      </c>
      <c r="OV38" s="13">
        <f t="shared" si="2073"/>
        <v>0</v>
      </c>
      <c r="OW38" s="13">
        <f t="shared" si="2073"/>
        <v>0</v>
      </c>
      <c r="OX38" s="13">
        <f t="shared" si="2073"/>
        <v>0</v>
      </c>
      <c r="OY38" s="13">
        <f t="shared" si="2073"/>
        <v>0</v>
      </c>
      <c r="OZ38" s="13">
        <f t="shared" si="2073"/>
        <v>0</v>
      </c>
      <c r="PA38" s="13">
        <f t="shared" si="2073"/>
        <v>0</v>
      </c>
      <c r="PB38" s="13">
        <f t="shared" si="2073"/>
        <v>0</v>
      </c>
      <c r="PC38" s="13">
        <f t="shared" si="2073"/>
        <v>0</v>
      </c>
      <c r="PD38" s="13">
        <f t="shared" si="2073"/>
        <v>0</v>
      </c>
      <c r="PE38" s="13">
        <f t="shared" si="2073"/>
        <v>0</v>
      </c>
      <c r="PF38" s="13">
        <f t="shared" si="2073"/>
        <v>0</v>
      </c>
      <c r="PG38" s="13">
        <f t="shared" si="2073"/>
        <v>0</v>
      </c>
      <c r="PH38" s="13">
        <f t="shared" si="2073"/>
        <v>0</v>
      </c>
      <c r="PI38" s="13">
        <f t="shared" si="2073"/>
        <v>0</v>
      </c>
      <c r="PJ38" s="13">
        <f t="shared" si="2073"/>
        <v>0</v>
      </c>
      <c r="PK38" s="13">
        <f t="shared" si="2073"/>
        <v>0</v>
      </c>
      <c r="PL38" s="13">
        <f t="shared" si="2073"/>
        <v>0</v>
      </c>
      <c r="PM38" s="13">
        <f t="shared" si="2073"/>
        <v>0</v>
      </c>
      <c r="PN38" s="13">
        <f t="shared" si="2073"/>
        <v>0</v>
      </c>
      <c r="PO38" s="13">
        <f t="shared" si="2073"/>
        <v>0</v>
      </c>
      <c r="PP38" s="13">
        <f t="shared" si="2073"/>
        <v>0</v>
      </c>
      <c r="PQ38" s="13">
        <f t="shared" si="2073"/>
        <v>0</v>
      </c>
      <c r="PR38" s="13">
        <f t="shared" si="2073"/>
        <v>0</v>
      </c>
      <c r="PS38" s="13">
        <f t="shared" si="2073"/>
        <v>0</v>
      </c>
      <c r="PT38" s="13">
        <f t="shared" si="2073"/>
        <v>0</v>
      </c>
      <c r="PU38" s="13">
        <f t="shared" si="2073"/>
        <v>0</v>
      </c>
      <c r="PV38" s="13">
        <f t="shared" si="2073"/>
        <v>0</v>
      </c>
      <c r="PW38" s="13">
        <f t="shared" si="2073"/>
        <v>0</v>
      </c>
      <c r="PX38" s="13">
        <f t="shared" si="2073"/>
        <v>0</v>
      </c>
      <c r="PY38" s="13">
        <f t="shared" si="2073"/>
        <v>0</v>
      </c>
      <c r="PZ38" s="13">
        <f t="shared" si="2073"/>
        <v>0</v>
      </c>
      <c r="QA38" s="13">
        <f t="shared" ref="QA38:QT38" si="2074">PZ38*QA$3</f>
        <v>0</v>
      </c>
      <c r="QB38" s="13">
        <f t="shared" si="2074"/>
        <v>0</v>
      </c>
      <c r="QC38" s="13">
        <f t="shared" si="2074"/>
        <v>0</v>
      </c>
      <c r="QD38" s="13">
        <f t="shared" si="2074"/>
        <v>0</v>
      </c>
      <c r="QE38" s="13">
        <f t="shared" si="2074"/>
        <v>0</v>
      </c>
      <c r="QF38" s="13">
        <f t="shared" si="2074"/>
        <v>0</v>
      </c>
      <c r="QG38" s="13">
        <f t="shared" si="2074"/>
        <v>0</v>
      </c>
      <c r="QH38" s="13">
        <f t="shared" si="2074"/>
        <v>0</v>
      </c>
      <c r="QI38" s="13">
        <f t="shared" si="2074"/>
        <v>0</v>
      </c>
      <c r="QJ38" s="13">
        <f t="shared" si="2074"/>
        <v>0</v>
      </c>
      <c r="QK38" s="13">
        <f t="shared" si="2074"/>
        <v>0</v>
      </c>
      <c r="QL38" s="13">
        <f t="shared" si="2074"/>
        <v>0</v>
      </c>
      <c r="QM38" s="13">
        <f t="shared" si="2074"/>
        <v>0</v>
      </c>
      <c r="QN38" s="13">
        <f t="shared" si="2074"/>
        <v>0</v>
      </c>
      <c r="QO38" s="13">
        <f t="shared" si="2074"/>
        <v>0</v>
      </c>
      <c r="QP38" s="13">
        <f t="shared" si="2074"/>
        <v>0</v>
      </c>
      <c r="QQ38" s="13">
        <f t="shared" si="2074"/>
        <v>0</v>
      </c>
      <c r="QR38" s="13">
        <f t="shared" si="2074"/>
        <v>0</v>
      </c>
      <c r="QS38" s="13">
        <f t="shared" si="2074"/>
        <v>0</v>
      </c>
      <c r="QT38" s="13">
        <f t="shared" si="2074"/>
        <v>0</v>
      </c>
    </row>
    <row r="39" spans="2:462" x14ac:dyDescent="0.3">
      <c r="B39" s="160" t="s">
        <v>386</v>
      </c>
      <c r="H39" s="13"/>
      <c r="I39" s="13">
        <f>Assumptions!F50</f>
        <v>10005</v>
      </c>
      <c r="L39" s="13">
        <f>I39*(1+L$13)*L$3</f>
        <v>10005</v>
      </c>
      <c r="M39" s="13">
        <f>L39*(1+M$13)*M$3</f>
        <v>10005</v>
      </c>
      <c r="N39" s="13">
        <f t="shared" ref="N39:BY39" si="2075">M39*(1+N$13)*N$3</f>
        <v>10005</v>
      </c>
      <c r="O39" s="13">
        <f t="shared" si="2075"/>
        <v>10005</v>
      </c>
      <c r="P39" s="13">
        <f t="shared" si="2075"/>
        <v>10005</v>
      </c>
      <c r="Q39" s="13">
        <f t="shared" si="2075"/>
        <v>10005</v>
      </c>
      <c r="R39" s="13">
        <f t="shared" si="2075"/>
        <v>10005</v>
      </c>
      <c r="S39" s="13">
        <f t="shared" si="2075"/>
        <v>10005</v>
      </c>
      <c r="T39" s="13">
        <f t="shared" si="2075"/>
        <v>10005</v>
      </c>
      <c r="U39" s="13">
        <f t="shared" si="2075"/>
        <v>10005</v>
      </c>
      <c r="V39" s="13">
        <f t="shared" si="2075"/>
        <v>10005</v>
      </c>
      <c r="W39" s="13">
        <f t="shared" si="2075"/>
        <v>10005</v>
      </c>
      <c r="X39" s="13">
        <f t="shared" si="2075"/>
        <v>10305.15</v>
      </c>
      <c r="Y39" s="13">
        <f t="shared" si="2075"/>
        <v>10614.3045</v>
      </c>
      <c r="Z39" s="13">
        <f t="shared" si="2075"/>
        <v>10932.733635000001</v>
      </c>
      <c r="AA39" s="13">
        <f t="shared" si="2075"/>
        <v>11260.71564405</v>
      </c>
      <c r="AB39" s="13">
        <f t="shared" si="2075"/>
        <v>11598.5371133715</v>
      </c>
      <c r="AC39" s="13">
        <f t="shared" si="2075"/>
        <v>11946.493226772645</v>
      </c>
      <c r="AD39" s="13">
        <f t="shared" si="2075"/>
        <v>12304.888023575824</v>
      </c>
      <c r="AE39" s="13">
        <f t="shared" si="2075"/>
        <v>12674.034664283099</v>
      </c>
      <c r="AF39" s="13">
        <f t="shared" si="2075"/>
        <v>13054.255704211593</v>
      </c>
      <c r="AG39" s="13">
        <f t="shared" si="2075"/>
        <v>13445.883375337942</v>
      </c>
      <c r="AH39" s="13">
        <f t="shared" si="2075"/>
        <v>13849.25987659808</v>
      </c>
      <c r="AI39" s="13">
        <f t="shared" si="2075"/>
        <v>14264.737672896023</v>
      </c>
      <c r="AJ39" s="13">
        <f t="shared" si="2075"/>
        <v>14692.679803082903</v>
      </c>
      <c r="AK39" s="13">
        <f t="shared" si="2075"/>
        <v>15133.460197175391</v>
      </c>
      <c r="AL39" s="13">
        <f t="shared" si="2075"/>
        <v>15587.464003090654</v>
      </c>
      <c r="AM39" s="13">
        <f t="shared" si="2075"/>
        <v>16055.087923183373</v>
      </c>
      <c r="AN39" s="13">
        <f t="shared" si="2075"/>
        <v>16536.740560878876</v>
      </c>
      <c r="AO39" s="13">
        <f t="shared" si="2075"/>
        <v>17032.842777705242</v>
      </c>
      <c r="AP39" s="13">
        <f t="shared" si="2075"/>
        <v>17543.828061036398</v>
      </c>
      <c r="AQ39" s="13">
        <f t="shared" si="2075"/>
        <v>18070.14290286749</v>
      </c>
      <c r="AR39" s="13">
        <f t="shared" si="2075"/>
        <v>18612.247189953516</v>
      </c>
      <c r="AS39" s="13">
        <f t="shared" si="2075"/>
        <v>19170.614605652121</v>
      </c>
      <c r="AT39" s="13">
        <f t="shared" si="2075"/>
        <v>19745.733043821685</v>
      </c>
      <c r="AU39" s="13">
        <f t="shared" si="2075"/>
        <v>20338.105035136337</v>
      </c>
      <c r="AV39" s="13">
        <f t="shared" si="2075"/>
        <v>20948.248186190427</v>
      </c>
      <c r="AW39" s="13">
        <f t="shared" si="2075"/>
        <v>21576.69563177614</v>
      </c>
      <c r="AX39" s="13">
        <f t="shared" si="2075"/>
        <v>22223.996500729423</v>
      </c>
      <c r="AY39" s="13">
        <f t="shared" si="2075"/>
        <v>22890.716395751308</v>
      </c>
      <c r="AZ39" s="13">
        <f t="shared" si="2075"/>
        <v>23577.437887623848</v>
      </c>
      <c r="BA39" s="13">
        <f t="shared" si="2075"/>
        <v>24284.761024252562</v>
      </c>
      <c r="BB39" s="13">
        <f t="shared" si="2075"/>
        <v>25013.303854980139</v>
      </c>
      <c r="BC39" s="13">
        <f t="shared" si="2075"/>
        <v>25763.702970629543</v>
      </c>
      <c r="BD39" s="13">
        <f t="shared" si="2075"/>
        <v>26536.61405974843</v>
      </c>
      <c r="BE39" s="13">
        <f t="shared" si="2075"/>
        <v>27332.712481540882</v>
      </c>
      <c r="BF39" s="13">
        <f t="shared" si="2075"/>
        <v>28152.693855987109</v>
      </c>
      <c r="BG39" s="13">
        <f t="shared" si="2075"/>
        <v>28997.274671666724</v>
      </c>
      <c r="BH39" s="13">
        <f t="shared" si="2075"/>
        <v>29867.192911816728</v>
      </c>
      <c r="BI39" s="13">
        <f t="shared" si="2075"/>
        <v>30763.208699171231</v>
      </c>
      <c r="BJ39" s="13">
        <f t="shared" si="2075"/>
        <v>31686.104960146367</v>
      </c>
      <c r="BK39" s="13">
        <f t="shared" si="2075"/>
        <v>32636.688108950759</v>
      </c>
      <c r="BL39" s="13">
        <f t="shared" si="2075"/>
        <v>33615.788752219283</v>
      </c>
      <c r="BM39" s="13">
        <f t="shared" si="2075"/>
        <v>34624.262414785866</v>
      </c>
      <c r="BN39" s="13">
        <f t="shared" si="2075"/>
        <v>35662.990287229441</v>
      </c>
      <c r="BO39" s="13">
        <f t="shared" si="2075"/>
        <v>36732.879995846328</v>
      </c>
      <c r="BP39" s="13">
        <f t="shared" si="2075"/>
        <v>37834.866395721721</v>
      </c>
      <c r="BQ39" s="13">
        <f t="shared" si="2075"/>
        <v>38969.912387593373</v>
      </c>
      <c r="BR39" s="13">
        <f t="shared" si="2075"/>
        <v>40139.009759221175</v>
      </c>
      <c r="BS39" s="13">
        <f t="shared" si="2075"/>
        <v>41343.180051997813</v>
      </c>
      <c r="BT39" s="13">
        <f t="shared" si="2075"/>
        <v>42583.475453557752</v>
      </c>
      <c r="BU39" s="13">
        <f t="shared" si="2075"/>
        <v>43860.979717164482</v>
      </c>
      <c r="BV39" s="13">
        <f t="shared" si="2075"/>
        <v>45176.809108679416</v>
      </c>
      <c r="BW39" s="13">
        <f t="shared" si="2075"/>
        <v>46532.113381939802</v>
      </c>
      <c r="BX39" s="13">
        <f t="shared" si="2075"/>
        <v>47928.076783397999</v>
      </c>
      <c r="BY39" s="13">
        <f t="shared" si="2075"/>
        <v>49365.919086899943</v>
      </c>
      <c r="BZ39" s="13">
        <f t="shared" ref="BZ39:EK39" si="2076">BY39*(1+BZ$13)*BZ$3</f>
        <v>50846.896659506943</v>
      </c>
      <c r="CA39" s="13">
        <f t="shared" si="2076"/>
        <v>52372.303559292151</v>
      </c>
      <c r="CB39" s="13">
        <f t="shared" si="2076"/>
        <v>53943.47266607092</v>
      </c>
      <c r="CC39" s="13">
        <f t="shared" si="2076"/>
        <v>55561.77684605305</v>
      </c>
      <c r="CD39" s="13">
        <f t="shared" si="2076"/>
        <v>57228.630151434641</v>
      </c>
      <c r="CE39" s="13">
        <f t="shared" si="2076"/>
        <v>58945.489055977683</v>
      </c>
      <c r="CF39" s="13">
        <f t="shared" si="2076"/>
        <v>0</v>
      </c>
      <c r="CG39" s="13">
        <f t="shared" si="2076"/>
        <v>0</v>
      </c>
      <c r="CH39" s="13">
        <f t="shared" si="2076"/>
        <v>0</v>
      </c>
      <c r="CI39" s="13">
        <f t="shared" si="2076"/>
        <v>0</v>
      </c>
      <c r="CJ39" s="13">
        <f t="shared" si="2076"/>
        <v>0</v>
      </c>
      <c r="CK39" s="13">
        <f t="shared" si="2076"/>
        <v>0</v>
      </c>
      <c r="CL39" s="13">
        <f t="shared" si="2076"/>
        <v>0</v>
      </c>
      <c r="CM39" s="13">
        <f t="shared" si="2076"/>
        <v>0</v>
      </c>
      <c r="CN39" s="13">
        <f t="shared" si="2076"/>
        <v>0</v>
      </c>
      <c r="CO39" s="13">
        <f t="shared" si="2076"/>
        <v>0</v>
      </c>
      <c r="CP39" s="13">
        <f t="shared" si="2076"/>
        <v>0</v>
      </c>
      <c r="CQ39" s="13">
        <f t="shared" si="2076"/>
        <v>0</v>
      </c>
      <c r="CR39" s="13">
        <f t="shared" si="2076"/>
        <v>0</v>
      </c>
      <c r="CS39" s="13">
        <f t="shared" si="2076"/>
        <v>0</v>
      </c>
      <c r="CT39" s="13">
        <f t="shared" si="2076"/>
        <v>0</v>
      </c>
      <c r="CU39" s="13">
        <f t="shared" si="2076"/>
        <v>0</v>
      </c>
      <c r="CV39" s="13">
        <f t="shared" si="2076"/>
        <v>0</v>
      </c>
      <c r="CW39" s="13">
        <f t="shared" si="2076"/>
        <v>0</v>
      </c>
      <c r="CX39" s="13">
        <f t="shared" si="2076"/>
        <v>0</v>
      </c>
      <c r="CY39" s="13">
        <f t="shared" si="2076"/>
        <v>0</v>
      </c>
      <c r="CZ39" s="13">
        <f t="shared" si="2076"/>
        <v>0</v>
      </c>
      <c r="DA39" s="13">
        <f t="shared" si="2076"/>
        <v>0</v>
      </c>
      <c r="DB39" s="13">
        <f t="shared" si="2076"/>
        <v>0</v>
      </c>
      <c r="DC39" s="13">
        <f t="shared" si="2076"/>
        <v>0</v>
      </c>
      <c r="DD39" s="13">
        <f t="shared" si="2076"/>
        <v>0</v>
      </c>
      <c r="DE39" s="13">
        <f t="shared" si="2076"/>
        <v>0</v>
      </c>
      <c r="DF39" s="13">
        <f t="shared" si="2076"/>
        <v>0</v>
      </c>
      <c r="DG39" s="13">
        <f t="shared" si="2076"/>
        <v>0</v>
      </c>
      <c r="DH39" s="13">
        <f t="shared" si="2076"/>
        <v>0</v>
      </c>
      <c r="DI39" s="13">
        <f t="shared" si="2076"/>
        <v>0</v>
      </c>
      <c r="DJ39" s="13">
        <f t="shared" si="2076"/>
        <v>0</v>
      </c>
      <c r="DK39" s="13">
        <f t="shared" si="2076"/>
        <v>0</v>
      </c>
      <c r="DL39" s="13">
        <f t="shared" si="2076"/>
        <v>0</v>
      </c>
      <c r="DM39" s="13">
        <f t="shared" si="2076"/>
        <v>0</v>
      </c>
      <c r="DN39" s="13">
        <f t="shared" si="2076"/>
        <v>0</v>
      </c>
      <c r="DO39" s="13">
        <f t="shared" si="2076"/>
        <v>0</v>
      </c>
      <c r="DP39" s="13">
        <f t="shared" si="2076"/>
        <v>0</v>
      </c>
      <c r="DQ39" s="13">
        <f t="shared" si="2076"/>
        <v>0</v>
      </c>
      <c r="DR39" s="13">
        <f t="shared" si="2076"/>
        <v>0</v>
      </c>
      <c r="DS39" s="13">
        <f t="shared" si="2076"/>
        <v>0</v>
      </c>
      <c r="DT39" s="13">
        <f t="shared" si="2076"/>
        <v>0</v>
      </c>
      <c r="DU39" s="13">
        <f t="shared" si="2076"/>
        <v>0</v>
      </c>
      <c r="DV39" s="13">
        <f t="shared" si="2076"/>
        <v>0</v>
      </c>
      <c r="DW39" s="13">
        <f t="shared" si="2076"/>
        <v>0</v>
      </c>
      <c r="DX39" s="13">
        <f t="shared" si="2076"/>
        <v>0</v>
      </c>
      <c r="DY39" s="13">
        <f t="shared" si="2076"/>
        <v>0</v>
      </c>
      <c r="DZ39" s="13">
        <f t="shared" si="2076"/>
        <v>0</v>
      </c>
      <c r="EA39" s="13">
        <f t="shared" si="2076"/>
        <v>0</v>
      </c>
      <c r="EB39" s="13">
        <f t="shared" si="2076"/>
        <v>0</v>
      </c>
      <c r="EC39" s="13">
        <f t="shared" si="2076"/>
        <v>0</v>
      </c>
      <c r="ED39" s="13">
        <f t="shared" si="2076"/>
        <v>0</v>
      </c>
      <c r="EE39" s="13">
        <f t="shared" si="2076"/>
        <v>0</v>
      </c>
      <c r="EF39" s="13">
        <f t="shared" si="2076"/>
        <v>0</v>
      </c>
      <c r="EG39" s="13">
        <f t="shared" si="2076"/>
        <v>0</v>
      </c>
      <c r="EH39" s="13">
        <f t="shared" si="2076"/>
        <v>0</v>
      </c>
      <c r="EI39" s="13">
        <f t="shared" si="2076"/>
        <v>0</v>
      </c>
      <c r="EJ39" s="13">
        <f t="shared" si="2076"/>
        <v>0</v>
      </c>
      <c r="EK39" s="13">
        <f t="shared" si="2076"/>
        <v>0</v>
      </c>
      <c r="EL39" s="13">
        <f t="shared" ref="EL39:GW39" si="2077">EK39*(1+EL$13)*EL$3</f>
        <v>0</v>
      </c>
      <c r="EM39" s="13">
        <f t="shared" si="2077"/>
        <v>0</v>
      </c>
      <c r="EN39" s="13">
        <f t="shared" si="2077"/>
        <v>0</v>
      </c>
      <c r="EO39" s="13">
        <f t="shared" si="2077"/>
        <v>0</v>
      </c>
      <c r="EP39" s="13">
        <f t="shared" si="2077"/>
        <v>0</v>
      </c>
      <c r="EQ39" s="13">
        <f t="shared" si="2077"/>
        <v>0</v>
      </c>
      <c r="ER39" s="13">
        <f t="shared" si="2077"/>
        <v>0</v>
      </c>
      <c r="ES39" s="13">
        <f t="shared" si="2077"/>
        <v>0</v>
      </c>
      <c r="ET39" s="13">
        <f t="shared" si="2077"/>
        <v>0</v>
      </c>
      <c r="EU39" s="13">
        <f t="shared" si="2077"/>
        <v>0</v>
      </c>
      <c r="EV39" s="13">
        <f t="shared" si="2077"/>
        <v>0</v>
      </c>
      <c r="EW39" s="13">
        <f t="shared" si="2077"/>
        <v>0</v>
      </c>
      <c r="EX39" s="13">
        <f t="shared" si="2077"/>
        <v>0</v>
      </c>
      <c r="EY39" s="13">
        <f t="shared" si="2077"/>
        <v>0</v>
      </c>
      <c r="EZ39" s="13">
        <f t="shared" si="2077"/>
        <v>0</v>
      </c>
      <c r="FA39" s="13">
        <f t="shared" si="2077"/>
        <v>0</v>
      </c>
      <c r="FB39" s="13">
        <f t="shared" si="2077"/>
        <v>0</v>
      </c>
      <c r="FC39" s="13">
        <f t="shared" si="2077"/>
        <v>0</v>
      </c>
      <c r="FD39" s="13">
        <f t="shared" si="2077"/>
        <v>0</v>
      </c>
      <c r="FE39" s="13">
        <f t="shared" si="2077"/>
        <v>0</v>
      </c>
      <c r="FF39" s="13">
        <f t="shared" si="2077"/>
        <v>0</v>
      </c>
      <c r="FG39" s="13">
        <f t="shared" si="2077"/>
        <v>0</v>
      </c>
      <c r="FH39" s="13">
        <f t="shared" si="2077"/>
        <v>0</v>
      </c>
      <c r="FI39" s="13">
        <f t="shared" si="2077"/>
        <v>0</v>
      </c>
      <c r="FJ39" s="13">
        <f t="shared" si="2077"/>
        <v>0</v>
      </c>
      <c r="FK39" s="13">
        <f t="shared" si="2077"/>
        <v>0</v>
      </c>
      <c r="FL39" s="13">
        <f t="shared" si="2077"/>
        <v>0</v>
      </c>
      <c r="FM39" s="13">
        <f t="shared" si="2077"/>
        <v>0</v>
      </c>
      <c r="FN39" s="13">
        <f t="shared" si="2077"/>
        <v>0</v>
      </c>
      <c r="FO39" s="13">
        <f t="shared" si="2077"/>
        <v>0</v>
      </c>
      <c r="FP39" s="13">
        <f t="shared" si="2077"/>
        <v>0</v>
      </c>
      <c r="FQ39" s="13">
        <f t="shared" si="2077"/>
        <v>0</v>
      </c>
      <c r="FR39" s="13">
        <f t="shared" si="2077"/>
        <v>0</v>
      </c>
      <c r="FS39" s="13">
        <f t="shared" si="2077"/>
        <v>0</v>
      </c>
      <c r="FT39" s="13">
        <f t="shared" si="2077"/>
        <v>0</v>
      </c>
      <c r="FU39" s="13">
        <f t="shared" si="2077"/>
        <v>0</v>
      </c>
      <c r="FV39" s="13">
        <f t="shared" si="2077"/>
        <v>0</v>
      </c>
      <c r="FW39" s="13">
        <f t="shared" si="2077"/>
        <v>0</v>
      </c>
      <c r="FX39" s="13">
        <f t="shared" si="2077"/>
        <v>0</v>
      </c>
      <c r="FY39" s="13">
        <f t="shared" si="2077"/>
        <v>0</v>
      </c>
      <c r="FZ39" s="13">
        <f t="shared" si="2077"/>
        <v>0</v>
      </c>
      <c r="GA39" s="13">
        <f t="shared" si="2077"/>
        <v>0</v>
      </c>
      <c r="GB39" s="13">
        <f t="shared" si="2077"/>
        <v>0</v>
      </c>
      <c r="GC39" s="13">
        <f t="shared" si="2077"/>
        <v>0</v>
      </c>
      <c r="GD39" s="13">
        <f t="shared" si="2077"/>
        <v>0</v>
      </c>
      <c r="GE39" s="13">
        <f t="shared" si="2077"/>
        <v>0</v>
      </c>
      <c r="GF39" s="13">
        <f t="shared" si="2077"/>
        <v>0</v>
      </c>
      <c r="GG39" s="13">
        <f t="shared" si="2077"/>
        <v>0</v>
      </c>
      <c r="GH39" s="13">
        <f t="shared" si="2077"/>
        <v>0</v>
      </c>
      <c r="GI39" s="13">
        <f t="shared" si="2077"/>
        <v>0</v>
      </c>
      <c r="GJ39" s="13">
        <f t="shared" si="2077"/>
        <v>0</v>
      </c>
      <c r="GK39" s="13">
        <f t="shared" si="2077"/>
        <v>0</v>
      </c>
      <c r="GL39" s="13">
        <f t="shared" si="2077"/>
        <v>0</v>
      </c>
      <c r="GM39" s="13">
        <f t="shared" si="2077"/>
        <v>0</v>
      </c>
      <c r="GN39" s="13">
        <f t="shared" si="2077"/>
        <v>0</v>
      </c>
      <c r="GO39" s="13">
        <f t="shared" si="2077"/>
        <v>0</v>
      </c>
      <c r="GP39" s="13">
        <f t="shared" si="2077"/>
        <v>0</v>
      </c>
      <c r="GQ39" s="13">
        <f t="shared" si="2077"/>
        <v>0</v>
      </c>
      <c r="GR39" s="13">
        <f t="shared" si="2077"/>
        <v>0</v>
      </c>
      <c r="GS39" s="13">
        <f t="shared" si="2077"/>
        <v>0</v>
      </c>
      <c r="GT39" s="13">
        <f t="shared" si="2077"/>
        <v>0</v>
      </c>
      <c r="GU39" s="13">
        <f t="shared" si="2077"/>
        <v>0</v>
      </c>
      <c r="GV39" s="13">
        <f t="shared" si="2077"/>
        <v>0</v>
      </c>
      <c r="GW39" s="13">
        <f t="shared" si="2077"/>
        <v>0</v>
      </c>
      <c r="GX39" s="13">
        <f t="shared" ref="GX39:IP39" si="2078">GW39*(1+GX$13)*GX$3</f>
        <v>0</v>
      </c>
      <c r="GY39" s="13">
        <f t="shared" si="2078"/>
        <v>0</v>
      </c>
      <c r="GZ39" s="13">
        <f t="shared" si="2078"/>
        <v>0</v>
      </c>
      <c r="HA39" s="13">
        <f t="shared" si="2078"/>
        <v>0</v>
      </c>
      <c r="HB39" s="13">
        <f t="shared" si="2078"/>
        <v>0</v>
      </c>
      <c r="HC39" s="13">
        <f t="shared" si="2078"/>
        <v>0</v>
      </c>
      <c r="HD39" s="13">
        <f t="shared" si="2078"/>
        <v>0</v>
      </c>
      <c r="HE39" s="13">
        <f t="shared" si="2078"/>
        <v>0</v>
      </c>
      <c r="HF39" s="13">
        <f t="shared" si="2078"/>
        <v>0</v>
      </c>
      <c r="HG39" s="13">
        <f t="shared" si="2078"/>
        <v>0</v>
      </c>
      <c r="HH39" s="13">
        <f t="shared" si="2078"/>
        <v>0</v>
      </c>
      <c r="HI39" s="13">
        <f t="shared" si="2078"/>
        <v>0</v>
      </c>
      <c r="HJ39" s="13">
        <f t="shared" si="2078"/>
        <v>0</v>
      </c>
      <c r="HK39" s="13">
        <f t="shared" si="2078"/>
        <v>0</v>
      </c>
      <c r="HL39" s="13">
        <f t="shared" si="2078"/>
        <v>0</v>
      </c>
      <c r="HM39" s="13">
        <f t="shared" si="2078"/>
        <v>0</v>
      </c>
      <c r="HN39" s="13">
        <f t="shared" si="2078"/>
        <v>0</v>
      </c>
      <c r="HO39" s="13">
        <f t="shared" si="2078"/>
        <v>0</v>
      </c>
      <c r="HP39" s="13">
        <f t="shared" si="2078"/>
        <v>0</v>
      </c>
      <c r="HQ39" s="13">
        <f t="shared" si="2078"/>
        <v>0</v>
      </c>
      <c r="HR39" s="13">
        <f t="shared" si="2078"/>
        <v>0</v>
      </c>
      <c r="HS39" s="13">
        <f t="shared" si="2078"/>
        <v>0</v>
      </c>
      <c r="HT39" s="13">
        <f t="shared" si="2078"/>
        <v>0</v>
      </c>
      <c r="HU39" s="13">
        <f t="shared" si="2078"/>
        <v>0</v>
      </c>
      <c r="HV39" s="13">
        <f t="shared" si="2078"/>
        <v>0</v>
      </c>
      <c r="HW39" s="13">
        <f t="shared" si="2078"/>
        <v>0</v>
      </c>
      <c r="HX39" s="13">
        <f t="shared" si="2078"/>
        <v>0</v>
      </c>
      <c r="HY39" s="13">
        <f t="shared" si="2078"/>
        <v>0</v>
      </c>
      <c r="HZ39" s="13">
        <f t="shared" si="2078"/>
        <v>0</v>
      </c>
      <c r="IA39" s="13">
        <f t="shared" si="2078"/>
        <v>0</v>
      </c>
      <c r="IB39" s="13">
        <f t="shared" si="2078"/>
        <v>0</v>
      </c>
      <c r="IC39" s="13">
        <f t="shared" si="2078"/>
        <v>0</v>
      </c>
      <c r="ID39" s="13">
        <f t="shared" si="2078"/>
        <v>0</v>
      </c>
      <c r="IE39" s="13">
        <f t="shared" si="2078"/>
        <v>0</v>
      </c>
      <c r="IF39" s="13">
        <f t="shared" si="2078"/>
        <v>0</v>
      </c>
      <c r="IG39" s="13">
        <f t="shared" si="2078"/>
        <v>0</v>
      </c>
      <c r="IH39" s="13">
        <f t="shared" si="2078"/>
        <v>0</v>
      </c>
      <c r="II39" s="13">
        <f t="shared" si="2078"/>
        <v>0</v>
      </c>
      <c r="IJ39" s="13">
        <f t="shared" si="2078"/>
        <v>0</v>
      </c>
      <c r="IK39" s="13">
        <f t="shared" si="2078"/>
        <v>0</v>
      </c>
      <c r="IL39" s="13">
        <f t="shared" si="2078"/>
        <v>0</v>
      </c>
      <c r="IM39" s="13">
        <f t="shared" si="2078"/>
        <v>0</v>
      </c>
      <c r="IN39" s="13">
        <f t="shared" si="2078"/>
        <v>0</v>
      </c>
      <c r="IO39" s="13">
        <f t="shared" si="2078"/>
        <v>0</v>
      </c>
      <c r="IP39" s="13">
        <f t="shared" si="2078"/>
        <v>0</v>
      </c>
      <c r="IQ39" s="13">
        <f t="shared" ref="IQ39:LB39" si="2079">IP39*(1+IQ$13)*IQ$3</f>
        <v>0</v>
      </c>
      <c r="IR39" s="13">
        <f t="shared" si="2079"/>
        <v>0</v>
      </c>
      <c r="IS39" s="13">
        <f t="shared" si="2079"/>
        <v>0</v>
      </c>
      <c r="IT39" s="13">
        <f t="shared" si="2079"/>
        <v>0</v>
      </c>
      <c r="IU39" s="13">
        <f t="shared" si="2079"/>
        <v>0</v>
      </c>
      <c r="IV39" s="13">
        <f t="shared" si="2079"/>
        <v>0</v>
      </c>
      <c r="IW39" s="13">
        <f t="shared" si="2079"/>
        <v>0</v>
      </c>
      <c r="IX39" s="13">
        <f t="shared" si="2079"/>
        <v>0</v>
      </c>
      <c r="IY39" s="13">
        <f t="shared" si="2079"/>
        <v>0</v>
      </c>
      <c r="IZ39" s="13">
        <f t="shared" si="2079"/>
        <v>0</v>
      </c>
      <c r="JA39" s="13">
        <f t="shared" si="2079"/>
        <v>0</v>
      </c>
      <c r="JB39" s="13">
        <f t="shared" si="2079"/>
        <v>0</v>
      </c>
      <c r="JC39" s="13">
        <f t="shared" si="2079"/>
        <v>0</v>
      </c>
      <c r="JD39" s="13">
        <f t="shared" si="2079"/>
        <v>0</v>
      </c>
      <c r="JE39" s="13">
        <f t="shared" si="2079"/>
        <v>0</v>
      </c>
      <c r="JF39" s="13">
        <f t="shared" si="2079"/>
        <v>0</v>
      </c>
      <c r="JG39" s="13">
        <f t="shared" si="2079"/>
        <v>0</v>
      </c>
      <c r="JH39" s="13">
        <f t="shared" si="2079"/>
        <v>0</v>
      </c>
      <c r="JI39" s="13">
        <f t="shared" si="2079"/>
        <v>0</v>
      </c>
      <c r="JJ39" s="13">
        <f t="shared" si="2079"/>
        <v>0</v>
      </c>
      <c r="JK39" s="13">
        <f t="shared" si="2079"/>
        <v>0</v>
      </c>
      <c r="JL39" s="13">
        <f t="shared" si="2079"/>
        <v>0</v>
      </c>
      <c r="JM39" s="13">
        <f t="shared" si="2079"/>
        <v>0</v>
      </c>
      <c r="JN39" s="13">
        <f t="shared" si="2079"/>
        <v>0</v>
      </c>
      <c r="JO39" s="13">
        <f t="shared" si="2079"/>
        <v>0</v>
      </c>
      <c r="JP39" s="13">
        <f t="shared" si="2079"/>
        <v>0</v>
      </c>
      <c r="JQ39" s="13">
        <f t="shared" si="2079"/>
        <v>0</v>
      </c>
      <c r="JR39" s="13">
        <f t="shared" si="2079"/>
        <v>0</v>
      </c>
      <c r="JS39" s="13">
        <f t="shared" si="2079"/>
        <v>0</v>
      </c>
      <c r="JT39" s="13">
        <f t="shared" si="2079"/>
        <v>0</v>
      </c>
      <c r="JU39" s="13">
        <f t="shared" si="2079"/>
        <v>0</v>
      </c>
      <c r="JV39" s="13">
        <f t="shared" si="2079"/>
        <v>0</v>
      </c>
      <c r="JW39" s="13">
        <f t="shared" si="2079"/>
        <v>0</v>
      </c>
      <c r="JX39" s="13">
        <f t="shared" si="2079"/>
        <v>0</v>
      </c>
      <c r="JY39" s="13">
        <f t="shared" si="2079"/>
        <v>0</v>
      </c>
      <c r="JZ39" s="13">
        <f t="shared" si="2079"/>
        <v>0</v>
      </c>
      <c r="KA39" s="13">
        <f t="shared" si="2079"/>
        <v>0</v>
      </c>
      <c r="KB39" s="13">
        <f t="shared" si="2079"/>
        <v>0</v>
      </c>
      <c r="KC39" s="13">
        <f t="shared" si="2079"/>
        <v>0</v>
      </c>
      <c r="KD39" s="13">
        <f t="shared" si="2079"/>
        <v>0</v>
      </c>
      <c r="KE39" s="13">
        <f t="shared" si="2079"/>
        <v>0</v>
      </c>
      <c r="KF39" s="13">
        <f t="shared" si="2079"/>
        <v>0</v>
      </c>
      <c r="KG39" s="13">
        <f t="shared" si="2079"/>
        <v>0</v>
      </c>
      <c r="KH39" s="13">
        <f t="shared" si="2079"/>
        <v>0</v>
      </c>
      <c r="KI39" s="13">
        <f t="shared" si="2079"/>
        <v>0</v>
      </c>
      <c r="KJ39" s="13">
        <f t="shared" si="2079"/>
        <v>0</v>
      </c>
      <c r="KK39" s="13">
        <f t="shared" si="2079"/>
        <v>0</v>
      </c>
      <c r="KL39" s="13">
        <f t="shared" si="2079"/>
        <v>0</v>
      </c>
      <c r="KM39" s="13">
        <f t="shared" si="2079"/>
        <v>0</v>
      </c>
      <c r="KN39" s="13">
        <f t="shared" si="2079"/>
        <v>0</v>
      </c>
      <c r="KO39" s="13">
        <f t="shared" si="2079"/>
        <v>0</v>
      </c>
      <c r="KP39" s="13">
        <f t="shared" si="2079"/>
        <v>0</v>
      </c>
      <c r="KQ39" s="13">
        <f t="shared" si="2079"/>
        <v>0</v>
      </c>
      <c r="KR39" s="13">
        <f t="shared" si="2079"/>
        <v>0</v>
      </c>
      <c r="KS39" s="13">
        <f t="shared" si="2079"/>
        <v>0</v>
      </c>
      <c r="KT39" s="13">
        <f t="shared" si="2079"/>
        <v>0</v>
      </c>
      <c r="KU39" s="13">
        <f t="shared" si="2079"/>
        <v>0</v>
      </c>
      <c r="KV39" s="13">
        <f t="shared" si="2079"/>
        <v>0</v>
      </c>
      <c r="KW39" s="13">
        <f t="shared" si="2079"/>
        <v>0</v>
      </c>
      <c r="KX39" s="13">
        <f t="shared" si="2079"/>
        <v>0</v>
      </c>
      <c r="KY39" s="13">
        <f t="shared" si="2079"/>
        <v>0</v>
      </c>
      <c r="KZ39" s="13">
        <f t="shared" si="2079"/>
        <v>0</v>
      </c>
      <c r="LA39" s="13">
        <f t="shared" si="2079"/>
        <v>0</v>
      </c>
      <c r="LB39" s="13">
        <f t="shared" si="2079"/>
        <v>0</v>
      </c>
      <c r="LC39" s="13">
        <f t="shared" ref="LC39:NN39" si="2080">LB39*(1+LC$13)*LC$3</f>
        <v>0</v>
      </c>
      <c r="LD39" s="13">
        <f t="shared" si="2080"/>
        <v>0</v>
      </c>
      <c r="LE39" s="13">
        <f t="shared" si="2080"/>
        <v>0</v>
      </c>
      <c r="LF39" s="13">
        <f t="shared" si="2080"/>
        <v>0</v>
      </c>
      <c r="LG39" s="13">
        <f t="shared" si="2080"/>
        <v>0</v>
      </c>
      <c r="LH39" s="13">
        <f t="shared" si="2080"/>
        <v>0</v>
      </c>
      <c r="LI39" s="13">
        <f t="shared" si="2080"/>
        <v>0</v>
      </c>
      <c r="LJ39" s="13">
        <f t="shared" si="2080"/>
        <v>0</v>
      </c>
      <c r="LK39" s="13">
        <f t="shared" si="2080"/>
        <v>0</v>
      </c>
      <c r="LL39" s="13">
        <f t="shared" si="2080"/>
        <v>0</v>
      </c>
      <c r="LM39" s="13">
        <f t="shared" si="2080"/>
        <v>0</v>
      </c>
      <c r="LN39" s="13">
        <f t="shared" si="2080"/>
        <v>0</v>
      </c>
      <c r="LO39" s="13">
        <f t="shared" si="2080"/>
        <v>0</v>
      </c>
      <c r="LP39" s="13">
        <f t="shared" si="2080"/>
        <v>0</v>
      </c>
      <c r="LQ39" s="13">
        <f t="shared" si="2080"/>
        <v>0</v>
      </c>
      <c r="LR39" s="13">
        <f t="shared" si="2080"/>
        <v>0</v>
      </c>
      <c r="LS39" s="13">
        <f t="shared" si="2080"/>
        <v>0</v>
      </c>
      <c r="LT39" s="13">
        <f t="shared" si="2080"/>
        <v>0</v>
      </c>
      <c r="LU39" s="13">
        <f t="shared" si="2080"/>
        <v>0</v>
      </c>
      <c r="LV39" s="13">
        <f t="shared" si="2080"/>
        <v>0</v>
      </c>
      <c r="LW39" s="13">
        <f t="shared" si="2080"/>
        <v>0</v>
      </c>
      <c r="LX39" s="13">
        <f t="shared" si="2080"/>
        <v>0</v>
      </c>
      <c r="LY39" s="13">
        <f t="shared" si="2080"/>
        <v>0</v>
      </c>
      <c r="LZ39" s="13">
        <f t="shared" si="2080"/>
        <v>0</v>
      </c>
      <c r="MA39" s="13">
        <f t="shared" si="2080"/>
        <v>0</v>
      </c>
      <c r="MB39" s="13">
        <f t="shared" si="2080"/>
        <v>0</v>
      </c>
      <c r="MC39" s="13">
        <f t="shared" si="2080"/>
        <v>0</v>
      </c>
      <c r="MD39" s="13">
        <f t="shared" si="2080"/>
        <v>0</v>
      </c>
      <c r="ME39" s="13">
        <f t="shared" si="2080"/>
        <v>0</v>
      </c>
      <c r="MF39" s="13">
        <f t="shared" si="2080"/>
        <v>0</v>
      </c>
      <c r="MG39" s="13">
        <f t="shared" si="2080"/>
        <v>0</v>
      </c>
      <c r="MH39" s="13">
        <f t="shared" si="2080"/>
        <v>0</v>
      </c>
      <c r="MI39" s="13">
        <f t="shared" si="2080"/>
        <v>0</v>
      </c>
      <c r="MJ39" s="13">
        <f t="shared" si="2080"/>
        <v>0</v>
      </c>
      <c r="MK39" s="13">
        <f t="shared" si="2080"/>
        <v>0</v>
      </c>
      <c r="ML39" s="13">
        <f t="shared" si="2080"/>
        <v>0</v>
      </c>
      <c r="MM39" s="13">
        <f t="shared" si="2080"/>
        <v>0</v>
      </c>
      <c r="MN39" s="13">
        <f t="shared" si="2080"/>
        <v>0</v>
      </c>
      <c r="MO39" s="13">
        <f t="shared" si="2080"/>
        <v>0</v>
      </c>
      <c r="MP39" s="13">
        <f t="shared" si="2080"/>
        <v>0</v>
      </c>
      <c r="MQ39" s="13">
        <f t="shared" si="2080"/>
        <v>0</v>
      </c>
      <c r="MR39" s="13">
        <f t="shared" si="2080"/>
        <v>0</v>
      </c>
      <c r="MS39" s="13">
        <f t="shared" si="2080"/>
        <v>0</v>
      </c>
      <c r="MT39" s="13">
        <f t="shared" si="2080"/>
        <v>0</v>
      </c>
      <c r="MU39" s="13">
        <f t="shared" si="2080"/>
        <v>0</v>
      </c>
      <c r="MV39" s="13">
        <f t="shared" si="2080"/>
        <v>0</v>
      </c>
      <c r="MW39" s="13">
        <f t="shared" si="2080"/>
        <v>0</v>
      </c>
      <c r="MX39" s="13">
        <f t="shared" si="2080"/>
        <v>0</v>
      </c>
      <c r="MY39" s="13">
        <f t="shared" si="2080"/>
        <v>0</v>
      </c>
      <c r="MZ39" s="13">
        <f t="shared" si="2080"/>
        <v>0</v>
      </c>
      <c r="NA39" s="13">
        <f t="shared" si="2080"/>
        <v>0</v>
      </c>
      <c r="NB39" s="13">
        <f t="shared" si="2080"/>
        <v>0</v>
      </c>
      <c r="NC39" s="13">
        <f t="shared" si="2080"/>
        <v>0</v>
      </c>
      <c r="ND39" s="13">
        <f t="shared" si="2080"/>
        <v>0</v>
      </c>
      <c r="NE39" s="13">
        <f t="shared" si="2080"/>
        <v>0</v>
      </c>
      <c r="NF39" s="13">
        <f t="shared" si="2080"/>
        <v>0</v>
      </c>
      <c r="NG39" s="13">
        <f t="shared" si="2080"/>
        <v>0</v>
      </c>
      <c r="NH39" s="13">
        <f t="shared" si="2080"/>
        <v>0</v>
      </c>
      <c r="NI39" s="13">
        <f t="shared" si="2080"/>
        <v>0</v>
      </c>
      <c r="NJ39" s="13">
        <f t="shared" si="2080"/>
        <v>0</v>
      </c>
      <c r="NK39" s="13">
        <f t="shared" si="2080"/>
        <v>0</v>
      </c>
      <c r="NL39" s="13">
        <f t="shared" si="2080"/>
        <v>0</v>
      </c>
      <c r="NM39" s="13">
        <f t="shared" si="2080"/>
        <v>0</v>
      </c>
      <c r="NN39" s="13">
        <f t="shared" si="2080"/>
        <v>0</v>
      </c>
      <c r="NO39" s="13">
        <f t="shared" ref="NO39:PZ39" si="2081">NN39*(1+NO$13)*NO$3</f>
        <v>0</v>
      </c>
      <c r="NP39" s="13">
        <f t="shared" si="2081"/>
        <v>0</v>
      </c>
      <c r="NQ39" s="13">
        <f t="shared" si="2081"/>
        <v>0</v>
      </c>
      <c r="NR39" s="13">
        <f t="shared" si="2081"/>
        <v>0</v>
      </c>
      <c r="NS39" s="13">
        <f t="shared" si="2081"/>
        <v>0</v>
      </c>
      <c r="NT39" s="13">
        <f t="shared" si="2081"/>
        <v>0</v>
      </c>
      <c r="NU39" s="13">
        <f t="shared" si="2081"/>
        <v>0</v>
      </c>
      <c r="NV39" s="13">
        <f t="shared" si="2081"/>
        <v>0</v>
      </c>
      <c r="NW39" s="13">
        <f t="shared" si="2081"/>
        <v>0</v>
      </c>
      <c r="NX39" s="13">
        <f t="shared" si="2081"/>
        <v>0</v>
      </c>
      <c r="NY39" s="13">
        <f t="shared" si="2081"/>
        <v>0</v>
      </c>
      <c r="NZ39" s="13">
        <f t="shared" si="2081"/>
        <v>0</v>
      </c>
      <c r="OA39" s="13">
        <f t="shared" si="2081"/>
        <v>0</v>
      </c>
      <c r="OB39" s="13">
        <f t="shared" si="2081"/>
        <v>0</v>
      </c>
      <c r="OC39" s="13">
        <f t="shared" si="2081"/>
        <v>0</v>
      </c>
      <c r="OD39" s="13">
        <f t="shared" si="2081"/>
        <v>0</v>
      </c>
      <c r="OE39" s="13">
        <f t="shared" si="2081"/>
        <v>0</v>
      </c>
      <c r="OF39" s="13">
        <f t="shared" si="2081"/>
        <v>0</v>
      </c>
      <c r="OG39" s="13">
        <f t="shared" si="2081"/>
        <v>0</v>
      </c>
      <c r="OH39" s="13">
        <f t="shared" si="2081"/>
        <v>0</v>
      </c>
      <c r="OI39" s="13">
        <f t="shared" si="2081"/>
        <v>0</v>
      </c>
      <c r="OJ39" s="13">
        <f t="shared" si="2081"/>
        <v>0</v>
      </c>
      <c r="OK39" s="13">
        <f t="shared" si="2081"/>
        <v>0</v>
      </c>
      <c r="OL39" s="13">
        <f t="shared" si="2081"/>
        <v>0</v>
      </c>
      <c r="OM39" s="13">
        <f t="shared" si="2081"/>
        <v>0</v>
      </c>
      <c r="ON39" s="13">
        <f t="shared" si="2081"/>
        <v>0</v>
      </c>
      <c r="OO39" s="13">
        <f t="shared" si="2081"/>
        <v>0</v>
      </c>
      <c r="OP39" s="13">
        <f t="shared" si="2081"/>
        <v>0</v>
      </c>
      <c r="OQ39" s="13">
        <f t="shared" si="2081"/>
        <v>0</v>
      </c>
      <c r="OR39" s="13">
        <f t="shared" si="2081"/>
        <v>0</v>
      </c>
      <c r="OS39" s="13">
        <f t="shared" si="2081"/>
        <v>0</v>
      </c>
      <c r="OT39" s="13">
        <f t="shared" si="2081"/>
        <v>0</v>
      </c>
      <c r="OU39" s="13">
        <f t="shared" si="2081"/>
        <v>0</v>
      </c>
      <c r="OV39" s="13">
        <f t="shared" si="2081"/>
        <v>0</v>
      </c>
      <c r="OW39" s="13">
        <f t="shared" si="2081"/>
        <v>0</v>
      </c>
      <c r="OX39" s="13">
        <f t="shared" si="2081"/>
        <v>0</v>
      </c>
      <c r="OY39" s="13">
        <f t="shared" si="2081"/>
        <v>0</v>
      </c>
      <c r="OZ39" s="13">
        <f t="shared" si="2081"/>
        <v>0</v>
      </c>
      <c r="PA39" s="13">
        <f t="shared" si="2081"/>
        <v>0</v>
      </c>
      <c r="PB39" s="13">
        <f t="shared" si="2081"/>
        <v>0</v>
      </c>
      <c r="PC39" s="13">
        <f t="shared" si="2081"/>
        <v>0</v>
      </c>
      <c r="PD39" s="13">
        <f t="shared" si="2081"/>
        <v>0</v>
      </c>
      <c r="PE39" s="13">
        <f t="shared" si="2081"/>
        <v>0</v>
      </c>
      <c r="PF39" s="13">
        <f t="shared" si="2081"/>
        <v>0</v>
      </c>
      <c r="PG39" s="13">
        <f t="shared" si="2081"/>
        <v>0</v>
      </c>
      <c r="PH39" s="13">
        <f t="shared" si="2081"/>
        <v>0</v>
      </c>
      <c r="PI39" s="13">
        <f t="shared" si="2081"/>
        <v>0</v>
      </c>
      <c r="PJ39" s="13">
        <f t="shared" si="2081"/>
        <v>0</v>
      </c>
      <c r="PK39" s="13">
        <f t="shared" si="2081"/>
        <v>0</v>
      </c>
      <c r="PL39" s="13">
        <f t="shared" si="2081"/>
        <v>0</v>
      </c>
      <c r="PM39" s="13">
        <f t="shared" si="2081"/>
        <v>0</v>
      </c>
      <c r="PN39" s="13">
        <f t="shared" si="2081"/>
        <v>0</v>
      </c>
      <c r="PO39" s="13">
        <f t="shared" si="2081"/>
        <v>0</v>
      </c>
      <c r="PP39" s="13">
        <f t="shared" si="2081"/>
        <v>0</v>
      </c>
      <c r="PQ39" s="13">
        <f t="shared" si="2081"/>
        <v>0</v>
      </c>
      <c r="PR39" s="13">
        <f t="shared" si="2081"/>
        <v>0</v>
      </c>
      <c r="PS39" s="13">
        <f t="shared" si="2081"/>
        <v>0</v>
      </c>
      <c r="PT39" s="13">
        <f t="shared" si="2081"/>
        <v>0</v>
      </c>
      <c r="PU39" s="13">
        <f t="shared" si="2081"/>
        <v>0</v>
      </c>
      <c r="PV39" s="13">
        <f t="shared" si="2081"/>
        <v>0</v>
      </c>
      <c r="PW39" s="13">
        <f t="shared" si="2081"/>
        <v>0</v>
      </c>
      <c r="PX39" s="13">
        <f t="shared" si="2081"/>
        <v>0</v>
      </c>
      <c r="PY39" s="13">
        <f t="shared" si="2081"/>
        <v>0</v>
      </c>
      <c r="PZ39" s="13">
        <f t="shared" si="2081"/>
        <v>0</v>
      </c>
      <c r="QA39" s="13">
        <f t="shared" ref="QA39:QT39" si="2082">PZ39*(1+QA$13)*QA$3</f>
        <v>0</v>
      </c>
      <c r="QB39" s="13">
        <f t="shared" si="2082"/>
        <v>0</v>
      </c>
      <c r="QC39" s="13">
        <f t="shared" si="2082"/>
        <v>0</v>
      </c>
      <c r="QD39" s="13">
        <f t="shared" si="2082"/>
        <v>0</v>
      </c>
      <c r="QE39" s="13">
        <f t="shared" si="2082"/>
        <v>0</v>
      </c>
      <c r="QF39" s="13">
        <f t="shared" si="2082"/>
        <v>0</v>
      </c>
      <c r="QG39" s="13">
        <f t="shared" si="2082"/>
        <v>0</v>
      </c>
      <c r="QH39" s="13">
        <f t="shared" si="2082"/>
        <v>0</v>
      </c>
      <c r="QI39" s="13">
        <f t="shared" si="2082"/>
        <v>0</v>
      </c>
      <c r="QJ39" s="13">
        <f t="shared" si="2082"/>
        <v>0</v>
      </c>
      <c r="QK39" s="13">
        <f t="shared" si="2082"/>
        <v>0</v>
      </c>
      <c r="QL39" s="13">
        <f t="shared" si="2082"/>
        <v>0</v>
      </c>
      <c r="QM39" s="13">
        <f t="shared" si="2082"/>
        <v>0</v>
      </c>
      <c r="QN39" s="13">
        <f t="shared" si="2082"/>
        <v>0</v>
      </c>
      <c r="QO39" s="13">
        <f t="shared" si="2082"/>
        <v>0</v>
      </c>
      <c r="QP39" s="13">
        <f t="shared" si="2082"/>
        <v>0</v>
      </c>
      <c r="QQ39" s="13">
        <f t="shared" si="2082"/>
        <v>0</v>
      </c>
      <c r="QR39" s="13">
        <f t="shared" si="2082"/>
        <v>0</v>
      </c>
      <c r="QS39" s="13">
        <f t="shared" si="2082"/>
        <v>0</v>
      </c>
      <c r="QT39" s="13">
        <f t="shared" si="2082"/>
        <v>0</v>
      </c>
    </row>
    <row r="40" spans="2:462" x14ac:dyDescent="0.3">
      <c r="B40" s="160" t="s">
        <v>387</v>
      </c>
      <c r="H40" s="13"/>
      <c r="I40" s="13">
        <f>Assumptions!F51</f>
        <v>8500</v>
      </c>
      <c r="L40" s="13">
        <f>I40*(L13+1)*L$3</f>
        <v>8500</v>
      </c>
      <c r="M40" s="13">
        <f>L40*(1+M13)*M$3</f>
        <v>8500</v>
      </c>
      <c r="N40" s="13">
        <f t="shared" ref="N40:BY40" si="2083">M40*(1+N13)*N$3</f>
        <v>8500</v>
      </c>
      <c r="O40" s="13">
        <f t="shared" si="2083"/>
        <v>8500</v>
      </c>
      <c r="P40" s="13">
        <f t="shared" si="2083"/>
        <v>8500</v>
      </c>
      <c r="Q40" s="13">
        <f t="shared" si="2083"/>
        <v>8500</v>
      </c>
      <c r="R40" s="13">
        <f t="shared" si="2083"/>
        <v>8500</v>
      </c>
      <c r="S40" s="13">
        <f t="shared" si="2083"/>
        <v>8500</v>
      </c>
      <c r="T40" s="13">
        <f t="shared" si="2083"/>
        <v>8500</v>
      </c>
      <c r="U40" s="13">
        <f t="shared" si="2083"/>
        <v>8500</v>
      </c>
      <c r="V40" s="13">
        <f t="shared" si="2083"/>
        <v>8500</v>
      </c>
      <c r="W40" s="13">
        <f t="shared" si="2083"/>
        <v>8500</v>
      </c>
      <c r="X40" s="13">
        <f t="shared" si="2083"/>
        <v>8755</v>
      </c>
      <c r="Y40" s="13">
        <f t="shared" si="2083"/>
        <v>9017.65</v>
      </c>
      <c r="Z40" s="13">
        <f t="shared" si="2083"/>
        <v>9288.1795000000002</v>
      </c>
      <c r="AA40" s="13">
        <f t="shared" si="2083"/>
        <v>9566.824885</v>
      </c>
      <c r="AB40" s="13">
        <f t="shared" si="2083"/>
        <v>9853.8296315500011</v>
      </c>
      <c r="AC40" s="13">
        <f t="shared" si="2083"/>
        <v>10149.444520496501</v>
      </c>
      <c r="AD40" s="13">
        <f t="shared" si="2083"/>
        <v>10453.927856111397</v>
      </c>
      <c r="AE40" s="13">
        <f t="shared" si="2083"/>
        <v>10767.545691794739</v>
      </c>
      <c r="AF40" s="13">
        <f t="shared" si="2083"/>
        <v>11090.572062548583</v>
      </c>
      <c r="AG40" s="13">
        <f t="shared" si="2083"/>
        <v>11423.28922442504</v>
      </c>
      <c r="AH40" s="13">
        <f t="shared" si="2083"/>
        <v>11765.98790115779</v>
      </c>
      <c r="AI40" s="13">
        <f t="shared" si="2083"/>
        <v>12118.967538192524</v>
      </c>
      <c r="AJ40" s="13">
        <f t="shared" si="2083"/>
        <v>12482.536564338301</v>
      </c>
      <c r="AK40" s="13">
        <f t="shared" si="2083"/>
        <v>12857.012661268451</v>
      </c>
      <c r="AL40" s="13">
        <f t="shared" si="2083"/>
        <v>13242.723041106505</v>
      </c>
      <c r="AM40" s="13">
        <f t="shared" si="2083"/>
        <v>13640.004732339701</v>
      </c>
      <c r="AN40" s="13">
        <f t="shared" si="2083"/>
        <v>14049.204874309893</v>
      </c>
      <c r="AO40" s="13">
        <f t="shared" si="2083"/>
        <v>14470.68102053919</v>
      </c>
      <c r="AP40" s="13">
        <f t="shared" si="2083"/>
        <v>14904.801451155367</v>
      </c>
      <c r="AQ40" s="13">
        <f t="shared" si="2083"/>
        <v>15351.945494690028</v>
      </c>
      <c r="AR40" s="13">
        <f t="shared" si="2083"/>
        <v>15812.503859530729</v>
      </c>
      <c r="AS40" s="13">
        <f t="shared" si="2083"/>
        <v>16286.878975316651</v>
      </c>
      <c r="AT40" s="13">
        <f t="shared" si="2083"/>
        <v>16775.485344576151</v>
      </c>
      <c r="AU40" s="13">
        <f t="shared" si="2083"/>
        <v>17278.749904913435</v>
      </c>
      <c r="AV40" s="13">
        <f t="shared" si="2083"/>
        <v>17797.112402060837</v>
      </c>
      <c r="AW40" s="13">
        <f t="shared" si="2083"/>
        <v>18331.025774122663</v>
      </c>
      <c r="AX40" s="13">
        <f t="shared" si="2083"/>
        <v>18880.956547346344</v>
      </c>
      <c r="AY40" s="13">
        <f t="shared" si="2083"/>
        <v>19447.385243766734</v>
      </c>
      <c r="AZ40" s="13">
        <f t="shared" si="2083"/>
        <v>20030.806801079736</v>
      </c>
      <c r="BA40" s="13">
        <f t="shared" si="2083"/>
        <v>20631.731005112128</v>
      </c>
      <c r="BB40" s="13">
        <f t="shared" si="2083"/>
        <v>21250.682935265493</v>
      </c>
      <c r="BC40" s="13">
        <f t="shared" si="2083"/>
        <v>21888.203423323459</v>
      </c>
      <c r="BD40" s="13">
        <f t="shared" si="2083"/>
        <v>22544.849526023165</v>
      </c>
      <c r="BE40" s="13">
        <f t="shared" si="2083"/>
        <v>23221.195011803862</v>
      </c>
      <c r="BF40" s="13">
        <f t="shared" si="2083"/>
        <v>23917.830862157978</v>
      </c>
      <c r="BG40" s="13">
        <f t="shared" si="2083"/>
        <v>24635.365788022718</v>
      </c>
      <c r="BH40" s="13">
        <f t="shared" si="2083"/>
        <v>25374.426761663399</v>
      </c>
      <c r="BI40" s="13">
        <f t="shared" si="2083"/>
        <v>26135.659564513302</v>
      </c>
      <c r="BJ40" s="13">
        <f t="shared" si="2083"/>
        <v>26919.729351448703</v>
      </c>
      <c r="BK40" s="13">
        <f t="shared" si="2083"/>
        <v>27727.321231992166</v>
      </c>
      <c r="BL40" s="13">
        <f t="shared" si="2083"/>
        <v>28559.14086895193</v>
      </c>
      <c r="BM40" s="13">
        <f t="shared" si="2083"/>
        <v>29415.915095020489</v>
      </c>
      <c r="BN40" s="13">
        <f t="shared" si="2083"/>
        <v>30298.392547871106</v>
      </c>
      <c r="BO40" s="13">
        <f t="shared" si="2083"/>
        <v>31207.34432430724</v>
      </c>
      <c r="BP40" s="13">
        <f t="shared" si="2083"/>
        <v>32143.564654036458</v>
      </c>
      <c r="BQ40" s="13">
        <f t="shared" si="2083"/>
        <v>33107.871593657554</v>
      </c>
      <c r="BR40" s="13">
        <f t="shared" si="2083"/>
        <v>34101.107741467284</v>
      </c>
      <c r="BS40" s="13">
        <f t="shared" si="2083"/>
        <v>35124.140973711306</v>
      </c>
      <c r="BT40" s="13">
        <f t="shared" si="2083"/>
        <v>36177.865202922643</v>
      </c>
      <c r="BU40" s="13">
        <f t="shared" si="2083"/>
        <v>37263.201159010321</v>
      </c>
      <c r="BV40" s="13">
        <f t="shared" si="2083"/>
        <v>38381.097193780632</v>
      </c>
      <c r="BW40" s="13">
        <f t="shared" si="2083"/>
        <v>39532.530109594052</v>
      </c>
      <c r="BX40" s="13">
        <f t="shared" si="2083"/>
        <v>40718.506012881873</v>
      </c>
      <c r="BY40" s="13">
        <f t="shared" si="2083"/>
        <v>41940.061193268331</v>
      </c>
      <c r="BZ40" s="13">
        <f t="shared" ref="BZ40:EK40" si="2084">BY40*(1+BZ13)*BZ$3</f>
        <v>43198.26302906638</v>
      </c>
      <c r="CA40" s="13">
        <f t="shared" si="2084"/>
        <v>44494.21091993837</v>
      </c>
      <c r="CB40" s="13">
        <f t="shared" si="2084"/>
        <v>45829.037247536522</v>
      </c>
      <c r="CC40" s="13">
        <f t="shared" si="2084"/>
        <v>47203.908364962619</v>
      </c>
      <c r="CD40" s="13">
        <f t="shared" si="2084"/>
        <v>48620.025615911502</v>
      </c>
      <c r="CE40" s="13">
        <f t="shared" si="2084"/>
        <v>50078.626384388845</v>
      </c>
      <c r="CF40" s="13">
        <f t="shared" si="2084"/>
        <v>0</v>
      </c>
      <c r="CG40" s="13">
        <f t="shared" si="2084"/>
        <v>0</v>
      </c>
      <c r="CH40" s="13">
        <f t="shared" si="2084"/>
        <v>0</v>
      </c>
      <c r="CI40" s="13">
        <f t="shared" si="2084"/>
        <v>0</v>
      </c>
      <c r="CJ40" s="13">
        <f t="shared" si="2084"/>
        <v>0</v>
      </c>
      <c r="CK40" s="13">
        <f t="shared" si="2084"/>
        <v>0</v>
      </c>
      <c r="CL40" s="13">
        <f t="shared" si="2084"/>
        <v>0</v>
      </c>
      <c r="CM40" s="13">
        <f t="shared" si="2084"/>
        <v>0</v>
      </c>
      <c r="CN40" s="13">
        <f t="shared" si="2084"/>
        <v>0</v>
      </c>
      <c r="CO40" s="13">
        <f t="shared" si="2084"/>
        <v>0</v>
      </c>
      <c r="CP40" s="13">
        <f t="shared" si="2084"/>
        <v>0</v>
      </c>
      <c r="CQ40" s="13">
        <f t="shared" si="2084"/>
        <v>0</v>
      </c>
      <c r="CR40" s="13">
        <f t="shared" si="2084"/>
        <v>0</v>
      </c>
      <c r="CS40" s="13">
        <f t="shared" si="2084"/>
        <v>0</v>
      </c>
      <c r="CT40" s="13">
        <f t="shared" si="2084"/>
        <v>0</v>
      </c>
      <c r="CU40" s="13">
        <f t="shared" si="2084"/>
        <v>0</v>
      </c>
      <c r="CV40" s="13">
        <f t="shared" si="2084"/>
        <v>0</v>
      </c>
      <c r="CW40" s="13">
        <f t="shared" si="2084"/>
        <v>0</v>
      </c>
      <c r="CX40" s="13">
        <f t="shared" si="2084"/>
        <v>0</v>
      </c>
      <c r="CY40" s="13">
        <f t="shared" si="2084"/>
        <v>0</v>
      </c>
      <c r="CZ40" s="13">
        <f t="shared" si="2084"/>
        <v>0</v>
      </c>
      <c r="DA40" s="13">
        <f t="shared" si="2084"/>
        <v>0</v>
      </c>
      <c r="DB40" s="13">
        <f t="shared" si="2084"/>
        <v>0</v>
      </c>
      <c r="DC40" s="13">
        <f t="shared" si="2084"/>
        <v>0</v>
      </c>
      <c r="DD40" s="13">
        <f t="shared" si="2084"/>
        <v>0</v>
      </c>
      <c r="DE40" s="13">
        <f t="shared" si="2084"/>
        <v>0</v>
      </c>
      <c r="DF40" s="13">
        <f t="shared" si="2084"/>
        <v>0</v>
      </c>
      <c r="DG40" s="13">
        <f t="shared" si="2084"/>
        <v>0</v>
      </c>
      <c r="DH40" s="13">
        <f t="shared" si="2084"/>
        <v>0</v>
      </c>
      <c r="DI40" s="13">
        <f t="shared" si="2084"/>
        <v>0</v>
      </c>
      <c r="DJ40" s="13">
        <f t="shared" si="2084"/>
        <v>0</v>
      </c>
      <c r="DK40" s="13">
        <f t="shared" si="2084"/>
        <v>0</v>
      </c>
      <c r="DL40" s="13">
        <f t="shared" si="2084"/>
        <v>0</v>
      </c>
      <c r="DM40" s="13">
        <f t="shared" si="2084"/>
        <v>0</v>
      </c>
      <c r="DN40" s="13">
        <f t="shared" si="2084"/>
        <v>0</v>
      </c>
      <c r="DO40" s="13">
        <f t="shared" si="2084"/>
        <v>0</v>
      </c>
      <c r="DP40" s="13">
        <f t="shared" si="2084"/>
        <v>0</v>
      </c>
      <c r="DQ40" s="13">
        <f t="shared" si="2084"/>
        <v>0</v>
      </c>
      <c r="DR40" s="13">
        <f t="shared" si="2084"/>
        <v>0</v>
      </c>
      <c r="DS40" s="13">
        <f t="shared" si="2084"/>
        <v>0</v>
      </c>
      <c r="DT40" s="13">
        <f t="shared" si="2084"/>
        <v>0</v>
      </c>
      <c r="DU40" s="13">
        <f t="shared" si="2084"/>
        <v>0</v>
      </c>
      <c r="DV40" s="13">
        <f t="shared" si="2084"/>
        <v>0</v>
      </c>
      <c r="DW40" s="13">
        <f t="shared" si="2084"/>
        <v>0</v>
      </c>
      <c r="DX40" s="13">
        <f t="shared" si="2084"/>
        <v>0</v>
      </c>
      <c r="DY40" s="13">
        <f t="shared" si="2084"/>
        <v>0</v>
      </c>
      <c r="DZ40" s="13">
        <f t="shared" si="2084"/>
        <v>0</v>
      </c>
      <c r="EA40" s="13">
        <f t="shared" si="2084"/>
        <v>0</v>
      </c>
      <c r="EB40" s="13">
        <f t="shared" si="2084"/>
        <v>0</v>
      </c>
      <c r="EC40" s="13">
        <f t="shared" si="2084"/>
        <v>0</v>
      </c>
      <c r="ED40" s="13">
        <f t="shared" si="2084"/>
        <v>0</v>
      </c>
      <c r="EE40" s="13">
        <f t="shared" si="2084"/>
        <v>0</v>
      </c>
      <c r="EF40" s="13">
        <f t="shared" si="2084"/>
        <v>0</v>
      </c>
      <c r="EG40" s="13">
        <f t="shared" si="2084"/>
        <v>0</v>
      </c>
      <c r="EH40" s="13">
        <f t="shared" si="2084"/>
        <v>0</v>
      </c>
      <c r="EI40" s="13">
        <f t="shared" si="2084"/>
        <v>0</v>
      </c>
      <c r="EJ40" s="13">
        <f t="shared" si="2084"/>
        <v>0</v>
      </c>
      <c r="EK40" s="13">
        <f t="shared" si="2084"/>
        <v>0</v>
      </c>
      <c r="EL40" s="13">
        <f t="shared" ref="EL40:GW40" si="2085">EK40*(1+EL13)*EL$3</f>
        <v>0</v>
      </c>
      <c r="EM40" s="13">
        <f t="shared" si="2085"/>
        <v>0</v>
      </c>
      <c r="EN40" s="13">
        <f t="shared" si="2085"/>
        <v>0</v>
      </c>
      <c r="EO40" s="13">
        <f t="shared" si="2085"/>
        <v>0</v>
      </c>
      <c r="EP40" s="13">
        <f t="shared" si="2085"/>
        <v>0</v>
      </c>
      <c r="EQ40" s="13">
        <f t="shared" si="2085"/>
        <v>0</v>
      </c>
      <c r="ER40" s="13">
        <f t="shared" si="2085"/>
        <v>0</v>
      </c>
      <c r="ES40" s="13">
        <f t="shared" si="2085"/>
        <v>0</v>
      </c>
      <c r="ET40" s="13">
        <f t="shared" si="2085"/>
        <v>0</v>
      </c>
      <c r="EU40" s="13">
        <f t="shared" si="2085"/>
        <v>0</v>
      </c>
      <c r="EV40" s="13">
        <f t="shared" si="2085"/>
        <v>0</v>
      </c>
      <c r="EW40" s="13">
        <f t="shared" si="2085"/>
        <v>0</v>
      </c>
      <c r="EX40" s="13">
        <f t="shared" si="2085"/>
        <v>0</v>
      </c>
      <c r="EY40" s="13">
        <f t="shared" si="2085"/>
        <v>0</v>
      </c>
      <c r="EZ40" s="13">
        <f t="shared" si="2085"/>
        <v>0</v>
      </c>
      <c r="FA40" s="13">
        <f t="shared" si="2085"/>
        <v>0</v>
      </c>
      <c r="FB40" s="13">
        <f t="shared" si="2085"/>
        <v>0</v>
      </c>
      <c r="FC40" s="13">
        <f t="shared" si="2085"/>
        <v>0</v>
      </c>
      <c r="FD40" s="13">
        <f t="shared" si="2085"/>
        <v>0</v>
      </c>
      <c r="FE40" s="13">
        <f t="shared" si="2085"/>
        <v>0</v>
      </c>
      <c r="FF40" s="13">
        <f t="shared" si="2085"/>
        <v>0</v>
      </c>
      <c r="FG40" s="13">
        <f t="shared" si="2085"/>
        <v>0</v>
      </c>
      <c r="FH40" s="13">
        <f t="shared" si="2085"/>
        <v>0</v>
      </c>
      <c r="FI40" s="13">
        <f t="shared" si="2085"/>
        <v>0</v>
      </c>
      <c r="FJ40" s="13">
        <f t="shared" si="2085"/>
        <v>0</v>
      </c>
      <c r="FK40" s="13">
        <f t="shared" si="2085"/>
        <v>0</v>
      </c>
      <c r="FL40" s="13">
        <f t="shared" si="2085"/>
        <v>0</v>
      </c>
      <c r="FM40" s="13">
        <f t="shared" si="2085"/>
        <v>0</v>
      </c>
      <c r="FN40" s="13">
        <f t="shared" si="2085"/>
        <v>0</v>
      </c>
      <c r="FO40" s="13">
        <f t="shared" si="2085"/>
        <v>0</v>
      </c>
      <c r="FP40" s="13">
        <f t="shared" si="2085"/>
        <v>0</v>
      </c>
      <c r="FQ40" s="13">
        <f t="shared" si="2085"/>
        <v>0</v>
      </c>
      <c r="FR40" s="13">
        <f t="shared" si="2085"/>
        <v>0</v>
      </c>
      <c r="FS40" s="13">
        <f t="shared" si="2085"/>
        <v>0</v>
      </c>
      <c r="FT40" s="13">
        <f t="shared" si="2085"/>
        <v>0</v>
      </c>
      <c r="FU40" s="13">
        <f t="shared" si="2085"/>
        <v>0</v>
      </c>
      <c r="FV40" s="13">
        <f t="shared" si="2085"/>
        <v>0</v>
      </c>
      <c r="FW40" s="13">
        <f t="shared" si="2085"/>
        <v>0</v>
      </c>
      <c r="FX40" s="13">
        <f t="shared" si="2085"/>
        <v>0</v>
      </c>
      <c r="FY40" s="13">
        <f t="shared" si="2085"/>
        <v>0</v>
      </c>
      <c r="FZ40" s="13">
        <f t="shared" si="2085"/>
        <v>0</v>
      </c>
      <c r="GA40" s="13">
        <f t="shared" si="2085"/>
        <v>0</v>
      </c>
      <c r="GB40" s="13">
        <f t="shared" si="2085"/>
        <v>0</v>
      </c>
      <c r="GC40" s="13">
        <f t="shared" si="2085"/>
        <v>0</v>
      </c>
      <c r="GD40" s="13">
        <f t="shared" si="2085"/>
        <v>0</v>
      </c>
      <c r="GE40" s="13">
        <f t="shared" si="2085"/>
        <v>0</v>
      </c>
      <c r="GF40" s="13">
        <f t="shared" si="2085"/>
        <v>0</v>
      </c>
      <c r="GG40" s="13">
        <f t="shared" si="2085"/>
        <v>0</v>
      </c>
      <c r="GH40" s="13">
        <f t="shared" si="2085"/>
        <v>0</v>
      </c>
      <c r="GI40" s="13">
        <f t="shared" si="2085"/>
        <v>0</v>
      </c>
      <c r="GJ40" s="13">
        <f t="shared" si="2085"/>
        <v>0</v>
      </c>
      <c r="GK40" s="13">
        <f t="shared" si="2085"/>
        <v>0</v>
      </c>
      <c r="GL40" s="13">
        <f t="shared" si="2085"/>
        <v>0</v>
      </c>
      <c r="GM40" s="13">
        <f t="shared" si="2085"/>
        <v>0</v>
      </c>
      <c r="GN40" s="13">
        <f t="shared" si="2085"/>
        <v>0</v>
      </c>
      <c r="GO40" s="13">
        <f t="shared" si="2085"/>
        <v>0</v>
      </c>
      <c r="GP40" s="13">
        <f t="shared" si="2085"/>
        <v>0</v>
      </c>
      <c r="GQ40" s="13">
        <f t="shared" si="2085"/>
        <v>0</v>
      </c>
      <c r="GR40" s="13">
        <f t="shared" si="2085"/>
        <v>0</v>
      </c>
      <c r="GS40" s="13">
        <f t="shared" si="2085"/>
        <v>0</v>
      </c>
      <c r="GT40" s="13">
        <f t="shared" si="2085"/>
        <v>0</v>
      </c>
      <c r="GU40" s="13">
        <f t="shared" si="2085"/>
        <v>0</v>
      </c>
      <c r="GV40" s="13">
        <f t="shared" si="2085"/>
        <v>0</v>
      </c>
      <c r="GW40" s="13">
        <f t="shared" si="2085"/>
        <v>0</v>
      </c>
      <c r="GX40" s="13">
        <f t="shared" ref="GX40:IP40" si="2086">GW40*(1+GX13)*GX$3</f>
        <v>0</v>
      </c>
      <c r="GY40" s="13">
        <f t="shared" si="2086"/>
        <v>0</v>
      </c>
      <c r="GZ40" s="13">
        <f t="shared" si="2086"/>
        <v>0</v>
      </c>
      <c r="HA40" s="13">
        <f t="shared" si="2086"/>
        <v>0</v>
      </c>
      <c r="HB40" s="13">
        <f t="shared" si="2086"/>
        <v>0</v>
      </c>
      <c r="HC40" s="13">
        <f t="shared" si="2086"/>
        <v>0</v>
      </c>
      <c r="HD40" s="13">
        <f t="shared" si="2086"/>
        <v>0</v>
      </c>
      <c r="HE40" s="13">
        <f t="shared" si="2086"/>
        <v>0</v>
      </c>
      <c r="HF40" s="13">
        <f t="shared" si="2086"/>
        <v>0</v>
      </c>
      <c r="HG40" s="13">
        <f t="shared" si="2086"/>
        <v>0</v>
      </c>
      <c r="HH40" s="13">
        <f t="shared" si="2086"/>
        <v>0</v>
      </c>
      <c r="HI40" s="13">
        <f t="shared" si="2086"/>
        <v>0</v>
      </c>
      <c r="HJ40" s="13">
        <f t="shared" si="2086"/>
        <v>0</v>
      </c>
      <c r="HK40" s="13">
        <f t="shared" si="2086"/>
        <v>0</v>
      </c>
      <c r="HL40" s="13">
        <f t="shared" si="2086"/>
        <v>0</v>
      </c>
      <c r="HM40" s="13">
        <f t="shared" si="2086"/>
        <v>0</v>
      </c>
      <c r="HN40" s="13">
        <f t="shared" si="2086"/>
        <v>0</v>
      </c>
      <c r="HO40" s="13">
        <f t="shared" si="2086"/>
        <v>0</v>
      </c>
      <c r="HP40" s="13">
        <f t="shared" si="2086"/>
        <v>0</v>
      </c>
      <c r="HQ40" s="13">
        <f t="shared" si="2086"/>
        <v>0</v>
      </c>
      <c r="HR40" s="13">
        <f t="shared" si="2086"/>
        <v>0</v>
      </c>
      <c r="HS40" s="13">
        <f t="shared" si="2086"/>
        <v>0</v>
      </c>
      <c r="HT40" s="13">
        <f t="shared" si="2086"/>
        <v>0</v>
      </c>
      <c r="HU40" s="13">
        <f t="shared" si="2086"/>
        <v>0</v>
      </c>
      <c r="HV40" s="13">
        <f t="shared" si="2086"/>
        <v>0</v>
      </c>
      <c r="HW40" s="13">
        <f t="shared" si="2086"/>
        <v>0</v>
      </c>
      <c r="HX40" s="13">
        <f t="shared" si="2086"/>
        <v>0</v>
      </c>
      <c r="HY40" s="13">
        <f t="shared" si="2086"/>
        <v>0</v>
      </c>
      <c r="HZ40" s="13">
        <f t="shared" si="2086"/>
        <v>0</v>
      </c>
      <c r="IA40" s="13">
        <f t="shared" si="2086"/>
        <v>0</v>
      </c>
      <c r="IB40" s="13">
        <f t="shared" si="2086"/>
        <v>0</v>
      </c>
      <c r="IC40" s="13">
        <f t="shared" si="2086"/>
        <v>0</v>
      </c>
      <c r="ID40" s="13">
        <f t="shared" si="2086"/>
        <v>0</v>
      </c>
      <c r="IE40" s="13">
        <f t="shared" si="2086"/>
        <v>0</v>
      </c>
      <c r="IF40" s="13">
        <f t="shared" si="2086"/>
        <v>0</v>
      </c>
      <c r="IG40" s="13">
        <f t="shared" si="2086"/>
        <v>0</v>
      </c>
      <c r="IH40" s="13">
        <f t="shared" si="2086"/>
        <v>0</v>
      </c>
      <c r="II40" s="13">
        <f t="shared" si="2086"/>
        <v>0</v>
      </c>
      <c r="IJ40" s="13">
        <f t="shared" si="2086"/>
        <v>0</v>
      </c>
      <c r="IK40" s="13">
        <f t="shared" si="2086"/>
        <v>0</v>
      </c>
      <c r="IL40" s="13">
        <f t="shared" si="2086"/>
        <v>0</v>
      </c>
      <c r="IM40" s="13">
        <f t="shared" si="2086"/>
        <v>0</v>
      </c>
      <c r="IN40" s="13">
        <f t="shared" si="2086"/>
        <v>0</v>
      </c>
      <c r="IO40" s="13">
        <f t="shared" si="2086"/>
        <v>0</v>
      </c>
      <c r="IP40" s="13">
        <f t="shared" si="2086"/>
        <v>0</v>
      </c>
      <c r="IQ40" s="13">
        <f t="shared" ref="IQ40:LB40" si="2087">IP40*(1+IQ13)*IQ$3</f>
        <v>0</v>
      </c>
      <c r="IR40" s="13">
        <f t="shared" si="2087"/>
        <v>0</v>
      </c>
      <c r="IS40" s="13">
        <f t="shared" si="2087"/>
        <v>0</v>
      </c>
      <c r="IT40" s="13">
        <f t="shared" si="2087"/>
        <v>0</v>
      </c>
      <c r="IU40" s="13">
        <f t="shared" si="2087"/>
        <v>0</v>
      </c>
      <c r="IV40" s="13">
        <f t="shared" si="2087"/>
        <v>0</v>
      </c>
      <c r="IW40" s="13">
        <f t="shared" si="2087"/>
        <v>0</v>
      </c>
      <c r="IX40" s="13">
        <f t="shared" si="2087"/>
        <v>0</v>
      </c>
      <c r="IY40" s="13">
        <f t="shared" si="2087"/>
        <v>0</v>
      </c>
      <c r="IZ40" s="13">
        <f t="shared" si="2087"/>
        <v>0</v>
      </c>
      <c r="JA40" s="13">
        <f t="shared" si="2087"/>
        <v>0</v>
      </c>
      <c r="JB40" s="13">
        <f t="shared" si="2087"/>
        <v>0</v>
      </c>
      <c r="JC40" s="13">
        <f t="shared" si="2087"/>
        <v>0</v>
      </c>
      <c r="JD40" s="13">
        <f t="shared" si="2087"/>
        <v>0</v>
      </c>
      <c r="JE40" s="13">
        <f t="shared" si="2087"/>
        <v>0</v>
      </c>
      <c r="JF40" s="13">
        <f t="shared" si="2087"/>
        <v>0</v>
      </c>
      <c r="JG40" s="13">
        <f t="shared" si="2087"/>
        <v>0</v>
      </c>
      <c r="JH40" s="13">
        <f t="shared" si="2087"/>
        <v>0</v>
      </c>
      <c r="JI40" s="13">
        <f t="shared" si="2087"/>
        <v>0</v>
      </c>
      <c r="JJ40" s="13">
        <f t="shared" si="2087"/>
        <v>0</v>
      </c>
      <c r="JK40" s="13">
        <f t="shared" si="2087"/>
        <v>0</v>
      </c>
      <c r="JL40" s="13">
        <f t="shared" si="2087"/>
        <v>0</v>
      </c>
      <c r="JM40" s="13">
        <f t="shared" si="2087"/>
        <v>0</v>
      </c>
      <c r="JN40" s="13">
        <f t="shared" si="2087"/>
        <v>0</v>
      </c>
      <c r="JO40" s="13">
        <f t="shared" si="2087"/>
        <v>0</v>
      </c>
      <c r="JP40" s="13">
        <f t="shared" si="2087"/>
        <v>0</v>
      </c>
      <c r="JQ40" s="13">
        <f t="shared" si="2087"/>
        <v>0</v>
      </c>
      <c r="JR40" s="13">
        <f t="shared" si="2087"/>
        <v>0</v>
      </c>
      <c r="JS40" s="13">
        <f t="shared" si="2087"/>
        <v>0</v>
      </c>
      <c r="JT40" s="13">
        <f t="shared" si="2087"/>
        <v>0</v>
      </c>
      <c r="JU40" s="13">
        <f t="shared" si="2087"/>
        <v>0</v>
      </c>
      <c r="JV40" s="13">
        <f t="shared" si="2087"/>
        <v>0</v>
      </c>
      <c r="JW40" s="13">
        <f t="shared" si="2087"/>
        <v>0</v>
      </c>
      <c r="JX40" s="13">
        <f t="shared" si="2087"/>
        <v>0</v>
      </c>
      <c r="JY40" s="13">
        <f t="shared" si="2087"/>
        <v>0</v>
      </c>
      <c r="JZ40" s="13">
        <f t="shared" si="2087"/>
        <v>0</v>
      </c>
      <c r="KA40" s="13">
        <f t="shared" si="2087"/>
        <v>0</v>
      </c>
      <c r="KB40" s="13">
        <f t="shared" si="2087"/>
        <v>0</v>
      </c>
      <c r="KC40" s="13">
        <f t="shared" si="2087"/>
        <v>0</v>
      </c>
      <c r="KD40" s="13">
        <f t="shared" si="2087"/>
        <v>0</v>
      </c>
      <c r="KE40" s="13">
        <f t="shared" si="2087"/>
        <v>0</v>
      </c>
      <c r="KF40" s="13">
        <f t="shared" si="2087"/>
        <v>0</v>
      </c>
      <c r="KG40" s="13">
        <f t="shared" si="2087"/>
        <v>0</v>
      </c>
      <c r="KH40" s="13">
        <f t="shared" si="2087"/>
        <v>0</v>
      </c>
      <c r="KI40" s="13">
        <f t="shared" si="2087"/>
        <v>0</v>
      </c>
      <c r="KJ40" s="13">
        <f t="shared" si="2087"/>
        <v>0</v>
      </c>
      <c r="KK40" s="13">
        <f t="shared" si="2087"/>
        <v>0</v>
      </c>
      <c r="KL40" s="13">
        <f t="shared" si="2087"/>
        <v>0</v>
      </c>
      <c r="KM40" s="13">
        <f t="shared" si="2087"/>
        <v>0</v>
      </c>
      <c r="KN40" s="13">
        <f t="shared" si="2087"/>
        <v>0</v>
      </c>
      <c r="KO40" s="13">
        <f t="shared" si="2087"/>
        <v>0</v>
      </c>
      <c r="KP40" s="13">
        <f t="shared" si="2087"/>
        <v>0</v>
      </c>
      <c r="KQ40" s="13">
        <f t="shared" si="2087"/>
        <v>0</v>
      </c>
      <c r="KR40" s="13">
        <f t="shared" si="2087"/>
        <v>0</v>
      </c>
      <c r="KS40" s="13">
        <f t="shared" si="2087"/>
        <v>0</v>
      </c>
      <c r="KT40" s="13">
        <f t="shared" si="2087"/>
        <v>0</v>
      </c>
      <c r="KU40" s="13">
        <f t="shared" si="2087"/>
        <v>0</v>
      </c>
      <c r="KV40" s="13">
        <f t="shared" si="2087"/>
        <v>0</v>
      </c>
      <c r="KW40" s="13">
        <f t="shared" si="2087"/>
        <v>0</v>
      </c>
      <c r="KX40" s="13">
        <f t="shared" si="2087"/>
        <v>0</v>
      </c>
      <c r="KY40" s="13">
        <f t="shared" si="2087"/>
        <v>0</v>
      </c>
      <c r="KZ40" s="13">
        <f t="shared" si="2087"/>
        <v>0</v>
      </c>
      <c r="LA40" s="13">
        <f t="shared" si="2087"/>
        <v>0</v>
      </c>
      <c r="LB40" s="13">
        <f t="shared" si="2087"/>
        <v>0</v>
      </c>
      <c r="LC40" s="13">
        <f t="shared" ref="LC40:NN40" si="2088">LB40*(1+LC13)*LC$3</f>
        <v>0</v>
      </c>
      <c r="LD40" s="13">
        <f t="shared" si="2088"/>
        <v>0</v>
      </c>
      <c r="LE40" s="13">
        <f t="shared" si="2088"/>
        <v>0</v>
      </c>
      <c r="LF40" s="13">
        <f t="shared" si="2088"/>
        <v>0</v>
      </c>
      <c r="LG40" s="13">
        <f t="shared" si="2088"/>
        <v>0</v>
      </c>
      <c r="LH40" s="13">
        <f t="shared" si="2088"/>
        <v>0</v>
      </c>
      <c r="LI40" s="13">
        <f t="shared" si="2088"/>
        <v>0</v>
      </c>
      <c r="LJ40" s="13">
        <f t="shared" si="2088"/>
        <v>0</v>
      </c>
      <c r="LK40" s="13">
        <f t="shared" si="2088"/>
        <v>0</v>
      </c>
      <c r="LL40" s="13">
        <f t="shared" si="2088"/>
        <v>0</v>
      </c>
      <c r="LM40" s="13">
        <f t="shared" si="2088"/>
        <v>0</v>
      </c>
      <c r="LN40" s="13">
        <f t="shared" si="2088"/>
        <v>0</v>
      </c>
      <c r="LO40" s="13">
        <f t="shared" si="2088"/>
        <v>0</v>
      </c>
      <c r="LP40" s="13">
        <f t="shared" si="2088"/>
        <v>0</v>
      </c>
      <c r="LQ40" s="13">
        <f t="shared" si="2088"/>
        <v>0</v>
      </c>
      <c r="LR40" s="13">
        <f t="shared" si="2088"/>
        <v>0</v>
      </c>
      <c r="LS40" s="13">
        <f t="shared" si="2088"/>
        <v>0</v>
      </c>
      <c r="LT40" s="13">
        <f t="shared" si="2088"/>
        <v>0</v>
      </c>
      <c r="LU40" s="13">
        <f t="shared" si="2088"/>
        <v>0</v>
      </c>
      <c r="LV40" s="13">
        <f t="shared" si="2088"/>
        <v>0</v>
      </c>
      <c r="LW40" s="13">
        <f t="shared" si="2088"/>
        <v>0</v>
      </c>
      <c r="LX40" s="13">
        <f t="shared" si="2088"/>
        <v>0</v>
      </c>
      <c r="LY40" s="13">
        <f t="shared" si="2088"/>
        <v>0</v>
      </c>
      <c r="LZ40" s="13">
        <f t="shared" si="2088"/>
        <v>0</v>
      </c>
      <c r="MA40" s="13">
        <f t="shared" si="2088"/>
        <v>0</v>
      </c>
      <c r="MB40" s="13">
        <f t="shared" si="2088"/>
        <v>0</v>
      </c>
      <c r="MC40" s="13">
        <f t="shared" si="2088"/>
        <v>0</v>
      </c>
      <c r="MD40" s="13">
        <f t="shared" si="2088"/>
        <v>0</v>
      </c>
      <c r="ME40" s="13">
        <f t="shared" si="2088"/>
        <v>0</v>
      </c>
      <c r="MF40" s="13">
        <f t="shared" si="2088"/>
        <v>0</v>
      </c>
      <c r="MG40" s="13">
        <f t="shared" si="2088"/>
        <v>0</v>
      </c>
      <c r="MH40" s="13">
        <f t="shared" si="2088"/>
        <v>0</v>
      </c>
      <c r="MI40" s="13">
        <f t="shared" si="2088"/>
        <v>0</v>
      </c>
      <c r="MJ40" s="13">
        <f t="shared" si="2088"/>
        <v>0</v>
      </c>
      <c r="MK40" s="13">
        <f t="shared" si="2088"/>
        <v>0</v>
      </c>
      <c r="ML40" s="13">
        <f t="shared" si="2088"/>
        <v>0</v>
      </c>
      <c r="MM40" s="13">
        <f t="shared" si="2088"/>
        <v>0</v>
      </c>
      <c r="MN40" s="13">
        <f t="shared" si="2088"/>
        <v>0</v>
      </c>
      <c r="MO40" s="13">
        <f t="shared" si="2088"/>
        <v>0</v>
      </c>
      <c r="MP40" s="13">
        <f t="shared" si="2088"/>
        <v>0</v>
      </c>
      <c r="MQ40" s="13">
        <f t="shared" si="2088"/>
        <v>0</v>
      </c>
      <c r="MR40" s="13">
        <f t="shared" si="2088"/>
        <v>0</v>
      </c>
      <c r="MS40" s="13">
        <f t="shared" si="2088"/>
        <v>0</v>
      </c>
      <c r="MT40" s="13">
        <f t="shared" si="2088"/>
        <v>0</v>
      </c>
      <c r="MU40" s="13">
        <f t="shared" si="2088"/>
        <v>0</v>
      </c>
      <c r="MV40" s="13">
        <f t="shared" si="2088"/>
        <v>0</v>
      </c>
      <c r="MW40" s="13">
        <f t="shared" si="2088"/>
        <v>0</v>
      </c>
      <c r="MX40" s="13">
        <f t="shared" si="2088"/>
        <v>0</v>
      </c>
      <c r="MY40" s="13">
        <f t="shared" si="2088"/>
        <v>0</v>
      </c>
      <c r="MZ40" s="13">
        <f t="shared" si="2088"/>
        <v>0</v>
      </c>
      <c r="NA40" s="13">
        <f t="shared" si="2088"/>
        <v>0</v>
      </c>
      <c r="NB40" s="13">
        <f t="shared" si="2088"/>
        <v>0</v>
      </c>
      <c r="NC40" s="13">
        <f t="shared" si="2088"/>
        <v>0</v>
      </c>
      <c r="ND40" s="13">
        <f t="shared" si="2088"/>
        <v>0</v>
      </c>
      <c r="NE40" s="13">
        <f t="shared" si="2088"/>
        <v>0</v>
      </c>
      <c r="NF40" s="13">
        <f t="shared" si="2088"/>
        <v>0</v>
      </c>
      <c r="NG40" s="13">
        <f t="shared" si="2088"/>
        <v>0</v>
      </c>
      <c r="NH40" s="13">
        <f t="shared" si="2088"/>
        <v>0</v>
      </c>
      <c r="NI40" s="13">
        <f t="shared" si="2088"/>
        <v>0</v>
      </c>
      <c r="NJ40" s="13">
        <f t="shared" si="2088"/>
        <v>0</v>
      </c>
      <c r="NK40" s="13">
        <f t="shared" si="2088"/>
        <v>0</v>
      </c>
      <c r="NL40" s="13">
        <f t="shared" si="2088"/>
        <v>0</v>
      </c>
      <c r="NM40" s="13">
        <f t="shared" si="2088"/>
        <v>0</v>
      </c>
      <c r="NN40" s="13">
        <f t="shared" si="2088"/>
        <v>0</v>
      </c>
      <c r="NO40" s="13">
        <f t="shared" ref="NO40:PZ40" si="2089">NN40*(1+NO13)*NO$3</f>
        <v>0</v>
      </c>
      <c r="NP40" s="13">
        <f t="shared" si="2089"/>
        <v>0</v>
      </c>
      <c r="NQ40" s="13">
        <f t="shared" si="2089"/>
        <v>0</v>
      </c>
      <c r="NR40" s="13">
        <f t="shared" si="2089"/>
        <v>0</v>
      </c>
      <c r="NS40" s="13">
        <f t="shared" si="2089"/>
        <v>0</v>
      </c>
      <c r="NT40" s="13">
        <f t="shared" si="2089"/>
        <v>0</v>
      </c>
      <c r="NU40" s="13">
        <f t="shared" si="2089"/>
        <v>0</v>
      </c>
      <c r="NV40" s="13">
        <f t="shared" si="2089"/>
        <v>0</v>
      </c>
      <c r="NW40" s="13">
        <f t="shared" si="2089"/>
        <v>0</v>
      </c>
      <c r="NX40" s="13">
        <f t="shared" si="2089"/>
        <v>0</v>
      </c>
      <c r="NY40" s="13">
        <f t="shared" si="2089"/>
        <v>0</v>
      </c>
      <c r="NZ40" s="13">
        <f t="shared" si="2089"/>
        <v>0</v>
      </c>
      <c r="OA40" s="13">
        <f t="shared" si="2089"/>
        <v>0</v>
      </c>
      <c r="OB40" s="13">
        <f t="shared" si="2089"/>
        <v>0</v>
      </c>
      <c r="OC40" s="13">
        <f t="shared" si="2089"/>
        <v>0</v>
      </c>
      <c r="OD40" s="13">
        <f t="shared" si="2089"/>
        <v>0</v>
      </c>
      <c r="OE40" s="13">
        <f t="shared" si="2089"/>
        <v>0</v>
      </c>
      <c r="OF40" s="13">
        <f t="shared" si="2089"/>
        <v>0</v>
      </c>
      <c r="OG40" s="13">
        <f t="shared" si="2089"/>
        <v>0</v>
      </c>
      <c r="OH40" s="13">
        <f t="shared" si="2089"/>
        <v>0</v>
      </c>
      <c r="OI40" s="13">
        <f t="shared" si="2089"/>
        <v>0</v>
      </c>
      <c r="OJ40" s="13">
        <f t="shared" si="2089"/>
        <v>0</v>
      </c>
      <c r="OK40" s="13">
        <f t="shared" si="2089"/>
        <v>0</v>
      </c>
      <c r="OL40" s="13">
        <f t="shared" si="2089"/>
        <v>0</v>
      </c>
      <c r="OM40" s="13">
        <f t="shared" si="2089"/>
        <v>0</v>
      </c>
      <c r="ON40" s="13">
        <f t="shared" si="2089"/>
        <v>0</v>
      </c>
      <c r="OO40" s="13">
        <f t="shared" si="2089"/>
        <v>0</v>
      </c>
      <c r="OP40" s="13">
        <f t="shared" si="2089"/>
        <v>0</v>
      </c>
      <c r="OQ40" s="13">
        <f t="shared" si="2089"/>
        <v>0</v>
      </c>
      <c r="OR40" s="13">
        <f t="shared" si="2089"/>
        <v>0</v>
      </c>
      <c r="OS40" s="13">
        <f t="shared" si="2089"/>
        <v>0</v>
      </c>
      <c r="OT40" s="13">
        <f t="shared" si="2089"/>
        <v>0</v>
      </c>
      <c r="OU40" s="13">
        <f t="shared" si="2089"/>
        <v>0</v>
      </c>
      <c r="OV40" s="13">
        <f t="shared" si="2089"/>
        <v>0</v>
      </c>
      <c r="OW40" s="13">
        <f t="shared" si="2089"/>
        <v>0</v>
      </c>
      <c r="OX40" s="13">
        <f t="shared" si="2089"/>
        <v>0</v>
      </c>
      <c r="OY40" s="13">
        <f t="shared" si="2089"/>
        <v>0</v>
      </c>
      <c r="OZ40" s="13">
        <f t="shared" si="2089"/>
        <v>0</v>
      </c>
      <c r="PA40" s="13">
        <f t="shared" si="2089"/>
        <v>0</v>
      </c>
      <c r="PB40" s="13">
        <f t="shared" si="2089"/>
        <v>0</v>
      </c>
      <c r="PC40" s="13">
        <f t="shared" si="2089"/>
        <v>0</v>
      </c>
      <c r="PD40" s="13">
        <f t="shared" si="2089"/>
        <v>0</v>
      </c>
      <c r="PE40" s="13">
        <f t="shared" si="2089"/>
        <v>0</v>
      </c>
      <c r="PF40" s="13">
        <f t="shared" si="2089"/>
        <v>0</v>
      </c>
      <c r="PG40" s="13">
        <f t="shared" si="2089"/>
        <v>0</v>
      </c>
      <c r="PH40" s="13">
        <f t="shared" si="2089"/>
        <v>0</v>
      </c>
      <c r="PI40" s="13">
        <f t="shared" si="2089"/>
        <v>0</v>
      </c>
      <c r="PJ40" s="13">
        <f t="shared" si="2089"/>
        <v>0</v>
      </c>
      <c r="PK40" s="13">
        <f t="shared" si="2089"/>
        <v>0</v>
      </c>
      <c r="PL40" s="13">
        <f t="shared" si="2089"/>
        <v>0</v>
      </c>
      <c r="PM40" s="13">
        <f t="shared" si="2089"/>
        <v>0</v>
      </c>
      <c r="PN40" s="13">
        <f t="shared" si="2089"/>
        <v>0</v>
      </c>
      <c r="PO40" s="13">
        <f t="shared" si="2089"/>
        <v>0</v>
      </c>
      <c r="PP40" s="13">
        <f t="shared" si="2089"/>
        <v>0</v>
      </c>
      <c r="PQ40" s="13">
        <f t="shared" si="2089"/>
        <v>0</v>
      </c>
      <c r="PR40" s="13">
        <f t="shared" si="2089"/>
        <v>0</v>
      </c>
      <c r="PS40" s="13">
        <f t="shared" si="2089"/>
        <v>0</v>
      </c>
      <c r="PT40" s="13">
        <f t="shared" si="2089"/>
        <v>0</v>
      </c>
      <c r="PU40" s="13">
        <f t="shared" si="2089"/>
        <v>0</v>
      </c>
      <c r="PV40" s="13">
        <f t="shared" si="2089"/>
        <v>0</v>
      </c>
      <c r="PW40" s="13">
        <f t="shared" si="2089"/>
        <v>0</v>
      </c>
      <c r="PX40" s="13">
        <f t="shared" si="2089"/>
        <v>0</v>
      </c>
      <c r="PY40" s="13">
        <f t="shared" si="2089"/>
        <v>0</v>
      </c>
      <c r="PZ40" s="13">
        <f t="shared" si="2089"/>
        <v>0</v>
      </c>
      <c r="QA40" s="13">
        <f t="shared" ref="QA40:QT40" si="2090">PZ40*(1+QA13)*QA$3</f>
        <v>0</v>
      </c>
      <c r="QB40" s="13">
        <f t="shared" si="2090"/>
        <v>0</v>
      </c>
      <c r="QC40" s="13">
        <f t="shared" si="2090"/>
        <v>0</v>
      </c>
      <c r="QD40" s="13">
        <f t="shared" si="2090"/>
        <v>0</v>
      </c>
      <c r="QE40" s="13">
        <f t="shared" si="2090"/>
        <v>0</v>
      </c>
      <c r="QF40" s="13">
        <f t="shared" si="2090"/>
        <v>0</v>
      </c>
      <c r="QG40" s="13">
        <f t="shared" si="2090"/>
        <v>0</v>
      </c>
      <c r="QH40" s="13">
        <f t="shared" si="2090"/>
        <v>0</v>
      </c>
      <c r="QI40" s="13">
        <f t="shared" si="2090"/>
        <v>0</v>
      </c>
      <c r="QJ40" s="13">
        <f t="shared" si="2090"/>
        <v>0</v>
      </c>
      <c r="QK40" s="13">
        <f t="shared" si="2090"/>
        <v>0</v>
      </c>
      <c r="QL40" s="13">
        <f t="shared" si="2090"/>
        <v>0</v>
      </c>
      <c r="QM40" s="13">
        <f t="shared" si="2090"/>
        <v>0</v>
      </c>
      <c r="QN40" s="13">
        <f t="shared" si="2090"/>
        <v>0</v>
      </c>
      <c r="QO40" s="13">
        <f t="shared" si="2090"/>
        <v>0</v>
      </c>
      <c r="QP40" s="13">
        <f t="shared" si="2090"/>
        <v>0</v>
      </c>
      <c r="QQ40" s="13">
        <f t="shared" si="2090"/>
        <v>0</v>
      </c>
      <c r="QR40" s="13">
        <f t="shared" si="2090"/>
        <v>0</v>
      </c>
      <c r="QS40" s="13">
        <f t="shared" si="2090"/>
        <v>0</v>
      </c>
      <c r="QT40" s="13">
        <f t="shared" si="2090"/>
        <v>0</v>
      </c>
    </row>
    <row r="41" spans="2:462" x14ac:dyDescent="0.3">
      <c r="B41" s="175" t="s">
        <v>388</v>
      </c>
      <c r="C41" s="176"/>
      <c r="D41" s="176"/>
      <c r="E41" s="176"/>
      <c r="F41" s="176"/>
      <c r="G41" s="176"/>
      <c r="H41" s="178"/>
      <c r="I41" s="178">
        <f>SUM(I38:I40)</f>
        <v>18158.32</v>
      </c>
      <c r="J41" s="176"/>
      <c r="K41" s="176"/>
      <c r="L41" s="178">
        <f t="shared" ref="L41:M41" si="2091">SUM(L38:L40)</f>
        <v>18158.32</v>
      </c>
      <c r="M41" s="178">
        <f t="shared" si="2091"/>
        <v>18158.32</v>
      </c>
      <c r="N41" s="178">
        <f t="shared" ref="N41:BY41" si="2092">SUM(N38:N40)</f>
        <v>18158.32</v>
      </c>
      <c r="O41" s="178">
        <f t="shared" si="2092"/>
        <v>18158.32</v>
      </c>
      <c r="P41" s="178">
        <f t="shared" si="2092"/>
        <v>18158.32</v>
      </c>
      <c r="Q41" s="178">
        <f t="shared" si="2092"/>
        <v>18158.32</v>
      </c>
      <c r="R41" s="178">
        <f t="shared" si="2092"/>
        <v>18158.32</v>
      </c>
      <c r="S41" s="178">
        <f t="shared" si="2092"/>
        <v>18158.32</v>
      </c>
      <c r="T41" s="178">
        <f t="shared" si="2092"/>
        <v>18158.32</v>
      </c>
      <c r="U41" s="178">
        <f t="shared" si="2092"/>
        <v>18158.32</v>
      </c>
      <c r="V41" s="178">
        <f t="shared" si="2092"/>
        <v>18158.32</v>
      </c>
      <c r="W41" s="178">
        <f t="shared" si="2092"/>
        <v>18158.32</v>
      </c>
      <c r="X41" s="178">
        <f t="shared" si="2092"/>
        <v>18713.47</v>
      </c>
      <c r="Y41" s="178">
        <f t="shared" si="2092"/>
        <v>19285.2745</v>
      </c>
      <c r="Z41" s="178">
        <f t="shared" si="2092"/>
        <v>19874.233135000002</v>
      </c>
      <c r="AA41" s="178">
        <f t="shared" si="2092"/>
        <v>20480.860529049998</v>
      </c>
      <c r="AB41" s="178">
        <f t="shared" si="2092"/>
        <v>21105.686744921499</v>
      </c>
      <c r="AC41" s="178">
        <f t="shared" si="2092"/>
        <v>21749.257747269148</v>
      </c>
      <c r="AD41" s="178">
        <f t="shared" si="2092"/>
        <v>22412.135879687223</v>
      </c>
      <c r="AE41" s="178">
        <f t="shared" si="2092"/>
        <v>23094.900356077836</v>
      </c>
      <c r="AF41" s="178">
        <f t="shared" si="2092"/>
        <v>23798.147766760176</v>
      </c>
      <c r="AG41" s="178">
        <f t="shared" si="2092"/>
        <v>24522.492599762983</v>
      </c>
      <c r="AH41" s="178">
        <f t="shared" si="2092"/>
        <v>25268.56777775587</v>
      </c>
      <c r="AI41" s="178">
        <f t="shared" si="2092"/>
        <v>26037.025211088549</v>
      </c>
      <c r="AJ41" s="178">
        <f t="shared" si="2092"/>
        <v>26828.536367421206</v>
      </c>
      <c r="AK41" s="178">
        <f t="shared" si="2092"/>
        <v>27643.792858443841</v>
      </c>
      <c r="AL41" s="178">
        <f t="shared" si="2092"/>
        <v>28483.507044197158</v>
      </c>
      <c r="AM41" s="178">
        <f t="shared" si="2092"/>
        <v>29348.412655523076</v>
      </c>
      <c r="AN41" s="178">
        <f t="shared" si="2092"/>
        <v>30239.265435188769</v>
      </c>
      <c r="AO41" s="178">
        <f t="shared" si="2092"/>
        <v>31156.84379824443</v>
      </c>
      <c r="AP41" s="178">
        <f t="shared" si="2092"/>
        <v>32101.949512191764</v>
      </c>
      <c r="AQ41" s="178">
        <f t="shared" si="2092"/>
        <v>33075.408397557519</v>
      </c>
      <c r="AR41" s="178">
        <f t="shared" si="2092"/>
        <v>34078.071049484242</v>
      </c>
      <c r="AS41" s="178">
        <f t="shared" si="2092"/>
        <v>35110.813580968774</v>
      </c>
      <c r="AT41" s="178">
        <f t="shared" si="2092"/>
        <v>36174.538388397836</v>
      </c>
      <c r="AU41" s="178">
        <f t="shared" si="2092"/>
        <v>37270.174940049772</v>
      </c>
      <c r="AV41" s="178">
        <f t="shared" si="2092"/>
        <v>38398.680588251264</v>
      </c>
      <c r="AW41" s="178">
        <f t="shared" si="2092"/>
        <v>39561.041405898803</v>
      </c>
      <c r="AX41" s="178">
        <f t="shared" si="2092"/>
        <v>40758.273048075767</v>
      </c>
      <c r="AY41" s="178">
        <f t="shared" si="2092"/>
        <v>41991.421639518041</v>
      </c>
      <c r="AZ41" s="178">
        <f t="shared" si="2092"/>
        <v>43261.564688703584</v>
      </c>
      <c r="BA41" s="178">
        <f t="shared" si="2092"/>
        <v>44569.812029364693</v>
      </c>
      <c r="BB41" s="178">
        <f t="shared" si="2092"/>
        <v>45917.306790245631</v>
      </c>
      <c r="BC41" s="178">
        <f t="shared" si="2092"/>
        <v>47305.226393953002</v>
      </c>
      <c r="BD41" s="178">
        <f t="shared" si="2092"/>
        <v>48734.783585771598</v>
      </c>
      <c r="BE41" s="178">
        <f t="shared" si="2092"/>
        <v>50207.227493344748</v>
      </c>
      <c r="BF41" s="178">
        <f t="shared" si="2092"/>
        <v>51723.84471814509</v>
      </c>
      <c r="BG41" s="178">
        <f t="shared" si="2092"/>
        <v>53285.960459689442</v>
      </c>
      <c r="BH41" s="178">
        <f t="shared" si="2092"/>
        <v>54894.939673480127</v>
      </c>
      <c r="BI41" s="178">
        <f t="shared" si="2092"/>
        <v>56552.188263684533</v>
      </c>
      <c r="BJ41" s="178">
        <f t="shared" si="2092"/>
        <v>58259.15431159507</v>
      </c>
      <c r="BK41" s="178">
        <f t="shared" si="2092"/>
        <v>60017.329340942924</v>
      </c>
      <c r="BL41" s="178">
        <f t="shared" si="2092"/>
        <v>61828.249621171213</v>
      </c>
      <c r="BM41" s="178">
        <f t="shared" si="2092"/>
        <v>63693.497509806359</v>
      </c>
      <c r="BN41" s="178">
        <f t="shared" si="2092"/>
        <v>65614.702835100543</v>
      </c>
      <c r="BO41" s="178">
        <f t="shared" si="2092"/>
        <v>67593.544320153567</v>
      </c>
      <c r="BP41" s="178">
        <f t="shared" si="2092"/>
        <v>69631.751049758182</v>
      </c>
      <c r="BQ41" s="178">
        <f t="shared" si="2092"/>
        <v>71731.103981250926</v>
      </c>
      <c r="BR41" s="178">
        <f t="shared" si="2092"/>
        <v>73893.437500688451</v>
      </c>
      <c r="BS41" s="178">
        <f t="shared" si="2092"/>
        <v>76120.641025709119</v>
      </c>
      <c r="BT41" s="178">
        <f t="shared" si="2092"/>
        <v>78414.660656480395</v>
      </c>
      <c r="BU41" s="178">
        <f t="shared" si="2092"/>
        <v>80777.500876174803</v>
      </c>
      <c r="BV41" s="178">
        <f t="shared" si="2092"/>
        <v>83211.22630246004</v>
      </c>
      <c r="BW41" s="178">
        <f t="shared" si="2092"/>
        <v>85717.963491533854</v>
      </c>
      <c r="BX41" s="178">
        <f t="shared" si="2092"/>
        <v>88299.902796279872</v>
      </c>
      <c r="BY41" s="178">
        <f t="shared" si="2092"/>
        <v>90959.300280168274</v>
      </c>
      <c r="BZ41" s="178">
        <f t="shared" ref="BZ41:EK41" si="2093">SUM(BZ38:BZ40)</f>
        <v>93698.479688573323</v>
      </c>
      <c r="CA41" s="178">
        <f t="shared" si="2093"/>
        <v>96519.834479230514</v>
      </c>
      <c r="CB41" s="178">
        <f t="shared" si="2093"/>
        <v>99425.829913607449</v>
      </c>
      <c r="CC41" s="178">
        <f t="shared" si="2093"/>
        <v>102419.00521101567</v>
      </c>
      <c r="CD41" s="178">
        <f t="shared" si="2093"/>
        <v>105501.97576734614</v>
      </c>
      <c r="CE41" s="178">
        <f t="shared" si="2093"/>
        <v>108677.43544036653</v>
      </c>
      <c r="CF41" s="178">
        <f t="shared" si="2093"/>
        <v>0</v>
      </c>
      <c r="CG41" s="178">
        <f t="shared" si="2093"/>
        <v>0</v>
      </c>
      <c r="CH41" s="178">
        <f t="shared" si="2093"/>
        <v>0</v>
      </c>
      <c r="CI41" s="178">
        <f t="shared" si="2093"/>
        <v>0</v>
      </c>
      <c r="CJ41" s="178">
        <f t="shared" si="2093"/>
        <v>0</v>
      </c>
      <c r="CK41" s="178">
        <f t="shared" si="2093"/>
        <v>0</v>
      </c>
      <c r="CL41" s="178">
        <f t="shared" si="2093"/>
        <v>0</v>
      </c>
      <c r="CM41" s="178">
        <f t="shared" si="2093"/>
        <v>0</v>
      </c>
      <c r="CN41" s="178">
        <f t="shared" si="2093"/>
        <v>0</v>
      </c>
      <c r="CO41" s="178">
        <f t="shared" si="2093"/>
        <v>0</v>
      </c>
      <c r="CP41" s="178">
        <f t="shared" si="2093"/>
        <v>0</v>
      </c>
      <c r="CQ41" s="178">
        <f t="shared" si="2093"/>
        <v>0</v>
      </c>
      <c r="CR41" s="178">
        <f t="shared" si="2093"/>
        <v>0</v>
      </c>
      <c r="CS41" s="178">
        <f t="shared" si="2093"/>
        <v>0</v>
      </c>
      <c r="CT41" s="178">
        <f t="shared" si="2093"/>
        <v>0</v>
      </c>
      <c r="CU41" s="178">
        <f t="shared" si="2093"/>
        <v>0</v>
      </c>
      <c r="CV41" s="178">
        <f t="shared" si="2093"/>
        <v>0</v>
      </c>
      <c r="CW41" s="178">
        <f t="shared" si="2093"/>
        <v>0</v>
      </c>
      <c r="CX41" s="178">
        <f t="shared" si="2093"/>
        <v>0</v>
      </c>
      <c r="CY41" s="178">
        <f t="shared" si="2093"/>
        <v>0</v>
      </c>
      <c r="CZ41" s="178">
        <f t="shared" si="2093"/>
        <v>0</v>
      </c>
      <c r="DA41" s="178">
        <f t="shared" si="2093"/>
        <v>0</v>
      </c>
      <c r="DB41" s="178">
        <f t="shared" si="2093"/>
        <v>0</v>
      </c>
      <c r="DC41" s="178">
        <f t="shared" si="2093"/>
        <v>0</v>
      </c>
      <c r="DD41" s="178">
        <f t="shared" si="2093"/>
        <v>0</v>
      </c>
      <c r="DE41" s="178">
        <f t="shared" si="2093"/>
        <v>0</v>
      </c>
      <c r="DF41" s="178">
        <f t="shared" si="2093"/>
        <v>0</v>
      </c>
      <c r="DG41" s="178">
        <f t="shared" si="2093"/>
        <v>0</v>
      </c>
      <c r="DH41" s="178">
        <f t="shared" si="2093"/>
        <v>0</v>
      </c>
      <c r="DI41" s="178">
        <f t="shared" si="2093"/>
        <v>0</v>
      </c>
      <c r="DJ41" s="178">
        <f t="shared" si="2093"/>
        <v>0</v>
      </c>
      <c r="DK41" s="178">
        <f t="shared" si="2093"/>
        <v>0</v>
      </c>
      <c r="DL41" s="178">
        <f t="shared" si="2093"/>
        <v>0</v>
      </c>
      <c r="DM41" s="178">
        <f t="shared" si="2093"/>
        <v>0</v>
      </c>
      <c r="DN41" s="178">
        <f t="shared" si="2093"/>
        <v>0</v>
      </c>
      <c r="DO41" s="178">
        <f t="shared" si="2093"/>
        <v>0</v>
      </c>
      <c r="DP41" s="178">
        <f t="shared" si="2093"/>
        <v>0</v>
      </c>
      <c r="DQ41" s="178">
        <f t="shared" si="2093"/>
        <v>0</v>
      </c>
      <c r="DR41" s="178">
        <f t="shared" si="2093"/>
        <v>0</v>
      </c>
      <c r="DS41" s="178">
        <f t="shared" si="2093"/>
        <v>0</v>
      </c>
      <c r="DT41" s="178">
        <f t="shared" si="2093"/>
        <v>0</v>
      </c>
      <c r="DU41" s="178">
        <f t="shared" si="2093"/>
        <v>0</v>
      </c>
      <c r="DV41" s="178">
        <f t="shared" si="2093"/>
        <v>0</v>
      </c>
      <c r="DW41" s="178">
        <f t="shared" si="2093"/>
        <v>0</v>
      </c>
      <c r="DX41" s="178">
        <f t="shared" si="2093"/>
        <v>0</v>
      </c>
      <c r="DY41" s="178">
        <f t="shared" si="2093"/>
        <v>0</v>
      </c>
      <c r="DZ41" s="178">
        <f t="shared" si="2093"/>
        <v>0</v>
      </c>
      <c r="EA41" s="178">
        <f t="shared" si="2093"/>
        <v>0</v>
      </c>
      <c r="EB41" s="178">
        <f t="shared" si="2093"/>
        <v>0</v>
      </c>
      <c r="EC41" s="178">
        <f t="shared" si="2093"/>
        <v>0</v>
      </c>
      <c r="ED41" s="178">
        <f t="shared" si="2093"/>
        <v>0</v>
      </c>
      <c r="EE41" s="178">
        <f t="shared" si="2093"/>
        <v>0</v>
      </c>
      <c r="EF41" s="178">
        <f t="shared" si="2093"/>
        <v>0</v>
      </c>
      <c r="EG41" s="178">
        <f t="shared" si="2093"/>
        <v>0</v>
      </c>
      <c r="EH41" s="178">
        <f t="shared" si="2093"/>
        <v>0</v>
      </c>
      <c r="EI41" s="178">
        <f t="shared" si="2093"/>
        <v>0</v>
      </c>
      <c r="EJ41" s="178">
        <f t="shared" si="2093"/>
        <v>0</v>
      </c>
      <c r="EK41" s="178">
        <f t="shared" si="2093"/>
        <v>0</v>
      </c>
      <c r="EL41" s="178">
        <f t="shared" ref="EL41:GW41" si="2094">SUM(EL38:EL40)</f>
        <v>0</v>
      </c>
      <c r="EM41" s="178">
        <f t="shared" si="2094"/>
        <v>0</v>
      </c>
      <c r="EN41" s="178">
        <f t="shared" si="2094"/>
        <v>0</v>
      </c>
      <c r="EO41" s="178">
        <f t="shared" si="2094"/>
        <v>0</v>
      </c>
      <c r="EP41" s="178">
        <f t="shared" si="2094"/>
        <v>0</v>
      </c>
      <c r="EQ41" s="178">
        <f t="shared" si="2094"/>
        <v>0</v>
      </c>
      <c r="ER41" s="178">
        <f t="shared" si="2094"/>
        <v>0</v>
      </c>
      <c r="ES41" s="178">
        <f t="shared" si="2094"/>
        <v>0</v>
      </c>
      <c r="ET41" s="178">
        <f t="shared" si="2094"/>
        <v>0</v>
      </c>
      <c r="EU41" s="178">
        <f t="shared" si="2094"/>
        <v>0</v>
      </c>
      <c r="EV41" s="178">
        <f t="shared" si="2094"/>
        <v>0</v>
      </c>
      <c r="EW41" s="178">
        <f t="shared" si="2094"/>
        <v>0</v>
      </c>
      <c r="EX41" s="178">
        <f t="shared" si="2094"/>
        <v>0</v>
      </c>
      <c r="EY41" s="178">
        <f t="shared" si="2094"/>
        <v>0</v>
      </c>
      <c r="EZ41" s="178">
        <f t="shared" si="2094"/>
        <v>0</v>
      </c>
      <c r="FA41" s="178">
        <f t="shared" si="2094"/>
        <v>0</v>
      </c>
      <c r="FB41" s="178">
        <f t="shared" si="2094"/>
        <v>0</v>
      </c>
      <c r="FC41" s="178">
        <f t="shared" si="2094"/>
        <v>0</v>
      </c>
      <c r="FD41" s="178">
        <f t="shared" si="2094"/>
        <v>0</v>
      </c>
      <c r="FE41" s="178">
        <f t="shared" si="2094"/>
        <v>0</v>
      </c>
      <c r="FF41" s="178">
        <f t="shared" si="2094"/>
        <v>0</v>
      </c>
      <c r="FG41" s="178">
        <f t="shared" si="2094"/>
        <v>0</v>
      </c>
      <c r="FH41" s="178">
        <f t="shared" si="2094"/>
        <v>0</v>
      </c>
      <c r="FI41" s="178">
        <f t="shared" si="2094"/>
        <v>0</v>
      </c>
      <c r="FJ41" s="178">
        <f t="shared" si="2094"/>
        <v>0</v>
      </c>
      <c r="FK41" s="178">
        <f t="shared" si="2094"/>
        <v>0</v>
      </c>
      <c r="FL41" s="178">
        <f t="shared" si="2094"/>
        <v>0</v>
      </c>
      <c r="FM41" s="178">
        <f t="shared" si="2094"/>
        <v>0</v>
      </c>
      <c r="FN41" s="178">
        <f t="shared" si="2094"/>
        <v>0</v>
      </c>
      <c r="FO41" s="178">
        <f t="shared" si="2094"/>
        <v>0</v>
      </c>
      <c r="FP41" s="178">
        <f t="shared" si="2094"/>
        <v>0</v>
      </c>
      <c r="FQ41" s="178">
        <f t="shared" si="2094"/>
        <v>0</v>
      </c>
      <c r="FR41" s="178">
        <f t="shared" si="2094"/>
        <v>0</v>
      </c>
      <c r="FS41" s="178">
        <f t="shared" si="2094"/>
        <v>0</v>
      </c>
      <c r="FT41" s="178">
        <f t="shared" si="2094"/>
        <v>0</v>
      </c>
      <c r="FU41" s="178">
        <f t="shared" si="2094"/>
        <v>0</v>
      </c>
      <c r="FV41" s="178">
        <f t="shared" si="2094"/>
        <v>0</v>
      </c>
      <c r="FW41" s="178">
        <f t="shared" si="2094"/>
        <v>0</v>
      </c>
      <c r="FX41" s="178">
        <f t="shared" si="2094"/>
        <v>0</v>
      </c>
      <c r="FY41" s="178">
        <f t="shared" si="2094"/>
        <v>0</v>
      </c>
      <c r="FZ41" s="178">
        <f t="shared" si="2094"/>
        <v>0</v>
      </c>
      <c r="GA41" s="178">
        <f t="shared" si="2094"/>
        <v>0</v>
      </c>
      <c r="GB41" s="178">
        <f t="shared" si="2094"/>
        <v>0</v>
      </c>
      <c r="GC41" s="178">
        <f t="shared" si="2094"/>
        <v>0</v>
      </c>
      <c r="GD41" s="178">
        <f t="shared" si="2094"/>
        <v>0</v>
      </c>
      <c r="GE41" s="178">
        <f t="shared" si="2094"/>
        <v>0</v>
      </c>
      <c r="GF41" s="178">
        <f t="shared" si="2094"/>
        <v>0</v>
      </c>
      <c r="GG41" s="178">
        <f t="shared" si="2094"/>
        <v>0</v>
      </c>
      <c r="GH41" s="178">
        <f t="shared" si="2094"/>
        <v>0</v>
      </c>
      <c r="GI41" s="178">
        <f t="shared" si="2094"/>
        <v>0</v>
      </c>
      <c r="GJ41" s="178">
        <f t="shared" si="2094"/>
        <v>0</v>
      </c>
      <c r="GK41" s="178">
        <f t="shared" si="2094"/>
        <v>0</v>
      </c>
      <c r="GL41" s="178">
        <f t="shared" si="2094"/>
        <v>0</v>
      </c>
      <c r="GM41" s="178">
        <f t="shared" si="2094"/>
        <v>0</v>
      </c>
      <c r="GN41" s="178">
        <f t="shared" si="2094"/>
        <v>0</v>
      </c>
      <c r="GO41" s="178">
        <f t="shared" si="2094"/>
        <v>0</v>
      </c>
      <c r="GP41" s="178">
        <f t="shared" si="2094"/>
        <v>0</v>
      </c>
      <c r="GQ41" s="178">
        <f t="shared" si="2094"/>
        <v>0</v>
      </c>
      <c r="GR41" s="178">
        <f t="shared" si="2094"/>
        <v>0</v>
      </c>
      <c r="GS41" s="178">
        <f t="shared" si="2094"/>
        <v>0</v>
      </c>
      <c r="GT41" s="178">
        <f t="shared" si="2094"/>
        <v>0</v>
      </c>
      <c r="GU41" s="178">
        <f t="shared" si="2094"/>
        <v>0</v>
      </c>
      <c r="GV41" s="178">
        <f t="shared" si="2094"/>
        <v>0</v>
      </c>
      <c r="GW41" s="178">
        <f t="shared" si="2094"/>
        <v>0</v>
      </c>
      <c r="GX41" s="178">
        <f t="shared" ref="GX41:IP41" si="2095">SUM(GX38:GX40)</f>
        <v>0</v>
      </c>
      <c r="GY41" s="178">
        <f t="shared" si="2095"/>
        <v>0</v>
      </c>
      <c r="GZ41" s="178">
        <f t="shared" si="2095"/>
        <v>0</v>
      </c>
      <c r="HA41" s="178">
        <f t="shared" si="2095"/>
        <v>0</v>
      </c>
      <c r="HB41" s="178">
        <f t="shared" si="2095"/>
        <v>0</v>
      </c>
      <c r="HC41" s="178">
        <f t="shared" si="2095"/>
        <v>0</v>
      </c>
      <c r="HD41" s="178">
        <f t="shared" si="2095"/>
        <v>0</v>
      </c>
      <c r="HE41" s="178">
        <f t="shared" si="2095"/>
        <v>0</v>
      </c>
      <c r="HF41" s="178">
        <f t="shared" si="2095"/>
        <v>0</v>
      </c>
      <c r="HG41" s="178">
        <f t="shared" si="2095"/>
        <v>0</v>
      </c>
      <c r="HH41" s="178">
        <f t="shared" si="2095"/>
        <v>0</v>
      </c>
      <c r="HI41" s="178">
        <f t="shared" si="2095"/>
        <v>0</v>
      </c>
      <c r="HJ41" s="178">
        <f t="shared" si="2095"/>
        <v>0</v>
      </c>
      <c r="HK41" s="178">
        <f t="shared" si="2095"/>
        <v>0</v>
      </c>
      <c r="HL41" s="178">
        <f t="shared" si="2095"/>
        <v>0</v>
      </c>
      <c r="HM41" s="178">
        <f t="shared" si="2095"/>
        <v>0</v>
      </c>
      <c r="HN41" s="178">
        <f t="shared" si="2095"/>
        <v>0</v>
      </c>
      <c r="HO41" s="178">
        <f t="shared" si="2095"/>
        <v>0</v>
      </c>
      <c r="HP41" s="178">
        <f t="shared" si="2095"/>
        <v>0</v>
      </c>
      <c r="HQ41" s="178">
        <f t="shared" si="2095"/>
        <v>0</v>
      </c>
      <c r="HR41" s="178">
        <f t="shared" si="2095"/>
        <v>0</v>
      </c>
      <c r="HS41" s="178">
        <f t="shared" si="2095"/>
        <v>0</v>
      </c>
      <c r="HT41" s="178">
        <f t="shared" si="2095"/>
        <v>0</v>
      </c>
      <c r="HU41" s="178">
        <f t="shared" si="2095"/>
        <v>0</v>
      </c>
      <c r="HV41" s="178">
        <f t="shared" si="2095"/>
        <v>0</v>
      </c>
      <c r="HW41" s="178">
        <f t="shared" si="2095"/>
        <v>0</v>
      </c>
      <c r="HX41" s="178">
        <f t="shared" si="2095"/>
        <v>0</v>
      </c>
      <c r="HY41" s="178">
        <f t="shared" si="2095"/>
        <v>0</v>
      </c>
      <c r="HZ41" s="178">
        <f t="shared" si="2095"/>
        <v>0</v>
      </c>
      <c r="IA41" s="178">
        <f t="shared" si="2095"/>
        <v>0</v>
      </c>
      <c r="IB41" s="178">
        <f t="shared" si="2095"/>
        <v>0</v>
      </c>
      <c r="IC41" s="178">
        <f t="shared" si="2095"/>
        <v>0</v>
      </c>
      <c r="ID41" s="178">
        <f t="shared" si="2095"/>
        <v>0</v>
      </c>
      <c r="IE41" s="178">
        <f t="shared" si="2095"/>
        <v>0</v>
      </c>
      <c r="IF41" s="178">
        <f t="shared" si="2095"/>
        <v>0</v>
      </c>
      <c r="IG41" s="178">
        <f t="shared" si="2095"/>
        <v>0</v>
      </c>
      <c r="IH41" s="178">
        <f t="shared" si="2095"/>
        <v>0</v>
      </c>
      <c r="II41" s="178">
        <f t="shared" si="2095"/>
        <v>0</v>
      </c>
      <c r="IJ41" s="178">
        <f t="shared" si="2095"/>
        <v>0</v>
      </c>
      <c r="IK41" s="178">
        <f t="shared" si="2095"/>
        <v>0</v>
      </c>
      <c r="IL41" s="178">
        <f t="shared" si="2095"/>
        <v>0</v>
      </c>
      <c r="IM41" s="178">
        <f t="shared" si="2095"/>
        <v>0</v>
      </c>
      <c r="IN41" s="178">
        <f t="shared" si="2095"/>
        <v>0</v>
      </c>
      <c r="IO41" s="178">
        <f t="shared" si="2095"/>
        <v>0</v>
      </c>
      <c r="IP41" s="178">
        <f t="shared" si="2095"/>
        <v>0</v>
      </c>
      <c r="IQ41" s="178">
        <f t="shared" ref="IQ41:LB41" si="2096">SUM(IQ38:IQ40)</f>
        <v>0</v>
      </c>
      <c r="IR41" s="178">
        <f t="shared" si="2096"/>
        <v>0</v>
      </c>
      <c r="IS41" s="178">
        <f t="shared" si="2096"/>
        <v>0</v>
      </c>
      <c r="IT41" s="178">
        <f t="shared" si="2096"/>
        <v>0</v>
      </c>
      <c r="IU41" s="178">
        <f t="shared" si="2096"/>
        <v>0</v>
      </c>
      <c r="IV41" s="178">
        <f t="shared" si="2096"/>
        <v>0</v>
      </c>
      <c r="IW41" s="178">
        <f t="shared" si="2096"/>
        <v>0</v>
      </c>
      <c r="IX41" s="178">
        <f t="shared" si="2096"/>
        <v>0</v>
      </c>
      <c r="IY41" s="178">
        <f t="shared" si="2096"/>
        <v>0</v>
      </c>
      <c r="IZ41" s="178">
        <f t="shared" si="2096"/>
        <v>0</v>
      </c>
      <c r="JA41" s="178">
        <f t="shared" si="2096"/>
        <v>0</v>
      </c>
      <c r="JB41" s="178">
        <f t="shared" si="2096"/>
        <v>0</v>
      </c>
      <c r="JC41" s="178">
        <f t="shared" si="2096"/>
        <v>0</v>
      </c>
      <c r="JD41" s="178">
        <f t="shared" si="2096"/>
        <v>0</v>
      </c>
      <c r="JE41" s="178">
        <f t="shared" si="2096"/>
        <v>0</v>
      </c>
      <c r="JF41" s="178">
        <f t="shared" si="2096"/>
        <v>0</v>
      </c>
      <c r="JG41" s="178">
        <f t="shared" si="2096"/>
        <v>0</v>
      </c>
      <c r="JH41" s="178">
        <f t="shared" si="2096"/>
        <v>0</v>
      </c>
      <c r="JI41" s="178">
        <f t="shared" si="2096"/>
        <v>0</v>
      </c>
      <c r="JJ41" s="178">
        <f t="shared" si="2096"/>
        <v>0</v>
      </c>
      <c r="JK41" s="178">
        <f t="shared" si="2096"/>
        <v>0</v>
      </c>
      <c r="JL41" s="178">
        <f t="shared" si="2096"/>
        <v>0</v>
      </c>
      <c r="JM41" s="178">
        <f t="shared" si="2096"/>
        <v>0</v>
      </c>
      <c r="JN41" s="178">
        <f t="shared" si="2096"/>
        <v>0</v>
      </c>
      <c r="JO41" s="178">
        <f t="shared" si="2096"/>
        <v>0</v>
      </c>
      <c r="JP41" s="178">
        <f t="shared" si="2096"/>
        <v>0</v>
      </c>
      <c r="JQ41" s="178">
        <f t="shared" si="2096"/>
        <v>0</v>
      </c>
      <c r="JR41" s="178">
        <f t="shared" si="2096"/>
        <v>0</v>
      </c>
      <c r="JS41" s="178">
        <f t="shared" si="2096"/>
        <v>0</v>
      </c>
      <c r="JT41" s="178">
        <f t="shared" si="2096"/>
        <v>0</v>
      </c>
      <c r="JU41" s="178">
        <f t="shared" si="2096"/>
        <v>0</v>
      </c>
      <c r="JV41" s="178">
        <f t="shared" si="2096"/>
        <v>0</v>
      </c>
      <c r="JW41" s="178">
        <f t="shared" si="2096"/>
        <v>0</v>
      </c>
      <c r="JX41" s="178">
        <f t="shared" si="2096"/>
        <v>0</v>
      </c>
      <c r="JY41" s="178">
        <f t="shared" si="2096"/>
        <v>0</v>
      </c>
      <c r="JZ41" s="178">
        <f t="shared" si="2096"/>
        <v>0</v>
      </c>
      <c r="KA41" s="178">
        <f t="shared" si="2096"/>
        <v>0</v>
      </c>
      <c r="KB41" s="178">
        <f t="shared" si="2096"/>
        <v>0</v>
      </c>
      <c r="KC41" s="178">
        <f t="shared" si="2096"/>
        <v>0</v>
      </c>
      <c r="KD41" s="178">
        <f t="shared" si="2096"/>
        <v>0</v>
      </c>
      <c r="KE41" s="178">
        <f t="shared" si="2096"/>
        <v>0</v>
      </c>
      <c r="KF41" s="178">
        <f t="shared" si="2096"/>
        <v>0</v>
      </c>
      <c r="KG41" s="178">
        <f t="shared" si="2096"/>
        <v>0</v>
      </c>
      <c r="KH41" s="178">
        <f t="shared" si="2096"/>
        <v>0</v>
      </c>
      <c r="KI41" s="178">
        <f t="shared" si="2096"/>
        <v>0</v>
      </c>
      <c r="KJ41" s="178">
        <f t="shared" si="2096"/>
        <v>0</v>
      </c>
      <c r="KK41" s="178">
        <f t="shared" si="2096"/>
        <v>0</v>
      </c>
      <c r="KL41" s="178">
        <f t="shared" si="2096"/>
        <v>0</v>
      </c>
      <c r="KM41" s="178">
        <f t="shared" si="2096"/>
        <v>0</v>
      </c>
      <c r="KN41" s="178">
        <f t="shared" si="2096"/>
        <v>0</v>
      </c>
      <c r="KO41" s="178">
        <f t="shared" si="2096"/>
        <v>0</v>
      </c>
      <c r="KP41" s="178">
        <f t="shared" si="2096"/>
        <v>0</v>
      </c>
      <c r="KQ41" s="178">
        <f t="shared" si="2096"/>
        <v>0</v>
      </c>
      <c r="KR41" s="178">
        <f t="shared" si="2096"/>
        <v>0</v>
      </c>
      <c r="KS41" s="178">
        <f t="shared" si="2096"/>
        <v>0</v>
      </c>
      <c r="KT41" s="178">
        <f t="shared" si="2096"/>
        <v>0</v>
      </c>
      <c r="KU41" s="178">
        <f t="shared" si="2096"/>
        <v>0</v>
      </c>
      <c r="KV41" s="178">
        <f t="shared" si="2096"/>
        <v>0</v>
      </c>
      <c r="KW41" s="178">
        <f t="shared" si="2096"/>
        <v>0</v>
      </c>
      <c r="KX41" s="178">
        <f t="shared" si="2096"/>
        <v>0</v>
      </c>
      <c r="KY41" s="178">
        <f t="shared" si="2096"/>
        <v>0</v>
      </c>
      <c r="KZ41" s="178">
        <f t="shared" si="2096"/>
        <v>0</v>
      </c>
      <c r="LA41" s="178">
        <f t="shared" si="2096"/>
        <v>0</v>
      </c>
      <c r="LB41" s="178">
        <f t="shared" si="2096"/>
        <v>0</v>
      </c>
      <c r="LC41" s="178">
        <f t="shared" ref="LC41:NN41" si="2097">SUM(LC38:LC40)</f>
        <v>0</v>
      </c>
      <c r="LD41" s="178">
        <f t="shared" si="2097"/>
        <v>0</v>
      </c>
      <c r="LE41" s="178">
        <f t="shared" si="2097"/>
        <v>0</v>
      </c>
      <c r="LF41" s="178">
        <f t="shared" si="2097"/>
        <v>0</v>
      </c>
      <c r="LG41" s="178">
        <f t="shared" si="2097"/>
        <v>0</v>
      </c>
      <c r="LH41" s="178">
        <f t="shared" si="2097"/>
        <v>0</v>
      </c>
      <c r="LI41" s="178">
        <f t="shared" si="2097"/>
        <v>0</v>
      </c>
      <c r="LJ41" s="178">
        <f t="shared" si="2097"/>
        <v>0</v>
      </c>
      <c r="LK41" s="178">
        <f t="shared" si="2097"/>
        <v>0</v>
      </c>
      <c r="LL41" s="178">
        <f t="shared" si="2097"/>
        <v>0</v>
      </c>
      <c r="LM41" s="178">
        <f t="shared" si="2097"/>
        <v>0</v>
      </c>
      <c r="LN41" s="178">
        <f t="shared" si="2097"/>
        <v>0</v>
      </c>
      <c r="LO41" s="178">
        <f t="shared" si="2097"/>
        <v>0</v>
      </c>
      <c r="LP41" s="178">
        <f t="shared" si="2097"/>
        <v>0</v>
      </c>
      <c r="LQ41" s="178">
        <f t="shared" si="2097"/>
        <v>0</v>
      </c>
      <c r="LR41" s="178">
        <f t="shared" si="2097"/>
        <v>0</v>
      </c>
      <c r="LS41" s="178">
        <f t="shared" si="2097"/>
        <v>0</v>
      </c>
      <c r="LT41" s="178">
        <f t="shared" si="2097"/>
        <v>0</v>
      </c>
      <c r="LU41" s="178">
        <f t="shared" si="2097"/>
        <v>0</v>
      </c>
      <c r="LV41" s="178">
        <f t="shared" si="2097"/>
        <v>0</v>
      </c>
      <c r="LW41" s="178">
        <f t="shared" si="2097"/>
        <v>0</v>
      </c>
      <c r="LX41" s="178">
        <f t="shared" si="2097"/>
        <v>0</v>
      </c>
      <c r="LY41" s="178">
        <f t="shared" si="2097"/>
        <v>0</v>
      </c>
      <c r="LZ41" s="178">
        <f t="shared" si="2097"/>
        <v>0</v>
      </c>
      <c r="MA41" s="178">
        <f t="shared" si="2097"/>
        <v>0</v>
      </c>
      <c r="MB41" s="178">
        <f t="shared" si="2097"/>
        <v>0</v>
      </c>
      <c r="MC41" s="178">
        <f t="shared" si="2097"/>
        <v>0</v>
      </c>
      <c r="MD41" s="178">
        <f t="shared" si="2097"/>
        <v>0</v>
      </c>
      <c r="ME41" s="178">
        <f t="shared" si="2097"/>
        <v>0</v>
      </c>
      <c r="MF41" s="178">
        <f t="shared" si="2097"/>
        <v>0</v>
      </c>
      <c r="MG41" s="178">
        <f t="shared" si="2097"/>
        <v>0</v>
      </c>
      <c r="MH41" s="178">
        <f t="shared" si="2097"/>
        <v>0</v>
      </c>
      <c r="MI41" s="178">
        <f t="shared" si="2097"/>
        <v>0</v>
      </c>
      <c r="MJ41" s="178">
        <f t="shared" si="2097"/>
        <v>0</v>
      </c>
      <c r="MK41" s="178">
        <f t="shared" si="2097"/>
        <v>0</v>
      </c>
      <c r="ML41" s="178">
        <f t="shared" si="2097"/>
        <v>0</v>
      </c>
      <c r="MM41" s="178">
        <f t="shared" si="2097"/>
        <v>0</v>
      </c>
      <c r="MN41" s="178">
        <f t="shared" si="2097"/>
        <v>0</v>
      </c>
      <c r="MO41" s="178">
        <f t="shared" si="2097"/>
        <v>0</v>
      </c>
      <c r="MP41" s="178">
        <f t="shared" si="2097"/>
        <v>0</v>
      </c>
      <c r="MQ41" s="178">
        <f t="shared" si="2097"/>
        <v>0</v>
      </c>
      <c r="MR41" s="178">
        <f t="shared" si="2097"/>
        <v>0</v>
      </c>
      <c r="MS41" s="178">
        <f t="shared" si="2097"/>
        <v>0</v>
      </c>
      <c r="MT41" s="178">
        <f t="shared" si="2097"/>
        <v>0</v>
      </c>
      <c r="MU41" s="178">
        <f t="shared" si="2097"/>
        <v>0</v>
      </c>
      <c r="MV41" s="178">
        <f t="shared" si="2097"/>
        <v>0</v>
      </c>
      <c r="MW41" s="178">
        <f t="shared" si="2097"/>
        <v>0</v>
      </c>
      <c r="MX41" s="178">
        <f t="shared" si="2097"/>
        <v>0</v>
      </c>
      <c r="MY41" s="178">
        <f t="shared" si="2097"/>
        <v>0</v>
      </c>
      <c r="MZ41" s="178">
        <f t="shared" si="2097"/>
        <v>0</v>
      </c>
      <c r="NA41" s="178">
        <f t="shared" si="2097"/>
        <v>0</v>
      </c>
      <c r="NB41" s="178">
        <f t="shared" si="2097"/>
        <v>0</v>
      </c>
      <c r="NC41" s="178">
        <f t="shared" si="2097"/>
        <v>0</v>
      </c>
      <c r="ND41" s="178">
        <f t="shared" si="2097"/>
        <v>0</v>
      </c>
      <c r="NE41" s="178">
        <f t="shared" si="2097"/>
        <v>0</v>
      </c>
      <c r="NF41" s="178">
        <f t="shared" si="2097"/>
        <v>0</v>
      </c>
      <c r="NG41" s="178">
        <f t="shared" si="2097"/>
        <v>0</v>
      </c>
      <c r="NH41" s="178">
        <f t="shared" si="2097"/>
        <v>0</v>
      </c>
      <c r="NI41" s="178">
        <f t="shared" si="2097"/>
        <v>0</v>
      </c>
      <c r="NJ41" s="178">
        <f t="shared" si="2097"/>
        <v>0</v>
      </c>
      <c r="NK41" s="178">
        <f t="shared" si="2097"/>
        <v>0</v>
      </c>
      <c r="NL41" s="178">
        <f t="shared" si="2097"/>
        <v>0</v>
      </c>
      <c r="NM41" s="178">
        <f t="shared" si="2097"/>
        <v>0</v>
      </c>
      <c r="NN41" s="178">
        <f t="shared" si="2097"/>
        <v>0</v>
      </c>
      <c r="NO41" s="178">
        <f t="shared" ref="NO41:PZ41" si="2098">SUM(NO38:NO40)</f>
        <v>0</v>
      </c>
      <c r="NP41" s="178">
        <f t="shared" si="2098"/>
        <v>0</v>
      </c>
      <c r="NQ41" s="178">
        <f t="shared" si="2098"/>
        <v>0</v>
      </c>
      <c r="NR41" s="178">
        <f t="shared" si="2098"/>
        <v>0</v>
      </c>
      <c r="NS41" s="178">
        <f t="shared" si="2098"/>
        <v>0</v>
      </c>
      <c r="NT41" s="178">
        <f t="shared" si="2098"/>
        <v>0</v>
      </c>
      <c r="NU41" s="178">
        <f t="shared" si="2098"/>
        <v>0</v>
      </c>
      <c r="NV41" s="178">
        <f t="shared" si="2098"/>
        <v>0</v>
      </c>
      <c r="NW41" s="178">
        <f t="shared" si="2098"/>
        <v>0</v>
      </c>
      <c r="NX41" s="178">
        <f t="shared" si="2098"/>
        <v>0</v>
      </c>
      <c r="NY41" s="178">
        <f t="shared" si="2098"/>
        <v>0</v>
      </c>
      <c r="NZ41" s="178">
        <f t="shared" si="2098"/>
        <v>0</v>
      </c>
      <c r="OA41" s="178">
        <f t="shared" si="2098"/>
        <v>0</v>
      </c>
      <c r="OB41" s="178">
        <f t="shared" si="2098"/>
        <v>0</v>
      </c>
      <c r="OC41" s="178">
        <f t="shared" si="2098"/>
        <v>0</v>
      </c>
      <c r="OD41" s="178">
        <f t="shared" si="2098"/>
        <v>0</v>
      </c>
      <c r="OE41" s="178">
        <f t="shared" si="2098"/>
        <v>0</v>
      </c>
      <c r="OF41" s="178">
        <f t="shared" si="2098"/>
        <v>0</v>
      </c>
      <c r="OG41" s="178">
        <f t="shared" si="2098"/>
        <v>0</v>
      </c>
      <c r="OH41" s="178">
        <f t="shared" si="2098"/>
        <v>0</v>
      </c>
      <c r="OI41" s="178">
        <f t="shared" si="2098"/>
        <v>0</v>
      </c>
      <c r="OJ41" s="178">
        <f t="shared" si="2098"/>
        <v>0</v>
      </c>
      <c r="OK41" s="178">
        <f t="shared" si="2098"/>
        <v>0</v>
      </c>
      <c r="OL41" s="178">
        <f t="shared" si="2098"/>
        <v>0</v>
      </c>
      <c r="OM41" s="178">
        <f t="shared" si="2098"/>
        <v>0</v>
      </c>
      <c r="ON41" s="178">
        <f t="shared" si="2098"/>
        <v>0</v>
      </c>
      <c r="OO41" s="178">
        <f t="shared" si="2098"/>
        <v>0</v>
      </c>
      <c r="OP41" s="178">
        <f t="shared" si="2098"/>
        <v>0</v>
      </c>
      <c r="OQ41" s="178">
        <f t="shared" si="2098"/>
        <v>0</v>
      </c>
      <c r="OR41" s="178">
        <f t="shared" si="2098"/>
        <v>0</v>
      </c>
      <c r="OS41" s="178">
        <f t="shared" si="2098"/>
        <v>0</v>
      </c>
      <c r="OT41" s="178">
        <f t="shared" si="2098"/>
        <v>0</v>
      </c>
      <c r="OU41" s="178">
        <f t="shared" si="2098"/>
        <v>0</v>
      </c>
      <c r="OV41" s="178">
        <f t="shared" si="2098"/>
        <v>0</v>
      </c>
      <c r="OW41" s="178">
        <f t="shared" si="2098"/>
        <v>0</v>
      </c>
      <c r="OX41" s="178">
        <f t="shared" si="2098"/>
        <v>0</v>
      </c>
      <c r="OY41" s="178">
        <f t="shared" si="2098"/>
        <v>0</v>
      </c>
      <c r="OZ41" s="178">
        <f t="shared" si="2098"/>
        <v>0</v>
      </c>
      <c r="PA41" s="178">
        <f t="shared" si="2098"/>
        <v>0</v>
      </c>
      <c r="PB41" s="178">
        <f t="shared" si="2098"/>
        <v>0</v>
      </c>
      <c r="PC41" s="178">
        <f t="shared" si="2098"/>
        <v>0</v>
      </c>
      <c r="PD41" s="178">
        <f t="shared" si="2098"/>
        <v>0</v>
      </c>
      <c r="PE41" s="178">
        <f t="shared" si="2098"/>
        <v>0</v>
      </c>
      <c r="PF41" s="178">
        <f t="shared" si="2098"/>
        <v>0</v>
      </c>
      <c r="PG41" s="178">
        <f t="shared" si="2098"/>
        <v>0</v>
      </c>
      <c r="PH41" s="178">
        <f t="shared" si="2098"/>
        <v>0</v>
      </c>
      <c r="PI41" s="178">
        <f t="shared" si="2098"/>
        <v>0</v>
      </c>
      <c r="PJ41" s="178">
        <f t="shared" si="2098"/>
        <v>0</v>
      </c>
      <c r="PK41" s="178">
        <f t="shared" si="2098"/>
        <v>0</v>
      </c>
      <c r="PL41" s="178">
        <f t="shared" si="2098"/>
        <v>0</v>
      </c>
      <c r="PM41" s="178">
        <f t="shared" si="2098"/>
        <v>0</v>
      </c>
      <c r="PN41" s="178">
        <f t="shared" si="2098"/>
        <v>0</v>
      </c>
      <c r="PO41" s="178">
        <f t="shared" si="2098"/>
        <v>0</v>
      </c>
      <c r="PP41" s="178">
        <f t="shared" si="2098"/>
        <v>0</v>
      </c>
      <c r="PQ41" s="178">
        <f t="shared" si="2098"/>
        <v>0</v>
      </c>
      <c r="PR41" s="178">
        <f t="shared" si="2098"/>
        <v>0</v>
      </c>
      <c r="PS41" s="178">
        <f t="shared" si="2098"/>
        <v>0</v>
      </c>
      <c r="PT41" s="178">
        <f t="shared" si="2098"/>
        <v>0</v>
      </c>
      <c r="PU41" s="178">
        <f t="shared" si="2098"/>
        <v>0</v>
      </c>
      <c r="PV41" s="178">
        <f t="shared" si="2098"/>
        <v>0</v>
      </c>
      <c r="PW41" s="178">
        <f t="shared" si="2098"/>
        <v>0</v>
      </c>
      <c r="PX41" s="178">
        <f t="shared" si="2098"/>
        <v>0</v>
      </c>
      <c r="PY41" s="178">
        <f t="shared" si="2098"/>
        <v>0</v>
      </c>
      <c r="PZ41" s="178">
        <f t="shared" si="2098"/>
        <v>0</v>
      </c>
      <c r="QA41" s="178">
        <f t="shared" ref="QA41:QT41" si="2099">SUM(QA38:QA40)</f>
        <v>0</v>
      </c>
      <c r="QB41" s="178">
        <f t="shared" si="2099"/>
        <v>0</v>
      </c>
      <c r="QC41" s="178">
        <f t="shared" si="2099"/>
        <v>0</v>
      </c>
      <c r="QD41" s="178">
        <f t="shared" si="2099"/>
        <v>0</v>
      </c>
      <c r="QE41" s="178">
        <f t="shared" si="2099"/>
        <v>0</v>
      </c>
      <c r="QF41" s="178">
        <f t="shared" si="2099"/>
        <v>0</v>
      </c>
      <c r="QG41" s="178">
        <f t="shared" si="2099"/>
        <v>0</v>
      </c>
      <c r="QH41" s="178">
        <f t="shared" si="2099"/>
        <v>0</v>
      </c>
      <c r="QI41" s="178">
        <f t="shared" si="2099"/>
        <v>0</v>
      </c>
      <c r="QJ41" s="178">
        <f t="shared" si="2099"/>
        <v>0</v>
      </c>
      <c r="QK41" s="178">
        <f t="shared" si="2099"/>
        <v>0</v>
      </c>
      <c r="QL41" s="178">
        <f t="shared" si="2099"/>
        <v>0</v>
      </c>
      <c r="QM41" s="178">
        <f t="shared" si="2099"/>
        <v>0</v>
      </c>
      <c r="QN41" s="178">
        <f t="shared" si="2099"/>
        <v>0</v>
      </c>
      <c r="QO41" s="178">
        <f t="shared" si="2099"/>
        <v>0</v>
      </c>
      <c r="QP41" s="178">
        <f t="shared" si="2099"/>
        <v>0</v>
      </c>
      <c r="QQ41" s="178">
        <f t="shared" si="2099"/>
        <v>0</v>
      </c>
      <c r="QR41" s="178">
        <f t="shared" si="2099"/>
        <v>0</v>
      </c>
      <c r="QS41" s="178">
        <f t="shared" si="2099"/>
        <v>0</v>
      </c>
      <c r="QT41" s="178">
        <f t="shared" si="2099"/>
        <v>0</v>
      </c>
    </row>
    <row r="43" spans="2:462" x14ac:dyDescent="0.3">
      <c r="B43" s="175" t="s">
        <v>359</v>
      </c>
      <c r="C43" s="176"/>
      <c r="D43" s="176"/>
      <c r="E43" s="176"/>
      <c r="F43" s="176"/>
      <c r="G43" s="176"/>
      <c r="H43" s="178"/>
      <c r="I43" s="178">
        <f>I41+I34</f>
        <v>181166.92</v>
      </c>
      <c r="J43" s="176"/>
      <c r="K43" s="176"/>
      <c r="L43" s="178">
        <f t="shared" ref="L43:M43" si="2100">L41+L34</f>
        <v>181166.92</v>
      </c>
      <c r="M43" s="178">
        <f t="shared" si="2100"/>
        <v>181166.92</v>
      </c>
      <c r="N43" s="178">
        <f t="shared" ref="N43:BY43" si="2101">N41+N34</f>
        <v>181166.92</v>
      </c>
      <c r="O43" s="178">
        <f t="shared" si="2101"/>
        <v>181166.92</v>
      </c>
      <c r="P43" s="178">
        <f t="shared" si="2101"/>
        <v>181166.92</v>
      </c>
      <c r="Q43" s="178">
        <f t="shared" si="2101"/>
        <v>181166.92</v>
      </c>
      <c r="R43" s="178">
        <f t="shared" si="2101"/>
        <v>181166.92</v>
      </c>
      <c r="S43" s="178">
        <f t="shared" si="2101"/>
        <v>181166.92</v>
      </c>
      <c r="T43" s="178">
        <f t="shared" si="2101"/>
        <v>181166.92</v>
      </c>
      <c r="U43" s="178">
        <f t="shared" si="2101"/>
        <v>181166.92</v>
      </c>
      <c r="V43" s="178">
        <f t="shared" si="2101"/>
        <v>181166.92</v>
      </c>
      <c r="W43" s="178">
        <f t="shared" si="2101"/>
        <v>181166.92</v>
      </c>
      <c r="X43" s="178">
        <f t="shared" si="2101"/>
        <v>196483.27000000002</v>
      </c>
      <c r="Y43" s="178">
        <f t="shared" si="2101"/>
        <v>202411.28049999999</v>
      </c>
      <c r="Z43" s="178">
        <f t="shared" si="2101"/>
        <v>208517.13131500001</v>
      </c>
      <c r="AA43" s="178">
        <f t="shared" si="2101"/>
        <v>214806.15765445001</v>
      </c>
      <c r="AB43" s="178">
        <f t="shared" si="2101"/>
        <v>221283.85478408352</v>
      </c>
      <c r="AC43" s="178">
        <f t="shared" si="2101"/>
        <v>227955.88282760602</v>
      </c>
      <c r="AD43" s="178">
        <f t="shared" si="2101"/>
        <v>234828.07171243423</v>
      </c>
      <c r="AE43" s="178">
        <f t="shared" si="2101"/>
        <v>241906.42626380723</v>
      </c>
      <c r="AF43" s="178">
        <f t="shared" si="2101"/>
        <v>249197.13145172148</v>
      </c>
      <c r="AG43" s="178">
        <f t="shared" si="2101"/>
        <v>256706.55779527311</v>
      </c>
      <c r="AH43" s="178">
        <f t="shared" si="2101"/>
        <v>264441.26692913129</v>
      </c>
      <c r="AI43" s="178">
        <f t="shared" si="2101"/>
        <v>272408.01733700524</v>
      </c>
      <c r="AJ43" s="178">
        <f t="shared" si="2101"/>
        <v>280613.77025711542</v>
      </c>
      <c r="AK43" s="178">
        <f t="shared" si="2101"/>
        <v>289065.69576482888</v>
      </c>
      <c r="AL43" s="178">
        <f t="shared" si="2101"/>
        <v>297771.17903777375</v>
      </c>
      <c r="AM43" s="178">
        <f t="shared" si="2101"/>
        <v>306737.82680890698</v>
      </c>
      <c r="AN43" s="178">
        <f t="shared" si="2101"/>
        <v>315973.47401317413</v>
      </c>
      <c r="AO43" s="178">
        <f t="shared" si="2101"/>
        <v>325486.19063356932</v>
      </c>
      <c r="AP43" s="178">
        <f t="shared" si="2101"/>
        <v>335284.28875257639</v>
      </c>
      <c r="AQ43" s="178">
        <f t="shared" si="2101"/>
        <v>345376.32981515373</v>
      </c>
      <c r="AR43" s="178">
        <f t="shared" si="2101"/>
        <v>355771.13210960838</v>
      </c>
      <c r="AS43" s="178">
        <f t="shared" si="2101"/>
        <v>366477.77847289661</v>
      </c>
      <c r="AT43" s="178">
        <f t="shared" si="2101"/>
        <v>377505.62422708352</v>
      </c>
      <c r="AU43" s="178">
        <f t="shared" si="2101"/>
        <v>388864.30535389605</v>
      </c>
      <c r="AV43" s="178">
        <f t="shared" si="2101"/>
        <v>400563.74691451294</v>
      </c>
      <c r="AW43" s="178">
        <f t="shared" si="2101"/>
        <v>412614.17172194837</v>
      </c>
      <c r="AX43" s="178">
        <f t="shared" si="2101"/>
        <v>425026.10927360679</v>
      </c>
      <c r="AY43" s="178">
        <f t="shared" si="2101"/>
        <v>437810.40495181503</v>
      </c>
      <c r="AZ43" s="178">
        <f t="shared" si="2101"/>
        <v>450978.22950036946</v>
      </c>
      <c r="BA43" s="178">
        <f t="shared" si="2101"/>
        <v>464541.08878538059</v>
      </c>
      <c r="BB43" s="178">
        <f t="shared" si="2101"/>
        <v>478510.83384894201</v>
      </c>
      <c r="BC43" s="178">
        <f t="shared" si="2101"/>
        <v>492899.67126441031</v>
      </c>
      <c r="BD43" s="178">
        <f t="shared" si="2101"/>
        <v>507720.17380234262</v>
      </c>
      <c r="BE43" s="178">
        <f t="shared" si="2101"/>
        <v>522985.29141641286</v>
      </c>
      <c r="BF43" s="178">
        <f t="shared" si="2101"/>
        <v>538708.36255890527</v>
      </c>
      <c r="BG43" s="178">
        <f t="shared" si="2101"/>
        <v>554903.12583567249</v>
      </c>
      <c r="BH43" s="178">
        <f t="shared" si="2101"/>
        <v>571583.73201074265</v>
      </c>
      <c r="BI43" s="178">
        <f t="shared" si="2101"/>
        <v>588764.75637106493</v>
      </c>
      <c r="BJ43" s="178">
        <f t="shared" si="2101"/>
        <v>606461.21146219689</v>
      </c>
      <c r="BK43" s="178">
        <f t="shared" si="2101"/>
        <v>624688.56020606286</v>
      </c>
      <c r="BL43" s="178">
        <f t="shared" si="2101"/>
        <v>643462.72941224463</v>
      </c>
      <c r="BM43" s="178">
        <f t="shared" si="2101"/>
        <v>662800.12369461218</v>
      </c>
      <c r="BN43" s="178">
        <f t="shared" si="2101"/>
        <v>682717.63980545057</v>
      </c>
      <c r="BO43" s="178">
        <f t="shared" si="2101"/>
        <v>703232.68139961408</v>
      </c>
      <c r="BP43" s="178">
        <f t="shared" si="2101"/>
        <v>724363.17424160265</v>
      </c>
      <c r="BQ43" s="178">
        <f t="shared" si="2101"/>
        <v>746127.58186885063</v>
      </c>
      <c r="BR43" s="178">
        <f t="shared" si="2101"/>
        <v>768544.9217249162</v>
      </c>
      <c r="BS43" s="178">
        <f t="shared" si="2101"/>
        <v>791634.78177666373</v>
      </c>
      <c r="BT43" s="178">
        <f t="shared" si="2101"/>
        <v>815417.33762996364</v>
      </c>
      <c r="BU43" s="178">
        <f t="shared" si="2101"/>
        <v>839913.37015886256</v>
      </c>
      <c r="BV43" s="178">
        <f t="shared" si="2101"/>
        <v>865144.28366362851</v>
      </c>
      <c r="BW43" s="178">
        <f t="shared" si="2101"/>
        <v>891132.12457353738</v>
      </c>
      <c r="BX43" s="178">
        <f t="shared" si="2101"/>
        <v>917899.60071074346</v>
      </c>
      <c r="BY43" s="178">
        <f t="shared" si="2101"/>
        <v>945470.10113206576</v>
      </c>
      <c r="BZ43" s="178">
        <f t="shared" ref="BZ43:EK43" si="2102">BZ41+BZ34</f>
        <v>973867.71656602772</v>
      </c>
      <c r="CA43" s="178">
        <f t="shared" si="2102"/>
        <v>1003117.2604630084</v>
      </c>
      <c r="CB43" s="178">
        <f t="shared" si="2102"/>
        <v>1033244.2906768988</v>
      </c>
      <c r="CC43" s="178">
        <f t="shared" si="2102"/>
        <v>1064275.1317972057</v>
      </c>
      <c r="CD43" s="178">
        <f t="shared" si="2102"/>
        <v>1096236.898151122</v>
      </c>
      <c r="CE43" s="178">
        <f t="shared" si="2102"/>
        <v>1129157.5174956557</v>
      </c>
      <c r="CF43" s="178">
        <f t="shared" si="2102"/>
        <v>0</v>
      </c>
      <c r="CG43" s="178">
        <f t="shared" si="2102"/>
        <v>0</v>
      </c>
      <c r="CH43" s="178">
        <f t="shared" si="2102"/>
        <v>0</v>
      </c>
      <c r="CI43" s="178">
        <f t="shared" si="2102"/>
        <v>0</v>
      </c>
      <c r="CJ43" s="178">
        <f t="shared" si="2102"/>
        <v>0</v>
      </c>
      <c r="CK43" s="178">
        <f t="shared" si="2102"/>
        <v>0</v>
      </c>
      <c r="CL43" s="178">
        <f t="shared" si="2102"/>
        <v>0</v>
      </c>
      <c r="CM43" s="178">
        <f t="shared" si="2102"/>
        <v>0</v>
      </c>
      <c r="CN43" s="178">
        <f t="shared" si="2102"/>
        <v>0</v>
      </c>
      <c r="CO43" s="178">
        <f t="shared" si="2102"/>
        <v>0</v>
      </c>
      <c r="CP43" s="178">
        <f t="shared" si="2102"/>
        <v>0</v>
      </c>
      <c r="CQ43" s="178">
        <f t="shared" si="2102"/>
        <v>0</v>
      </c>
      <c r="CR43" s="178">
        <f t="shared" si="2102"/>
        <v>0</v>
      </c>
      <c r="CS43" s="178">
        <f t="shared" si="2102"/>
        <v>0</v>
      </c>
      <c r="CT43" s="178">
        <f t="shared" si="2102"/>
        <v>0</v>
      </c>
      <c r="CU43" s="178">
        <f t="shared" si="2102"/>
        <v>0</v>
      </c>
      <c r="CV43" s="178">
        <f t="shared" si="2102"/>
        <v>0</v>
      </c>
      <c r="CW43" s="178">
        <f t="shared" si="2102"/>
        <v>0</v>
      </c>
      <c r="CX43" s="178">
        <f t="shared" si="2102"/>
        <v>0</v>
      </c>
      <c r="CY43" s="178">
        <f t="shared" si="2102"/>
        <v>0</v>
      </c>
      <c r="CZ43" s="178">
        <f t="shared" si="2102"/>
        <v>0</v>
      </c>
      <c r="DA43" s="178">
        <f t="shared" si="2102"/>
        <v>0</v>
      </c>
      <c r="DB43" s="178">
        <f t="shared" si="2102"/>
        <v>0</v>
      </c>
      <c r="DC43" s="178">
        <f t="shared" si="2102"/>
        <v>0</v>
      </c>
      <c r="DD43" s="178">
        <f t="shared" si="2102"/>
        <v>0</v>
      </c>
      <c r="DE43" s="178">
        <f t="shared" si="2102"/>
        <v>0</v>
      </c>
      <c r="DF43" s="178">
        <f t="shared" si="2102"/>
        <v>0</v>
      </c>
      <c r="DG43" s="178">
        <f t="shared" si="2102"/>
        <v>0</v>
      </c>
      <c r="DH43" s="178">
        <f t="shared" si="2102"/>
        <v>0</v>
      </c>
      <c r="DI43" s="178">
        <f t="shared" si="2102"/>
        <v>0</v>
      </c>
      <c r="DJ43" s="178">
        <f t="shared" si="2102"/>
        <v>0</v>
      </c>
      <c r="DK43" s="178">
        <f t="shared" si="2102"/>
        <v>0</v>
      </c>
      <c r="DL43" s="178">
        <f t="shared" si="2102"/>
        <v>0</v>
      </c>
      <c r="DM43" s="178">
        <f t="shared" si="2102"/>
        <v>0</v>
      </c>
      <c r="DN43" s="178">
        <f t="shared" si="2102"/>
        <v>0</v>
      </c>
      <c r="DO43" s="178">
        <f t="shared" si="2102"/>
        <v>0</v>
      </c>
      <c r="DP43" s="178">
        <f t="shared" si="2102"/>
        <v>0</v>
      </c>
      <c r="DQ43" s="178">
        <f t="shared" si="2102"/>
        <v>0</v>
      </c>
      <c r="DR43" s="178">
        <f t="shared" si="2102"/>
        <v>0</v>
      </c>
      <c r="DS43" s="178">
        <f t="shared" si="2102"/>
        <v>0</v>
      </c>
      <c r="DT43" s="178">
        <f t="shared" si="2102"/>
        <v>0</v>
      </c>
      <c r="DU43" s="178">
        <f t="shared" si="2102"/>
        <v>0</v>
      </c>
      <c r="DV43" s="178">
        <f t="shared" si="2102"/>
        <v>0</v>
      </c>
      <c r="DW43" s="178">
        <f t="shared" si="2102"/>
        <v>0</v>
      </c>
      <c r="DX43" s="178">
        <f t="shared" si="2102"/>
        <v>0</v>
      </c>
      <c r="DY43" s="178">
        <f t="shared" si="2102"/>
        <v>0</v>
      </c>
      <c r="DZ43" s="178">
        <f t="shared" si="2102"/>
        <v>0</v>
      </c>
      <c r="EA43" s="178">
        <f t="shared" si="2102"/>
        <v>0</v>
      </c>
      <c r="EB43" s="178">
        <f t="shared" si="2102"/>
        <v>0</v>
      </c>
      <c r="EC43" s="178">
        <f t="shared" si="2102"/>
        <v>0</v>
      </c>
      <c r="ED43" s="178">
        <f t="shared" si="2102"/>
        <v>0</v>
      </c>
      <c r="EE43" s="178">
        <f t="shared" si="2102"/>
        <v>0</v>
      </c>
      <c r="EF43" s="178">
        <f t="shared" si="2102"/>
        <v>0</v>
      </c>
      <c r="EG43" s="178">
        <f t="shared" si="2102"/>
        <v>0</v>
      </c>
      <c r="EH43" s="178">
        <f t="shared" si="2102"/>
        <v>0</v>
      </c>
      <c r="EI43" s="178">
        <f t="shared" si="2102"/>
        <v>0</v>
      </c>
      <c r="EJ43" s="178">
        <f t="shared" si="2102"/>
        <v>0</v>
      </c>
      <c r="EK43" s="178">
        <f t="shared" si="2102"/>
        <v>0</v>
      </c>
      <c r="EL43" s="178">
        <f t="shared" ref="EL43:GW43" si="2103">EL41+EL34</f>
        <v>0</v>
      </c>
      <c r="EM43" s="178">
        <f t="shared" si="2103"/>
        <v>0</v>
      </c>
      <c r="EN43" s="178">
        <f t="shared" si="2103"/>
        <v>0</v>
      </c>
      <c r="EO43" s="178">
        <f t="shared" si="2103"/>
        <v>0</v>
      </c>
      <c r="EP43" s="178">
        <f t="shared" si="2103"/>
        <v>0</v>
      </c>
      <c r="EQ43" s="178">
        <f t="shared" si="2103"/>
        <v>0</v>
      </c>
      <c r="ER43" s="178">
        <f t="shared" si="2103"/>
        <v>0</v>
      </c>
      <c r="ES43" s="178">
        <f t="shared" si="2103"/>
        <v>0</v>
      </c>
      <c r="ET43" s="178">
        <f t="shared" si="2103"/>
        <v>0</v>
      </c>
      <c r="EU43" s="178">
        <f t="shared" si="2103"/>
        <v>0</v>
      </c>
      <c r="EV43" s="178">
        <f t="shared" si="2103"/>
        <v>0</v>
      </c>
      <c r="EW43" s="178">
        <f t="shared" si="2103"/>
        <v>0</v>
      </c>
      <c r="EX43" s="178">
        <f t="shared" si="2103"/>
        <v>0</v>
      </c>
      <c r="EY43" s="178">
        <f t="shared" si="2103"/>
        <v>0</v>
      </c>
      <c r="EZ43" s="178">
        <f t="shared" si="2103"/>
        <v>0</v>
      </c>
      <c r="FA43" s="178">
        <f t="shared" si="2103"/>
        <v>0</v>
      </c>
      <c r="FB43" s="178">
        <f t="shared" si="2103"/>
        <v>0</v>
      </c>
      <c r="FC43" s="178">
        <f t="shared" si="2103"/>
        <v>0</v>
      </c>
      <c r="FD43" s="178">
        <f t="shared" si="2103"/>
        <v>0</v>
      </c>
      <c r="FE43" s="178">
        <f t="shared" si="2103"/>
        <v>0</v>
      </c>
      <c r="FF43" s="178">
        <f t="shared" si="2103"/>
        <v>0</v>
      </c>
      <c r="FG43" s="178">
        <f t="shared" si="2103"/>
        <v>0</v>
      </c>
      <c r="FH43" s="178">
        <f t="shared" si="2103"/>
        <v>0</v>
      </c>
      <c r="FI43" s="178">
        <f t="shared" si="2103"/>
        <v>0</v>
      </c>
      <c r="FJ43" s="178">
        <f t="shared" si="2103"/>
        <v>0</v>
      </c>
      <c r="FK43" s="178">
        <f t="shared" si="2103"/>
        <v>0</v>
      </c>
      <c r="FL43" s="178">
        <f t="shared" si="2103"/>
        <v>0</v>
      </c>
      <c r="FM43" s="178">
        <f t="shared" si="2103"/>
        <v>0</v>
      </c>
      <c r="FN43" s="178">
        <f t="shared" si="2103"/>
        <v>0</v>
      </c>
      <c r="FO43" s="178">
        <f t="shared" si="2103"/>
        <v>0</v>
      </c>
      <c r="FP43" s="178">
        <f t="shared" si="2103"/>
        <v>0</v>
      </c>
      <c r="FQ43" s="178">
        <f t="shared" si="2103"/>
        <v>0</v>
      </c>
      <c r="FR43" s="178">
        <f t="shared" si="2103"/>
        <v>0</v>
      </c>
      <c r="FS43" s="178">
        <f t="shared" si="2103"/>
        <v>0</v>
      </c>
      <c r="FT43" s="178">
        <f t="shared" si="2103"/>
        <v>0</v>
      </c>
      <c r="FU43" s="178">
        <f t="shared" si="2103"/>
        <v>0</v>
      </c>
      <c r="FV43" s="178">
        <f t="shared" si="2103"/>
        <v>0</v>
      </c>
      <c r="FW43" s="178">
        <f t="shared" si="2103"/>
        <v>0</v>
      </c>
      <c r="FX43" s="178">
        <f t="shared" si="2103"/>
        <v>0</v>
      </c>
      <c r="FY43" s="178">
        <f t="shared" si="2103"/>
        <v>0</v>
      </c>
      <c r="FZ43" s="178">
        <f t="shared" si="2103"/>
        <v>0</v>
      </c>
      <c r="GA43" s="178">
        <f t="shared" si="2103"/>
        <v>0</v>
      </c>
      <c r="GB43" s="178">
        <f t="shared" si="2103"/>
        <v>0</v>
      </c>
      <c r="GC43" s="178">
        <f t="shared" si="2103"/>
        <v>0</v>
      </c>
      <c r="GD43" s="178">
        <f t="shared" si="2103"/>
        <v>0</v>
      </c>
      <c r="GE43" s="178">
        <f t="shared" si="2103"/>
        <v>0</v>
      </c>
      <c r="GF43" s="178">
        <f t="shared" si="2103"/>
        <v>0</v>
      </c>
      <c r="GG43" s="178">
        <f t="shared" si="2103"/>
        <v>0</v>
      </c>
      <c r="GH43" s="178">
        <f t="shared" si="2103"/>
        <v>0</v>
      </c>
      <c r="GI43" s="178">
        <f t="shared" si="2103"/>
        <v>0</v>
      </c>
      <c r="GJ43" s="178">
        <f t="shared" si="2103"/>
        <v>0</v>
      </c>
      <c r="GK43" s="178">
        <f t="shared" si="2103"/>
        <v>0</v>
      </c>
      <c r="GL43" s="178">
        <f t="shared" si="2103"/>
        <v>0</v>
      </c>
      <c r="GM43" s="178">
        <f t="shared" si="2103"/>
        <v>0</v>
      </c>
      <c r="GN43" s="178">
        <f t="shared" si="2103"/>
        <v>0</v>
      </c>
      <c r="GO43" s="178">
        <f t="shared" si="2103"/>
        <v>0</v>
      </c>
      <c r="GP43" s="178">
        <f t="shared" si="2103"/>
        <v>0</v>
      </c>
      <c r="GQ43" s="178">
        <f t="shared" si="2103"/>
        <v>0</v>
      </c>
      <c r="GR43" s="178">
        <f t="shared" si="2103"/>
        <v>0</v>
      </c>
      <c r="GS43" s="178">
        <f t="shared" si="2103"/>
        <v>0</v>
      </c>
      <c r="GT43" s="178">
        <f t="shared" si="2103"/>
        <v>0</v>
      </c>
      <c r="GU43" s="178">
        <f t="shared" si="2103"/>
        <v>0</v>
      </c>
      <c r="GV43" s="178">
        <f t="shared" si="2103"/>
        <v>0</v>
      </c>
      <c r="GW43" s="178">
        <f t="shared" si="2103"/>
        <v>0</v>
      </c>
      <c r="GX43" s="178">
        <f t="shared" ref="GX43:IP43" si="2104">GX41+GX34</f>
        <v>0</v>
      </c>
      <c r="GY43" s="178">
        <f t="shared" si="2104"/>
        <v>0</v>
      </c>
      <c r="GZ43" s="178">
        <f t="shared" si="2104"/>
        <v>0</v>
      </c>
      <c r="HA43" s="178">
        <f t="shared" si="2104"/>
        <v>0</v>
      </c>
      <c r="HB43" s="178">
        <f t="shared" si="2104"/>
        <v>0</v>
      </c>
      <c r="HC43" s="178">
        <f t="shared" si="2104"/>
        <v>0</v>
      </c>
      <c r="HD43" s="178">
        <f t="shared" si="2104"/>
        <v>0</v>
      </c>
      <c r="HE43" s="178">
        <f t="shared" si="2104"/>
        <v>0</v>
      </c>
      <c r="HF43" s="178">
        <f t="shared" si="2104"/>
        <v>0</v>
      </c>
      <c r="HG43" s="178">
        <f t="shared" si="2104"/>
        <v>0</v>
      </c>
      <c r="HH43" s="178">
        <f t="shared" si="2104"/>
        <v>0</v>
      </c>
      <c r="HI43" s="178">
        <f t="shared" si="2104"/>
        <v>0</v>
      </c>
      <c r="HJ43" s="178">
        <f t="shared" si="2104"/>
        <v>0</v>
      </c>
      <c r="HK43" s="178">
        <f t="shared" si="2104"/>
        <v>0</v>
      </c>
      <c r="HL43" s="178">
        <f t="shared" si="2104"/>
        <v>0</v>
      </c>
      <c r="HM43" s="178">
        <f t="shared" si="2104"/>
        <v>0</v>
      </c>
      <c r="HN43" s="178">
        <f t="shared" si="2104"/>
        <v>0</v>
      </c>
      <c r="HO43" s="178">
        <f t="shared" si="2104"/>
        <v>0</v>
      </c>
      <c r="HP43" s="178">
        <f t="shared" si="2104"/>
        <v>0</v>
      </c>
      <c r="HQ43" s="178">
        <f t="shared" si="2104"/>
        <v>0</v>
      </c>
      <c r="HR43" s="178">
        <f t="shared" si="2104"/>
        <v>0</v>
      </c>
      <c r="HS43" s="178">
        <f t="shared" si="2104"/>
        <v>0</v>
      </c>
      <c r="HT43" s="178">
        <f t="shared" si="2104"/>
        <v>0</v>
      </c>
      <c r="HU43" s="178">
        <f t="shared" si="2104"/>
        <v>0</v>
      </c>
      <c r="HV43" s="178">
        <f t="shared" si="2104"/>
        <v>0</v>
      </c>
      <c r="HW43" s="178">
        <f t="shared" si="2104"/>
        <v>0</v>
      </c>
      <c r="HX43" s="178">
        <f t="shared" si="2104"/>
        <v>0</v>
      </c>
      <c r="HY43" s="178">
        <f t="shared" si="2104"/>
        <v>0</v>
      </c>
      <c r="HZ43" s="178">
        <f t="shared" si="2104"/>
        <v>0</v>
      </c>
      <c r="IA43" s="178">
        <f t="shared" si="2104"/>
        <v>0</v>
      </c>
      <c r="IB43" s="178">
        <f t="shared" si="2104"/>
        <v>0</v>
      </c>
      <c r="IC43" s="178">
        <f t="shared" si="2104"/>
        <v>0</v>
      </c>
      <c r="ID43" s="178">
        <f t="shared" si="2104"/>
        <v>0</v>
      </c>
      <c r="IE43" s="178">
        <f t="shared" si="2104"/>
        <v>0</v>
      </c>
      <c r="IF43" s="178">
        <f t="shared" si="2104"/>
        <v>0</v>
      </c>
      <c r="IG43" s="178">
        <f t="shared" si="2104"/>
        <v>0</v>
      </c>
      <c r="IH43" s="178">
        <f t="shared" si="2104"/>
        <v>0</v>
      </c>
      <c r="II43" s="178">
        <f t="shared" si="2104"/>
        <v>0</v>
      </c>
      <c r="IJ43" s="178">
        <f t="shared" si="2104"/>
        <v>0</v>
      </c>
      <c r="IK43" s="178">
        <f t="shared" si="2104"/>
        <v>0</v>
      </c>
      <c r="IL43" s="178">
        <f t="shared" si="2104"/>
        <v>0</v>
      </c>
      <c r="IM43" s="178">
        <f t="shared" si="2104"/>
        <v>0</v>
      </c>
      <c r="IN43" s="178">
        <f t="shared" si="2104"/>
        <v>0</v>
      </c>
      <c r="IO43" s="178">
        <f t="shared" si="2104"/>
        <v>0</v>
      </c>
      <c r="IP43" s="178">
        <f t="shared" si="2104"/>
        <v>0</v>
      </c>
      <c r="IQ43" s="178">
        <f t="shared" ref="IQ43:LB43" si="2105">IQ41+IQ34</f>
        <v>0</v>
      </c>
      <c r="IR43" s="178">
        <f t="shared" si="2105"/>
        <v>0</v>
      </c>
      <c r="IS43" s="178">
        <f t="shared" si="2105"/>
        <v>0</v>
      </c>
      <c r="IT43" s="178">
        <f t="shared" si="2105"/>
        <v>0</v>
      </c>
      <c r="IU43" s="178">
        <f t="shared" si="2105"/>
        <v>0</v>
      </c>
      <c r="IV43" s="178">
        <f t="shared" si="2105"/>
        <v>0</v>
      </c>
      <c r="IW43" s="178">
        <f t="shared" si="2105"/>
        <v>0</v>
      </c>
      <c r="IX43" s="178">
        <f t="shared" si="2105"/>
        <v>0</v>
      </c>
      <c r="IY43" s="178">
        <f t="shared" si="2105"/>
        <v>0</v>
      </c>
      <c r="IZ43" s="178">
        <f t="shared" si="2105"/>
        <v>0</v>
      </c>
      <c r="JA43" s="178">
        <f t="shared" si="2105"/>
        <v>0</v>
      </c>
      <c r="JB43" s="178">
        <f t="shared" si="2105"/>
        <v>0</v>
      </c>
      <c r="JC43" s="178">
        <f t="shared" si="2105"/>
        <v>0</v>
      </c>
      <c r="JD43" s="178">
        <f t="shared" si="2105"/>
        <v>0</v>
      </c>
      <c r="JE43" s="178">
        <f t="shared" si="2105"/>
        <v>0</v>
      </c>
      <c r="JF43" s="178">
        <f t="shared" si="2105"/>
        <v>0</v>
      </c>
      <c r="JG43" s="178">
        <f t="shared" si="2105"/>
        <v>0</v>
      </c>
      <c r="JH43" s="178">
        <f t="shared" si="2105"/>
        <v>0</v>
      </c>
      <c r="JI43" s="178">
        <f t="shared" si="2105"/>
        <v>0</v>
      </c>
      <c r="JJ43" s="178">
        <f t="shared" si="2105"/>
        <v>0</v>
      </c>
      <c r="JK43" s="178">
        <f t="shared" si="2105"/>
        <v>0</v>
      </c>
      <c r="JL43" s="178">
        <f t="shared" si="2105"/>
        <v>0</v>
      </c>
      <c r="JM43" s="178">
        <f t="shared" si="2105"/>
        <v>0</v>
      </c>
      <c r="JN43" s="178">
        <f t="shared" si="2105"/>
        <v>0</v>
      </c>
      <c r="JO43" s="178">
        <f t="shared" si="2105"/>
        <v>0</v>
      </c>
      <c r="JP43" s="178">
        <f t="shared" si="2105"/>
        <v>0</v>
      </c>
      <c r="JQ43" s="178">
        <f t="shared" si="2105"/>
        <v>0</v>
      </c>
      <c r="JR43" s="178">
        <f t="shared" si="2105"/>
        <v>0</v>
      </c>
      <c r="JS43" s="178">
        <f t="shared" si="2105"/>
        <v>0</v>
      </c>
      <c r="JT43" s="178">
        <f t="shared" si="2105"/>
        <v>0</v>
      </c>
      <c r="JU43" s="178">
        <f t="shared" si="2105"/>
        <v>0</v>
      </c>
      <c r="JV43" s="178">
        <f t="shared" si="2105"/>
        <v>0</v>
      </c>
      <c r="JW43" s="178">
        <f t="shared" si="2105"/>
        <v>0</v>
      </c>
      <c r="JX43" s="178">
        <f t="shared" si="2105"/>
        <v>0</v>
      </c>
      <c r="JY43" s="178">
        <f t="shared" si="2105"/>
        <v>0</v>
      </c>
      <c r="JZ43" s="178">
        <f t="shared" si="2105"/>
        <v>0</v>
      </c>
      <c r="KA43" s="178">
        <f t="shared" si="2105"/>
        <v>0</v>
      </c>
      <c r="KB43" s="178">
        <f t="shared" si="2105"/>
        <v>0</v>
      </c>
      <c r="KC43" s="178">
        <f t="shared" si="2105"/>
        <v>0</v>
      </c>
      <c r="KD43" s="178">
        <f t="shared" si="2105"/>
        <v>0</v>
      </c>
      <c r="KE43" s="178">
        <f t="shared" si="2105"/>
        <v>0</v>
      </c>
      <c r="KF43" s="178">
        <f t="shared" si="2105"/>
        <v>0</v>
      </c>
      <c r="KG43" s="178">
        <f t="shared" si="2105"/>
        <v>0</v>
      </c>
      <c r="KH43" s="178">
        <f t="shared" si="2105"/>
        <v>0</v>
      </c>
      <c r="KI43" s="178">
        <f t="shared" si="2105"/>
        <v>0</v>
      </c>
      <c r="KJ43" s="178">
        <f t="shared" si="2105"/>
        <v>0</v>
      </c>
      <c r="KK43" s="178">
        <f t="shared" si="2105"/>
        <v>0</v>
      </c>
      <c r="KL43" s="178">
        <f t="shared" si="2105"/>
        <v>0</v>
      </c>
      <c r="KM43" s="178">
        <f t="shared" si="2105"/>
        <v>0</v>
      </c>
      <c r="KN43" s="178">
        <f t="shared" si="2105"/>
        <v>0</v>
      </c>
      <c r="KO43" s="178">
        <f t="shared" si="2105"/>
        <v>0</v>
      </c>
      <c r="KP43" s="178">
        <f t="shared" si="2105"/>
        <v>0</v>
      </c>
      <c r="KQ43" s="178">
        <f t="shared" si="2105"/>
        <v>0</v>
      </c>
      <c r="KR43" s="178">
        <f t="shared" si="2105"/>
        <v>0</v>
      </c>
      <c r="KS43" s="178">
        <f t="shared" si="2105"/>
        <v>0</v>
      </c>
      <c r="KT43" s="178">
        <f t="shared" si="2105"/>
        <v>0</v>
      </c>
      <c r="KU43" s="178">
        <f t="shared" si="2105"/>
        <v>0</v>
      </c>
      <c r="KV43" s="178">
        <f t="shared" si="2105"/>
        <v>0</v>
      </c>
      <c r="KW43" s="178">
        <f t="shared" si="2105"/>
        <v>0</v>
      </c>
      <c r="KX43" s="178">
        <f t="shared" si="2105"/>
        <v>0</v>
      </c>
      <c r="KY43" s="178">
        <f t="shared" si="2105"/>
        <v>0</v>
      </c>
      <c r="KZ43" s="178">
        <f t="shared" si="2105"/>
        <v>0</v>
      </c>
      <c r="LA43" s="178">
        <f t="shared" si="2105"/>
        <v>0</v>
      </c>
      <c r="LB43" s="178">
        <f t="shared" si="2105"/>
        <v>0</v>
      </c>
      <c r="LC43" s="178">
        <f t="shared" ref="LC43:NN43" si="2106">LC41+LC34</f>
        <v>0</v>
      </c>
      <c r="LD43" s="178">
        <f t="shared" si="2106"/>
        <v>0</v>
      </c>
      <c r="LE43" s="178">
        <f t="shared" si="2106"/>
        <v>0</v>
      </c>
      <c r="LF43" s="178">
        <f t="shared" si="2106"/>
        <v>0</v>
      </c>
      <c r="LG43" s="178">
        <f t="shared" si="2106"/>
        <v>0</v>
      </c>
      <c r="LH43" s="178">
        <f t="shared" si="2106"/>
        <v>0</v>
      </c>
      <c r="LI43" s="178">
        <f t="shared" si="2106"/>
        <v>0</v>
      </c>
      <c r="LJ43" s="178">
        <f t="shared" si="2106"/>
        <v>0</v>
      </c>
      <c r="LK43" s="178">
        <f t="shared" si="2106"/>
        <v>0</v>
      </c>
      <c r="LL43" s="178">
        <f t="shared" si="2106"/>
        <v>0</v>
      </c>
      <c r="LM43" s="178">
        <f t="shared" si="2106"/>
        <v>0</v>
      </c>
      <c r="LN43" s="178">
        <f t="shared" si="2106"/>
        <v>0</v>
      </c>
      <c r="LO43" s="178">
        <f t="shared" si="2106"/>
        <v>0</v>
      </c>
      <c r="LP43" s="178">
        <f t="shared" si="2106"/>
        <v>0</v>
      </c>
      <c r="LQ43" s="178">
        <f t="shared" si="2106"/>
        <v>0</v>
      </c>
      <c r="LR43" s="178">
        <f t="shared" si="2106"/>
        <v>0</v>
      </c>
      <c r="LS43" s="178">
        <f t="shared" si="2106"/>
        <v>0</v>
      </c>
      <c r="LT43" s="178">
        <f t="shared" si="2106"/>
        <v>0</v>
      </c>
      <c r="LU43" s="178">
        <f t="shared" si="2106"/>
        <v>0</v>
      </c>
      <c r="LV43" s="178">
        <f t="shared" si="2106"/>
        <v>0</v>
      </c>
      <c r="LW43" s="178">
        <f t="shared" si="2106"/>
        <v>0</v>
      </c>
      <c r="LX43" s="178">
        <f t="shared" si="2106"/>
        <v>0</v>
      </c>
      <c r="LY43" s="178">
        <f t="shared" si="2106"/>
        <v>0</v>
      </c>
      <c r="LZ43" s="178">
        <f t="shared" si="2106"/>
        <v>0</v>
      </c>
      <c r="MA43" s="178">
        <f t="shared" si="2106"/>
        <v>0</v>
      </c>
      <c r="MB43" s="178">
        <f t="shared" si="2106"/>
        <v>0</v>
      </c>
      <c r="MC43" s="178">
        <f t="shared" si="2106"/>
        <v>0</v>
      </c>
      <c r="MD43" s="178">
        <f t="shared" si="2106"/>
        <v>0</v>
      </c>
      <c r="ME43" s="178">
        <f t="shared" si="2106"/>
        <v>0</v>
      </c>
      <c r="MF43" s="178">
        <f t="shared" si="2106"/>
        <v>0</v>
      </c>
      <c r="MG43" s="178">
        <f t="shared" si="2106"/>
        <v>0</v>
      </c>
      <c r="MH43" s="178">
        <f t="shared" si="2106"/>
        <v>0</v>
      </c>
      <c r="MI43" s="178">
        <f t="shared" si="2106"/>
        <v>0</v>
      </c>
      <c r="MJ43" s="178">
        <f t="shared" si="2106"/>
        <v>0</v>
      </c>
      <c r="MK43" s="178">
        <f t="shared" si="2106"/>
        <v>0</v>
      </c>
      <c r="ML43" s="178">
        <f t="shared" si="2106"/>
        <v>0</v>
      </c>
      <c r="MM43" s="178">
        <f t="shared" si="2106"/>
        <v>0</v>
      </c>
      <c r="MN43" s="178">
        <f t="shared" si="2106"/>
        <v>0</v>
      </c>
      <c r="MO43" s="178">
        <f t="shared" si="2106"/>
        <v>0</v>
      </c>
      <c r="MP43" s="178">
        <f t="shared" si="2106"/>
        <v>0</v>
      </c>
      <c r="MQ43" s="178">
        <f t="shared" si="2106"/>
        <v>0</v>
      </c>
      <c r="MR43" s="178">
        <f t="shared" si="2106"/>
        <v>0</v>
      </c>
      <c r="MS43" s="178">
        <f t="shared" si="2106"/>
        <v>0</v>
      </c>
      <c r="MT43" s="178">
        <f t="shared" si="2106"/>
        <v>0</v>
      </c>
      <c r="MU43" s="178">
        <f t="shared" si="2106"/>
        <v>0</v>
      </c>
      <c r="MV43" s="178">
        <f t="shared" si="2106"/>
        <v>0</v>
      </c>
      <c r="MW43" s="178">
        <f t="shared" si="2106"/>
        <v>0</v>
      </c>
      <c r="MX43" s="178">
        <f t="shared" si="2106"/>
        <v>0</v>
      </c>
      <c r="MY43" s="178">
        <f t="shared" si="2106"/>
        <v>0</v>
      </c>
      <c r="MZ43" s="178">
        <f t="shared" si="2106"/>
        <v>0</v>
      </c>
      <c r="NA43" s="178">
        <f t="shared" si="2106"/>
        <v>0</v>
      </c>
      <c r="NB43" s="178">
        <f t="shared" si="2106"/>
        <v>0</v>
      </c>
      <c r="NC43" s="178">
        <f t="shared" si="2106"/>
        <v>0</v>
      </c>
      <c r="ND43" s="178">
        <f t="shared" si="2106"/>
        <v>0</v>
      </c>
      <c r="NE43" s="178">
        <f t="shared" si="2106"/>
        <v>0</v>
      </c>
      <c r="NF43" s="178">
        <f t="shared" si="2106"/>
        <v>0</v>
      </c>
      <c r="NG43" s="178">
        <f t="shared" si="2106"/>
        <v>0</v>
      </c>
      <c r="NH43" s="178">
        <f t="shared" si="2106"/>
        <v>0</v>
      </c>
      <c r="NI43" s="178">
        <f t="shared" si="2106"/>
        <v>0</v>
      </c>
      <c r="NJ43" s="178">
        <f t="shared" si="2106"/>
        <v>0</v>
      </c>
      <c r="NK43" s="178">
        <f t="shared" si="2106"/>
        <v>0</v>
      </c>
      <c r="NL43" s="178">
        <f t="shared" si="2106"/>
        <v>0</v>
      </c>
      <c r="NM43" s="178">
        <f t="shared" si="2106"/>
        <v>0</v>
      </c>
      <c r="NN43" s="178">
        <f t="shared" si="2106"/>
        <v>0</v>
      </c>
      <c r="NO43" s="178">
        <f t="shared" ref="NO43:PZ43" si="2107">NO41+NO34</f>
        <v>0</v>
      </c>
      <c r="NP43" s="178">
        <f t="shared" si="2107"/>
        <v>0</v>
      </c>
      <c r="NQ43" s="178">
        <f t="shared" si="2107"/>
        <v>0</v>
      </c>
      <c r="NR43" s="178">
        <f t="shared" si="2107"/>
        <v>0</v>
      </c>
      <c r="NS43" s="178">
        <f t="shared" si="2107"/>
        <v>0</v>
      </c>
      <c r="NT43" s="178">
        <f t="shared" si="2107"/>
        <v>0</v>
      </c>
      <c r="NU43" s="178">
        <f t="shared" si="2107"/>
        <v>0</v>
      </c>
      <c r="NV43" s="178">
        <f t="shared" si="2107"/>
        <v>0</v>
      </c>
      <c r="NW43" s="178">
        <f t="shared" si="2107"/>
        <v>0</v>
      </c>
      <c r="NX43" s="178">
        <f t="shared" si="2107"/>
        <v>0</v>
      </c>
      <c r="NY43" s="178">
        <f t="shared" si="2107"/>
        <v>0</v>
      </c>
      <c r="NZ43" s="178">
        <f t="shared" si="2107"/>
        <v>0</v>
      </c>
      <c r="OA43" s="178">
        <f t="shared" si="2107"/>
        <v>0</v>
      </c>
      <c r="OB43" s="178">
        <f t="shared" si="2107"/>
        <v>0</v>
      </c>
      <c r="OC43" s="178">
        <f t="shared" si="2107"/>
        <v>0</v>
      </c>
      <c r="OD43" s="178">
        <f t="shared" si="2107"/>
        <v>0</v>
      </c>
      <c r="OE43" s="178">
        <f t="shared" si="2107"/>
        <v>0</v>
      </c>
      <c r="OF43" s="178">
        <f t="shared" si="2107"/>
        <v>0</v>
      </c>
      <c r="OG43" s="178">
        <f t="shared" si="2107"/>
        <v>0</v>
      </c>
      <c r="OH43" s="178">
        <f t="shared" si="2107"/>
        <v>0</v>
      </c>
      <c r="OI43" s="178">
        <f t="shared" si="2107"/>
        <v>0</v>
      </c>
      <c r="OJ43" s="178">
        <f t="shared" si="2107"/>
        <v>0</v>
      </c>
      <c r="OK43" s="178">
        <f t="shared" si="2107"/>
        <v>0</v>
      </c>
      <c r="OL43" s="178">
        <f t="shared" si="2107"/>
        <v>0</v>
      </c>
      <c r="OM43" s="178">
        <f t="shared" si="2107"/>
        <v>0</v>
      </c>
      <c r="ON43" s="178">
        <f t="shared" si="2107"/>
        <v>0</v>
      </c>
      <c r="OO43" s="178">
        <f t="shared" si="2107"/>
        <v>0</v>
      </c>
      <c r="OP43" s="178">
        <f t="shared" si="2107"/>
        <v>0</v>
      </c>
      <c r="OQ43" s="178">
        <f t="shared" si="2107"/>
        <v>0</v>
      </c>
      <c r="OR43" s="178">
        <f t="shared" si="2107"/>
        <v>0</v>
      </c>
      <c r="OS43" s="178">
        <f t="shared" si="2107"/>
        <v>0</v>
      </c>
      <c r="OT43" s="178">
        <f t="shared" si="2107"/>
        <v>0</v>
      </c>
      <c r="OU43" s="178">
        <f t="shared" si="2107"/>
        <v>0</v>
      </c>
      <c r="OV43" s="178">
        <f t="shared" si="2107"/>
        <v>0</v>
      </c>
      <c r="OW43" s="178">
        <f t="shared" si="2107"/>
        <v>0</v>
      </c>
      <c r="OX43" s="178">
        <f t="shared" si="2107"/>
        <v>0</v>
      </c>
      <c r="OY43" s="178">
        <f t="shared" si="2107"/>
        <v>0</v>
      </c>
      <c r="OZ43" s="178">
        <f t="shared" si="2107"/>
        <v>0</v>
      </c>
      <c r="PA43" s="178">
        <f t="shared" si="2107"/>
        <v>0</v>
      </c>
      <c r="PB43" s="178">
        <f t="shared" si="2107"/>
        <v>0</v>
      </c>
      <c r="PC43" s="178">
        <f t="shared" si="2107"/>
        <v>0</v>
      </c>
      <c r="PD43" s="178">
        <f t="shared" si="2107"/>
        <v>0</v>
      </c>
      <c r="PE43" s="178">
        <f t="shared" si="2107"/>
        <v>0</v>
      </c>
      <c r="PF43" s="178">
        <f t="shared" si="2107"/>
        <v>0</v>
      </c>
      <c r="PG43" s="178">
        <f t="shared" si="2107"/>
        <v>0</v>
      </c>
      <c r="PH43" s="178">
        <f t="shared" si="2107"/>
        <v>0</v>
      </c>
      <c r="PI43" s="178">
        <f t="shared" si="2107"/>
        <v>0</v>
      </c>
      <c r="PJ43" s="178">
        <f t="shared" si="2107"/>
        <v>0</v>
      </c>
      <c r="PK43" s="178">
        <f t="shared" si="2107"/>
        <v>0</v>
      </c>
      <c r="PL43" s="178">
        <f t="shared" si="2107"/>
        <v>0</v>
      </c>
      <c r="PM43" s="178">
        <f t="shared" si="2107"/>
        <v>0</v>
      </c>
      <c r="PN43" s="178">
        <f t="shared" si="2107"/>
        <v>0</v>
      </c>
      <c r="PO43" s="178">
        <f t="shared" si="2107"/>
        <v>0</v>
      </c>
      <c r="PP43" s="178">
        <f t="shared" si="2107"/>
        <v>0</v>
      </c>
      <c r="PQ43" s="178">
        <f t="shared" si="2107"/>
        <v>0</v>
      </c>
      <c r="PR43" s="178">
        <f t="shared" si="2107"/>
        <v>0</v>
      </c>
      <c r="PS43" s="178">
        <f t="shared" si="2107"/>
        <v>0</v>
      </c>
      <c r="PT43" s="178">
        <f t="shared" si="2107"/>
        <v>0</v>
      </c>
      <c r="PU43" s="178">
        <f t="shared" si="2107"/>
        <v>0</v>
      </c>
      <c r="PV43" s="178">
        <f t="shared" si="2107"/>
        <v>0</v>
      </c>
      <c r="PW43" s="178">
        <f t="shared" si="2107"/>
        <v>0</v>
      </c>
      <c r="PX43" s="178">
        <f t="shared" si="2107"/>
        <v>0</v>
      </c>
      <c r="PY43" s="178">
        <f t="shared" si="2107"/>
        <v>0</v>
      </c>
      <c r="PZ43" s="178">
        <f t="shared" si="2107"/>
        <v>0</v>
      </c>
      <c r="QA43" s="178">
        <f t="shared" ref="QA43:QT43" si="2108">QA41+QA34</f>
        <v>0</v>
      </c>
      <c r="QB43" s="178">
        <f t="shared" si="2108"/>
        <v>0</v>
      </c>
      <c r="QC43" s="178">
        <f t="shared" si="2108"/>
        <v>0</v>
      </c>
      <c r="QD43" s="178">
        <f t="shared" si="2108"/>
        <v>0</v>
      </c>
      <c r="QE43" s="178">
        <f t="shared" si="2108"/>
        <v>0</v>
      </c>
      <c r="QF43" s="178">
        <f t="shared" si="2108"/>
        <v>0</v>
      </c>
      <c r="QG43" s="178">
        <f t="shared" si="2108"/>
        <v>0</v>
      </c>
      <c r="QH43" s="178">
        <f t="shared" si="2108"/>
        <v>0</v>
      </c>
      <c r="QI43" s="178">
        <f t="shared" si="2108"/>
        <v>0</v>
      </c>
      <c r="QJ43" s="178">
        <f t="shared" si="2108"/>
        <v>0</v>
      </c>
      <c r="QK43" s="178">
        <f t="shared" si="2108"/>
        <v>0</v>
      </c>
      <c r="QL43" s="178">
        <f t="shared" si="2108"/>
        <v>0</v>
      </c>
      <c r="QM43" s="178">
        <f t="shared" si="2108"/>
        <v>0</v>
      </c>
      <c r="QN43" s="178">
        <f t="shared" si="2108"/>
        <v>0</v>
      </c>
      <c r="QO43" s="178">
        <f t="shared" si="2108"/>
        <v>0</v>
      </c>
      <c r="QP43" s="178">
        <f t="shared" si="2108"/>
        <v>0</v>
      </c>
      <c r="QQ43" s="178">
        <f t="shared" si="2108"/>
        <v>0</v>
      </c>
      <c r="QR43" s="178">
        <f t="shared" si="2108"/>
        <v>0</v>
      </c>
      <c r="QS43" s="178">
        <f t="shared" si="2108"/>
        <v>0</v>
      </c>
      <c r="QT43" s="178">
        <f t="shared" si="2108"/>
        <v>0</v>
      </c>
    </row>
    <row r="44" spans="2:462" x14ac:dyDescent="0.3">
      <c r="L44" s="13"/>
    </row>
    <row r="45" spans="2:462" x14ac:dyDescent="0.3">
      <c r="L45" s="13"/>
      <c r="M45" s="13"/>
      <c r="N45" s="13"/>
      <c r="EB45" s="13"/>
      <c r="EC45" s="13"/>
    </row>
    <row r="46" spans="2:462" x14ac:dyDescent="0.3">
      <c r="B46" s="170" t="s">
        <v>243</v>
      </c>
    </row>
    <row r="47" spans="2:462" x14ac:dyDescent="0.3">
      <c r="B47" s="160" t="s">
        <v>288</v>
      </c>
      <c r="H47" s="13"/>
      <c r="I47" s="13">
        <f>Assumptions!N47</f>
        <v>3623.338400000001</v>
      </c>
      <c r="L47" s="13">
        <f>Assumptions!$L$47*Financials!L43*L$3</f>
        <v>3623.3384000000005</v>
      </c>
      <c r="M47" s="13">
        <f>Assumptions!$L$47*Financials!M43*M$3</f>
        <v>3623.3384000000005</v>
      </c>
      <c r="N47" s="13">
        <f>Assumptions!$L$47*Financials!N43*N$3</f>
        <v>3623.3384000000005</v>
      </c>
      <c r="O47" s="13">
        <f>Assumptions!$L$47*Financials!O43*O$3</f>
        <v>3623.3384000000005</v>
      </c>
      <c r="P47" s="13">
        <f>Assumptions!$L$47*Financials!P43*P$3</f>
        <v>3623.3384000000005</v>
      </c>
      <c r="Q47" s="13">
        <f>Assumptions!$L$47*Financials!Q43*Q$3</f>
        <v>3623.3384000000005</v>
      </c>
      <c r="R47" s="13">
        <f>Assumptions!$L$47*Financials!R43*R$3</f>
        <v>3623.3384000000005</v>
      </c>
      <c r="S47" s="13">
        <f>Assumptions!$L$47*Financials!S43*S$3</f>
        <v>3623.3384000000005</v>
      </c>
      <c r="T47" s="13">
        <f>Assumptions!$L$47*Financials!T43*T$3</f>
        <v>3623.3384000000005</v>
      </c>
      <c r="U47" s="13">
        <f>Assumptions!$L$47*Financials!U43*U$3</f>
        <v>3623.3384000000005</v>
      </c>
      <c r="V47" s="13">
        <f>Assumptions!$L$47*Financials!V43*V$3</f>
        <v>3623.3384000000005</v>
      </c>
      <c r="W47" s="13">
        <f>Assumptions!$L$47*Financials!W43*W$3</f>
        <v>3623.3384000000005</v>
      </c>
      <c r="X47" s="13">
        <f>Assumptions!$L$47*Financials!X43*X$3</f>
        <v>3929.6654000000003</v>
      </c>
      <c r="Y47" s="13">
        <f>Assumptions!$L$47*Financials!Y43*Y$3</f>
        <v>4048.22561</v>
      </c>
      <c r="Z47" s="13">
        <f>Assumptions!$L$47*Financials!Z43*Z$3</f>
        <v>4170.3426263000001</v>
      </c>
      <c r="AA47" s="13">
        <f>Assumptions!$L$47*Financials!AA43*AA$3</f>
        <v>4296.123153089</v>
      </c>
      <c r="AB47" s="13">
        <f>Assumptions!$L$47*Financials!AB43*AB$3</f>
        <v>4425.6770956816708</v>
      </c>
      <c r="AC47" s="13">
        <f>Assumptions!$L$47*Financials!AC43*AC$3</f>
        <v>4559.1176565521209</v>
      </c>
      <c r="AD47" s="13">
        <f>Assumptions!$L$47*Financials!AD43*AD$3</f>
        <v>4696.5614342486851</v>
      </c>
      <c r="AE47" s="13">
        <f>Assumptions!$L$47*Financials!AE43*AE$3</f>
        <v>4838.1285252761445</v>
      </c>
      <c r="AF47" s="13">
        <f>Assumptions!$L$47*Financials!AF43*AF$3</f>
        <v>4983.94262903443</v>
      </c>
      <c r="AG47" s="13">
        <f>Assumptions!$L$47*Financials!AG43*AG$3</f>
        <v>5134.131155905462</v>
      </c>
      <c r="AH47" s="13">
        <f>Assumptions!$L$47*Financials!AH43*AH$3</f>
        <v>5288.8253385826256</v>
      </c>
      <c r="AI47" s="13">
        <f>Assumptions!$L$47*Financials!AI43*AI$3</f>
        <v>5448.1603467401046</v>
      </c>
      <c r="AJ47" s="13">
        <f>Assumptions!$L$47*Financials!AJ43*AJ$3</f>
        <v>5612.275405142309</v>
      </c>
      <c r="AK47" s="13">
        <f>Assumptions!$L$47*Financials!AK43*AK$3</f>
        <v>5781.3139152965778</v>
      </c>
      <c r="AL47" s="13">
        <f>Assumptions!$L$47*Financials!AL43*AL$3</f>
        <v>5955.4235807554751</v>
      </c>
      <c r="AM47" s="13">
        <f>Assumptions!$L$47*Financials!AM43*AM$3</f>
        <v>6134.7565361781399</v>
      </c>
      <c r="AN47" s="13">
        <f>Assumptions!$L$47*Financials!AN43*AN$3</f>
        <v>6319.4694802634831</v>
      </c>
      <c r="AO47" s="13">
        <f>Assumptions!$L$47*Financials!AO43*AO$3</f>
        <v>6509.7238126713864</v>
      </c>
      <c r="AP47" s="13">
        <f>Assumptions!$L$47*Financials!AP43*AP$3</f>
        <v>6705.6857750515283</v>
      </c>
      <c r="AQ47" s="13">
        <f>Assumptions!$L$47*Financials!AQ43*AQ$3</f>
        <v>6907.5265963030752</v>
      </c>
      <c r="AR47" s="13">
        <f>Assumptions!$L$47*Financials!AR43*AR$3</f>
        <v>7115.4226421921676</v>
      </c>
      <c r="AS47" s="13">
        <f>Assumptions!$L$47*Financials!AS43*AS$3</f>
        <v>7329.5555694579325</v>
      </c>
      <c r="AT47" s="13">
        <f>Assumptions!$L$47*Financials!AT43*AT$3</f>
        <v>7550.1124845416707</v>
      </c>
      <c r="AU47" s="13">
        <f>Assumptions!$L$47*Financials!AU43*AU$3</f>
        <v>7777.2861070779209</v>
      </c>
      <c r="AV47" s="13">
        <f>Assumptions!$L$47*Financials!AV43*AV$3</f>
        <v>8011.2749382902593</v>
      </c>
      <c r="AW47" s="13">
        <f>Assumptions!$L$47*Financials!AW43*AW$3</f>
        <v>8252.2834344389667</v>
      </c>
      <c r="AX47" s="13">
        <f>Assumptions!$L$47*Financials!AX43*AX$3</f>
        <v>8500.5221854721367</v>
      </c>
      <c r="AY47" s="13">
        <f>Assumptions!$L$47*Financials!AY43*AY$3</f>
        <v>8756.2080990363011</v>
      </c>
      <c r="AZ47" s="13">
        <f>Assumptions!$L$47*Financials!AZ43*AZ$3</f>
        <v>9019.5645900073887</v>
      </c>
      <c r="BA47" s="13">
        <f>Assumptions!$L$47*Financials!BA43*BA$3</f>
        <v>9290.8217757076127</v>
      </c>
      <c r="BB47" s="13">
        <f>Assumptions!$L$47*Financials!BB43*BB$3</f>
        <v>9570.21667697884</v>
      </c>
      <c r="BC47" s="13">
        <f>Assumptions!$L$47*Financials!BC43*BC$3</f>
        <v>9857.9934252882067</v>
      </c>
      <c r="BD47" s="13">
        <f>Assumptions!$L$47*Financials!BD43*BD$3</f>
        <v>10154.403476046853</v>
      </c>
      <c r="BE47" s="13">
        <f>Assumptions!$L$47*Financials!BE43*BE$3</f>
        <v>10459.705828328257</v>
      </c>
      <c r="BF47" s="13">
        <f>Assumptions!$L$47*Financials!BF43*BF$3</f>
        <v>10774.167251178105</v>
      </c>
      <c r="BG47" s="13">
        <f>Assumptions!$L$47*Financials!BG43*BG$3</f>
        <v>11098.062516713449</v>
      </c>
      <c r="BH47" s="13">
        <f>Assumptions!$L$47*Financials!BH43*BH$3</f>
        <v>11431.674640214853</v>
      </c>
      <c r="BI47" s="13">
        <f>Assumptions!$L$47*Financials!BI43*BI$3</f>
        <v>11775.295127421299</v>
      </c>
      <c r="BJ47" s="13">
        <f>Assumptions!$L$47*Financials!BJ43*BJ$3</f>
        <v>12129.224229243939</v>
      </c>
      <c r="BK47" s="13">
        <f>Assumptions!$L$47*Financials!BK43*BK$3</f>
        <v>12493.771204121258</v>
      </c>
      <c r="BL47" s="13">
        <f>Assumptions!$L$47*Financials!BL43*BL$3</f>
        <v>12869.254588244892</v>
      </c>
      <c r="BM47" s="13">
        <f>Assumptions!$L$47*Financials!BM43*BM$3</f>
        <v>13256.002473892244</v>
      </c>
      <c r="BN47" s="13">
        <f>Assumptions!$L$47*Financials!BN43*BN$3</f>
        <v>13654.352796109011</v>
      </c>
      <c r="BO47" s="13">
        <f>Assumptions!$L$47*Financials!BO43*BO$3</f>
        <v>14064.653627992282</v>
      </c>
      <c r="BP47" s="13">
        <f>Assumptions!$L$47*Financials!BP43*BP$3</f>
        <v>14487.263484832054</v>
      </c>
      <c r="BQ47" s="13">
        <f>Assumptions!$L$47*Financials!BQ43*BQ$3</f>
        <v>14922.551637377013</v>
      </c>
      <c r="BR47" s="13">
        <f>Assumptions!$L$47*Financials!BR43*BR$3</f>
        <v>15370.898434498324</v>
      </c>
      <c r="BS47" s="13">
        <f>Assumptions!$L$47*Financials!BS43*BS$3</f>
        <v>15832.695635533275</v>
      </c>
      <c r="BT47" s="13">
        <f>Assumptions!$L$47*Financials!BT43*BT$3</f>
        <v>16308.346752599273</v>
      </c>
      <c r="BU47" s="13">
        <f>Assumptions!$L$47*Financials!BU43*BU$3</f>
        <v>16798.267403177251</v>
      </c>
      <c r="BV47" s="13">
        <f>Assumptions!$L$47*Financials!BV43*BV$3</f>
        <v>17302.885673272569</v>
      </c>
      <c r="BW47" s="13">
        <f>Assumptions!$L$47*Financials!BW43*BW$3</f>
        <v>17822.64249147075</v>
      </c>
      <c r="BX47" s="13">
        <f>Assumptions!$L$47*Financials!BX43*BX$3</f>
        <v>18357.992014214869</v>
      </c>
      <c r="BY47" s="13">
        <f>Assumptions!$L$47*Financials!BY43*BY$3</f>
        <v>18909.402022641316</v>
      </c>
      <c r="BZ47" s="13">
        <f>Assumptions!$L$47*Financials!BZ43*BZ$3</f>
        <v>19477.354331320556</v>
      </c>
      <c r="CA47" s="13">
        <f>Assumptions!$L$47*Financials!CA43*CA$3</f>
        <v>20062.345209260169</v>
      </c>
      <c r="CB47" s="13">
        <f>Assumptions!$L$47*Financials!CB43*CB$3</f>
        <v>20664.885813537978</v>
      </c>
      <c r="CC47" s="13">
        <f>Assumptions!$L$47*Financials!CC43*CC$3</f>
        <v>21285.502635944114</v>
      </c>
      <c r="CD47" s="13">
        <f>Assumptions!$L$47*Financials!CD43*CD$3</f>
        <v>21924.737963022442</v>
      </c>
      <c r="CE47" s="13">
        <f>Assumptions!$L$47*Financials!CE43*CE$3</f>
        <v>22583.150349913114</v>
      </c>
      <c r="CF47" s="13">
        <f>Assumptions!$L$47*Financials!CF43*CF$3</f>
        <v>0</v>
      </c>
      <c r="CG47" s="13">
        <f>Assumptions!$L$47*Financials!CG43*CG$3</f>
        <v>0</v>
      </c>
      <c r="CH47" s="13">
        <f>Assumptions!$L$47*Financials!CH43*CH$3</f>
        <v>0</v>
      </c>
      <c r="CI47" s="13">
        <f>Assumptions!$L$47*Financials!CI43*CI$3</f>
        <v>0</v>
      </c>
      <c r="CJ47" s="13">
        <f>Assumptions!$L$47*Financials!CJ43*CJ$3</f>
        <v>0</v>
      </c>
      <c r="CK47" s="13">
        <f>Assumptions!$L$47*Financials!CK43*CK$3</f>
        <v>0</v>
      </c>
      <c r="CL47" s="13">
        <f>Assumptions!$L$47*Financials!CL43*CL$3</f>
        <v>0</v>
      </c>
      <c r="CM47" s="13">
        <f>Assumptions!$L$47*Financials!CM43*CM$3</f>
        <v>0</v>
      </c>
      <c r="CN47" s="13">
        <f>Assumptions!$L$47*Financials!CN43*CN$3</f>
        <v>0</v>
      </c>
      <c r="CO47" s="13">
        <f>Assumptions!$L$47*Financials!CO43*CO$3</f>
        <v>0</v>
      </c>
      <c r="CP47" s="13">
        <f>Assumptions!$L$47*Financials!CP43*CP$3</f>
        <v>0</v>
      </c>
      <c r="CQ47" s="13">
        <f>Assumptions!$L$47*Financials!CQ43*CQ$3</f>
        <v>0</v>
      </c>
      <c r="CR47" s="13">
        <f>Assumptions!$L$47*Financials!CR43*CR$3</f>
        <v>0</v>
      </c>
      <c r="CS47" s="13">
        <f>Assumptions!$L$47*Financials!CS43*CS$3</f>
        <v>0</v>
      </c>
      <c r="CT47" s="13">
        <f>Assumptions!$L$47*Financials!CT43*CT$3</f>
        <v>0</v>
      </c>
      <c r="CU47" s="13">
        <f>Assumptions!$L$47*Financials!CU43*CU$3</f>
        <v>0</v>
      </c>
      <c r="CV47" s="13">
        <f>Assumptions!$L$47*Financials!CV43*CV$3</f>
        <v>0</v>
      </c>
      <c r="CW47" s="13">
        <f>Assumptions!$L$47*Financials!CW43*CW$3</f>
        <v>0</v>
      </c>
      <c r="CX47" s="13">
        <f>Assumptions!$L$47*Financials!CX43*CX$3</f>
        <v>0</v>
      </c>
      <c r="CY47" s="13">
        <f>Assumptions!$L$47*Financials!CY43*CY$3</f>
        <v>0</v>
      </c>
      <c r="CZ47" s="13">
        <f>Assumptions!$L$47*Financials!CZ43*CZ$3</f>
        <v>0</v>
      </c>
      <c r="DA47" s="13">
        <f>Assumptions!$L$47*Financials!DA43*DA$3</f>
        <v>0</v>
      </c>
      <c r="DB47" s="13">
        <f>Assumptions!$L$47*Financials!DB43*DB$3</f>
        <v>0</v>
      </c>
      <c r="DC47" s="13">
        <f>Assumptions!$L$47*Financials!DC43*DC$3</f>
        <v>0</v>
      </c>
      <c r="DD47" s="13">
        <f>Assumptions!$L$47*Financials!DD43*DD$3</f>
        <v>0</v>
      </c>
      <c r="DE47" s="13">
        <f>Assumptions!$L$47*Financials!DE43*DE$3</f>
        <v>0</v>
      </c>
      <c r="DF47" s="13">
        <f>Assumptions!$L$47*Financials!DF43*DF$3</f>
        <v>0</v>
      </c>
      <c r="DG47" s="13">
        <f>Assumptions!$L$47*Financials!DG43*DG$3</f>
        <v>0</v>
      </c>
      <c r="DH47" s="13">
        <f>Assumptions!$L$47*Financials!DH43*DH$3</f>
        <v>0</v>
      </c>
      <c r="DI47" s="13">
        <f>Assumptions!$L$47*Financials!DI43*DI$3</f>
        <v>0</v>
      </c>
      <c r="DJ47" s="13">
        <f>Assumptions!$L$47*Financials!DJ43*DJ$3</f>
        <v>0</v>
      </c>
      <c r="DK47" s="13">
        <f>Assumptions!$L$47*Financials!DK43*DK$3</f>
        <v>0</v>
      </c>
      <c r="DL47" s="13">
        <f>Assumptions!$L$47*Financials!DL43*DL$3</f>
        <v>0</v>
      </c>
      <c r="DM47" s="13">
        <f>Assumptions!$L$47*Financials!DM43*DM$3</f>
        <v>0</v>
      </c>
      <c r="DN47" s="13">
        <f>Assumptions!$L$47*Financials!DN43*DN$3</f>
        <v>0</v>
      </c>
      <c r="DO47" s="13">
        <f>Assumptions!$L$47*Financials!DO43*DO$3</f>
        <v>0</v>
      </c>
      <c r="DP47" s="13">
        <f>Assumptions!$L$47*Financials!DP43*DP$3</f>
        <v>0</v>
      </c>
      <c r="DQ47" s="13">
        <f>Assumptions!$L$47*Financials!DQ43*DQ$3</f>
        <v>0</v>
      </c>
      <c r="DR47" s="13">
        <f>Assumptions!$L$47*Financials!DR43*DR$3</f>
        <v>0</v>
      </c>
      <c r="DS47" s="13">
        <f>Assumptions!$L$47*Financials!DS43*DS$3</f>
        <v>0</v>
      </c>
      <c r="DT47" s="13">
        <f>Assumptions!$L$47*Financials!DT43*DT$3</f>
        <v>0</v>
      </c>
      <c r="DU47" s="13">
        <f>Assumptions!$L$47*Financials!DU43*DU$3</f>
        <v>0</v>
      </c>
      <c r="DV47" s="13">
        <f>Assumptions!$L$47*Financials!DV43*DV$3</f>
        <v>0</v>
      </c>
      <c r="DW47" s="13">
        <f>Assumptions!$L$47*Financials!DW43*DW$3</f>
        <v>0</v>
      </c>
      <c r="DX47" s="13">
        <f>Assumptions!$L$47*Financials!DX43*DX$3</f>
        <v>0</v>
      </c>
      <c r="DY47" s="13">
        <f>Assumptions!$L$47*Financials!DY43*DY$3</f>
        <v>0</v>
      </c>
      <c r="DZ47" s="13">
        <f>Assumptions!$L$47*Financials!DZ43*DZ$3</f>
        <v>0</v>
      </c>
      <c r="EA47" s="13">
        <f>Assumptions!$L$47*Financials!EA43*EA$3</f>
        <v>0</v>
      </c>
      <c r="EB47" s="13">
        <f>Assumptions!$L$47*Financials!EB43*EB$3</f>
        <v>0</v>
      </c>
      <c r="EC47" s="13">
        <f>Assumptions!$L$47*Financials!EC43*EC$3</f>
        <v>0</v>
      </c>
      <c r="ED47" s="13">
        <f>Assumptions!$L$47*Financials!ED43*ED$3</f>
        <v>0</v>
      </c>
      <c r="EE47" s="13">
        <f>Assumptions!$L$47*Financials!EE43*EE$3</f>
        <v>0</v>
      </c>
      <c r="EF47" s="13">
        <f>Assumptions!$L$47*Financials!EF43*EF$3</f>
        <v>0</v>
      </c>
      <c r="EG47" s="13">
        <f>Assumptions!$L$47*Financials!EG43*EG$3</f>
        <v>0</v>
      </c>
      <c r="EH47" s="13">
        <f>Assumptions!$L$47*Financials!EH43*EH$3</f>
        <v>0</v>
      </c>
      <c r="EI47" s="13">
        <f>Assumptions!$L$47*Financials!EI43*EI$3</f>
        <v>0</v>
      </c>
      <c r="EJ47" s="13">
        <f>Assumptions!$L$47*Financials!EJ43*EJ$3</f>
        <v>0</v>
      </c>
      <c r="EK47" s="13">
        <f>Assumptions!$L$47*Financials!EK43*EK$3</f>
        <v>0</v>
      </c>
      <c r="EL47" s="13">
        <f>Assumptions!$L$47*Financials!EL43*EL$3</f>
        <v>0</v>
      </c>
      <c r="EM47" s="13">
        <f>Assumptions!$L$47*Financials!EM43*EM$3</f>
        <v>0</v>
      </c>
      <c r="EN47" s="13">
        <f>Assumptions!$L$47*Financials!EN43*EN$3</f>
        <v>0</v>
      </c>
      <c r="EO47" s="13">
        <f>Assumptions!$L$47*Financials!EO43*EO$3</f>
        <v>0</v>
      </c>
      <c r="EP47" s="13">
        <f>Assumptions!$L$47*Financials!EP43*EP$3</f>
        <v>0</v>
      </c>
      <c r="EQ47" s="13">
        <f>Assumptions!$L$47*Financials!EQ43*EQ$3</f>
        <v>0</v>
      </c>
      <c r="ER47" s="13">
        <f>Assumptions!$L$47*Financials!ER43*ER$3</f>
        <v>0</v>
      </c>
      <c r="ES47" s="13">
        <f>Assumptions!$L$47*Financials!ES43*ES$3</f>
        <v>0</v>
      </c>
      <c r="ET47" s="13">
        <f>Assumptions!$L$47*Financials!ET43*ET$3</f>
        <v>0</v>
      </c>
      <c r="EU47" s="13">
        <f>Assumptions!$L$47*Financials!EU43*EU$3</f>
        <v>0</v>
      </c>
      <c r="EV47" s="13">
        <f>Assumptions!$L$47*Financials!EV43*EV$3</f>
        <v>0</v>
      </c>
      <c r="EW47" s="13">
        <f>Assumptions!$L$47*Financials!EW43*EW$3</f>
        <v>0</v>
      </c>
      <c r="EX47" s="13">
        <f>Assumptions!$L$47*Financials!EX43*EX$3</f>
        <v>0</v>
      </c>
      <c r="EY47" s="13">
        <f>Assumptions!$L$47*Financials!EY43*EY$3</f>
        <v>0</v>
      </c>
      <c r="EZ47" s="13">
        <f>Assumptions!$L$47*Financials!EZ43*EZ$3</f>
        <v>0</v>
      </c>
      <c r="FA47" s="13">
        <f>Assumptions!$L$47*Financials!FA43*FA$3</f>
        <v>0</v>
      </c>
      <c r="FB47" s="13">
        <f>Assumptions!$L$47*Financials!FB43*FB$3</f>
        <v>0</v>
      </c>
      <c r="FC47" s="13">
        <f>Assumptions!$L$47*Financials!FC43*FC$3</f>
        <v>0</v>
      </c>
      <c r="FD47" s="13">
        <f>Assumptions!$L$47*Financials!FD43*FD$3</f>
        <v>0</v>
      </c>
      <c r="FE47" s="13">
        <f>Assumptions!$L$47*Financials!FE43*FE$3</f>
        <v>0</v>
      </c>
      <c r="FF47" s="13">
        <f>Assumptions!$L$47*Financials!FF43*FF$3</f>
        <v>0</v>
      </c>
      <c r="FG47" s="13">
        <f>Assumptions!$L$47*Financials!FG43*FG$3</f>
        <v>0</v>
      </c>
      <c r="FH47" s="13">
        <f>Assumptions!$L$47*Financials!FH43*FH$3</f>
        <v>0</v>
      </c>
      <c r="FI47" s="13">
        <f>Assumptions!$L$47*Financials!FI43*FI$3</f>
        <v>0</v>
      </c>
      <c r="FJ47" s="13">
        <f>Assumptions!$L$47*Financials!FJ43*FJ$3</f>
        <v>0</v>
      </c>
      <c r="FK47" s="13">
        <f>Assumptions!$L$47*Financials!FK43*FK$3</f>
        <v>0</v>
      </c>
      <c r="FL47" s="13">
        <f>Assumptions!$L$47*Financials!FL43*FL$3</f>
        <v>0</v>
      </c>
      <c r="FM47" s="13">
        <f>Assumptions!$L$47*Financials!FM43*FM$3</f>
        <v>0</v>
      </c>
      <c r="FN47" s="13">
        <f>Assumptions!$L$47*Financials!FN43*FN$3</f>
        <v>0</v>
      </c>
      <c r="FO47" s="13">
        <f>Assumptions!$L$47*Financials!FO43*FO$3</f>
        <v>0</v>
      </c>
      <c r="FP47" s="13">
        <f>Assumptions!$L$47*Financials!FP43*FP$3</f>
        <v>0</v>
      </c>
      <c r="FQ47" s="13">
        <f>Assumptions!$L$47*Financials!FQ43*FQ$3</f>
        <v>0</v>
      </c>
      <c r="FR47" s="13">
        <f>Assumptions!$L$47*Financials!FR43*FR$3</f>
        <v>0</v>
      </c>
      <c r="FS47" s="13">
        <f>Assumptions!$L$47*Financials!FS43*FS$3</f>
        <v>0</v>
      </c>
      <c r="FT47" s="13">
        <f>Assumptions!$L$47*Financials!FT43*FT$3</f>
        <v>0</v>
      </c>
      <c r="FU47" s="13">
        <f>Assumptions!$L$47*Financials!FU43*FU$3</f>
        <v>0</v>
      </c>
      <c r="FV47" s="13">
        <f>Assumptions!$L$47*Financials!FV43*FV$3</f>
        <v>0</v>
      </c>
      <c r="FW47" s="13">
        <f>Assumptions!$L$47*Financials!FW43*FW$3</f>
        <v>0</v>
      </c>
      <c r="FX47" s="13">
        <f>Assumptions!$L$47*Financials!FX43*FX$3</f>
        <v>0</v>
      </c>
      <c r="FY47" s="13">
        <f>Assumptions!$L$47*Financials!FY43*FY$3</f>
        <v>0</v>
      </c>
      <c r="FZ47" s="13">
        <f>Assumptions!$L$47*Financials!FZ43*FZ$3</f>
        <v>0</v>
      </c>
      <c r="GA47" s="13">
        <f>Assumptions!$L$47*Financials!GA43*GA$3</f>
        <v>0</v>
      </c>
      <c r="GB47" s="13">
        <f>Assumptions!$L$47*Financials!GB43*GB$3</f>
        <v>0</v>
      </c>
      <c r="GC47" s="13">
        <f>Assumptions!$L$47*Financials!GC43*GC$3</f>
        <v>0</v>
      </c>
      <c r="GD47" s="13">
        <f>Assumptions!$L$47*Financials!GD43*GD$3</f>
        <v>0</v>
      </c>
      <c r="GE47" s="13">
        <f>Assumptions!$L$47*Financials!GE43*GE$3</f>
        <v>0</v>
      </c>
      <c r="GF47" s="13">
        <f>Assumptions!$L$47*Financials!GF43*GF$3</f>
        <v>0</v>
      </c>
      <c r="GG47" s="13">
        <f>Assumptions!$L$47*Financials!GG43*GG$3</f>
        <v>0</v>
      </c>
      <c r="GH47" s="13">
        <f>Assumptions!$L$47*Financials!GH43*GH$3</f>
        <v>0</v>
      </c>
      <c r="GI47" s="13">
        <f>Assumptions!$L$47*Financials!GI43*GI$3</f>
        <v>0</v>
      </c>
      <c r="GJ47" s="13">
        <f>Assumptions!$L$47*Financials!GJ43*GJ$3</f>
        <v>0</v>
      </c>
      <c r="GK47" s="13">
        <f>Assumptions!$L$47*Financials!GK43*GK$3</f>
        <v>0</v>
      </c>
      <c r="GL47" s="13">
        <f>Assumptions!$L$47*Financials!GL43*GL$3</f>
        <v>0</v>
      </c>
      <c r="GM47" s="13">
        <f>Assumptions!$L$47*Financials!GM43*GM$3</f>
        <v>0</v>
      </c>
      <c r="GN47" s="13">
        <f>Assumptions!$L$47*Financials!GN43*GN$3</f>
        <v>0</v>
      </c>
      <c r="GO47" s="13">
        <f>Assumptions!$L$47*Financials!GO43*GO$3</f>
        <v>0</v>
      </c>
      <c r="GP47" s="13">
        <f>Assumptions!$L$47*Financials!GP43*GP$3</f>
        <v>0</v>
      </c>
      <c r="GQ47" s="13">
        <f>Assumptions!$L$47*Financials!GQ43*GQ$3</f>
        <v>0</v>
      </c>
      <c r="GR47" s="13">
        <f>Assumptions!$L$47*Financials!GR43*GR$3</f>
        <v>0</v>
      </c>
      <c r="GS47" s="13">
        <f>Assumptions!$L$47*Financials!GS43*GS$3</f>
        <v>0</v>
      </c>
      <c r="GT47" s="13">
        <f>Assumptions!$L$47*Financials!GT43*GT$3</f>
        <v>0</v>
      </c>
      <c r="GU47" s="13">
        <f>Assumptions!$L$47*Financials!GU43*GU$3</f>
        <v>0</v>
      </c>
      <c r="GV47" s="13">
        <f>Assumptions!$L$47*Financials!GV43*GV$3</f>
        <v>0</v>
      </c>
      <c r="GW47" s="13">
        <f>Assumptions!$L$47*Financials!GW43*GW$3</f>
        <v>0</v>
      </c>
      <c r="GX47" s="13">
        <f>Assumptions!$L$47*Financials!GX43*GX$3</f>
        <v>0</v>
      </c>
      <c r="GY47" s="13">
        <f>Assumptions!$L$47*Financials!GY43*GY$3</f>
        <v>0</v>
      </c>
      <c r="GZ47" s="13">
        <f>Assumptions!$L$47*Financials!GZ43*GZ$3</f>
        <v>0</v>
      </c>
      <c r="HA47" s="13">
        <f>Assumptions!$L$47*Financials!HA43*HA$3</f>
        <v>0</v>
      </c>
      <c r="HB47" s="13">
        <f>Assumptions!$L$47*Financials!HB43*HB$3</f>
        <v>0</v>
      </c>
      <c r="HC47" s="13">
        <f>Assumptions!$L$47*Financials!HC43*HC$3</f>
        <v>0</v>
      </c>
      <c r="HD47" s="13">
        <f>Assumptions!$L$47*Financials!HD43*HD$3</f>
        <v>0</v>
      </c>
      <c r="HE47" s="13">
        <f>Assumptions!$L$47*Financials!HE43*HE$3</f>
        <v>0</v>
      </c>
      <c r="HF47" s="13">
        <f>Assumptions!$L$47*Financials!HF43*HF$3</f>
        <v>0</v>
      </c>
      <c r="HG47" s="13">
        <f>Assumptions!$L$47*Financials!HG43*HG$3</f>
        <v>0</v>
      </c>
      <c r="HH47" s="13">
        <f>Assumptions!$L$47*Financials!HH43*HH$3</f>
        <v>0</v>
      </c>
      <c r="HI47" s="13">
        <f>Assumptions!$L$47*Financials!HI43*HI$3</f>
        <v>0</v>
      </c>
      <c r="HJ47" s="13">
        <f>Assumptions!$L$47*Financials!HJ43*HJ$3</f>
        <v>0</v>
      </c>
      <c r="HK47" s="13">
        <f>Assumptions!$L$47*Financials!HK43*HK$3</f>
        <v>0</v>
      </c>
      <c r="HL47" s="13">
        <f>Assumptions!$L$47*Financials!HL43*HL$3</f>
        <v>0</v>
      </c>
      <c r="HM47" s="13">
        <f>Assumptions!$L$47*Financials!HM43*HM$3</f>
        <v>0</v>
      </c>
      <c r="HN47" s="13">
        <f>Assumptions!$L$47*Financials!HN43*HN$3</f>
        <v>0</v>
      </c>
      <c r="HO47" s="13">
        <f>Assumptions!$L$47*Financials!HO43*HO$3</f>
        <v>0</v>
      </c>
      <c r="HP47" s="13">
        <f>Assumptions!$L$47*Financials!HP43*HP$3</f>
        <v>0</v>
      </c>
      <c r="HQ47" s="13">
        <f>Assumptions!$L$47*Financials!HQ43*HQ$3</f>
        <v>0</v>
      </c>
      <c r="HR47" s="13">
        <f>Assumptions!$L$47*Financials!HR43*HR$3</f>
        <v>0</v>
      </c>
      <c r="HS47" s="13">
        <f>Assumptions!$L$47*Financials!HS43*HS$3</f>
        <v>0</v>
      </c>
      <c r="HT47" s="13">
        <f>Assumptions!$L$47*Financials!HT43*HT$3</f>
        <v>0</v>
      </c>
      <c r="HU47" s="13">
        <f>Assumptions!$L$47*Financials!HU43*HU$3</f>
        <v>0</v>
      </c>
      <c r="HV47" s="13">
        <f>Assumptions!$L$47*Financials!HV43*HV$3</f>
        <v>0</v>
      </c>
      <c r="HW47" s="13">
        <f>Assumptions!$L$47*Financials!HW43*HW$3</f>
        <v>0</v>
      </c>
      <c r="HX47" s="13">
        <f>Assumptions!$L$47*Financials!HX43*HX$3</f>
        <v>0</v>
      </c>
      <c r="HY47" s="13">
        <f>Assumptions!$L$47*Financials!HY43*HY$3</f>
        <v>0</v>
      </c>
      <c r="HZ47" s="13">
        <f>Assumptions!$L$47*Financials!HZ43*HZ$3</f>
        <v>0</v>
      </c>
      <c r="IA47" s="13">
        <f>Assumptions!$L$47*Financials!IA43*IA$3</f>
        <v>0</v>
      </c>
      <c r="IB47" s="13">
        <f>Assumptions!$L$47*Financials!IB43*IB$3</f>
        <v>0</v>
      </c>
      <c r="IC47" s="13">
        <f>Assumptions!$L$47*Financials!IC43*IC$3</f>
        <v>0</v>
      </c>
      <c r="ID47" s="13">
        <f>Assumptions!$L$47*Financials!ID43*ID$3</f>
        <v>0</v>
      </c>
      <c r="IE47" s="13">
        <f>Assumptions!$L$47*Financials!IE43*IE$3</f>
        <v>0</v>
      </c>
      <c r="IF47" s="13">
        <f>Assumptions!$L$47*Financials!IF43*IF$3</f>
        <v>0</v>
      </c>
      <c r="IG47" s="13">
        <f>Assumptions!$L$47*Financials!IG43*IG$3</f>
        <v>0</v>
      </c>
      <c r="IH47" s="13">
        <f>Assumptions!$L$47*Financials!IH43*IH$3</f>
        <v>0</v>
      </c>
      <c r="II47" s="13">
        <f>Assumptions!$L$47*Financials!II43*II$3</f>
        <v>0</v>
      </c>
      <c r="IJ47" s="13">
        <f>Assumptions!$L$47*Financials!IJ43*IJ$3</f>
        <v>0</v>
      </c>
      <c r="IK47" s="13">
        <f>Assumptions!$L$47*Financials!IK43*IK$3</f>
        <v>0</v>
      </c>
      <c r="IL47" s="13">
        <f>Assumptions!$L$47*Financials!IL43*IL$3</f>
        <v>0</v>
      </c>
      <c r="IM47" s="13">
        <f>Assumptions!$L$47*Financials!IM43*IM$3</f>
        <v>0</v>
      </c>
      <c r="IN47" s="13">
        <f>Assumptions!$L$47*Financials!IN43*IN$3</f>
        <v>0</v>
      </c>
      <c r="IO47" s="13">
        <f>Assumptions!$L$47*Financials!IO43*IO$3</f>
        <v>0</v>
      </c>
      <c r="IP47" s="13">
        <f>Assumptions!$L$47*Financials!IP43*IP$3</f>
        <v>0</v>
      </c>
      <c r="IQ47" s="13">
        <f>Assumptions!$L$47*Financials!IQ43*IQ$3</f>
        <v>0</v>
      </c>
      <c r="IR47" s="13">
        <f>Assumptions!$L$47*Financials!IR43*IR$3</f>
        <v>0</v>
      </c>
      <c r="IS47" s="13">
        <f>Assumptions!$L$47*Financials!IS43*IS$3</f>
        <v>0</v>
      </c>
      <c r="IT47" s="13">
        <f>Assumptions!$L$47*Financials!IT43*IT$3</f>
        <v>0</v>
      </c>
      <c r="IU47" s="13">
        <f>Assumptions!$L$47*Financials!IU43*IU$3</f>
        <v>0</v>
      </c>
      <c r="IV47" s="13">
        <f>Assumptions!$L$47*Financials!IV43*IV$3</f>
        <v>0</v>
      </c>
      <c r="IW47" s="13">
        <f>Assumptions!$L$47*Financials!IW43*IW$3</f>
        <v>0</v>
      </c>
      <c r="IX47" s="13">
        <f>Assumptions!$L$47*Financials!IX43*IX$3</f>
        <v>0</v>
      </c>
      <c r="IY47" s="13">
        <f>Assumptions!$L$47*Financials!IY43*IY$3</f>
        <v>0</v>
      </c>
      <c r="IZ47" s="13">
        <f>Assumptions!$L$47*Financials!IZ43*IZ$3</f>
        <v>0</v>
      </c>
      <c r="JA47" s="13">
        <f>Assumptions!$L$47*Financials!JA43*JA$3</f>
        <v>0</v>
      </c>
      <c r="JB47" s="13">
        <f>Assumptions!$L$47*Financials!JB43*JB$3</f>
        <v>0</v>
      </c>
      <c r="JC47" s="13">
        <f>Assumptions!$L$47*Financials!JC43*JC$3</f>
        <v>0</v>
      </c>
      <c r="JD47" s="13">
        <f>Assumptions!$L$47*Financials!JD43*JD$3</f>
        <v>0</v>
      </c>
      <c r="JE47" s="13">
        <f>Assumptions!$L$47*Financials!JE43*JE$3</f>
        <v>0</v>
      </c>
      <c r="JF47" s="13">
        <f>Assumptions!$L$47*Financials!JF43*JF$3</f>
        <v>0</v>
      </c>
      <c r="JG47" s="13">
        <f>Assumptions!$L$47*Financials!JG43*JG$3</f>
        <v>0</v>
      </c>
      <c r="JH47" s="13">
        <f>Assumptions!$L$47*Financials!JH43*JH$3</f>
        <v>0</v>
      </c>
      <c r="JI47" s="13">
        <f>Assumptions!$L$47*Financials!JI43*JI$3</f>
        <v>0</v>
      </c>
      <c r="JJ47" s="13">
        <f>Assumptions!$L$47*Financials!JJ43*JJ$3</f>
        <v>0</v>
      </c>
      <c r="JK47" s="13">
        <f>Assumptions!$L$47*Financials!JK43*JK$3</f>
        <v>0</v>
      </c>
      <c r="JL47" s="13">
        <f>Assumptions!$L$47*Financials!JL43*JL$3</f>
        <v>0</v>
      </c>
      <c r="JM47" s="13">
        <f>Assumptions!$L$47*Financials!JM43*JM$3</f>
        <v>0</v>
      </c>
      <c r="JN47" s="13">
        <f>Assumptions!$L$47*Financials!JN43*JN$3</f>
        <v>0</v>
      </c>
      <c r="JO47" s="13">
        <f>Assumptions!$L$47*Financials!JO43*JO$3</f>
        <v>0</v>
      </c>
      <c r="JP47" s="13">
        <f>Assumptions!$L$47*Financials!JP43*JP$3</f>
        <v>0</v>
      </c>
      <c r="JQ47" s="13">
        <f>Assumptions!$L$47*Financials!JQ43*JQ$3</f>
        <v>0</v>
      </c>
      <c r="JR47" s="13">
        <f>Assumptions!$L$47*Financials!JR43*JR$3</f>
        <v>0</v>
      </c>
      <c r="JS47" s="13">
        <f>Assumptions!$L$47*Financials!JS43*JS$3</f>
        <v>0</v>
      </c>
      <c r="JT47" s="13">
        <f>Assumptions!$L$47*Financials!JT43*JT$3</f>
        <v>0</v>
      </c>
      <c r="JU47" s="13">
        <f>Assumptions!$L$47*Financials!JU43*JU$3</f>
        <v>0</v>
      </c>
      <c r="JV47" s="13">
        <f>Assumptions!$L$47*Financials!JV43*JV$3</f>
        <v>0</v>
      </c>
      <c r="JW47" s="13">
        <f>Assumptions!$L$47*Financials!JW43*JW$3</f>
        <v>0</v>
      </c>
      <c r="JX47" s="13">
        <f>Assumptions!$L$47*Financials!JX43*JX$3</f>
        <v>0</v>
      </c>
      <c r="JY47" s="13">
        <f>Assumptions!$L$47*Financials!JY43*JY$3</f>
        <v>0</v>
      </c>
      <c r="JZ47" s="13">
        <f>Assumptions!$L$47*Financials!JZ43*JZ$3</f>
        <v>0</v>
      </c>
      <c r="KA47" s="13">
        <f>Assumptions!$L$47*Financials!KA43*KA$3</f>
        <v>0</v>
      </c>
      <c r="KB47" s="13">
        <f>Assumptions!$L$47*Financials!KB43*KB$3</f>
        <v>0</v>
      </c>
      <c r="KC47" s="13">
        <f>Assumptions!$L$47*Financials!KC43*KC$3</f>
        <v>0</v>
      </c>
      <c r="KD47" s="13">
        <f>Assumptions!$L$47*Financials!KD43*KD$3</f>
        <v>0</v>
      </c>
      <c r="KE47" s="13">
        <f>Assumptions!$L$47*Financials!KE43*KE$3</f>
        <v>0</v>
      </c>
      <c r="KF47" s="13">
        <f>Assumptions!$L$47*Financials!KF43*KF$3</f>
        <v>0</v>
      </c>
      <c r="KG47" s="13">
        <f>Assumptions!$L$47*Financials!KG43*KG$3</f>
        <v>0</v>
      </c>
      <c r="KH47" s="13">
        <f>Assumptions!$L$47*Financials!KH43*KH$3</f>
        <v>0</v>
      </c>
      <c r="KI47" s="13">
        <f>Assumptions!$L$47*Financials!KI43*KI$3</f>
        <v>0</v>
      </c>
      <c r="KJ47" s="13">
        <f>Assumptions!$L$47*Financials!KJ43*KJ$3</f>
        <v>0</v>
      </c>
      <c r="KK47" s="13">
        <f>Assumptions!$L$47*Financials!KK43*KK$3</f>
        <v>0</v>
      </c>
      <c r="KL47" s="13">
        <f>Assumptions!$L$47*Financials!KL43*KL$3</f>
        <v>0</v>
      </c>
      <c r="KM47" s="13">
        <f>Assumptions!$L$47*Financials!KM43*KM$3</f>
        <v>0</v>
      </c>
      <c r="KN47" s="13">
        <f>Assumptions!$L$47*Financials!KN43*KN$3</f>
        <v>0</v>
      </c>
      <c r="KO47" s="13">
        <f>Assumptions!$L$47*Financials!KO43*KO$3</f>
        <v>0</v>
      </c>
      <c r="KP47" s="13">
        <f>Assumptions!$L$47*Financials!KP43*KP$3</f>
        <v>0</v>
      </c>
      <c r="KQ47" s="13">
        <f>Assumptions!$L$47*Financials!KQ43*KQ$3</f>
        <v>0</v>
      </c>
      <c r="KR47" s="13">
        <f>Assumptions!$L$47*Financials!KR43*KR$3</f>
        <v>0</v>
      </c>
      <c r="KS47" s="13">
        <f>Assumptions!$L$47*Financials!KS43*KS$3</f>
        <v>0</v>
      </c>
      <c r="KT47" s="13">
        <f>Assumptions!$L$47*Financials!KT43*KT$3</f>
        <v>0</v>
      </c>
      <c r="KU47" s="13">
        <f>Assumptions!$L$47*Financials!KU43*KU$3</f>
        <v>0</v>
      </c>
      <c r="KV47" s="13">
        <f>Assumptions!$L$47*Financials!KV43*KV$3</f>
        <v>0</v>
      </c>
      <c r="KW47" s="13">
        <f>Assumptions!$L$47*Financials!KW43*KW$3</f>
        <v>0</v>
      </c>
      <c r="KX47" s="13">
        <f>Assumptions!$L$47*Financials!KX43*KX$3</f>
        <v>0</v>
      </c>
      <c r="KY47" s="13">
        <f>Assumptions!$L$47*Financials!KY43*KY$3</f>
        <v>0</v>
      </c>
      <c r="KZ47" s="13">
        <f>Assumptions!$L$47*Financials!KZ43*KZ$3</f>
        <v>0</v>
      </c>
      <c r="LA47" s="13">
        <f>Assumptions!$L$47*Financials!LA43*LA$3</f>
        <v>0</v>
      </c>
      <c r="LB47" s="13">
        <f>Assumptions!$L$47*Financials!LB43*LB$3</f>
        <v>0</v>
      </c>
      <c r="LC47" s="13">
        <f>Assumptions!$L$47*Financials!LC43*LC$3</f>
        <v>0</v>
      </c>
      <c r="LD47" s="13">
        <f>Assumptions!$L$47*Financials!LD43*LD$3</f>
        <v>0</v>
      </c>
      <c r="LE47" s="13">
        <f>Assumptions!$L$47*Financials!LE43*LE$3</f>
        <v>0</v>
      </c>
      <c r="LF47" s="13">
        <f>Assumptions!$L$47*Financials!LF43*LF$3</f>
        <v>0</v>
      </c>
      <c r="LG47" s="13">
        <f>Assumptions!$L$47*Financials!LG43*LG$3</f>
        <v>0</v>
      </c>
      <c r="LH47" s="13">
        <f>Assumptions!$L$47*Financials!LH43*LH$3</f>
        <v>0</v>
      </c>
      <c r="LI47" s="13">
        <f>Assumptions!$L$47*Financials!LI43*LI$3</f>
        <v>0</v>
      </c>
      <c r="LJ47" s="13">
        <f>Assumptions!$L$47*Financials!LJ43*LJ$3</f>
        <v>0</v>
      </c>
      <c r="LK47" s="13">
        <f>Assumptions!$L$47*Financials!LK43*LK$3</f>
        <v>0</v>
      </c>
      <c r="LL47" s="13">
        <f>Assumptions!$L$47*Financials!LL43*LL$3</f>
        <v>0</v>
      </c>
      <c r="LM47" s="13">
        <f>Assumptions!$L$47*Financials!LM43*LM$3</f>
        <v>0</v>
      </c>
      <c r="LN47" s="13">
        <f>Assumptions!$L$47*Financials!LN43*LN$3</f>
        <v>0</v>
      </c>
      <c r="LO47" s="13">
        <f>Assumptions!$L$47*Financials!LO43*LO$3</f>
        <v>0</v>
      </c>
      <c r="LP47" s="13">
        <f>Assumptions!$L$47*Financials!LP43*LP$3</f>
        <v>0</v>
      </c>
      <c r="LQ47" s="13">
        <f>Assumptions!$L$47*Financials!LQ43*LQ$3</f>
        <v>0</v>
      </c>
      <c r="LR47" s="13">
        <f>Assumptions!$L$47*Financials!LR43*LR$3</f>
        <v>0</v>
      </c>
      <c r="LS47" s="13">
        <f>Assumptions!$L$47*Financials!LS43*LS$3</f>
        <v>0</v>
      </c>
      <c r="LT47" s="13">
        <f>Assumptions!$L$47*Financials!LT43*LT$3</f>
        <v>0</v>
      </c>
      <c r="LU47" s="13">
        <f>Assumptions!$L$47*Financials!LU43*LU$3</f>
        <v>0</v>
      </c>
      <c r="LV47" s="13">
        <f>Assumptions!$L$47*Financials!LV43*LV$3</f>
        <v>0</v>
      </c>
      <c r="LW47" s="13">
        <f>Assumptions!$L$47*Financials!LW43*LW$3</f>
        <v>0</v>
      </c>
      <c r="LX47" s="13">
        <f>Assumptions!$L$47*Financials!LX43*LX$3</f>
        <v>0</v>
      </c>
      <c r="LY47" s="13">
        <f>Assumptions!$L$47*Financials!LY43*LY$3</f>
        <v>0</v>
      </c>
      <c r="LZ47" s="13">
        <f>Assumptions!$L$47*Financials!LZ43*LZ$3</f>
        <v>0</v>
      </c>
      <c r="MA47" s="13">
        <f>Assumptions!$L$47*Financials!MA43*MA$3</f>
        <v>0</v>
      </c>
      <c r="MB47" s="13">
        <f>Assumptions!$L$47*Financials!MB43*MB$3</f>
        <v>0</v>
      </c>
      <c r="MC47" s="13">
        <f>Assumptions!$L$47*Financials!MC43*MC$3</f>
        <v>0</v>
      </c>
      <c r="MD47" s="13">
        <f>Assumptions!$L$47*Financials!MD43*MD$3</f>
        <v>0</v>
      </c>
      <c r="ME47" s="13">
        <f>Assumptions!$L$47*Financials!ME43*ME$3</f>
        <v>0</v>
      </c>
      <c r="MF47" s="13">
        <f>Assumptions!$L$47*Financials!MF43*MF$3</f>
        <v>0</v>
      </c>
      <c r="MG47" s="13">
        <f>Assumptions!$L$47*Financials!MG43*MG$3</f>
        <v>0</v>
      </c>
      <c r="MH47" s="13">
        <f>Assumptions!$L$47*Financials!MH43*MH$3</f>
        <v>0</v>
      </c>
      <c r="MI47" s="13">
        <f>Assumptions!$L$47*Financials!MI43*MI$3</f>
        <v>0</v>
      </c>
      <c r="MJ47" s="13">
        <f>Assumptions!$L$47*Financials!MJ43*MJ$3</f>
        <v>0</v>
      </c>
      <c r="MK47" s="13">
        <f>Assumptions!$L$47*Financials!MK43*MK$3</f>
        <v>0</v>
      </c>
      <c r="ML47" s="13">
        <f>Assumptions!$L$47*Financials!ML43*ML$3</f>
        <v>0</v>
      </c>
      <c r="MM47" s="13">
        <f>Assumptions!$L$47*Financials!MM43*MM$3</f>
        <v>0</v>
      </c>
      <c r="MN47" s="13">
        <f>Assumptions!$L$47*Financials!MN43*MN$3</f>
        <v>0</v>
      </c>
      <c r="MO47" s="13">
        <f>Assumptions!$L$47*Financials!MO43*MO$3</f>
        <v>0</v>
      </c>
      <c r="MP47" s="13">
        <f>Assumptions!$L$47*Financials!MP43*MP$3</f>
        <v>0</v>
      </c>
      <c r="MQ47" s="13">
        <f>Assumptions!$L$47*Financials!MQ43*MQ$3</f>
        <v>0</v>
      </c>
      <c r="MR47" s="13">
        <f>Assumptions!$L$47*Financials!MR43*MR$3</f>
        <v>0</v>
      </c>
      <c r="MS47" s="13">
        <f>Assumptions!$L$47*Financials!MS43*MS$3</f>
        <v>0</v>
      </c>
      <c r="MT47" s="13">
        <f>Assumptions!$L$47*Financials!MT43*MT$3</f>
        <v>0</v>
      </c>
      <c r="MU47" s="13">
        <f>Assumptions!$L$47*Financials!MU43*MU$3</f>
        <v>0</v>
      </c>
      <c r="MV47" s="13">
        <f>Assumptions!$L$47*Financials!MV43*MV$3</f>
        <v>0</v>
      </c>
      <c r="MW47" s="13">
        <f>Assumptions!$L$47*Financials!MW43*MW$3</f>
        <v>0</v>
      </c>
      <c r="MX47" s="13">
        <f>Assumptions!$L$47*Financials!MX43*MX$3</f>
        <v>0</v>
      </c>
      <c r="MY47" s="13">
        <f>Assumptions!$L$47*Financials!MY43*MY$3</f>
        <v>0</v>
      </c>
      <c r="MZ47" s="13">
        <f>Assumptions!$L$47*Financials!MZ43*MZ$3</f>
        <v>0</v>
      </c>
      <c r="NA47" s="13">
        <f>Assumptions!$L$47*Financials!NA43*NA$3</f>
        <v>0</v>
      </c>
      <c r="NB47" s="13">
        <f>Assumptions!$L$47*Financials!NB43*NB$3</f>
        <v>0</v>
      </c>
      <c r="NC47" s="13">
        <f>Assumptions!$L$47*Financials!NC43*NC$3</f>
        <v>0</v>
      </c>
      <c r="ND47" s="13">
        <f>Assumptions!$L$47*Financials!ND43*ND$3</f>
        <v>0</v>
      </c>
      <c r="NE47" s="13">
        <f>Assumptions!$L$47*Financials!NE43*NE$3</f>
        <v>0</v>
      </c>
      <c r="NF47" s="13">
        <f>Assumptions!$L$47*Financials!NF43*NF$3</f>
        <v>0</v>
      </c>
      <c r="NG47" s="13">
        <f>Assumptions!$L$47*Financials!NG43*NG$3</f>
        <v>0</v>
      </c>
      <c r="NH47" s="13">
        <f>Assumptions!$L$47*Financials!NH43*NH$3</f>
        <v>0</v>
      </c>
      <c r="NI47" s="13">
        <f>Assumptions!$L$47*Financials!NI43*NI$3</f>
        <v>0</v>
      </c>
      <c r="NJ47" s="13">
        <f>Assumptions!$L$47*Financials!NJ43*NJ$3</f>
        <v>0</v>
      </c>
      <c r="NK47" s="13">
        <f>Assumptions!$L$47*Financials!NK43*NK$3</f>
        <v>0</v>
      </c>
      <c r="NL47" s="13">
        <f>Assumptions!$L$47*Financials!NL43*NL$3</f>
        <v>0</v>
      </c>
      <c r="NM47" s="13">
        <f>Assumptions!$L$47*Financials!NM43*NM$3</f>
        <v>0</v>
      </c>
      <c r="NN47" s="13">
        <f>Assumptions!$L$47*Financials!NN43*NN$3</f>
        <v>0</v>
      </c>
      <c r="NO47" s="13">
        <f>Assumptions!$L$47*Financials!NO43*NO$3</f>
        <v>0</v>
      </c>
      <c r="NP47" s="13">
        <f>Assumptions!$L$47*Financials!NP43*NP$3</f>
        <v>0</v>
      </c>
      <c r="NQ47" s="13">
        <f>Assumptions!$L$47*Financials!NQ43*NQ$3</f>
        <v>0</v>
      </c>
      <c r="NR47" s="13">
        <f>Assumptions!$L$47*Financials!NR43*NR$3</f>
        <v>0</v>
      </c>
      <c r="NS47" s="13">
        <f>Assumptions!$L$47*Financials!NS43*NS$3</f>
        <v>0</v>
      </c>
      <c r="NT47" s="13">
        <f>Assumptions!$L$47*Financials!NT43*NT$3</f>
        <v>0</v>
      </c>
      <c r="NU47" s="13">
        <f>Assumptions!$L$47*Financials!NU43*NU$3</f>
        <v>0</v>
      </c>
      <c r="NV47" s="13">
        <f>Assumptions!$L$47*Financials!NV43*NV$3</f>
        <v>0</v>
      </c>
      <c r="NW47" s="13">
        <f>Assumptions!$L$47*Financials!NW43*NW$3</f>
        <v>0</v>
      </c>
      <c r="NX47" s="13">
        <f>Assumptions!$L$47*Financials!NX43*NX$3</f>
        <v>0</v>
      </c>
      <c r="NY47" s="13">
        <f>Assumptions!$L$47*Financials!NY43*NY$3</f>
        <v>0</v>
      </c>
      <c r="NZ47" s="13">
        <f>Assumptions!$L$47*Financials!NZ43*NZ$3</f>
        <v>0</v>
      </c>
      <c r="OA47" s="13">
        <f>Assumptions!$L$47*Financials!OA43*OA$3</f>
        <v>0</v>
      </c>
      <c r="OB47" s="13">
        <f>Assumptions!$L$47*Financials!OB43*OB$3</f>
        <v>0</v>
      </c>
      <c r="OC47" s="13">
        <f>Assumptions!$L$47*Financials!OC43*OC$3</f>
        <v>0</v>
      </c>
      <c r="OD47" s="13">
        <f>Assumptions!$L$47*Financials!OD43*OD$3</f>
        <v>0</v>
      </c>
      <c r="OE47" s="13">
        <f>Assumptions!$L$47*Financials!OE43*OE$3</f>
        <v>0</v>
      </c>
      <c r="OF47" s="13">
        <f>Assumptions!$L$47*Financials!OF43*OF$3</f>
        <v>0</v>
      </c>
      <c r="OG47" s="13">
        <f>Assumptions!$L$47*Financials!OG43*OG$3</f>
        <v>0</v>
      </c>
      <c r="OH47" s="13">
        <f>Assumptions!$L$47*Financials!OH43*OH$3</f>
        <v>0</v>
      </c>
      <c r="OI47" s="13">
        <f>Assumptions!$L$47*Financials!OI43*OI$3</f>
        <v>0</v>
      </c>
      <c r="OJ47" s="13">
        <f>Assumptions!$L$47*Financials!OJ43*OJ$3</f>
        <v>0</v>
      </c>
      <c r="OK47" s="13">
        <f>Assumptions!$L$47*Financials!OK43*OK$3</f>
        <v>0</v>
      </c>
      <c r="OL47" s="13">
        <f>Assumptions!$L$47*Financials!OL43*OL$3</f>
        <v>0</v>
      </c>
      <c r="OM47" s="13">
        <f>Assumptions!$L$47*Financials!OM43*OM$3</f>
        <v>0</v>
      </c>
      <c r="ON47" s="13">
        <f>Assumptions!$L$47*Financials!ON43*ON$3</f>
        <v>0</v>
      </c>
      <c r="OO47" s="13">
        <f>Assumptions!$L$47*Financials!OO43*OO$3</f>
        <v>0</v>
      </c>
      <c r="OP47" s="13">
        <f>Assumptions!$L$47*Financials!OP43*OP$3</f>
        <v>0</v>
      </c>
      <c r="OQ47" s="13">
        <f>Assumptions!$L$47*Financials!OQ43*OQ$3</f>
        <v>0</v>
      </c>
      <c r="OR47" s="13">
        <f>Assumptions!$L$47*Financials!OR43*OR$3</f>
        <v>0</v>
      </c>
      <c r="OS47" s="13">
        <f>Assumptions!$L$47*Financials!OS43*OS$3</f>
        <v>0</v>
      </c>
      <c r="OT47" s="13">
        <f>Assumptions!$L$47*Financials!OT43*OT$3</f>
        <v>0</v>
      </c>
      <c r="OU47" s="13">
        <f>Assumptions!$L$47*Financials!OU43*OU$3</f>
        <v>0</v>
      </c>
      <c r="OV47" s="13">
        <f>Assumptions!$L$47*Financials!OV43*OV$3</f>
        <v>0</v>
      </c>
      <c r="OW47" s="13">
        <f>Assumptions!$L$47*Financials!OW43*OW$3</f>
        <v>0</v>
      </c>
      <c r="OX47" s="13">
        <f>Assumptions!$L$47*Financials!OX43*OX$3</f>
        <v>0</v>
      </c>
      <c r="OY47" s="13">
        <f>Assumptions!$L$47*Financials!OY43*OY$3</f>
        <v>0</v>
      </c>
      <c r="OZ47" s="13">
        <f>Assumptions!$L$47*Financials!OZ43*OZ$3</f>
        <v>0</v>
      </c>
      <c r="PA47" s="13">
        <f>Assumptions!$L$47*Financials!PA43*PA$3</f>
        <v>0</v>
      </c>
      <c r="PB47" s="13">
        <f>Assumptions!$L$47*Financials!PB43*PB$3</f>
        <v>0</v>
      </c>
      <c r="PC47" s="13">
        <f>Assumptions!$L$47*Financials!PC43*PC$3</f>
        <v>0</v>
      </c>
      <c r="PD47" s="13">
        <f>Assumptions!$L$47*Financials!PD43*PD$3</f>
        <v>0</v>
      </c>
      <c r="PE47" s="13">
        <f>Assumptions!$L$47*Financials!PE43*PE$3</f>
        <v>0</v>
      </c>
      <c r="PF47" s="13">
        <f>Assumptions!$L$47*Financials!PF43*PF$3</f>
        <v>0</v>
      </c>
      <c r="PG47" s="13">
        <f>Assumptions!$L$47*Financials!PG43*PG$3</f>
        <v>0</v>
      </c>
      <c r="PH47" s="13">
        <f>Assumptions!$L$47*Financials!PH43*PH$3</f>
        <v>0</v>
      </c>
      <c r="PI47" s="13">
        <f>Assumptions!$L$47*Financials!PI43*PI$3</f>
        <v>0</v>
      </c>
      <c r="PJ47" s="13">
        <f>Assumptions!$L$47*Financials!PJ43*PJ$3</f>
        <v>0</v>
      </c>
      <c r="PK47" s="13">
        <f>Assumptions!$L$47*Financials!PK43*PK$3</f>
        <v>0</v>
      </c>
      <c r="PL47" s="13">
        <f>Assumptions!$L$47*Financials!PL43*PL$3</f>
        <v>0</v>
      </c>
      <c r="PM47" s="13">
        <f>Assumptions!$L$47*Financials!PM43*PM$3</f>
        <v>0</v>
      </c>
      <c r="PN47" s="13">
        <f>Assumptions!$L$47*Financials!PN43*PN$3</f>
        <v>0</v>
      </c>
      <c r="PO47" s="13">
        <f>Assumptions!$L$47*Financials!PO43*PO$3</f>
        <v>0</v>
      </c>
      <c r="PP47" s="13">
        <f>Assumptions!$L$47*Financials!PP43*PP$3</f>
        <v>0</v>
      </c>
      <c r="PQ47" s="13">
        <f>Assumptions!$L$47*Financials!PQ43*PQ$3</f>
        <v>0</v>
      </c>
      <c r="PR47" s="13">
        <f>Assumptions!$L$47*Financials!PR43*PR$3</f>
        <v>0</v>
      </c>
      <c r="PS47" s="13">
        <f>Assumptions!$L$47*Financials!PS43*PS$3</f>
        <v>0</v>
      </c>
      <c r="PT47" s="13">
        <f>Assumptions!$L$47*Financials!PT43*PT$3</f>
        <v>0</v>
      </c>
      <c r="PU47" s="13">
        <f>Assumptions!$L$47*Financials!PU43*PU$3</f>
        <v>0</v>
      </c>
      <c r="PV47" s="13">
        <f>Assumptions!$L$47*Financials!PV43*PV$3</f>
        <v>0</v>
      </c>
      <c r="PW47" s="13">
        <f>Assumptions!$L$47*Financials!PW43*PW$3</f>
        <v>0</v>
      </c>
      <c r="PX47" s="13">
        <f>Assumptions!$L$47*Financials!PX43*PX$3</f>
        <v>0</v>
      </c>
      <c r="PY47" s="13">
        <f>Assumptions!$L$47*Financials!PY43*PY$3</f>
        <v>0</v>
      </c>
      <c r="PZ47" s="13">
        <f>Assumptions!$L$47*Financials!PZ43*PZ$3</f>
        <v>0</v>
      </c>
      <c r="QA47" s="13">
        <f>Assumptions!$L$47*Financials!QA43*QA$3</f>
        <v>0</v>
      </c>
      <c r="QB47" s="13">
        <f>Assumptions!$L$47*Financials!QB43*QB$3</f>
        <v>0</v>
      </c>
      <c r="QC47" s="13">
        <f>Assumptions!$L$47*Financials!QC43*QC$3</f>
        <v>0</v>
      </c>
      <c r="QD47" s="13">
        <f>Assumptions!$L$47*Financials!QD43*QD$3</f>
        <v>0</v>
      </c>
      <c r="QE47" s="13">
        <f>Assumptions!$L$47*Financials!QE43*QE$3</f>
        <v>0</v>
      </c>
      <c r="QF47" s="13">
        <f>Assumptions!$L$47*Financials!QF43*QF$3</f>
        <v>0</v>
      </c>
      <c r="QG47" s="13">
        <f>Assumptions!$L$47*Financials!QG43*QG$3</f>
        <v>0</v>
      </c>
      <c r="QH47" s="13">
        <f>Assumptions!$L$47*Financials!QH43*QH$3</f>
        <v>0</v>
      </c>
      <c r="QI47" s="13">
        <f>Assumptions!$L$47*Financials!QI43*QI$3</f>
        <v>0</v>
      </c>
      <c r="QJ47" s="13">
        <f>Assumptions!$L$47*Financials!QJ43*QJ$3</f>
        <v>0</v>
      </c>
      <c r="QK47" s="13">
        <f>Assumptions!$L$47*Financials!QK43*QK$3</f>
        <v>0</v>
      </c>
      <c r="QL47" s="13">
        <f>Assumptions!$L$47*Financials!QL43*QL$3</f>
        <v>0</v>
      </c>
      <c r="QM47" s="13">
        <f>Assumptions!$L$47*Financials!QM43*QM$3</f>
        <v>0</v>
      </c>
      <c r="QN47" s="13">
        <f>Assumptions!$L$47*Financials!QN43*QN$3</f>
        <v>0</v>
      </c>
      <c r="QO47" s="13">
        <f>Assumptions!$L$47*Financials!QO43*QO$3</f>
        <v>0</v>
      </c>
      <c r="QP47" s="13">
        <f>Assumptions!$L$47*Financials!QP43*QP$3</f>
        <v>0</v>
      </c>
      <c r="QQ47" s="13">
        <f>Assumptions!$L$47*Financials!QQ43*QQ$3</f>
        <v>0</v>
      </c>
      <c r="QR47" s="13">
        <f>Assumptions!$L$47*Financials!QR43*QR$3</f>
        <v>0</v>
      </c>
      <c r="QS47" s="13">
        <f>Assumptions!$L$47*Financials!QS43*QS$3</f>
        <v>0</v>
      </c>
      <c r="QT47" s="13">
        <f>Assumptions!$L$47*Financials!QT43*QT$3</f>
        <v>0</v>
      </c>
    </row>
    <row r="48" spans="2:462" x14ac:dyDescent="0.3">
      <c r="B48" s="160" t="s">
        <v>389</v>
      </c>
      <c r="H48" s="13"/>
      <c r="I48" s="13">
        <f>Assumptions!N49</f>
        <v>35100</v>
      </c>
      <c r="L48" s="13">
        <f>I48*(1+L14)*L$3</f>
        <v>35100</v>
      </c>
      <c r="M48" s="13">
        <f>L48*(1+M14)*M$3</f>
        <v>35100</v>
      </c>
      <c r="N48" s="13">
        <f t="shared" ref="N48:BY48" si="2109">M48*(1+N14)*N$3</f>
        <v>35100</v>
      </c>
      <c r="O48" s="13">
        <f t="shared" si="2109"/>
        <v>35100</v>
      </c>
      <c r="P48" s="13">
        <f t="shared" si="2109"/>
        <v>35100</v>
      </c>
      <c r="Q48" s="13">
        <f t="shared" si="2109"/>
        <v>35100</v>
      </c>
      <c r="R48" s="13">
        <f t="shared" si="2109"/>
        <v>35100</v>
      </c>
      <c r="S48" s="13">
        <f t="shared" si="2109"/>
        <v>35100</v>
      </c>
      <c r="T48" s="13">
        <f t="shared" si="2109"/>
        <v>35100</v>
      </c>
      <c r="U48" s="13">
        <f t="shared" si="2109"/>
        <v>35100</v>
      </c>
      <c r="V48" s="13">
        <f t="shared" si="2109"/>
        <v>35100</v>
      </c>
      <c r="W48" s="13">
        <f t="shared" si="2109"/>
        <v>35100</v>
      </c>
      <c r="X48" s="13">
        <f t="shared" si="2109"/>
        <v>35802</v>
      </c>
      <c r="Y48" s="13">
        <f t="shared" si="2109"/>
        <v>36518.04</v>
      </c>
      <c r="Z48" s="13">
        <f t="shared" si="2109"/>
        <v>37248.400800000003</v>
      </c>
      <c r="AA48" s="13">
        <f t="shared" si="2109"/>
        <v>37993.368816000002</v>
      </c>
      <c r="AB48" s="13">
        <f t="shared" si="2109"/>
        <v>38753.236192320001</v>
      </c>
      <c r="AC48" s="13">
        <f t="shared" si="2109"/>
        <v>39528.300916166401</v>
      </c>
      <c r="AD48" s="13">
        <f t="shared" si="2109"/>
        <v>40318.866934489728</v>
      </c>
      <c r="AE48" s="13">
        <f t="shared" si="2109"/>
        <v>41125.244273179524</v>
      </c>
      <c r="AF48" s="13">
        <f t="shared" si="2109"/>
        <v>41947.749158643113</v>
      </c>
      <c r="AG48" s="13">
        <f t="shared" si="2109"/>
        <v>42786.704141815979</v>
      </c>
      <c r="AH48" s="13">
        <f t="shared" si="2109"/>
        <v>43642.438224652302</v>
      </c>
      <c r="AI48" s="13">
        <f t="shared" si="2109"/>
        <v>44515.286989145352</v>
      </c>
      <c r="AJ48" s="13">
        <f t="shared" si="2109"/>
        <v>45405.592728928263</v>
      </c>
      <c r="AK48" s="13">
        <f t="shared" si="2109"/>
        <v>46313.704583506827</v>
      </c>
      <c r="AL48" s="13">
        <f t="shared" si="2109"/>
        <v>47239.978675176964</v>
      </c>
      <c r="AM48" s="13">
        <f t="shared" si="2109"/>
        <v>48184.778248680501</v>
      </c>
      <c r="AN48" s="13">
        <f t="shared" si="2109"/>
        <v>49148.473813654113</v>
      </c>
      <c r="AO48" s="13">
        <f t="shared" si="2109"/>
        <v>50131.443289927192</v>
      </c>
      <c r="AP48" s="13">
        <f t="shared" si="2109"/>
        <v>51134.072155725735</v>
      </c>
      <c r="AQ48" s="13">
        <f t="shared" si="2109"/>
        <v>52156.753598840252</v>
      </c>
      <c r="AR48" s="13">
        <f t="shared" si="2109"/>
        <v>53199.888670817061</v>
      </c>
      <c r="AS48" s="13">
        <f t="shared" si="2109"/>
        <v>54263.886444233402</v>
      </c>
      <c r="AT48" s="13">
        <f t="shared" si="2109"/>
        <v>55349.164173118072</v>
      </c>
      <c r="AU48" s="13">
        <f t="shared" si="2109"/>
        <v>56456.147456580431</v>
      </c>
      <c r="AV48" s="13">
        <f t="shared" si="2109"/>
        <v>57585.270405712043</v>
      </c>
      <c r="AW48" s="13">
        <f t="shared" si="2109"/>
        <v>58736.975813826284</v>
      </c>
      <c r="AX48" s="13">
        <f t="shared" si="2109"/>
        <v>59911.715330102808</v>
      </c>
      <c r="AY48" s="13">
        <f t="shared" si="2109"/>
        <v>61109.949636704863</v>
      </c>
      <c r="AZ48" s="13">
        <f t="shared" si="2109"/>
        <v>62332.148629438962</v>
      </c>
      <c r="BA48" s="13">
        <f t="shared" si="2109"/>
        <v>63578.791602027741</v>
      </c>
      <c r="BB48" s="13">
        <f t="shared" si="2109"/>
        <v>64850.367434068299</v>
      </c>
      <c r="BC48" s="13">
        <f t="shared" si="2109"/>
        <v>66147.37478274967</v>
      </c>
      <c r="BD48" s="13">
        <f t="shared" si="2109"/>
        <v>67470.322278404667</v>
      </c>
      <c r="BE48" s="13">
        <f t="shared" si="2109"/>
        <v>68819.728723972759</v>
      </c>
      <c r="BF48" s="13">
        <f t="shared" si="2109"/>
        <v>70196.123298452221</v>
      </c>
      <c r="BG48" s="13">
        <f t="shared" si="2109"/>
        <v>71600.045764421273</v>
      </c>
      <c r="BH48" s="13">
        <f t="shared" si="2109"/>
        <v>73032.046679709703</v>
      </c>
      <c r="BI48" s="13">
        <f t="shared" si="2109"/>
        <v>74492.687613303904</v>
      </c>
      <c r="BJ48" s="13">
        <f t="shared" si="2109"/>
        <v>75982.541365569981</v>
      </c>
      <c r="BK48" s="13">
        <f t="shared" si="2109"/>
        <v>77502.192192881383</v>
      </c>
      <c r="BL48" s="13">
        <f t="shared" si="2109"/>
        <v>79052.236036739007</v>
      </c>
      <c r="BM48" s="13">
        <f t="shared" si="2109"/>
        <v>80633.280757473782</v>
      </c>
      <c r="BN48" s="13">
        <f t="shared" si="2109"/>
        <v>82245.946372623264</v>
      </c>
      <c r="BO48" s="13">
        <f t="shared" si="2109"/>
        <v>83890.865300075733</v>
      </c>
      <c r="BP48" s="13">
        <f t="shared" si="2109"/>
        <v>85568.682606077244</v>
      </c>
      <c r="BQ48" s="13">
        <f t="shared" si="2109"/>
        <v>87280.056258198791</v>
      </c>
      <c r="BR48" s="13">
        <f t="shared" si="2109"/>
        <v>89025.657383362763</v>
      </c>
      <c r="BS48" s="13">
        <f t="shared" si="2109"/>
        <v>90806.170531030017</v>
      </c>
      <c r="BT48" s="13">
        <f t="shared" si="2109"/>
        <v>92622.293941650612</v>
      </c>
      <c r="BU48" s="13">
        <f t="shared" si="2109"/>
        <v>94474.739820483621</v>
      </c>
      <c r="BV48" s="13">
        <f t="shared" si="2109"/>
        <v>96364.2346168933</v>
      </c>
      <c r="BW48" s="13">
        <f t="shared" si="2109"/>
        <v>98291.519309231167</v>
      </c>
      <c r="BX48" s="13">
        <f t="shared" si="2109"/>
        <v>100257.34969541579</v>
      </c>
      <c r="BY48" s="13">
        <f t="shared" si="2109"/>
        <v>102262.49668932411</v>
      </c>
      <c r="BZ48" s="13">
        <f t="shared" ref="BZ48:EK48" si="2110">BY48*(1+BZ14)*BZ$3</f>
        <v>104307.74662311059</v>
      </c>
      <c r="CA48" s="13">
        <f t="shared" si="2110"/>
        <v>106393.90155557281</v>
      </c>
      <c r="CB48" s="13">
        <f t="shared" si="2110"/>
        <v>108521.77958668426</v>
      </c>
      <c r="CC48" s="13">
        <f t="shared" si="2110"/>
        <v>110692.21517841796</v>
      </c>
      <c r="CD48" s="13">
        <f t="shared" si="2110"/>
        <v>112906.05948198632</v>
      </c>
      <c r="CE48" s="13">
        <f t="shared" si="2110"/>
        <v>115164.18067162605</v>
      </c>
      <c r="CF48" s="13">
        <f t="shared" si="2110"/>
        <v>0</v>
      </c>
      <c r="CG48" s="13">
        <f t="shared" si="2110"/>
        <v>0</v>
      </c>
      <c r="CH48" s="13">
        <f t="shared" si="2110"/>
        <v>0</v>
      </c>
      <c r="CI48" s="13">
        <f t="shared" si="2110"/>
        <v>0</v>
      </c>
      <c r="CJ48" s="13">
        <f t="shared" si="2110"/>
        <v>0</v>
      </c>
      <c r="CK48" s="13">
        <f t="shared" si="2110"/>
        <v>0</v>
      </c>
      <c r="CL48" s="13">
        <f t="shared" si="2110"/>
        <v>0</v>
      </c>
      <c r="CM48" s="13">
        <f t="shared" si="2110"/>
        <v>0</v>
      </c>
      <c r="CN48" s="13">
        <f t="shared" si="2110"/>
        <v>0</v>
      </c>
      <c r="CO48" s="13">
        <f t="shared" si="2110"/>
        <v>0</v>
      </c>
      <c r="CP48" s="13">
        <f t="shared" si="2110"/>
        <v>0</v>
      </c>
      <c r="CQ48" s="13">
        <f t="shared" si="2110"/>
        <v>0</v>
      </c>
      <c r="CR48" s="13">
        <f t="shared" si="2110"/>
        <v>0</v>
      </c>
      <c r="CS48" s="13">
        <f t="shared" si="2110"/>
        <v>0</v>
      </c>
      <c r="CT48" s="13">
        <f t="shared" si="2110"/>
        <v>0</v>
      </c>
      <c r="CU48" s="13">
        <f t="shared" si="2110"/>
        <v>0</v>
      </c>
      <c r="CV48" s="13">
        <f t="shared" si="2110"/>
        <v>0</v>
      </c>
      <c r="CW48" s="13">
        <f t="shared" si="2110"/>
        <v>0</v>
      </c>
      <c r="CX48" s="13">
        <f t="shared" si="2110"/>
        <v>0</v>
      </c>
      <c r="CY48" s="13">
        <f t="shared" si="2110"/>
        <v>0</v>
      </c>
      <c r="CZ48" s="13">
        <f t="shared" si="2110"/>
        <v>0</v>
      </c>
      <c r="DA48" s="13">
        <f t="shared" si="2110"/>
        <v>0</v>
      </c>
      <c r="DB48" s="13">
        <f t="shared" si="2110"/>
        <v>0</v>
      </c>
      <c r="DC48" s="13">
        <f t="shared" si="2110"/>
        <v>0</v>
      </c>
      <c r="DD48" s="13">
        <f t="shared" si="2110"/>
        <v>0</v>
      </c>
      <c r="DE48" s="13">
        <f t="shared" si="2110"/>
        <v>0</v>
      </c>
      <c r="DF48" s="13">
        <f t="shared" si="2110"/>
        <v>0</v>
      </c>
      <c r="DG48" s="13">
        <f t="shared" si="2110"/>
        <v>0</v>
      </c>
      <c r="DH48" s="13">
        <f t="shared" si="2110"/>
        <v>0</v>
      </c>
      <c r="DI48" s="13">
        <f t="shared" si="2110"/>
        <v>0</v>
      </c>
      <c r="DJ48" s="13">
        <f t="shared" si="2110"/>
        <v>0</v>
      </c>
      <c r="DK48" s="13">
        <f t="shared" si="2110"/>
        <v>0</v>
      </c>
      <c r="DL48" s="13">
        <f t="shared" si="2110"/>
        <v>0</v>
      </c>
      <c r="DM48" s="13">
        <f t="shared" si="2110"/>
        <v>0</v>
      </c>
      <c r="DN48" s="13">
        <f t="shared" si="2110"/>
        <v>0</v>
      </c>
      <c r="DO48" s="13">
        <f t="shared" si="2110"/>
        <v>0</v>
      </c>
      <c r="DP48" s="13">
        <f t="shared" si="2110"/>
        <v>0</v>
      </c>
      <c r="DQ48" s="13">
        <f t="shared" si="2110"/>
        <v>0</v>
      </c>
      <c r="DR48" s="13">
        <f t="shared" si="2110"/>
        <v>0</v>
      </c>
      <c r="DS48" s="13">
        <f t="shared" si="2110"/>
        <v>0</v>
      </c>
      <c r="DT48" s="13">
        <f t="shared" si="2110"/>
        <v>0</v>
      </c>
      <c r="DU48" s="13">
        <f t="shared" si="2110"/>
        <v>0</v>
      </c>
      <c r="DV48" s="13">
        <f t="shared" si="2110"/>
        <v>0</v>
      </c>
      <c r="DW48" s="13">
        <f t="shared" si="2110"/>
        <v>0</v>
      </c>
      <c r="DX48" s="13">
        <f t="shared" si="2110"/>
        <v>0</v>
      </c>
      <c r="DY48" s="13">
        <f t="shared" si="2110"/>
        <v>0</v>
      </c>
      <c r="DZ48" s="13">
        <f t="shared" si="2110"/>
        <v>0</v>
      </c>
      <c r="EA48" s="13">
        <f t="shared" si="2110"/>
        <v>0</v>
      </c>
      <c r="EB48" s="13">
        <f t="shared" si="2110"/>
        <v>0</v>
      </c>
      <c r="EC48" s="13">
        <f t="shared" si="2110"/>
        <v>0</v>
      </c>
      <c r="ED48" s="13">
        <f t="shared" si="2110"/>
        <v>0</v>
      </c>
      <c r="EE48" s="13">
        <f t="shared" si="2110"/>
        <v>0</v>
      </c>
      <c r="EF48" s="13">
        <f t="shared" si="2110"/>
        <v>0</v>
      </c>
      <c r="EG48" s="13">
        <f t="shared" si="2110"/>
        <v>0</v>
      </c>
      <c r="EH48" s="13">
        <f t="shared" si="2110"/>
        <v>0</v>
      </c>
      <c r="EI48" s="13">
        <f t="shared" si="2110"/>
        <v>0</v>
      </c>
      <c r="EJ48" s="13">
        <f t="shared" si="2110"/>
        <v>0</v>
      </c>
      <c r="EK48" s="13">
        <f t="shared" si="2110"/>
        <v>0</v>
      </c>
      <c r="EL48" s="13">
        <f t="shared" ref="EL48:GW48" si="2111">EK48*(1+EL14)*EL$3</f>
        <v>0</v>
      </c>
      <c r="EM48" s="13">
        <f t="shared" si="2111"/>
        <v>0</v>
      </c>
      <c r="EN48" s="13">
        <f t="shared" si="2111"/>
        <v>0</v>
      </c>
      <c r="EO48" s="13">
        <f t="shared" si="2111"/>
        <v>0</v>
      </c>
      <c r="EP48" s="13">
        <f t="shared" si="2111"/>
        <v>0</v>
      </c>
      <c r="EQ48" s="13">
        <f t="shared" si="2111"/>
        <v>0</v>
      </c>
      <c r="ER48" s="13">
        <f t="shared" si="2111"/>
        <v>0</v>
      </c>
      <c r="ES48" s="13">
        <f t="shared" si="2111"/>
        <v>0</v>
      </c>
      <c r="ET48" s="13">
        <f t="shared" si="2111"/>
        <v>0</v>
      </c>
      <c r="EU48" s="13">
        <f t="shared" si="2111"/>
        <v>0</v>
      </c>
      <c r="EV48" s="13">
        <f t="shared" si="2111"/>
        <v>0</v>
      </c>
      <c r="EW48" s="13">
        <f t="shared" si="2111"/>
        <v>0</v>
      </c>
      <c r="EX48" s="13">
        <f t="shared" si="2111"/>
        <v>0</v>
      </c>
      <c r="EY48" s="13">
        <f t="shared" si="2111"/>
        <v>0</v>
      </c>
      <c r="EZ48" s="13">
        <f t="shared" si="2111"/>
        <v>0</v>
      </c>
      <c r="FA48" s="13">
        <f t="shared" si="2111"/>
        <v>0</v>
      </c>
      <c r="FB48" s="13">
        <f t="shared" si="2111"/>
        <v>0</v>
      </c>
      <c r="FC48" s="13">
        <f t="shared" si="2111"/>
        <v>0</v>
      </c>
      <c r="FD48" s="13">
        <f t="shared" si="2111"/>
        <v>0</v>
      </c>
      <c r="FE48" s="13">
        <f t="shared" si="2111"/>
        <v>0</v>
      </c>
      <c r="FF48" s="13">
        <f t="shared" si="2111"/>
        <v>0</v>
      </c>
      <c r="FG48" s="13">
        <f t="shared" si="2111"/>
        <v>0</v>
      </c>
      <c r="FH48" s="13">
        <f t="shared" si="2111"/>
        <v>0</v>
      </c>
      <c r="FI48" s="13">
        <f t="shared" si="2111"/>
        <v>0</v>
      </c>
      <c r="FJ48" s="13">
        <f t="shared" si="2111"/>
        <v>0</v>
      </c>
      <c r="FK48" s="13">
        <f t="shared" si="2111"/>
        <v>0</v>
      </c>
      <c r="FL48" s="13">
        <f t="shared" si="2111"/>
        <v>0</v>
      </c>
      <c r="FM48" s="13">
        <f t="shared" si="2111"/>
        <v>0</v>
      </c>
      <c r="FN48" s="13">
        <f t="shared" si="2111"/>
        <v>0</v>
      </c>
      <c r="FO48" s="13">
        <f t="shared" si="2111"/>
        <v>0</v>
      </c>
      <c r="FP48" s="13">
        <f t="shared" si="2111"/>
        <v>0</v>
      </c>
      <c r="FQ48" s="13">
        <f t="shared" si="2111"/>
        <v>0</v>
      </c>
      <c r="FR48" s="13">
        <f t="shared" si="2111"/>
        <v>0</v>
      </c>
      <c r="FS48" s="13">
        <f t="shared" si="2111"/>
        <v>0</v>
      </c>
      <c r="FT48" s="13">
        <f t="shared" si="2111"/>
        <v>0</v>
      </c>
      <c r="FU48" s="13">
        <f t="shared" si="2111"/>
        <v>0</v>
      </c>
      <c r="FV48" s="13">
        <f t="shared" si="2111"/>
        <v>0</v>
      </c>
      <c r="FW48" s="13">
        <f t="shared" si="2111"/>
        <v>0</v>
      </c>
      <c r="FX48" s="13">
        <f t="shared" si="2111"/>
        <v>0</v>
      </c>
      <c r="FY48" s="13">
        <f t="shared" si="2111"/>
        <v>0</v>
      </c>
      <c r="FZ48" s="13">
        <f t="shared" si="2111"/>
        <v>0</v>
      </c>
      <c r="GA48" s="13">
        <f t="shared" si="2111"/>
        <v>0</v>
      </c>
      <c r="GB48" s="13">
        <f t="shared" si="2111"/>
        <v>0</v>
      </c>
      <c r="GC48" s="13">
        <f t="shared" si="2111"/>
        <v>0</v>
      </c>
      <c r="GD48" s="13">
        <f t="shared" si="2111"/>
        <v>0</v>
      </c>
      <c r="GE48" s="13">
        <f t="shared" si="2111"/>
        <v>0</v>
      </c>
      <c r="GF48" s="13">
        <f t="shared" si="2111"/>
        <v>0</v>
      </c>
      <c r="GG48" s="13">
        <f t="shared" si="2111"/>
        <v>0</v>
      </c>
      <c r="GH48" s="13">
        <f t="shared" si="2111"/>
        <v>0</v>
      </c>
      <c r="GI48" s="13">
        <f t="shared" si="2111"/>
        <v>0</v>
      </c>
      <c r="GJ48" s="13">
        <f t="shared" si="2111"/>
        <v>0</v>
      </c>
      <c r="GK48" s="13">
        <f t="shared" si="2111"/>
        <v>0</v>
      </c>
      <c r="GL48" s="13">
        <f t="shared" si="2111"/>
        <v>0</v>
      </c>
      <c r="GM48" s="13">
        <f t="shared" si="2111"/>
        <v>0</v>
      </c>
      <c r="GN48" s="13">
        <f t="shared" si="2111"/>
        <v>0</v>
      </c>
      <c r="GO48" s="13">
        <f t="shared" si="2111"/>
        <v>0</v>
      </c>
      <c r="GP48" s="13">
        <f t="shared" si="2111"/>
        <v>0</v>
      </c>
      <c r="GQ48" s="13">
        <f t="shared" si="2111"/>
        <v>0</v>
      </c>
      <c r="GR48" s="13">
        <f t="shared" si="2111"/>
        <v>0</v>
      </c>
      <c r="GS48" s="13">
        <f t="shared" si="2111"/>
        <v>0</v>
      </c>
      <c r="GT48" s="13">
        <f t="shared" si="2111"/>
        <v>0</v>
      </c>
      <c r="GU48" s="13">
        <f t="shared" si="2111"/>
        <v>0</v>
      </c>
      <c r="GV48" s="13">
        <f t="shared" si="2111"/>
        <v>0</v>
      </c>
      <c r="GW48" s="13">
        <f t="shared" si="2111"/>
        <v>0</v>
      </c>
      <c r="GX48" s="13">
        <f t="shared" ref="GX48:IP48" si="2112">GW48*(1+GX14)*GX$3</f>
        <v>0</v>
      </c>
      <c r="GY48" s="13">
        <f t="shared" si="2112"/>
        <v>0</v>
      </c>
      <c r="GZ48" s="13">
        <f t="shared" si="2112"/>
        <v>0</v>
      </c>
      <c r="HA48" s="13">
        <f t="shared" si="2112"/>
        <v>0</v>
      </c>
      <c r="HB48" s="13">
        <f t="shared" si="2112"/>
        <v>0</v>
      </c>
      <c r="HC48" s="13">
        <f t="shared" si="2112"/>
        <v>0</v>
      </c>
      <c r="HD48" s="13">
        <f t="shared" si="2112"/>
        <v>0</v>
      </c>
      <c r="HE48" s="13">
        <f t="shared" si="2112"/>
        <v>0</v>
      </c>
      <c r="HF48" s="13">
        <f t="shared" si="2112"/>
        <v>0</v>
      </c>
      <c r="HG48" s="13">
        <f t="shared" si="2112"/>
        <v>0</v>
      </c>
      <c r="HH48" s="13">
        <f t="shared" si="2112"/>
        <v>0</v>
      </c>
      <c r="HI48" s="13">
        <f t="shared" si="2112"/>
        <v>0</v>
      </c>
      <c r="HJ48" s="13">
        <f t="shared" si="2112"/>
        <v>0</v>
      </c>
      <c r="HK48" s="13">
        <f t="shared" si="2112"/>
        <v>0</v>
      </c>
      <c r="HL48" s="13">
        <f t="shared" si="2112"/>
        <v>0</v>
      </c>
      <c r="HM48" s="13">
        <f t="shared" si="2112"/>
        <v>0</v>
      </c>
      <c r="HN48" s="13">
        <f t="shared" si="2112"/>
        <v>0</v>
      </c>
      <c r="HO48" s="13">
        <f t="shared" si="2112"/>
        <v>0</v>
      </c>
      <c r="HP48" s="13">
        <f t="shared" si="2112"/>
        <v>0</v>
      </c>
      <c r="HQ48" s="13">
        <f t="shared" si="2112"/>
        <v>0</v>
      </c>
      <c r="HR48" s="13">
        <f t="shared" si="2112"/>
        <v>0</v>
      </c>
      <c r="HS48" s="13">
        <f t="shared" si="2112"/>
        <v>0</v>
      </c>
      <c r="HT48" s="13">
        <f t="shared" si="2112"/>
        <v>0</v>
      </c>
      <c r="HU48" s="13">
        <f t="shared" si="2112"/>
        <v>0</v>
      </c>
      <c r="HV48" s="13">
        <f t="shared" si="2112"/>
        <v>0</v>
      </c>
      <c r="HW48" s="13">
        <f t="shared" si="2112"/>
        <v>0</v>
      </c>
      <c r="HX48" s="13">
        <f t="shared" si="2112"/>
        <v>0</v>
      </c>
      <c r="HY48" s="13">
        <f t="shared" si="2112"/>
        <v>0</v>
      </c>
      <c r="HZ48" s="13">
        <f t="shared" si="2112"/>
        <v>0</v>
      </c>
      <c r="IA48" s="13">
        <f t="shared" si="2112"/>
        <v>0</v>
      </c>
      <c r="IB48" s="13">
        <f t="shared" si="2112"/>
        <v>0</v>
      </c>
      <c r="IC48" s="13">
        <f t="shared" si="2112"/>
        <v>0</v>
      </c>
      <c r="ID48" s="13">
        <f t="shared" si="2112"/>
        <v>0</v>
      </c>
      <c r="IE48" s="13">
        <f t="shared" si="2112"/>
        <v>0</v>
      </c>
      <c r="IF48" s="13">
        <f t="shared" si="2112"/>
        <v>0</v>
      </c>
      <c r="IG48" s="13">
        <f t="shared" si="2112"/>
        <v>0</v>
      </c>
      <c r="IH48" s="13">
        <f t="shared" si="2112"/>
        <v>0</v>
      </c>
      <c r="II48" s="13">
        <f t="shared" si="2112"/>
        <v>0</v>
      </c>
      <c r="IJ48" s="13">
        <f t="shared" si="2112"/>
        <v>0</v>
      </c>
      <c r="IK48" s="13">
        <f t="shared" si="2112"/>
        <v>0</v>
      </c>
      <c r="IL48" s="13">
        <f t="shared" si="2112"/>
        <v>0</v>
      </c>
      <c r="IM48" s="13">
        <f t="shared" si="2112"/>
        <v>0</v>
      </c>
      <c r="IN48" s="13">
        <f t="shared" si="2112"/>
        <v>0</v>
      </c>
      <c r="IO48" s="13">
        <f t="shared" si="2112"/>
        <v>0</v>
      </c>
      <c r="IP48" s="13">
        <f t="shared" si="2112"/>
        <v>0</v>
      </c>
      <c r="IQ48" s="13">
        <f t="shared" ref="IQ48:LB48" si="2113">IP48*(1+IQ14)*IQ$3</f>
        <v>0</v>
      </c>
      <c r="IR48" s="13">
        <f t="shared" si="2113"/>
        <v>0</v>
      </c>
      <c r="IS48" s="13">
        <f t="shared" si="2113"/>
        <v>0</v>
      </c>
      <c r="IT48" s="13">
        <f t="shared" si="2113"/>
        <v>0</v>
      </c>
      <c r="IU48" s="13">
        <f t="shared" si="2113"/>
        <v>0</v>
      </c>
      <c r="IV48" s="13">
        <f t="shared" si="2113"/>
        <v>0</v>
      </c>
      <c r="IW48" s="13">
        <f t="shared" si="2113"/>
        <v>0</v>
      </c>
      <c r="IX48" s="13">
        <f t="shared" si="2113"/>
        <v>0</v>
      </c>
      <c r="IY48" s="13">
        <f t="shared" si="2113"/>
        <v>0</v>
      </c>
      <c r="IZ48" s="13">
        <f t="shared" si="2113"/>
        <v>0</v>
      </c>
      <c r="JA48" s="13">
        <f t="shared" si="2113"/>
        <v>0</v>
      </c>
      <c r="JB48" s="13">
        <f t="shared" si="2113"/>
        <v>0</v>
      </c>
      <c r="JC48" s="13">
        <f t="shared" si="2113"/>
        <v>0</v>
      </c>
      <c r="JD48" s="13">
        <f t="shared" si="2113"/>
        <v>0</v>
      </c>
      <c r="JE48" s="13">
        <f t="shared" si="2113"/>
        <v>0</v>
      </c>
      <c r="JF48" s="13">
        <f t="shared" si="2113"/>
        <v>0</v>
      </c>
      <c r="JG48" s="13">
        <f t="shared" si="2113"/>
        <v>0</v>
      </c>
      <c r="JH48" s="13">
        <f t="shared" si="2113"/>
        <v>0</v>
      </c>
      <c r="JI48" s="13">
        <f t="shared" si="2113"/>
        <v>0</v>
      </c>
      <c r="JJ48" s="13">
        <f t="shared" si="2113"/>
        <v>0</v>
      </c>
      <c r="JK48" s="13">
        <f t="shared" si="2113"/>
        <v>0</v>
      </c>
      <c r="JL48" s="13">
        <f t="shared" si="2113"/>
        <v>0</v>
      </c>
      <c r="JM48" s="13">
        <f t="shared" si="2113"/>
        <v>0</v>
      </c>
      <c r="JN48" s="13">
        <f t="shared" si="2113"/>
        <v>0</v>
      </c>
      <c r="JO48" s="13">
        <f t="shared" si="2113"/>
        <v>0</v>
      </c>
      <c r="JP48" s="13">
        <f t="shared" si="2113"/>
        <v>0</v>
      </c>
      <c r="JQ48" s="13">
        <f t="shared" si="2113"/>
        <v>0</v>
      </c>
      <c r="JR48" s="13">
        <f t="shared" si="2113"/>
        <v>0</v>
      </c>
      <c r="JS48" s="13">
        <f t="shared" si="2113"/>
        <v>0</v>
      </c>
      <c r="JT48" s="13">
        <f t="shared" si="2113"/>
        <v>0</v>
      </c>
      <c r="JU48" s="13">
        <f t="shared" si="2113"/>
        <v>0</v>
      </c>
      <c r="JV48" s="13">
        <f t="shared" si="2113"/>
        <v>0</v>
      </c>
      <c r="JW48" s="13">
        <f t="shared" si="2113"/>
        <v>0</v>
      </c>
      <c r="JX48" s="13">
        <f t="shared" si="2113"/>
        <v>0</v>
      </c>
      <c r="JY48" s="13">
        <f t="shared" si="2113"/>
        <v>0</v>
      </c>
      <c r="JZ48" s="13">
        <f t="shared" si="2113"/>
        <v>0</v>
      </c>
      <c r="KA48" s="13">
        <f t="shared" si="2113"/>
        <v>0</v>
      </c>
      <c r="KB48" s="13">
        <f t="shared" si="2113"/>
        <v>0</v>
      </c>
      <c r="KC48" s="13">
        <f t="shared" si="2113"/>
        <v>0</v>
      </c>
      <c r="KD48" s="13">
        <f t="shared" si="2113"/>
        <v>0</v>
      </c>
      <c r="KE48" s="13">
        <f t="shared" si="2113"/>
        <v>0</v>
      </c>
      <c r="KF48" s="13">
        <f t="shared" si="2113"/>
        <v>0</v>
      </c>
      <c r="KG48" s="13">
        <f t="shared" si="2113"/>
        <v>0</v>
      </c>
      <c r="KH48" s="13">
        <f t="shared" si="2113"/>
        <v>0</v>
      </c>
      <c r="KI48" s="13">
        <f t="shared" si="2113"/>
        <v>0</v>
      </c>
      <c r="KJ48" s="13">
        <f t="shared" si="2113"/>
        <v>0</v>
      </c>
      <c r="KK48" s="13">
        <f t="shared" si="2113"/>
        <v>0</v>
      </c>
      <c r="KL48" s="13">
        <f t="shared" si="2113"/>
        <v>0</v>
      </c>
      <c r="KM48" s="13">
        <f t="shared" si="2113"/>
        <v>0</v>
      </c>
      <c r="KN48" s="13">
        <f t="shared" si="2113"/>
        <v>0</v>
      </c>
      <c r="KO48" s="13">
        <f t="shared" si="2113"/>
        <v>0</v>
      </c>
      <c r="KP48" s="13">
        <f t="shared" si="2113"/>
        <v>0</v>
      </c>
      <c r="KQ48" s="13">
        <f t="shared" si="2113"/>
        <v>0</v>
      </c>
      <c r="KR48" s="13">
        <f t="shared" si="2113"/>
        <v>0</v>
      </c>
      <c r="KS48" s="13">
        <f t="shared" si="2113"/>
        <v>0</v>
      </c>
      <c r="KT48" s="13">
        <f t="shared" si="2113"/>
        <v>0</v>
      </c>
      <c r="KU48" s="13">
        <f t="shared" si="2113"/>
        <v>0</v>
      </c>
      <c r="KV48" s="13">
        <f t="shared" si="2113"/>
        <v>0</v>
      </c>
      <c r="KW48" s="13">
        <f t="shared" si="2113"/>
        <v>0</v>
      </c>
      <c r="KX48" s="13">
        <f t="shared" si="2113"/>
        <v>0</v>
      </c>
      <c r="KY48" s="13">
        <f t="shared" si="2113"/>
        <v>0</v>
      </c>
      <c r="KZ48" s="13">
        <f t="shared" si="2113"/>
        <v>0</v>
      </c>
      <c r="LA48" s="13">
        <f t="shared" si="2113"/>
        <v>0</v>
      </c>
      <c r="LB48" s="13">
        <f t="shared" si="2113"/>
        <v>0</v>
      </c>
      <c r="LC48" s="13">
        <f t="shared" ref="LC48:NN48" si="2114">LB48*(1+LC14)*LC$3</f>
        <v>0</v>
      </c>
      <c r="LD48" s="13">
        <f t="shared" si="2114"/>
        <v>0</v>
      </c>
      <c r="LE48" s="13">
        <f t="shared" si="2114"/>
        <v>0</v>
      </c>
      <c r="LF48" s="13">
        <f t="shared" si="2114"/>
        <v>0</v>
      </c>
      <c r="LG48" s="13">
        <f t="shared" si="2114"/>
        <v>0</v>
      </c>
      <c r="LH48" s="13">
        <f t="shared" si="2114"/>
        <v>0</v>
      </c>
      <c r="LI48" s="13">
        <f t="shared" si="2114"/>
        <v>0</v>
      </c>
      <c r="LJ48" s="13">
        <f t="shared" si="2114"/>
        <v>0</v>
      </c>
      <c r="LK48" s="13">
        <f t="shared" si="2114"/>
        <v>0</v>
      </c>
      <c r="LL48" s="13">
        <f t="shared" si="2114"/>
        <v>0</v>
      </c>
      <c r="LM48" s="13">
        <f t="shared" si="2114"/>
        <v>0</v>
      </c>
      <c r="LN48" s="13">
        <f t="shared" si="2114"/>
        <v>0</v>
      </c>
      <c r="LO48" s="13">
        <f t="shared" si="2114"/>
        <v>0</v>
      </c>
      <c r="LP48" s="13">
        <f t="shared" si="2114"/>
        <v>0</v>
      </c>
      <c r="LQ48" s="13">
        <f t="shared" si="2114"/>
        <v>0</v>
      </c>
      <c r="LR48" s="13">
        <f t="shared" si="2114"/>
        <v>0</v>
      </c>
      <c r="LS48" s="13">
        <f t="shared" si="2114"/>
        <v>0</v>
      </c>
      <c r="LT48" s="13">
        <f t="shared" si="2114"/>
        <v>0</v>
      </c>
      <c r="LU48" s="13">
        <f t="shared" si="2114"/>
        <v>0</v>
      </c>
      <c r="LV48" s="13">
        <f t="shared" si="2114"/>
        <v>0</v>
      </c>
      <c r="LW48" s="13">
        <f t="shared" si="2114"/>
        <v>0</v>
      </c>
      <c r="LX48" s="13">
        <f t="shared" si="2114"/>
        <v>0</v>
      </c>
      <c r="LY48" s="13">
        <f t="shared" si="2114"/>
        <v>0</v>
      </c>
      <c r="LZ48" s="13">
        <f t="shared" si="2114"/>
        <v>0</v>
      </c>
      <c r="MA48" s="13">
        <f t="shared" si="2114"/>
        <v>0</v>
      </c>
      <c r="MB48" s="13">
        <f t="shared" si="2114"/>
        <v>0</v>
      </c>
      <c r="MC48" s="13">
        <f t="shared" si="2114"/>
        <v>0</v>
      </c>
      <c r="MD48" s="13">
        <f t="shared" si="2114"/>
        <v>0</v>
      </c>
      <c r="ME48" s="13">
        <f t="shared" si="2114"/>
        <v>0</v>
      </c>
      <c r="MF48" s="13">
        <f t="shared" si="2114"/>
        <v>0</v>
      </c>
      <c r="MG48" s="13">
        <f t="shared" si="2114"/>
        <v>0</v>
      </c>
      <c r="MH48" s="13">
        <f t="shared" si="2114"/>
        <v>0</v>
      </c>
      <c r="MI48" s="13">
        <f t="shared" si="2114"/>
        <v>0</v>
      </c>
      <c r="MJ48" s="13">
        <f t="shared" si="2114"/>
        <v>0</v>
      </c>
      <c r="MK48" s="13">
        <f t="shared" si="2114"/>
        <v>0</v>
      </c>
      <c r="ML48" s="13">
        <f t="shared" si="2114"/>
        <v>0</v>
      </c>
      <c r="MM48" s="13">
        <f t="shared" si="2114"/>
        <v>0</v>
      </c>
      <c r="MN48" s="13">
        <f t="shared" si="2114"/>
        <v>0</v>
      </c>
      <c r="MO48" s="13">
        <f t="shared" si="2114"/>
        <v>0</v>
      </c>
      <c r="MP48" s="13">
        <f t="shared" si="2114"/>
        <v>0</v>
      </c>
      <c r="MQ48" s="13">
        <f t="shared" si="2114"/>
        <v>0</v>
      </c>
      <c r="MR48" s="13">
        <f t="shared" si="2114"/>
        <v>0</v>
      </c>
      <c r="MS48" s="13">
        <f t="shared" si="2114"/>
        <v>0</v>
      </c>
      <c r="MT48" s="13">
        <f t="shared" si="2114"/>
        <v>0</v>
      </c>
      <c r="MU48" s="13">
        <f t="shared" si="2114"/>
        <v>0</v>
      </c>
      <c r="MV48" s="13">
        <f t="shared" si="2114"/>
        <v>0</v>
      </c>
      <c r="MW48" s="13">
        <f t="shared" si="2114"/>
        <v>0</v>
      </c>
      <c r="MX48" s="13">
        <f t="shared" si="2114"/>
        <v>0</v>
      </c>
      <c r="MY48" s="13">
        <f t="shared" si="2114"/>
        <v>0</v>
      </c>
      <c r="MZ48" s="13">
        <f t="shared" si="2114"/>
        <v>0</v>
      </c>
      <c r="NA48" s="13">
        <f t="shared" si="2114"/>
        <v>0</v>
      </c>
      <c r="NB48" s="13">
        <f t="shared" si="2114"/>
        <v>0</v>
      </c>
      <c r="NC48" s="13">
        <f t="shared" si="2114"/>
        <v>0</v>
      </c>
      <c r="ND48" s="13">
        <f t="shared" si="2114"/>
        <v>0</v>
      </c>
      <c r="NE48" s="13">
        <f t="shared" si="2114"/>
        <v>0</v>
      </c>
      <c r="NF48" s="13">
        <f t="shared" si="2114"/>
        <v>0</v>
      </c>
      <c r="NG48" s="13">
        <f t="shared" si="2114"/>
        <v>0</v>
      </c>
      <c r="NH48" s="13">
        <f t="shared" si="2114"/>
        <v>0</v>
      </c>
      <c r="NI48" s="13">
        <f t="shared" si="2114"/>
        <v>0</v>
      </c>
      <c r="NJ48" s="13">
        <f t="shared" si="2114"/>
        <v>0</v>
      </c>
      <c r="NK48" s="13">
        <f t="shared" si="2114"/>
        <v>0</v>
      </c>
      <c r="NL48" s="13">
        <f t="shared" si="2114"/>
        <v>0</v>
      </c>
      <c r="NM48" s="13">
        <f t="shared" si="2114"/>
        <v>0</v>
      </c>
      <c r="NN48" s="13">
        <f t="shared" si="2114"/>
        <v>0</v>
      </c>
      <c r="NO48" s="13">
        <f t="shared" ref="NO48:PZ48" si="2115">NN48*(1+NO14)*NO$3</f>
        <v>0</v>
      </c>
      <c r="NP48" s="13">
        <f t="shared" si="2115"/>
        <v>0</v>
      </c>
      <c r="NQ48" s="13">
        <f t="shared" si="2115"/>
        <v>0</v>
      </c>
      <c r="NR48" s="13">
        <f t="shared" si="2115"/>
        <v>0</v>
      </c>
      <c r="NS48" s="13">
        <f t="shared" si="2115"/>
        <v>0</v>
      </c>
      <c r="NT48" s="13">
        <f t="shared" si="2115"/>
        <v>0</v>
      </c>
      <c r="NU48" s="13">
        <f t="shared" si="2115"/>
        <v>0</v>
      </c>
      <c r="NV48" s="13">
        <f t="shared" si="2115"/>
        <v>0</v>
      </c>
      <c r="NW48" s="13">
        <f t="shared" si="2115"/>
        <v>0</v>
      </c>
      <c r="NX48" s="13">
        <f t="shared" si="2115"/>
        <v>0</v>
      </c>
      <c r="NY48" s="13">
        <f t="shared" si="2115"/>
        <v>0</v>
      </c>
      <c r="NZ48" s="13">
        <f t="shared" si="2115"/>
        <v>0</v>
      </c>
      <c r="OA48" s="13">
        <f t="shared" si="2115"/>
        <v>0</v>
      </c>
      <c r="OB48" s="13">
        <f t="shared" si="2115"/>
        <v>0</v>
      </c>
      <c r="OC48" s="13">
        <f t="shared" si="2115"/>
        <v>0</v>
      </c>
      <c r="OD48" s="13">
        <f t="shared" si="2115"/>
        <v>0</v>
      </c>
      <c r="OE48" s="13">
        <f t="shared" si="2115"/>
        <v>0</v>
      </c>
      <c r="OF48" s="13">
        <f t="shared" si="2115"/>
        <v>0</v>
      </c>
      <c r="OG48" s="13">
        <f t="shared" si="2115"/>
        <v>0</v>
      </c>
      <c r="OH48" s="13">
        <f t="shared" si="2115"/>
        <v>0</v>
      </c>
      <c r="OI48" s="13">
        <f t="shared" si="2115"/>
        <v>0</v>
      </c>
      <c r="OJ48" s="13">
        <f t="shared" si="2115"/>
        <v>0</v>
      </c>
      <c r="OK48" s="13">
        <f t="shared" si="2115"/>
        <v>0</v>
      </c>
      <c r="OL48" s="13">
        <f t="shared" si="2115"/>
        <v>0</v>
      </c>
      <c r="OM48" s="13">
        <f t="shared" si="2115"/>
        <v>0</v>
      </c>
      <c r="ON48" s="13">
        <f t="shared" si="2115"/>
        <v>0</v>
      </c>
      <c r="OO48" s="13">
        <f t="shared" si="2115"/>
        <v>0</v>
      </c>
      <c r="OP48" s="13">
        <f t="shared" si="2115"/>
        <v>0</v>
      </c>
      <c r="OQ48" s="13">
        <f t="shared" si="2115"/>
        <v>0</v>
      </c>
      <c r="OR48" s="13">
        <f t="shared" si="2115"/>
        <v>0</v>
      </c>
      <c r="OS48" s="13">
        <f t="shared" si="2115"/>
        <v>0</v>
      </c>
      <c r="OT48" s="13">
        <f t="shared" si="2115"/>
        <v>0</v>
      </c>
      <c r="OU48" s="13">
        <f t="shared" si="2115"/>
        <v>0</v>
      </c>
      <c r="OV48" s="13">
        <f t="shared" si="2115"/>
        <v>0</v>
      </c>
      <c r="OW48" s="13">
        <f t="shared" si="2115"/>
        <v>0</v>
      </c>
      <c r="OX48" s="13">
        <f t="shared" si="2115"/>
        <v>0</v>
      </c>
      <c r="OY48" s="13">
        <f t="shared" si="2115"/>
        <v>0</v>
      </c>
      <c r="OZ48" s="13">
        <f t="shared" si="2115"/>
        <v>0</v>
      </c>
      <c r="PA48" s="13">
        <f t="shared" si="2115"/>
        <v>0</v>
      </c>
      <c r="PB48" s="13">
        <f t="shared" si="2115"/>
        <v>0</v>
      </c>
      <c r="PC48" s="13">
        <f t="shared" si="2115"/>
        <v>0</v>
      </c>
      <c r="PD48" s="13">
        <f t="shared" si="2115"/>
        <v>0</v>
      </c>
      <c r="PE48" s="13">
        <f t="shared" si="2115"/>
        <v>0</v>
      </c>
      <c r="PF48" s="13">
        <f t="shared" si="2115"/>
        <v>0</v>
      </c>
      <c r="PG48" s="13">
        <f t="shared" si="2115"/>
        <v>0</v>
      </c>
      <c r="PH48" s="13">
        <f t="shared" si="2115"/>
        <v>0</v>
      </c>
      <c r="PI48" s="13">
        <f t="shared" si="2115"/>
        <v>0</v>
      </c>
      <c r="PJ48" s="13">
        <f t="shared" si="2115"/>
        <v>0</v>
      </c>
      <c r="PK48" s="13">
        <f t="shared" si="2115"/>
        <v>0</v>
      </c>
      <c r="PL48" s="13">
        <f t="shared" si="2115"/>
        <v>0</v>
      </c>
      <c r="PM48" s="13">
        <f t="shared" si="2115"/>
        <v>0</v>
      </c>
      <c r="PN48" s="13">
        <f t="shared" si="2115"/>
        <v>0</v>
      </c>
      <c r="PO48" s="13">
        <f t="shared" si="2115"/>
        <v>0</v>
      </c>
      <c r="PP48" s="13">
        <f t="shared" si="2115"/>
        <v>0</v>
      </c>
      <c r="PQ48" s="13">
        <f t="shared" si="2115"/>
        <v>0</v>
      </c>
      <c r="PR48" s="13">
        <f t="shared" si="2115"/>
        <v>0</v>
      </c>
      <c r="PS48" s="13">
        <f t="shared" si="2115"/>
        <v>0</v>
      </c>
      <c r="PT48" s="13">
        <f t="shared" si="2115"/>
        <v>0</v>
      </c>
      <c r="PU48" s="13">
        <f t="shared" si="2115"/>
        <v>0</v>
      </c>
      <c r="PV48" s="13">
        <f t="shared" si="2115"/>
        <v>0</v>
      </c>
      <c r="PW48" s="13">
        <f t="shared" si="2115"/>
        <v>0</v>
      </c>
      <c r="PX48" s="13">
        <f t="shared" si="2115"/>
        <v>0</v>
      </c>
      <c r="PY48" s="13">
        <f t="shared" si="2115"/>
        <v>0</v>
      </c>
      <c r="PZ48" s="13">
        <f t="shared" si="2115"/>
        <v>0</v>
      </c>
      <c r="QA48" s="13">
        <f t="shared" ref="QA48:QT48" si="2116">PZ48*(1+QA14)*QA$3</f>
        <v>0</v>
      </c>
      <c r="QB48" s="13">
        <f t="shared" si="2116"/>
        <v>0</v>
      </c>
      <c r="QC48" s="13">
        <f t="shared" si="2116"/>
        <v>0</v>
      </c>
      <c r="QD48" s="13">
        <f t="shared" si="2116"/>
        <v>0</v>
      </c>
      <c r="QE48" s="13">
        <f t="shared" si="2116"/>
        <v>0</v>
      </c>
      <c r="QF48" s="13">
        <f t="shared" si="2116"/>
        <v>0</v>
      </c>
      <c r="QG48" s="13">
        <f t="shared" si="2116"/>
        <v>0</v>
      </c>
      <c r="QH48" s="13">
        <f t="shared" si="2116"/>
        <v>0</v>
      </c>
      <c r="QI48" s="13">
        <f t="shared" si="2116"/>
        <v>0</v>
      </c>
      <c r="QJ48" s="13">
        <f t="shared" si="2116"/>
        <v>0</v>
      </c>
      <c r="QK48" s="13">
        <f t="shared" si="2116"/>
        <v>0</v>
      </c>
      <c r="QL48" s="13">
        <f t="shared" si="2116"/>
        <v>0</v>
      </c>
      <c r="QM48" s="13">
        <f t="shared" si="2116"/>
        <v>0</v>
      </c>
      <c r="QN48" s="13">
        <f t="shared" si="2116"/>
        <v>0</v>
      </c>
      <c r="QO48" s="13">
        <f t="shared" si="2116"/>
        <v>0</v>
      </c>
      <c r="QP48" s="13">
        <f t="shared" si="2116"/>
        <v>0</v>
      </c>
      <c r="QQ48" s="13">
        <f t="shared" si="2116"/>
        <v>0</v>
      </c>
      <c r="QR48" s="13">
        <f t="shared" si="2116"/>
        <v>0</v>
      </c>
      <c r="QS48" s="13">
        <f t="shared" si="2116"/>
        <v>0</v>
      </c>
      <c r="QT48" s="13">
        <f t="shared" si="2116"/>
        <v>0</v>
      </c>
    </row>
    <row r="49" spans="2:462" x14ac:dyDescent="0.3">
      <c r="B49" s="160" t="s">
        <v>253</v>
      </c>
      <c r="H49" s="13"/>
      <c r="I49" s="13">
        <f>Assumptions!N50</f>
        <v>11400</v>
      </c>
      <c r="L49" s="13">
        <f t="shared" ref="L49:L55" si="2117">I49*(1+$L$15)*L$3</f>
        <v>11400</v>
      </c>
      <c r="M49" s="13">
        <f t="shared" ref="M49:M55" si="2118">L49*(1+M$15)*M$3</f>
        <v>11400</v>
      </c>
      <c r="N49" s="13">
        <f t="shared" ref="N49:BY49" si="2119">M49*(1+N$15)*N$3</f>
        <v>11400</v>
      </c>
      <c r="O49" s="13">
        <f t="shared" si="2119"/>
        <v>11400</v>
      </c>
      <c r="P49" s="13">
        <f t="shared" si="2119"/>
        <v>11400</v>
      </c>
      <c r="Q49" s="13">
        <f t="shared" si="2119"/>
        <v>11400</v>
      </c>
      <c r="R49" s="13">
        <f t="shared" si="2119"/>
        <v>11400</v>
      </c>
      <c r="S49" s="13">
        <f t="shared" si="2119"/>
        <v>11400</v>
      </c>
      <c r="T49" s="13">
        <f t="shared" si="2119"/>
        <v>11400</v>
      </c>
      <c r="U49" s="13">
        <f t="shared" si="2119"/>
        <v>11400</v>
      </c>
      <c r="V49" s="13">
        <f t="shared" si="2119"/>
        <v>11400</v>
      </c>
      <c r="W49" s="13">
        <f t="shared" si="2119"/>
        <v>11400</v>
      </c>
      <c r="X49" s="13">
        <f t="shared" si="2119"/>
        <v>11742</v>
      </c>
      <c r="Y49" s="13">
        <f t="shared" si="2119"/>
        <v>12094.26</v>
      </c>
      <c r="Z49" s="13">
        <f t="shared" si="2119"/>
        <v>12457.087800000001</v>
      </c>
      <c r="AA49" s="13">
        <f t="shared" si="2119"/>
        <v>12830.800434000001</v>
      </c>
      <c r="AB49" s="13">
        <f t="shared" si="2119"/>
        <v>13215.72444702</v>
      </c>
      <c r="AC49" s="13">
        <f t="shared" si="2119"/>
        <v>13612.196180430601</v>
      </c>
      <c r="AD49" s="13">
        <f t="shared" si="2119"/>
        <v>14020.56206584352</v>
      </c>
      <c r="AE49" s="13">
        <f t="shared" si="2119"/>
        <v>14441.178927818826</v>
      </c>
      <c r="AF49" s="13">
        <f t="shared" si="2119"/>
        <v>14874.414295653391</v>
      </c>
      <c r="AG49" s="13">
        <f t="shared" si="2119"/>
        <v>15320.646724522992</v>
      </c>
      <c r="AH49" s="13">
        <f t="shared" si="2119"/>
        <v>15780.266126258683</v>
      </c>
      <c r="AI49" s="13">
        <f t="shared" si="2119"/>
        <v>16253.674110046444</v>
      </c>
      <c r="AJ49" s="13">
        <f t="shared" si="2119"/>
        <v>16741.284333347838</v>
      </c>
      <c r="AK49" s="13">
        <f t="shared" si="2119"/>
        <v>17243.522863348273</v>
      </c>
      <c r="AL49" s="13">
        <f t="shared" si="2119"/>
        <v>17760.828549248723</v>
      </c>
      <c r="AM49" s="13">
        <f t="shared" si="2119"/>
        <v>18293.653405726185</v>
      </c>
      <c r="AN49" s="13">
        <f t="shared" si="2119"/>
        <v>18842.463007897972</v>
      </c>
      <c r="AO49" s="13">
        <f t="shared" si="2119"/>
        <v>19407.73689813491</v>
      </c>
      <c r="AP49" s="13">
        <f t="shared" si="2119"/>
        <v>19989.969005078958</v>
      </c>
      <c r="AQ49" s="13">
        <f t="shared" si="2119"/>
        <v>20589.668075231326</v>
      </c>
      <c r="AR49" s="13">
        <f t="shared" si="2119"/>
        <v>21207.358117488267</v>
      </c>
      <c r="AS49" s="13">
        <f t="shared" si="2119"/>
        <v>21843.578861012917</v>
      </c>
      <c r="AT49" s="13">
        <f t="shared" si="2119"/>
        <v>22498.886226843304</v>
      </c>
      <c r="AU49" s="13">
        <f t="shared" si="2119"/>
        <v>23173.852813648602</v>
      </c>
      <c r="AV49" s="13">
        <f t="shared" si="2119"/>
        <v>23869.068398058062</v>
      </c>
      <c r="AW49" s="13">
        <f t="shared" si="2119"/>
        <v>24585.140449999803</v>
      </c>
      <c r="AX49" s="13">
        <f t="shared" si="2119"/>
        <v>25322.694663499798</v>
      </c>
      <c r="AY49" s="13">
        <f t="shared" si="2119"/>
        <v>26082.375503404794</v>
      </c>
      <c r="AZ49" s="13">
        <f t="shared" si="2119"/>
        <v>26864.846768506937</v>
      </c>
      <c r="BA49" s="13">
        <f t="shared" si="2119"/>
        <v>27670.792171562145</v>
      </c>
      <c r="BB49" s="13">
        <f t="shared" si="2119"/>
        <v>28500.915936709011</v>
      </c>
      <c r="BC49" s="13">
        <f t="shared" si="2119"/>
        <v>29355.943414810281</v>
      </c>
      <c r="BD49" s="13">
        <f t="shared" si="2119"/>
        <v>30236.621717254591</v>
      </c>
      <c r="BE49" s="13">
        <f t="shared" si="2119"/>
        <v>31143.720368772229</v>
      </c>
      <c r="BF49" s="13">
        <f t="shared" si="2119"/>
        <v>32078.031979835396</v>
      </c>
      <c r="BG49" s="13">
        <f t="shared" si="2119"/>
        <v>33040.372939230459</v>
      </c>
      <c r="BH49" s="13">
        <f t="shared" si="2119"/>
        <v>34031.584127407375</v>
      </c>
      <c r="BI49" s="13">
        <f t="shared" si="2119"/>
        <v>35052.531651229598</v>
      </c>
      <c r="BJ49" s="13">
        <f t="shared" si="2119"/>
        <v>36104.107600766489</v>
      </c>
      <c r="BK49" s="13">
        <f t="shared" si="2119"/>
        <v>37187.230828789485</v>
      </c>
      <c r="BL49" s="13">
        <f t="shared" si="2119"/>
        <v>38302.847753653172</v>
      </c>
      <c r="BM49" s="13">
        <f t="shared" si="2119"/>
        <v>39451.933186262766</v>
      </c>
      <c r="BN49" s="13">
        <f t="shared" si="2119"/>
        <v>40635.491181850652</v>
      </c>
      <c r="BO49" s="13">
        <f t="shared" si="2119"/>
        <v>41854.55591730617</v>
      </c>
      <c r="BP49" s="13">
        <f t="shared" si="2119"/>
        <v>43110.192594825356</v>
      </c>
      <c r="BQ49" s="13">
        <f t="shared" si="2119"/>
        <v>44403.498372670118</v>
      </c>
      <c r="BR49" s="13">
        <f t="shared" si="2119"/>
        <v>45735.60332385022</v>
      </c>
      <c r="BS49" s="13">
        <f t="shared" si="2119"/>
        <v>47107.671423565727</v>
      </c>
      <c r="BT49" s="13">
        <f t="shared" si="2119"/>
        <v>48520.901566272703</v>
      </c>
      <c r="BU49" s="13">
        <f t="shared" si="2119"/>
        <v>49976.528613260889</v>
      </c>
      <c r="BV49" s="13">
        <f t="shared" si="2119"/>
        <v>51475.824471658714</v>
      </c>
      <c r="BW49" s="13">
        <f t="shared" si="2119"/>
        <v>53020.099205808474</v>
      </c>
      <c r="BX49" s="13">
        <f t="shared" si="2119"/>
        <v>54610.702181982728</v>
      </c>
      <c r="BY49" s="13">
        <f t="shared" si="2119"/>
        <v>56249.023247442208</v>
      </c>
      <c r="BZ49" s="13">
        <f t="shared" ref="BZ49:EK49" si="2120">BY49*(1+BZ$15)*BZ$3</f>
        <v>57936.493944865477</v>
      </c>
      <c r="CA49" s="13">
        <f t="shared" si="2120"/>
        <v>59674.588763211439</v>
      </c>
      <c r="CB49" s="13">
        <f t="shared" si="2120"/>
        <v>61464.826426107786</v>
      </c>
      <c r="CC49" s="13">
        <f t="shared" si="2120"/>
        <v>63308.771218891023</v>
      </c>
      <c r="CD49" s="13">
        <f t="shared" si="2120"/>
        <v>65208.034355457756</v>
      </c>
      <c r="CE49" s="13">
        <f t="shared" si="2120"/>
        <v>67164.275386121488</v>
      </c>
      <c r="CF49" s="13">
        <f t="shared" si="2120"/>
        <v>0</v>
      </c>
      <c r="CG49" s="13">
        <f t="shared" si="2120"/>
        <v>0</v>
      </c>
      <c r="CH49" s="13">
        <f t="shared" si="2120"/>
        <v>0</v>
      </c>
      <c r="CI49" s="13">
        <f t="shared" si="2120"/>
        <v>0</v>
      </c>
      <c r="CJ49" s="13">
        <f t="shared" si="2120"/>
        <v>0</v>
      </c>
      <c r="CK49" s="13">
        <f t="shared" si="2120"/>
        <v>0</v>
      </c>
      <c r="CL49" s="13">
        <f t="shared" si="2120"/>
        <v>0</v>
      </c>
      <c r="CM49" s="13">
        <f t="shared" si="2120"/>
        <v>0</v>
      </c>
      <c r="CN49" s="13">
        <f t="shared" si="2120"/>
        <v>0</v>
      </c>
      <c r="CO49" s="13">
        <f t="shared" si="2120"/>
        <v>0</v>
      </c>
      <c r="CP49" s="13">
        <f t="shared" si="2120"/>
        <v>0</v>
      </c>
      <c r="CQ49" s="13">
        <f t="shared" si="2120"/>
        <v>0</v>
      </c>
      <c r="CR49" s="13">
        <f t="shared" si="2120"/>
        <v>0</v>
      </c>
      <c r="CS49" s="13">
        <f t="shared" si="2120"/>
        <v>0</v>
      </c>
      <c r="CT49" s="13">
        <f t="shared" si="2120"/>
        <v>0</v>
      </c>
      <c r="CU49" s="13">
        <f t="shared" si="2120"/>
        <v>0</v>
      </c>
      <c r="CV49" s="13">
        <f t="shared" si="2120"/>
        <v>0</v>
      </c>
      <c r="CW49" s="13">
        <f t="shared" si="2120"/>
        <v>0</v>
      </c>
      <c r="CX49" s="13">
        <f t="shared" si="2120"/>
        <v>0</v>
      </c>
      <c r="CY49" s="13">
        <f t="shared" si="2120"/>
        <v>0</v>
      </c>
      <c r="CZ49" s="13">
        <f t="shared" si="2120"/>
        <v>0</v>
      </c>
      <c r="DA49" s="13">
        <f t="shared" si="2120"/>
        <v>0</v>
      </c>
      <c r="DB49" s="13">
        <f t="shared" si="2120"/>
        <v>0</v>
      </c>
      <c r="DC49" s="13">
        <f t="shared" si="2120"/>
        <v>0</v>
      </c>
      <c r="DD49" s="13">
        <f t="shared" si="2120"/>
        <v>0</v>
      </c>
      <c r="DE49" s="13">
        <f t="shared" si="2120"/>
        <v>0</v>
      </c>
      <c r="DF49" s="13">
        <f t="shared" si="2120"/>
        <v>0</v>
      </c>
      <c r="DG49" s="13">
        <f t="shared" si="2120"/>
        <v>0</v>
      </c>
      <c r="DH49" s="13">
        <f t="shared" si="2120"/>
        <v>0</v>
      </c>
      <c r="DI49" s="13">
        <f t="shared" si="2120"/>
        <v>0</v>
      </c>
      <c r="DJ49" s="13">
        <f t="shared" si="2120"/>
        <v>0</v>
      </c>
      <c r="DK49" s="13">
        <f t="shared" si="2120"/>
        <v>0</v>
      </c>
      <c r="DL49" s="13">
        <f t="shared" si="2120"/>
        <v>0</v>
      </c>
      <c r="DM49" s="13">
        <f t="shared" si="2120"/>
        <v>0</v>
      </c>
      <c r="DN49" s="13">
        <f t="shared" si="2120"/>
        <v>0</v>
      </c>
      <c r="DO49" s="13">
        <f t="shared" si="2120"/>
        <v>0</v>
      </c>
      <c r="DP49" s="13">
        <f t="shared" si="2120"/>
        <v>0</v>
      </c>
      <c r="DQ49" s="13">
        <f t="shared" si="2120"/>
        <v>0</v>
      </c>
      <c r="DR49" s="13">
        <f t="shared" si="2120"/>
        <v>0</v>
      </c>
      <c r="DS49" s="13">
        <f t="shared" si="2120"/>
        <v>0</v>
      </c>
      <c r="DT49" s="13">
        <f t="shared" si="2120"/>
        <v>0</v>
      </c>
      <c r="DU49" s="13">
        <f t="shared" si="2120"/>
        <v>0</v>
      </c>
      <c r="DV49" s="13">
        <f t="shared" si="2120"/>
        <v>0</v>
      </c>
      <c r="DW49" s="13">
        <f t="shared" si="2120"/>
        <v>0</v>
      </c>
      <c r="DX49" s="13">
        <f t="shared" si="2120"/>
        <v>0</v>
      </c>
      <c r="DY49" s="13">
        <f t="shared" si="2120"/>
        <v>0</v>
      </c>
      <c r="DZ49" s="13">
        <f t="shared" si="2120"/>
        <v>0</v>
      </c>
      <c r="EA49" s="13">
        <f t="shared" si="2120"/>
        <v>0</v>
      </c>
      <c r="EB49" s="13">
        <f t="shared" si="2120"/>
        <v>0</v>
      </c>
      <c r="EC49" s="13">
        <f t="shared" si="2120"/>
        <v>0</v>
      </c>
      <c r="ED49" s="13">
        <f t="shared" si="2120"/>
        <v>0</v>
      </c>
      <c r="EE49" s="13">
        <f t="shared" si="2120"/>
        <v>0</v>
      </c>
      <c r="EF49" s="13">
        <f t="shared" si="2120"/>
        <v>0</v>
      </c>
      <c r="EG49" s="13">
        <f t="shared" si="2120"/>
        <v>0</v>
      </c>
      <c r="EH49" s="13">
        <f t="shared" si="2120"/>
        <v>0</v>
      </c>
      <c r="EI49" s="13">
        <f t="shared" si="2120"/>
        <v>0</v>
      </c>
      <c r="EJ49" s="13">
        <f t="shared" si="2120"/>
        <v>0</v>
      </c>
      <c r="EK49" s="13">
        <f t="shared" si="2120"/>
        <v>0</v>
      </c>
      <c r="EL49" s="13">
        <f t="shared" ref="EL49:GW49" si="2121">EK49*(1+EL$15)*EL$3</f>
        <v>0</v>
      </c>
      <c r="EM49" s="13">
        <f t="shared" si="2121"/>
        <v>0</v>
      </c>
      <c r="EN49" s="13">
        <f t="shared" si="2121"/>
        <v>0</v>
      </c>
      <c r="EO49" s="13">
        <f t="shared" si="2121"/>
        <v>0</v>
      </c>
      <c r="EP49" s="13">
        <f t="shared" si="2121"/>
        <v>0</v>
      </c>
      <c r="EQ49" s="13">
        <f t="shared" si="2121"/>
        <v>0</v>
      </c>
      <c r="ER49" s="13">
        <f t="shared" si="2121"/>
        <v>0</v>
      </c>
      <c r="ES49" s="13">
        <f t="shared" si="2121"/>
        <v>0</v>
      </c>
      <c r="ET49" s="13">
        <f t="shared" si="2121"/>
        <v>0</v>
      </c>
      <c r="EU49" s="13">
        <f t="shared" si="2121"/>
        <v>0</v>
      </c>
      <c r="EV49" s="13">
        <f t="shared" si="2121"/>
        <v>0</v>
      </c>
      <c r="EW49" s="13">
        <f t="shared" si="2121"/>
        <v>0</v>
      </c>
      <c r="EX49" s="13">
        <f t="shared" si="2121"/>
        <v>0</v>
      </c>
      <c r="EY49" s="13">
        <f t="shared" si="2121"/>
        <v>0</v>
      </c>
      <c r="EZ49" s="13">
        <f t="shared" si="2121"/>
        <v>0</v>
      </c>
      <c r="FA49" s="13">
        <f t="shared" si="2121"/>
        <v>0</v>
      </c>
      <c r="FB49" s="13">
        <f t="shared" si="2121"/>
        <v>0</v>
      </c>
      <c r="FC49" s="13">
        <f t="shared" si="2121"/>
        <v>0</v>
      </c>
      <c r="FD49" s="13">
        <f t="shared" si="2121"/>
        <v>0</v>
      </c>
      <c r="FE49" s="13">
        <f t="shared" si="2121"/>
        <v>0</v>
      </c>
      <c r="FF49" s="13">
        <f t="shared" si="2121"/>
        <v>0</v>
      </c>
      <c r="FG49" s="13">
        <f t="shared" si="2121"/>
        <v>0</v>
      </c>
      <c r="FH49" s="13">
        <f t="shared" si="2121"/>
        <v>0</v>
      </c>
      <c r="FI49" s="13">
        <f t="shared" si="2121"/>
        <v>0</v>
      </c>
      <c r="FJ49" s="13">
        <f t="shared" si="2121"/>
        <v>0</v>
      </c>
      <c r="FK49" s="13">
        <f t="shared" si="2121"/>
        <v>0</v>
      </c>
      <c r="FL49" s="13">
        <f t="shared" si="2121"/>
        <v>0</v>
      </c>
      <c r="FM49" s="13">
        <f t="shared" si="2121"/>
        <v>0</v>
      </c>
      <c r="FN49" s="13">
        <f t="shared" si="2121"/>
        <v>0</v>
      </c>
      <c r="FO49" s="13">
        <f t="shared" si="2121"/>
        <v>0</v>
      </c>
      <c r="FP49" s="13">
        <f t="shared" si="2121"/>
        <v>0</v>
      </c>
      <c r="FQ49" s="13">
        <f t="shared" si="2121"/>
        <v>0</v>
      </c>
      <c r="FR49" s="13">
        <f t="shared" si="2121"/>
        <v>0</v>
      </c>
      <c r="FS49" s="13">
        <f t="shared" si="2121"/>
        <v>0</v>
      </c>
      <c r="FT49" s="13">
        <f t="shared" si="2121"/>
        <v>0</v>
      </c>
      <c r="FU49" s="13">
        <f t="shared" si="2121"/>
        <v>0</v>
      </c>
      <c r="FV49" s="13">
        <f t="shared" si="2121"/>
        <v>0</v>
      </c>
      <c r="FW49" s="13">
        <f t="shared" si="2121"/>
        <v>0</v>
      </c>
      <c r="FX49" s="13">
        <f t="shared" si="2121"/>
        <v>0</v>
      </c>
      <c r="FY49" s="13">
        <f t="shared" si="2121"/>
        <v>0</v>
      </c>
      <c r="FZ49" s="13">
        <f t="shared" si="2121"/>
        <v>0</v>
      </c>
      <c r="GA49" s="13">
        <f t="shared" si="2121"/>
        <v>0</v>
      </c>
      <c r="GB49" s="13">
        <f t="shared" si="2121"/>
        <v>0</v>
      </c>
      <c r="GC49" s="13">
        <f t="shared" si="2121"/>
        <v>0</v>
      </c>
      <c r="GD49" s="13">
        <f t="shared" si="2121"/>
        <v>0</v>
      </c>
      <c r="GE49" s="13">
        <f t="shared" si="2121"/>
        <v>0</v>
      </c>
      <c r="GF49" s="13">
        <f t="shared" si="2121"/>
        <v>0</v>
      </c>
      <c r="GG49" s="13">
        <f t="shared" si="2121"/>
        <v>0</v>
      </c>
      <c r="GH49" s="13">
        <f t="shared" si="2121"/>
        <v>0</v>
      </c>
      <c r="GI49" s="13">
        <f t="shared" si="2121"/>
        <v>0</v>
      </c>
      <c r="GJ49" s="13">
        <f t="shared" si="2121"/>
        <v>0</v>
      </c>
      <c r="GK49" s="13">
        <f t="shared" si="2121"/>
        <v>0</v>
      </c>
      <c r="GL49" s="13">
        <f t="shared" si="2121"/>
        <v>0</v>
      </c>
      <c r="GM49" s="13">
        <f t="shared" si="2121"/>
        <v>0</v>
      </c>
      <c r="GN49" s="13">
        <f t="shared" si="2121"/>
        <v>0</v>
      </c>
      <c r="GO49" s="13">
        <f t="shared" si="2121"/>
        <v>0</v>
      </c>
      <c r="GP49" s="13">
        <f t="shared" si="2121"/>
        <v>0</v>
      </c>
      <c r="GQ49" s="13">
        <f t="shared" si="2121"/>
        <v>0</v>
      </c>
      <c r="GR49" s="13">
        <f t="shared" si="2121"/>
        <v>0</v>
      </c>
      <c r="GS49" s="13">
        <f t="shared" si="2121"/>
        <v>0</v>
      </c>
      <c r="GT49" s="13">
        <f t="shared" si="2121"/>
        <v>0</v>
      </c>
      <c r="GU49" s="13">
        <f t="shared" si="2121"/>
        <v>0</v>
      </c>
      <c r="GV49" s="13">
        <f t="shared" si="2121"/>
        <v>0</v>
      </c>
      <c r="GW49" s="13">
        <f t="shared" si="2121"/>
        <v>0</v>
      </c>
      <c r="GX49" s="13">
        <f t="shared" ref="GX49:IP49" si="2122">GW49*(1+GX$15)*GX$3</f>
        <v>0</v>
      </c>
      <c r="GY49" s="13">
        <f t="shared" si="2122"/>
        <v>0</v>
      </c>
      <c r="GZ49" s="13">
        <f t="shared" si="2122"/>
        <v>0</v>
      </c>
      <c r="HA49" s="13">
        <f t="shared" si="2122"/>
        <v>0</v>
      </c>
      <c r="HB49" s="13">
        <f t="shared" si="2122"/>
        <v>0</v>
      </c>
      <c r="HC49" s="13">
        <f t="shared" si="2122"/>
        <v>0</v>
      </c>
      <c r="HD49" s="13">
        <f t="shared" si="2122"/>
        <v>0</v>
      </c>
      <c r="HE49" s="13">
        <f t="shared" si="2122"/>
        <v>0</v>
      </c>
      <c r="HF49" s="13">
        <f t="shared" si="2122"/>
        <v>0</v>
      </c>
      <c r="HG49" s="13">
        <f t="shared" si="2122"/>
        <v>0</v>
      </c>
      <c r="HH49" s="13">
        <f t="shared" si="2122"/>
        <v>0</v>
      </c>
      <c r="HI49" s="13">
        <f t="shared" si="2122"/>
        <v>0</v>
      </c>
      <c r="HJ49" s="13">
        <f t="shared" si="2122"/>
        <v>0</v>
      </c>
      <c r="HK49" s="13">
        <f t="shared" si="2122"/>
        <v>0</v>
      </c>
      <c r="HL49" s="13">
        <f t="shared" si="2122"/>
        <v>0</v>
      </c>
      <c r="HM49" s="13">
        <f t="shared" si="2122"/>
        <v>0</v>
      </c>
      <c r="HN49" s="13">
        <f t="shared" si="2122"/>
        <v>0</v>
      </c>
      <c r="HO49" s="13">
        <f t="shared" si="2122"/>
        <v>0</v>
      </c>
      <c r="HP49" s="13">
        <f t="shared" si="2122"/>
        <v>0</v>
      </c>
      <c r="HQ49" s="13">
        <f t="shared" si="2122"/>
        <v>0</v>
      </c>
      <c r="HR49" s="13">
        <f t="shared" si="2122"/>
        <v>0</v>
      </c>
      <c r="HS49" s="13">
        <f t="shared" si="2122"/>
        <v>0</v>
      </c>
      <c r="HT49" s="13">
        <f t="shared" si="2122"/>
        <v>0</v>
      </c>
      <c r="HU49" s="13">
        <f t="shared" si="2122"/>
        <v>0</v>
      </c>
      <c r="HV49" s="13">
        <f t="shared" si="2122"/>
        <v>0</v>
      </c>
      <c r="HW49" s="13">
        <f t="shared" si="2122"/>
        <v>0</v>
      </c>
      <c r="HX49" s="13">
        <f t="shared" si="2122"/>
        <v>0</v>
      </c>
      <c r="HY49" s="13">
        <f t="shared" si="2122"/>
        <v>0</v>
      </c>
      <c r="HZ49" s="13">
        <f t="shared" si="2122"/>
        <v>0</v>
      </c>
      <c r="IA49" s="13">
        <f t="shared" si="2122"/>
        <v>0</v>
      </c>
      <c r="IB49" s="13">
        <f t="shared" si="2122"/>
        <v>0</v>
      </c>
      <c r="IC49" s="13">
        <f t="shared" si="2122"/>
        <v>0</v>
      </c>
      <c r="ID49" s="13">
        <f t="shared" si="2122"/>
        <v>0</v>
      </c>
      <c r="IE49" s="13">
        <f t="shared" si="2122"/>
        <v>0</v>
      </c>
      <c r="IF49" s="13">
        <f t="shared" si="2122"/>
        <v>0</v>
      </c>
      <c r="IG49" s="13">
        <f t="shared" si="2122"/>
        <v>0</v>
      </c>
      <c r="IH49" s="13">
        <f t="shared" si="2122"/>
        <v>0</v>
      </c>
      <c r="II49" s="13">
        <f t="shared" si="2122"/>
        <v>0</v>
      </c>
      <c r="IJ49" s="13">
        <f t="shared" si="2122"/>
        <v>0</v>
      </c>
      <c r="IK49" s="13">
        <f t="shared" si="2122"/>
        <v>0</v>
      </c>
      <c r="IL49" s="13">
        <f t="shared" si="2122"/>
        <v>0</v>
      </c>
      <c r="IM49" s="13">
        <f t="shared" si="2122"/>
        <v>0</v>
      </c>
      <c r="IN49" s="13">
        <f t="shared" si="2122"/>
        <v>0</v>
      </c>
      <c r="IO49" s="13">
        <f t="shared" si="2122"/>
        <v>0</v>
      </c>
      <c r="IP49" s="13">
        <f t="shared" si="2122"/>
        <v>0</v>
      </c>
      <c r="IQ49" s="13">
        <f t="shared" ref="IQ49:LB49" si="2123">IP49*(1+IQ$15)*IQ$3</f>
        <v>0</v>
      </c>
      <c r="IR49" s="13">
        <f t="shared" si="2123"/>
        <v>0</v>
      </c>
      <c r="IS49" s="13">
        <f t="shared" si="2123"/>
        <v>0</v>
      </c>
      <c r="IT49" s="13">
        <f t="shared" si="2123"/>
        <v>0</v>
      </c>
      <c r="IU49" s="13">
        <f t="shared" si="2123"/>
        <v>0</v>
      </c>
      <c r="IV49" s="13">
        <f t="shared" si="2123"/>
        <v>0</v>
      </c>
      <c r="IW49" s="13">
        <f t="shared" si="2123"/>
        <v>0</v>
      </c>
      <c r="IX49" s="13">
        <f t="shared" si="2123"/>
        <v>0</v>
      </c>
      <c r="IY49" s="13">
        <f t="shared" si="2123"/>
        <v>0</v>
      </c>
      <c r="IZ49" s="13">
        <f t="shared" si="2123"/>
        <v>0</v>
      </c>
      <c r="JA49" s="13">
        <f t="shared" si="2123"/>
        <v>0</v>
      </c>
      <c r="JB49" s="13">
        <f t="shared" si="2123"/>
        <v>0</v>
      </c>
      <c r="JC49" s="13">
        <f t="shared" si="2123"/>
        <v>0</v>
      </c>
      <c r="JD49" s="13">
        <f t="shared" si="2123"/>
        <v>0</v>
      </c>
      <c r="JE49" s="13">
        <f t="shared" si="2123"/>
        <v>0</v>
      </c>
      <c r="JF49" s="13">
        <f t="shared" si="2123"/>
        <v>0</v>
      </c>
      <c r="JG49" s="13">
        <f t="shared" si="2123"/>
        <v>0</v>
      </c>
      <c r="JH49" s="13">
        <f t="shared" si="2123"/>
        <v>0</v>
      </c>
      <c r="JI49" s="13">
        <f t="shared" si="2123"/>
        <v>0</v>
      </c>
      <c r="JJ49" s="13">
        <f t="shared" si="2123"/>
        <v>0</v>
      </c>
      <c r="JK49" s="13">
        <f t="shared" si="2123"/>
        <v>0</v>
      </c>
      <c r="JL49" s="13">
        <f t="shared" si="2123"/>
        <v>0</v>
      </c>
      <c r="JM49" s="13">
        <f t="shared" si="2123"/>
        <v>0</v>
      </c>
      <c r="JN49" s="13">
        <f t="shared" si="2123"/>
        <v>0</v>
      </c>
      <c r="JO49" s="13">
        <f t="shared" si="2123"/>
        <v>0</v>
      </c>
      <c r="JP49" s="13">
        <f t="shared" si="2123"/>
        <v>0</v>
      </c>
      <c r="JQ49" s="13">
        <f t="shared" si="2123"/>
        <v>0</v>
      </c>
      <c r="JR49" s="13">
        <f t="shared" si="2123"/>
        <v>0</v>
      </c>
      <c r="JS49" s="13">
        <f t="shared" si="2123"/>
        <v>0</v>
      </c>
      <c r="JT49" s="13">
        <f t="shared" si="2123"/>
        <v>0</v>
      </c>
      <c r="JU49" s="13">
        <f t="shared" si="2123"/>
        <v>0</v>
      </c>
      <c r="JV49" s="13">
        <f t="shared" si="2123"/>
        <v>0</v>
      </c>
      <c r="JW49" s="13">
        <f t="shared" si="2123"/>
        <v>0</v>
      </c>
      <c r="JX49" s="13">
        <f t="shared" si="2123"/>
        <v>0</v>
      </c>
      <c r="JY49" s="13">
        <f t="shared" si="2123"/>
        <v>0</v>
      </c>
      <c r="JZ49" s="13">
        <f t="shared" si="2123"/>
        <v>0</v>
      </c>
      <c r="KA49" s="13">
        <f t="shared" si="2123"/>
        <v>0</v>
      </c>
      <c r="KB49" s="13">
        <f t="shared" si="2123"/>
        <v>0</v>
      </c>
      <c r="KC49" s="13">
        <f t="shared" si="2123"/>
        <v>0</v>
      </c>
      <c r="KD49" s="13">
        <f t="shared" si="2123"/>
        <v>0</v>
      </c>
      <c r="KE49" s="13">
        <f t="shared" si="2123"/>
        <v>0</v>
      </c>
      <c r="KF49" s="13">
        <f t="shared" si="2123"/>
        <v>0</v>
      </c>
      <c r="KG49" s="13">
        <f t="shared" si="2123"/>
        <v>0</v>
      </c>
      <c r="KH49" s="13">
        <f t="shared" si="2123"/>
        <v>0</v>
      </c>
      <c r="KI49" s="13">
        <f t="shared" si="2123"/>
        <v>0</v>
      </c>
      <c r="KJ49" s="13">
        <f t="shared" si="2123"/>
        <v>0</v>
      </c>
      <c r="KK49" s="13">
        <f t="shared" si="2123"/>
        <v>0</v>
      </c>
      <c r="KL49" s="13">
        <f t="shared" si="2123"/>
        <v>0</v>
      </c>
      <c r="KM49" s="13">
        <f t="shared" si="2123"/>
        <v>0</v>
      </c>
      <c r="KN49" s="13">
        <f t="shared" si="2123"/>
        <v>0</v>
      </c>
      <c r="KO49" s="13">
        <f t="shared" si="2123"/>
        <v>0</v>
      </c>
      <c r="KP49" s="13">
        <f t="shared" si="2123"/>
        <v>0</v>
      </c>
      <c r="KQ49" s="13">
        <f t="shared" si="2123"/>
        <v>0</v>
      </c>
      <c r="KR49" s="13">
        <f t="shared" si="2123"/>
        <v>0</v>
      </c>
      <c r="KS49" s="13">
        <f t="shared" si="2123"/>
        <v>0</v>
      </c>
      <c r="KT49" s="13">
        <f t="shared" si="2123"/>
        <v>0</v>
      </c>
      <c r="KU49" s="13">
        <f t="shared" si="2123"/>
        <v>0</v>
      </c>
      <c r="KV49" s="13">
        <f t="shared" si="2123"/>
        <v>0</v>
      </c>
      <c r="KW49" s="13">
        <f t="shared" si="2123"/>
        <v>0</v>
      </c>
      <c r="KX49" s="13">
        <f t="shared" si="2123"/>
        <v>0</v>
      </c>
      <c r="KY49" s="13">
        <f t="shared" si="2123"/>
        <v>0</v>
      </c>
      <c r="KZ49" s="13">
        <f t="shared" si="2123"/>
        <v>0</v>
      </c>
      <c r="LA49" s="13">
        <f t="shared" si="2123"/>
        <v>0</v>
      </c>
      <c r="LB49" s="13">
        <f t="shared" si="2123"/>
        <v>0</v>
      </c>
      <c r="LC49" s="13">
        <f t="shared" ref="LC49:NN49" si="2124">LB49*(1+LC$15)*LC$3</f>
        <v>0</v>
      </c>
      <c r="LD49" s="13">
        <f t="shared" si="2124"/>
        <v>0</v>
      </c>
      <c r="LE49" s="13">
        <f t="shared" si="2124"/>
        <v>0</v>
      </c>
      <c r="LF49" s="13">
        <f t="shared" si="2124"/>
        <v>0</v>
      </c>
      <c r="LG49" s="13">
        <f t="shared" si="2124"/>
        <v>0</v>
      </c>
      <c r="LH49" s="13">
        <f t="shared" si="2124"/>
        <v>0</v>
      </c>
      <c r="LI49" s="13">
        <f t="shared" si="2124"/>
        <v>0</v>
      </c>
      <c r="LJ49" s="13">
        <f t="shared" si="2124"/>
        <v>0</v>
      </c>
      <c r="LK49" s="13">
        <f t="shared" si="2124"/>
        <v>0</v>
      </c>
      <c r="LL49" s="13">
        <f t="shared" si="2124"/>
        <v>0</v>
      </c>
      <c r="LM49" s="13">
        <f t="shared" si="2124"/>
        <v>0</v>
      </c>
      <c r="LN49" s="13">
        <f t="shared" si="2124"/>
        <v>0</v>
      </c>
      <c r="LO49" s="13">
        <f t="shared" si="2124"/>
        <v>0</v>
      </c>
      <c r="LP49" s="13">
        <f t="shared" si="2124"/>
        <v>0</v>
      </c>
      <c r="LQ49" s="13">
        <f t="shared" si="2124"/>
        <v>0</v>
      </c>
      <c r="LR49" s="13">
        <f t="shared" si="2124"/>
        <v>0</v>
      </c>
      <c r="LS49" s="13">
        <f t="shared" si="2124"/>
        <v>0</v>
      </c>
      <c r="LT49" s="13">
        <f t="shared" si="2124"/>
        <v>0</v>
      </c>
      <c r="LU49" s="13">
        <f t="shared" si="2124"/>
        <v>0</v>
      </c>
      <c r="LV49" s="13">
        <f t="shared" si="2124"/>
        <v>0</v>
      </c>
      <c r="LW49" s="13">
        <f t="shared" si="2124"/>
        <v>0</v>
      </c>
      <c r="LX49" s="13">
        <f t="shared" si="2124"/>
        <v>0</v>
      </c>
      <c r="LY49" s="13">
        <f t="shared" si="2124"/>
        <v>0</v>
      </c>
      <c r="LZ49" s="13">
        <f t="shared" si="2124"/>
        <v>0</v>
      </c>
      <c r="MA49" s="13">
        <f t="shared" si="2124"/>
        <v>0</v>
      </c>
      <c r="MB49" s="13">
        <f t="shared" si="2124"/>
        <v>0</v>
      </c>
      <c r="MC49" s="13">
        <f t="shared" si="2124"/>
        <v>0</v>
      </c>
      <c r="MD49" s="13">
        <f t="shared" si="2124"/>
        <v>0</v>
      </c>
      <c r="ME49" s="13">
        <f t="shared" si="2124"/>
        <v>0</v>
      </c>
      <c r="MF49" s="13">
        <f t="shared" si="2124"/>
        <v>0</v>
      </c>
      <c r="MG49" s="13">
        <f t="shared" si="2124"/>
        <v>0</v>
      </c>
      <c r="MH49" s="13">
        <f t="shared" si="2124"/>
        <v>0</v>
      </c>
      <c r="MI49" s="13">
        <f t="shared" si="2124"/>
        <v>0</v>
      </c>
      <c r="MJ49" s="13">
        <f t="shared" si="2124"/>
        <v>0</v>
      </c>
      <c r="MK49" s="13">
        <f t="shared" si="2124"/>
        <v>0</v>
      </c>
      <c r="ML49" s="13">
        <f t="shared" si="2124"/>
        <v>0</v>
      </c>
      <c r="MM49" s="13">
        <f t="shared" si="2124"/>
        <v>0</v>
      </c>
      <c r="MN49" s="13">
        <f t="shared" si="2124"/>
        <v>0</v>
      </c>
      <c r="MO49" s="13">
        <f t="shared" si="2124"/>
        <v>0</v>
      </c>
      <c r="MP49" s="13">
        <f t="shared" si="2124"/>
        <v>0</v>
      </c>
      <c r="MQ49" s="13">
        <f t="shared" si="2124"/>
        <v>0</v>
      </c>
      <c r="MR49" s="13">
        <f t="shared" si="2124"/>
        <v>0</v>
      </c>
      <c r="MS49" s="13">
        <f t="shared" si="2124"/>
        <v>0</v>
      </c>
      <c r="MT49" s="13">
        <f t="shared" si="2124"/>
        <v>0</v>
      </c>
      <c r="MU49" s="13">
        <f t="shared" si="2124"/>
        <v>0</v>
      </c>
      <c r="MV49" s="13">
        <f t="shared" si="2124"/>
        <v>0</v>
      </c>
      <c r="MW49" s="13">
        <f t="shared" si="2124"/>
        <v>0</v>
      </c>
      <c r="MX49" s="13">
        <f t="shared" si="2124"/>
        <v>0</v>
      </c>
      <c r="MY49" s="13">
        <f t="shared" si="2124"/>
        <v>0</v>
      </c>
      <c r="MZ49" s="13">
        <f t="shared" si="2124"/>
        <v>0</v>
      </c>
      <c r="NA49" s="13">
        <f t="shared" si="2124"/>
        <v>0</v>
      </c>
      <c r="NB49" s="13">
        <f t="shared" si="2124"/>
        <v>0</v>
      </c>
      <c r="NC49" s="13">
        <f t="shared" si="2124"/>
        <v>0</v>
      </c>
      <c r="ND49" s="13">
        <f t="shared" si="2124"/>
        <v>0</v>
      </c>
      <c r="NE49" s="13">
        <f t="shared" si="2124"/>
        <v>0</v>
      </c>
      <c r="NF49" s="13">
        <f t="shared" si="2124"/>
        <v>0</v>
      </c>
      <c r="NG49" s="13">
        <f t="shared" si="2124"/>
        <v>0</v>
      </c>
      <c r="NH49" s="13">
        <f t="shared" si="2124"/>
        <v>0</v>
      </c>
      <c r="NI49" s="13">
        <f t="shared" si="2124"/>
        <v>0</v>
      </c>
      <c r="NJ49" s="13">
        <f t="shared" si="2124"/>
        <v>0</v>
      </c>
      <c r="NK49" s="13">
        <f t="shared" si="2124"/>
        <v>0</v>
      </c>
      <c r="NL49" s="13">
        <f t="shared" si="2124"/>
        <v>0</v>
      </c>
      <c r="NM49" s="13">
        <f t="shared" si="2124"/>
        <v>0</v>
      </c>
      <c r="NN49" s="13">
        <f t="shared" si="2124"/>
        <v>0</v>
      </c>
      <c r="NO49" s="13">
        <f t="shared" ref="NO49:PZ49" si="2125">NN49*(1+NO$15)*NO$3</f>
        <v>0</v>
      </c>
      <c r="NP49" s="13">
        <f t="shared" si="2125"/>
        <v>0</v>
      </c>
      <c r="NQ49" s="13">
        <f t="shared" si="2125"/>
        <v>0</v>
      </c>
      <c r="NR49" s="13">
        <f t="shared" si="2125"/>
        <v>0</v>
      </c>
      <c r="NS49" s="13">
        <f t="shared" si="2125"/>
        <v>0</v>
      </c>
      <c r="NT49" s="13">
        <f t="shared" si="2125"/>
        <v>0</v>
      </c>
      <c r="NU49" s="13">
        <f t="shared" si="2125"/>
        <v>0</v>
      </c>
      <c r="NV49" s="13">
        <f t="shared" si="2125"/>
        <v>0</v>
      </c>
      <c r="NW49" s="13">
        <f t="shared" si="2125"/>
        <v>0</v>
      </c>
      <c r="NX49" s="13">
        <f t="shared" si="2125"/>
        <v>0</v>
      </c>
      <c r="NY49" s="13">
        <f t="shared" si="2125"/>
        <v>0</v>
      </c>
      <c r="NZ49" s="13">
        <f t="shared" si="2125"/>
        <v>0</v>
      </c>
      <c r="OA49" s="13">
        <f t="shared" si="2125"/>
        <v>0</v>
      </c>
      <c r="OB49" s="13">
        <f t="shared" si="2125"/>
        <v>0</v>
      </c>
      <c r="OC49" s="13">
        <f t="shared" si="2125"/>
        <v>0</v>
      </c>
      <c r="OD49" s="13">
        <f t="shared" si="2125"/>
        <v>0</v>
      </c>
      <c r="OE49" s="13">
        <f t="shared" si="2125"/>
        <v>0</v>
      </c>
      <c r="OF49" s="13">
        <f t="shared" si="2125"/>
        <v>0</v>
      </c>
      <c r="OG49" s="13">
        <f t="shared" si="2125"/>
        <v>0</v>
      </c>
      <c r="OH49" s="13">
        <f t="shared" si="2125"/>
        <v>0</v>
      </c>
      <c r="OI49" s="13">
        <f t="shared" si="2125"/>
        <v>0</v>
      </c>
      <c r="OJ49" s="13">
        <f t="shared" si="2125"/>
        <v>0</v>
      </c>
      <c r="OK49" s="13">
        <f t="shared" si="2125"/>
        <v>0</v>
      </c>
      <c r="OL49" s="13">
        <f t="shared" si="2125"/>
        <v>0</v>
      </c>
      <c r="OM49" s="13">
        <f t="shared" si="2125"/>
        <v>0</v>
      </c>
      <c r="ON49" s="13">
        <f t="shared" si="2125"/>
        <v>0</v>
      </c>
      <c r="OO49" s="13">
        <f t="shared" si="2125"/>
        <v>0</v>
      </c>
      <c r="OP49" s="13">
        <f t="shared" si="2125"/>
        <v>0</v>
      </c>
      <c r="OQ49" s="13">
        <f t="shared" si="2125"/>
        <v>0</v>
      </c>
      <c r="OR49" s="13">
        <f t="shared" si="2125"/>
        <v>0</v>
      </c>
      <c r="OS49" s="13">
        <f t="shared" si="2125"/>
        <v>0</v>
      </c>
      <c r="OT49" s="13">
        <f t="shared" si="2125"/>
        <v>0</v>
      </c>
      <c r="OU49" s="13">
        <f t="shared" si="2125"/>
        <v>0</v>
      </c>
      <c r="OV49" s="13">
        <f t="shared" si="2125"/>
        <v>0</v>
      </c>
      <c r="OW49" s="13">
        <f t="shared" si="2125"/>
        <v>0</v>
      </c>
      <c r="OX49" s="13">
        <f t="shared" si="2125"/>
        <v>0</v>
      </c>
      <c r="OY49" s="13">
        <f t="shared" si="2125"/>
        <v>0</v>
      </c>
      <c r="OZ49" s="13">
        <f t="shared" si="2125"/>
        <v>0</v>
      </c>
      <c r="PA49" s="13">
        <f t="shared" si="2125"/>
        <v>0</v>
      </c>
      <c r="PB49" s="13">
        <f t="shared" si="2125"/>
        <v>0</v>
      </c>
      <c r="PC49" s="13">
        <f t="shared" si="2125"/>
        <v>0</v>
      </c>
      <c r="PD49" s="13">
        <f t="shared" si="2125"/>
        <v>0</v>
      </c>
      <c r="PE49" s="13">
        <f t="shared" si="2125"/>
        <v>0</v>
      </c>
      <c r="PF49" s="13">
        <f t="shared" si="2125"/>
        <v>0</v>
      </c>
      <c r="PG49" s="13">
        <f t="shared" si="2125"/>
        <v>0</v>
      </c>
      <c r="PH49" s="13">
        <f t="shared" si="2125"/>
        <v>0</v>
      </c>
      <c r="PI49" s="13">
        <f t="shared" si="2125"/>
        <v>0</v>
      </c>
      <c r="PJ49" s="13">
        <f t="shared" si="2125"/>
        <v>0</v>
      </c>
      <c r="PK49" s="13">
        <f t="shared" si="2125"/>
        <v>0</v>
      </c>
      <c r="PL49" s="13">
        <f t="shared" si="2125"/>
        <v>0</v>
      </c>
      <c r="PM49" s="13">
        <f t="shared" si="2125"/>
        <v>0</v>
      </c>
      <c r="PN49" s="13">
        <f t="shared" si="2125"/>
        <v>0</v>
      </c>
      <c r="PO49" s="13">
        <f t="shared" si="2125"/>
        <v>0</v>
      </c>
      <c r="PP49" s="13">
        <f t="shared" si="2125"/>
        <v>0</v>
      </c>
      <c r="PQ49" s="13">
        <f t="shared" si="2125"/>
        <v>0</v>
      </c>
      <c r="PR49" s="13">
        <f t="shared" si="2125"/>
        <v>0</v>
      </c>
      <c r="PS49" s="13">
        <f t="shared" si="2125"/>
        <v>0</v>
      </c>
      <c r="PT49" s="13">
        <f t="shared" si="2125"/>
        <v>0</v>
      </c>
      <c r="PU49" s="13">
        <f t="shared" si="2125"/>
        <v>0</v>
      </c>
      <c r="PV49" s="13">
        <f t="shared" si="2125"/>
        <v>0</v>
      </c>
      <c r="PW49" s="13">
        <f t="shared" si="2125"/>
        <v>0</v>
      </c>
      <c r="PX49" s="13">
        <f t="shared" si="2125"/>
        <v>0</v>
      </c>
      <c r="PY49" s="13">
        <f t="shared" si="2125"/>
        <v>0</v>
      </c>
      <c r="PZ49" s="13">
        <f t="shared" si="2125"/>
        <v>0</v>
      </c>
      <c r="QA49" s="13">
        <f t="shared" ref="QA49:QT49" si="2126">PZ49*(1+QA$15)*QA$3</f>
        <v>0</v>
      </c>
      <c r="QB49" s="13">
        <f t="shared" si="2126"/>
        <v>0</v>
      </c>
      <c r="QC49" s="13">
        <f t="shared" si="2126"/>
        <v>0</v>
      </c>
      <c r="QD49" s="13">
        <f t="shared" si="2126"/>
        <v>0</v>
      </c>
      <c r="QE49" s="13">
        <f t="shared" si="2126"/>
        <v>0</v>
      </c>
      <c r="QF49" s="13">
        <f t="shared" si="2126"/>
        <v>0</v>
      </c>
      <c r="QG49" s="13">
        <f t="shared" si="2126"/>
        <v>0</v>
      </c>
      <c r="QH49" s="13">
        <f t="shared" si="2126"/>
        <v>0</v>
      </c>
      <c r="QI49" s="13">
        <f t="shared" si="2126"/>
        <v>0</v>
      </c>
      <c r="QJ49" s="13">
        <f t="shared" si="2126"/>
        <v>0</v>
      </c>
      <c r="QK49" s="13">
        <f t="shared" si="2126"/>
        <v>0</v>
      </c>
      <c r="QL49" s="13">
        <f t="shared" si="2126"/>
        <v>0</v>
      </c>
      <c r="QM49" s="13">
        <f t="shared" si="2126"/>
        <v>0</v>
      </c>
      <c r="QN49" s="13">
        <f t="shared" si="2126"/>
        <v>0</v>
      </c>
      <c r="QO49" s="13">
        <f t="shared" si="2126"/>
        <v>0</v>
      </c>
      <c r="QP49" s="13">
        <f t="shared" si="2126"/>
        <v>0</v>
      </c>
      <c r="QQ49" s="13">
        <f t="shared" si="2126"/>
        <v>0</v>
      </c>
      <c r="QR49" s="13">
        <f t="shared" si="2126"/>
        <v>0</v>
      </c>
      <c r="QS49" s="13">
        <f t="shared" si="2126"/>
        <v>0</v>
      </c>
      <c r="QT49" s="13">
        <f t="shared" si="2126"/>
        <v>0</v>
      </c>
    </row>
    <row r="50" spans="2:462" x14ac:dyDescent="0.3">
      <c r="B50" s="160" t="s">
        <v>390</v>
      </c>
      <c r="H50" s="13"/>
      <c r="I50" s="13">
        <f>Assumptions!N42</f>
        <v>14000</v>
      </c>
      <c r="L50" s="13">
        <f t="shared" si="2117"/>
        <v>14000</v>
      </c>
      <c r="M50" s="13">
        <f t="shared" si="2118"/>
        <v>14000</v>
      </c>
      <c r="N50" s="13">
        <f t="shared" ref="N50:BY50" si="2127">M50*(1+N$15)*N$3</f>
        <v>14000</v>
      </c>
      <c r="O50" s="13">
        <f t="shared" si="2127"/>
        <v>14000</v>
      </c>
      <c r="P50" s="13">
        <f t="shared" si="2127"/>
        <v>14000</v>
      </c>
      <c r="Q50" s="13">
        <f t="shared" si="2127"/>
        <v>14000</v>
      </c>
      <c r="R50" s="13">
        <f t="shared" si="2127"/>
        <v>14000</v>
      </c>
      <c r="S50" s="13">
        <f t="shared" si="2127"/>
        <v>14000</v>
      </c>
      <c r="T50" s="13">
        <f t="shared" si="2127"/>
        <v>14000</v>
      </c>
      <c r="U50" s="13">
        <f t="shared" si="2127"/>
        <v>14000</v>
      </c>
      <c r="V50" s="13">
        <f t="shared" si="2127"/>
        <v>14000</v>
      </c>
      <c r="W50" s="13">
        <f t="shared" si="2127"/>
        <v>14000</v>
      </c>
      <c r="X50" s="13">
        <f t="shared" si="2127"/>
        <v>14420</v>
      </c>
      <c r="Y50" s="13">
        <f t="shared" si="2127"/>
        <v>14852.6</v>
      </c>
      <c r="Z50" s="13">
        <f t="shared" si="2127"/>
        <v>15298.178</v>
      </c>
      <c r="AA50" s="13">
        <f t="shared" si="2127"/>
        <v>15757.12334</v>
      </c>
      <c r="AB50" s="13">
        <f t="shared" si="2127"/>
        <v>16229.8370402</v>
      </c>
      <c r="AC50" s="13">
        <f t="shared" si="2127"/>
        <v>16716.732151406002</v>
      </c>
      <c r="AD50" s="13">
        <f t="shared" si="2127"/>
        <v>17218.234115948184</v>
      </c>
      <c r="AE50" s="13">
        <f t="shared" si="2127"/>
        <v>17734.781139426628</v>
      </c>
      <c r="AF50" s="13">
        <f t="shared" si="2127"/>
        <v>18266.824573609429</v>
      </c>
      <c r="AG50" s="13">
        <f t="shared" si="2127"/>
        <v>18814.829310817713</v>
      </c>
      <c r="AH50" s="13">
        <f t="shared" si="2127"/>
        <v>19379.274190142245</v>
      </c>
      <c r="AI50" s="13">
        <f t="shared" si="2127"/>
        <v>19960.652415846514</v>
      </c>
      <c r="AJ50" s="13">
        <f t="shared" si="2127"/>
        <v>20559.471988321911</v>
      </c>
      <c r="AK50" s="13">
        <f t="shared" si="2127"/>
        <v>21176.25614797157</v>
      </c>
      <c r="AL50" s="13">
        <f t="shared" si="2127"/>
        <v>21811.543832410716</v>
      </c>
      <c r="AM50" s="13">
        <f t="shared" si="2127"/>
        <v>22465.890147383037</v>
      </c>
      <c r="AN50" s="13">
        <f t="shared" si="2127"/>
        <v>23139.866851804531</v>
      </c>
      <c r="AO50" s="13">
        <f t="shared" si="2127"/>
        <v>23834.062857358665</v>
      </c>
      <c r="AP50" s="13">
        <f t="shared" si="2127"/>
        <v>24549.084743079427</v>
      </c>
      <c r="AQ50" s="13">
        <f t="shared" si="2127"/>
        <v>25285.557285371811</v>
      </c>
      <c r="AR50" s="13">
        <f t="shared" si="2127"/>
        <v>26044.124003932968</v>
      </c>
      <c r="AS50" s="13">
        <f t="shared" si="2127"/>
        <v>26825.447724050959</v>
      </c>
      <c r="AT50" s="13">
        <f t="shared" si="2127"/>
        <v>27630.211155772489</v>
      </c>
      <c r="AU50" s="13">
        <f t="shared" si="2127"/>
        <v>28459.117490445664</v>
      </c>
      <c r="AV50" s="13">
        <f t="shared" si="2127"/>
        <v>29312.891015159035</v>
      </c>
      <c r="AW50" s="13">
        <f t="shared" si="2127"/>
        <v>30192.277745613806</v>
      </c>
      <c r="AX50" s="13">
        <f t="shared" si="2127"/>
        <v>31098.046077982221</v>
      </c>
      <c r="AY50" s="13">
        <f t="shared" si="2127"/>
        <v>32030.987460321689</v>
      </c>
      <c r="AZ50" s="13">
        <f t="shared" si="2127"/>
        <v>32991.917084131339</v>
      </c>
      <c r="BA50" s="13">
        <f t="shared" si="2127"/>
        <v>33981.674596655277</v>
      </c>
      <c r="BB50" s="13">
        <f t="shared" si="2127"/>
        <v>35001.124834554939</v>
      </c>
      <c r="BC50" s="13">
        <f t="shared" si="2127"/>
        <v>36051.158579591589</v>
      </c>
      <c r="BD50" s="13">
        <f t="shared" si="2127"/>
        <v>37132.693336979341</v>
      </c>
      <c r="BE50" s="13">
        <f t="shared" si="2127"/>
        <v>38246.674137088725</v>
      </c>
      <c r="BF50" s="13">
        <f t="shared" si="2127"/>
        <v>39394.07436120139</v>
      </c>
      <c r="BG50" s="13">
        <f t="shared" si="2127"/>
        <v>40575.896592037432</v>
      </c>
      <c r="BH50" s="13">
        <f t="shared" si="2127"/>
        <v>41793.173489798559</v>
      </c>
      <c r="BI50" s="13">
        <f t="shared" si="2127"/>
        <v>43046.96869449252</v>
      </c>
      <c r="BJ50" s="13">
        <f t="shared" si="2127"/>
        <v>44338.377755327296</v>
      </c>
      <c r="BK50" s="13">
        <f t="shared" si="2127"/>
        <v>45668.529087987117</v>
      </c>
      <c r="BL50" s="13">
        <f t="shared" si="2127"/>
        <v>47038.584960626729</v>
      </c>
      <c r="BM50" s="13">
        <f t="shared" si="2127"/>
        <v>48449.742509445532</v>
      </c>
      <c r="BN50" s="13">
        <f t="shared" si="2127"/>
        <v>49903.234784728898</v>
      </c>
      <c r="BO50" s="13">
        <f t="shared" si="2127"/>
        <v>51400.33182827077</v>
      </c>
      <c r="BP50" s="13">
        <f t="shared" si="2127"/>
        <v>52942.341783118893</v>
      </c>
      <c r="BQ50" s="13">
        <f t="shared" si="2127"/>
        <v>54530.61203661246</v>
      </c>
      <c r="BR50" s="13">
        <f t="shared" si="2127"/>
        <v>56166.530397710834</v>
      </c>
      <c r="BS50" s="13">
        <f t="shared" si="2127"/>
        <v>57851.526309642162</v>
      </c>
      <c r="BT50" s="13">
        <f t="shared" si="2127"/>
        <v>59587.072098931429</v>
      </c>
      <c r="BU50" s="13">
        <f t="shared" si="2127"/>
        <v>61374.684261899376</v>
      </c>
      <c r="BV50" s="13">
        <f t="shared" si="2127"/>
        <v>63215.924789756362</v>
      </c>
      <c r="BW50" s="13">
        <f t="shared" si="2127"/>
        <v>65112.402533449058</v>
      </c>
      <c r="BX50" s="13">
        <f t="shared" si="2127"/>
        <v>67065.774609452536</v>
      </c>
      <c r="BY50" s="13">
        <f t="shared" si="2127"/>
        <v>69077.747847736115</v>
      </c>
      <c r="BZ50" s="13">
        <f t="shared" ref="BZ50:EK50" si="2128">BY50*(1+BZ$15)*BZ$3</f>
        <v>71150.080283168194</v>
      </c>
      <c r="CA50" s="13">
        <f t="shared" si="2128"/>
        <v>73284.582691663236</v>
      </c>
      <c r="CB50" s="13">
        <f t="shared" si="2128"/>
        <v>75483.120172413139</v>
      </c>
      <c r="CC50" s="13">
        <f t="shared" si="2128"/>
        <v>77747.613777585531</v>
      </c>
      <c r="CD50" s="13">
        <f t="shared" si="2128"/>
        <v>80080.042190913096</v>
      </c>
      <c r="CE50" s="13">
        <f t="shared" si="2128"/>
        <v>82482.443456640496</v>
      </c>
      <c r="CF50" s="13">
        <f t="shared" si="2128"/>
        <v>0</v>
      </c>
      <c r="CG50" s="13">
        <f t="shared" si="2128"/>
        <v>0</v>
      </c>
      <c r="CH50" s="13">
        <f t="shared" si="2128"/>
        <v>0</v>
      </c>
      <c r="CI50" s="13">
        <f t="shared" si="2128"/>
        <v>0</v>
      </c>
      <c r="CJ50" s="13">
        <f t="shared" si="2128"/>
        <v>0</v>
      </c>
      <c r="CK50" s="13">
        <f t="shared" si="2128"/>
        <v>0</v>
      </c>
      <c r="CL50" s="13">
        <f t="shared" si="2128"/>
        <v>0</v>
      </c>
      <c r="CM50" s="13">
        <f t="shared" si="2128"/>
        <v>0</v>
      </c>
      <c r="CN50" s="13">
        <f t="shared" si="2128"/>
        <v>0</v>
      </c>
      <c r="CO50" s="13">
        <f t="shared" si="2128"/>
        <v>0</v>
      </c>
      <c r="CP50" s="13">
        <f t="shared" si="2128"/>
        <v>0</v>
      </c>
      <c r="CQ50" s="13">
        <f t="shared" si="2128"/>
        <v>0</v>
      </c>
      <c r="CR50" s="13">
        <f t="shared" si="2128"/>
        <v>0</v>
      </c>
      <c r="CS50" s="13">
        <f t="shared" si="2128"/>
        <v>0</v>
      </c>
      <c r="CT50" s="13">
        <f t="shared" si="2128"/>
        <v>0</v>
      </c>
      <c r="CU50" s="13">
        <f t="shared" si="2128"/>
        <v>0</v>
      </c>
      <c r="CV50" s="13">
        <f t="shared" si="2128"/>
        <v>0</v>
      </c>
      <c r="CW50" s="13">
        <f t="shared" si="2128"/>
        <v>0</v>
      </c>
      <c r="CX50" s="13">
        <f t="shared" si="2128"/>
        <v>0</v>
      </c>
      <c r="CY50" s="13">
        <f t="shared" si="2128"/>
        <v>0</v>
      </c>
      <c r="CZ50" s="13">
        <f t="shared" si="2128"/>
        <v>0</v>
      </c>
      <c r="DA50" s="13">
        <f t="shared" si="2128"/>
        <v>0</v>
      </c>
      <c r="DB50" s="13">
        <f t="shared" si="2128"/>
        <v>0</v>
      </c>
      <c r="DC50" s="13">
        <f t="shared" si="2128"/>
        <v>0</v>
      </c>
      <c r="DD50" s="13">
        <f t="shared" si="2128"/>
        <v>0</v>
      </c>
      <c r="DE50" s="13">
        <f t="shared" si="2128"/>
        <v>0</v>
      </c>
      <c r="DF50" s="13">
        <f t="shared" si="2128"/>
        <v>0</v>
      </c>
      <c r="DG50" s="13">
        <f t="shared" si="2128"/>
        <v>0</v>
      </c>
      <c r="DH50" s="13">
        <f t="shared" si="2128"/>
        <v>0</v>
      </c>
      <c r="DI50" s="13">
        <f t="shared" si="2128"/>
        <v>0</v>
      </c>
      <c r="DJ50" s="13">
        <f t="shared" si="2128"/>
        <v>0</v>
      </c>
      <c r="DK50" s="13">
        <f t="shared" si="2128"/>
        <v>0</v>
      </c>
      <c r="DL50" s="13">
        <f t="shared" si="2128"/>
        <v>0</v>
      </c>
      <c r="DM50" s="13">
        <f t="shared" si="2128"/>
        <v>0</v>
      </c>
      <c r="DN50" s="13">
        <f t="shared" si="2128"/>
        <v>0</v>
      </c>
      <c r="DO50" s="13">
        <f t="shared" si="2128"/>
        <v>0</v>
      </c>
      <c r="DP50" s="13">
        <f t="shared" si="2128"/>
        <v>0</v>
      </c>
      <c r="DQ50" s="13">
        <f t="shared" si="2128"/>
        <v>0</v>
      </c>
      <c r="DR50" s="13">
        <f t="shared" si="2128"/>
        <v>0</v>
      </c>
      <c r="DS50" s="13">
        <f t="shared" si="2128"/>
        <v>0</v>
      </c>
      <c r="DT50" s="13">
        <f t="shared" si="2128"/>
        <v>0</v>
      </c>
      <c r="DU50" s="13">
        <f t="shared" si="2128"/>
        <v>0</v>
      </c>
      <c r="DV50" s="13">
        <f t="shared" si="2128"/>
        <v>0</v>
      </c>
      <c r="DW50" s="13">
        <f t="shared" si="2128"/>
        <v>0</v>
      </c>
      <c r="DX50" s="13">
        <f t="shared" si="2128"/>
        <v>0</v>
      </c>
      <c r="DY50" s="13">
        <f t="shared" si="2128"/>
        <v>0</v>
      </c>
      <c r="DZ50" s="13">
        <f t="shared" si="2128"/>
        <v>0</v>
      </c>
      <c r="EA50" s="13">
        <f t="shared" si="2128"/>
        <v>0</v>
      </c>
      <c r="EB50" s="13">
        <f t="shared" si="2128"/>
        <v>0</v>
      </c>
      <c r="EC50" s="13">
        <f t="shared" si="2128"/>
        <v>0</v>
      </c>
      <c r="ED50" s="13">
        <f t="shared" si="2128"/>
        <v>0</v>
      </c>
      <c r="EE50" s="13">
        <f t="shared" si="2128"/>
        <v>0</v>
      </c>
      <c r="EF50" s="13">
        <f t="shared" si="2128"/>
        <v>0</v>
      </c>
      <c r="EG50" s="13">
        <f t="shared" si="2128"/>
        <v>0</v>
      </c>
      <c r="EH50" s="13">
        <f t="shared" si="2128"/>
        <v>0</v>
      </c>
      <c r="EI50" s="13">
        <f t="shared" si="2128"/>
        <v>0</v>
      </c>
      <c r="EJ50" s="13">
        <f t="shared" si="2128"/>
        <v>0</v>
      </c>
      <c r="EK50" s="13">
        <f t="shared" si="2128"/>
        <v>0</v>
      </c>
      <c r="EL50" s="13">
        <f t="shared" ref="EL50:GW50" si="2129">EK50*(1+EL$15)*EL$3</f>
        <v>0</v>
      </c>
      <c r="EM50" s="13">
        <f t="shared" si="2129"/>
        <v>0</v>
      </c>
      <c r="EN50" s="13">
        <f t="shared" si="2129"/>
        <v>0</v>
      </c>
      <c r="EO50" s="13">
        <f t="shared" si="2129"/>
        <v>0</v>
      </c>
      <c r="EP50" s="13">
        <f t="shared" si="2129"/>
        <v>0</v>
      </c>
      <c r="EQ50" s="13">
        <f t="shared" si="2129"/>
        <v>0</v>
      </c>
      <c r="ER50" s="13">
        <f t="shared" si="2129"/>
        <v>0</v>
      </c>
      <c r="ES50" s="13">
        <f t="shared" si="2129"/>
        <v>0</v>
      </c>
      <c r="ET50" s="13">
        <f t="shared" si="2129"/>
        <v>0</v>
      </c>
      <c r="EU50" s="13">
        <f t="shared" si="2129"/>
        <v>0</v>
      </c>
      <c r="EV50" s="13">
        <f t="shared" si="2129"/>
        <v>0</v>
      </c>
      <c r="EW50" s="13">
        <f t="shared" si="2129"/>
        <v>0</v>
      </c>
      <c r="EX50" s="13">
        <f t="shared" si="2129"/>
        <v>0</v>
      </c>
      <c r="EY50" s="13">
        <f t="shared" si="2129"/>
        <v>0</v>
      </c>
      <c r="EZ50" s="13">
        <f t="shared" si="2129"/>
        <v>0</v>
      </c>
      <c r="FA50" s="13">
        <f t="shared" si="2129"/>
        <v>0</v>
      </c>
      <c r="FB50" s="13">
        <f t="shared" si="2129"/>
        <v>0</v>
      </c>
      <c r="FC50" s="13">
        <f t="shared" si="2129"/>
        <v>0</v>
      </c>
      <c r="FD50" s="13">
        <f t="shared" si="2129"/>
        <v>0</v>
      </c>
      <c r="FE50" s="13">
        <f t="shared" si="2129"/>
        <v>0</v>
      </c>
      <c r="FF50" s="13">
        <f t="shared" si="2129"/>
        <v>0</v>
      </c>
      <c r="FG50" s="13">
        <f t="shared" si="2129"/>
        <v>0</v>
      </c>
      <c r="FH50" s="13">
        <f t="shared" si="2129"/>
        <v>0</v>
      </c>
      <c r="FI50" s="13">
        <f t="shared" si="2129"/>
        <v>0</v>
      </c>
      <c r="FJ50" s="13">
        <f t="shared" si="2129"/>
        <v>0</v>
      </c>
      <c r="FK50" s="13">
        <f t="shared" si="2129"/>
        <v>0</v>
      </c>
      <c r="FL50" s="13">
        <f t="shared" si="2129"/>
        <v>0</v>
      </c>
      <c r="FM50" s="13">
        <f t="shared" si="2129"/>
        <v>0</v>
      </c>
      <c r="FN50" s="13">
        <f t="shared" si="2129"/>
        <v>0</v>
      </c>
      <c r="FO50" s="13">
        <f t="shared" si="2129"/>
        <v>0</v>
      </c>
      <c r="FP50" s="13">
        <f t="shared" si="2129"/>
        <v>0</v>
      </c>
      <c r="FQ50" s="13">
        <f t="shared" si="2129"/>
        <v>0</v>
      </c>
      <c r="FR50" s="13">
        <f t="shared" si="2129"/>
        <v>0</v>
      </c>
      <c r="FS50" s="13">
        <f t="shared" si="2129"/>
        <v>0</v>
      </c>
      <c r="FT50" s="13">
        <f t="shared" si="2129"/>
        <v>0</v>
      </c>
      <c r="FU50" s="13">
        <f t="shared" si="2129"/>
        <v>0</v>
      </c>
      <c r="FV50" s="13">
        <f t="shared" si="2129"/>
        <v>0</v>
      </c>
      <c r="FW50" s="13">
        <f t="shared" si="2129"/>
        <v>0</v>
      </c>
      <c r="FX50" s="13">
        <f t="shared" si="2129"/>
        <v>0</v>
      </c>
      <c r="FY50" s="13">
        <f t="shared" si="2129"/>
        <v>0</v>
      </c>
      <c r="FZ50" s="13">
        <f t="shared" si="2129"/>
        <v>0</v>
      </c>
      <c r="GA50" s="13">
        <f t="shared" si="2129"/>
        <v>0</v>
      </c>
      <c r="GB50" s="13">
        <f t="shared" si="2129"/>
        <v>0</v>
      </c>
      <c r="GC50" s="13">
        <f t="shared" si="2129"/>
        <v>0</v>
      </c>
      <c r="GD50" s="13">
        <f t="shared" si="2129"/>
        <v>0</v>
      </c>
      <c r="GE50" s="13">
        <f t="shared" si="2129"/>
        <v>0</v>
      </c>
      <c r="GF50" s="13">
        <f t="shared" si="2129"/>
        <v>0</v>
      </c>
      <c r="GG50" s="13">
        <f t="shared" si="2129"/>
        <v>0</v>
      </c>
      <c r="GH50" s="13">
        <f t="shared" si="2129"/>
        <v>0</v>
      </c>
      <c r="GI50" s="13">
        <f t="shared" si="2129"/>
        <v>0</v>
      </c>
      <c r="GJ50" s="13">
        <f t="shared" si="2129"/>
        <v>0</v>
      </c>
      <c r="GK50" s="13">
        <f t="shared" si="2129"/>
        <v>0</v>
      </c>
      <c r="GL50" s="13">
        <f t="shared" si="2129"/>
        <v>0</v>
      </c>
      <c r="GM50" s="13">
        <f t="shared" si="2129"/>
        <v>0</v>
      </c>
      <c r="GN50" s="13">
        <f t="shared" si="2129"/>
        <v>0</v>
      </c>
      <c r="GO50" s="13">
        <f t="shared" si="2129"/>
        <v>0</v>
      </c>
      <c r="GP50" s="13">
        <f t="shared" si="2129"/>
        <v>0</v>
      </c>
      <c r="GQ50" s="13">
        <f t="shared" si="2129"/>
        <v>0</v>
      </c>
      <c r="GR50" s="13">
        <f t="shared" si="2129"/>
        <v>0</v>
      </c>
      <c r="GS50" s="13">
        <f t="shared" si="2129"/>
        <v>0</v>
      </c>
      <c r="GT50" s="13">
        <f t="shared" si="2129"/>
        <v>0</v>
      </c>
      <c r="GU50" s="13">
        <f t="shared" si="2129"/>
        <v>0</v>
      </c>
      <c r="GV50" s="13">
        <f t="shared" si="2129"/>
        <v>0</v>
      </c>
      <c r="GW50" s="13">
        <f t="shared" si="2129"/>
        <v>0</v>
      </c>
      <c r="GX50" s="13">
        <f t="shared" ref="GX50:IP50" si="2130">GW50*(1+GX$15)*GX$3</f>
        <v>0</v>
      </c>
      <c r="GY50" s="13">
        <f t="shared" si="2130"/>
        <v>0</v>
      </c>
      <c r="GZ50" s="13">
        <f t="shared" si="2130"/>
        <v>0</v>
      </c>
      <c r="HA50" s="13">
        <f t="shared" si="2130"/>
        <v>0</v>
      </c>
      <c r="HB50" s="13">
        <f t="shared" si="2130"/>
        <v>0</v>
      </c>
      <c r="HC50" s="13">
        <f t="shared" si="2130"/>
        <v>0</v>
      </c>
      <c r="HD50" s="13">
        <f t="shared" si="2130"/>
        <v>0</v>
      </c>
      <c r="HE50" s="13">
        <f t="shared" si="2130"/>
        <v>0</v>
      </c>
      <c r="HF50" s="13">
        <f t="shared" si="2130"/>
        <v>0</v>
      </c>
      <c r="HG50" s="13">
        <f t="shared" si="2130"/>
        <v>0</v>
      </c>
      <c r="HH50" s="13">
        <f t="shared" si="2130"/>
        <v>0</v>
      </c>
      <c r="HI50" s="13">
        <f t="shared" si="2130"/>
        <v>0</v>
      </c>
      <c r="HJ50" s="13">
        <f t="shared" si="2130"/>
        <v>0</v>
      </c>
      <c r="HK50" s="13">
        <f t="shared" si="2130"/>
        <v>0</v>
      </c>
      <c r="HL50" s="13">
        <f t="shared" si="2130"/>
        <v>0</v>
      </c>
      <c r="HM50" s="13">
        <f t="shared" si="2130"/>
        <v>0</v>
      </c>
      <c r="HN50" s="13">
        <f t="shared" si="2130"/>
        <v>0</v>
      </c>
      <c r="HO50" s="13">
        <f t="shared" si="2130"/>
        <v>0</v>
      </c>
      <c r="HP50" s="13">
        <f t="shared" si="2130"/>
        <v>0</v>
      </c>
      <c r="HQ50" s="13">
        <f t="shared" si="2130"/>
        <v>0</v>
      </c>
      <c r="HR50" s="13">
        <f t="shared" si="2130"/>
        <v>0</v>
      </c>
      <c r="HS50" s="13">
        <f t="shared" si="2130"/>
        <v>0</v>
      </c>
      <c r="HT50" s="13">
        <f t="shared" si="2130"/>
        <v>0</v>
      </c>
      <c r="HU50" s="13">
        <f t="shared" si="2130"/>
        <v>0</v>
      </c>
      <c r="HV50" s="13">
        <f t="shared" si="2130"/>
        <v>0</v>
      </c>
      <c r="HW50" s="13">
        <f t="shared" si="2130"/>
        <v>0</v>
      </c>
      <c r="HX50" s="13">
        <f t="shared" si="2130"/>
        <v>0</v>
      </c>
      <c r="HY50" s="13">
        <f t="shared" si="2130"/>
        <v>0</v>
      </c>
      <c r="HZ50" s="13">
        <f t="shared" si="2130"/>
        <v>0</v>
      </c>
      <c r="IA50" s="13">
        <f t="shared" si="2130"/>
        <v>0</v>
      </c>
      <c r="IB50" s="13">
        <f t="shared" si="2130"/>
        <v>0</v>
      </c>
      <c r="IC50" s="13">
        <f t="shared" si="2130"/>
        <v>0</v>
      </c>
      <c r="ID50" s="13">
        <f t="shared" si="2130"/>
        <v>0</v>
      </c>
      <c r="IE50" s="13">
        <f t="shared" si="2130"/>
        <v>0</v>
      </c>
      <c r="IF50" s="13">
        <f t="shared" si="2130"/>
        <v>0</v>
      </c>
      <c r="IG50" s="13">
        <f t="shared" si="2130"/>
        <v>0</v>
      </c>
      <c r="IH50" s="13">
        <f t="shared" si="2130"/>
        <v>0</v>
      </c>
      <c r="II50" s="13">
        <f t="shared" si="2130"/>
        <v>0</v>
      </c>
      <c r="IJ50" s="13">
        <f t="shared" si="2130"/>
        <v>0</v>
      </c>
      <c r="IK50" s="13">
        <f t="shared" si="2130"/>
        <v>0</v>
      </c>
      <c r="IL50" s="13">
        <f t="shared" si="2130"/>
        <v>0</v>
      </c>
      <c r="IM50" s="13">
        <f t="shared" si="2130"/>
        <v>0</v>
      </c>
      <c r="IN50" s="13">
        <f t="shared" si="2130"/>
        <v>0</v>
      </c>
      <c r="IO50" s="13">
        <f t="shared" si="2130"/>
        <v>0</v>
      </c>
      <c r="IP50" s="13">
        <f t="shared" si="2130"/>
        <v>0</v>
      </c>
      <c r="IQ50" s="13">
        <f t="shared" ref="IQ50:LB50" si="2131">IP50*(1+IQ$15)*IQ$3</f>
        <v>0</v>
      </c>
      <c r="IR50" s="13">
        <f t="shared" si="2131"/>
        <v>0</v>
      </c>
      <c r="IS50" s="13">
        <f t="shared" si="2131"/>
        <v>0</v>
      </c>
      <c r="IT50" s="13">
        <f t="shared" si="2131"/>
        <v>0</v>
      </c>
      <c r="IU50" s="13">
        <f t="shared" si="2131"/>
        <v>0</v>
      </c>
      <c r="IV50" s="13">
        <f t="shared" si="2131"/>
        <v>0</v>
      </c>
      <c r="IW50" s="13">
        <f t="shared" si="2131"/>
        <v>0</v>
      </c>
      <c r="IX50" s="13">
        <f t="shared" si="2131"/>
        <v>0</v>
      </c>
      <c r="IY50" s="13">
        <f t="shared" si="2131"/>
        <v>0</v>
      </c>
      <c r="IZ50" s="13">
        <f t="shared" si="2131"/>
        <v>0</v>
      </c>
      <c r="JA50" s="13">
        <f t="shared" si="2131"/>
        <v>0</v>
      </c>
      <c r="JB50" s="13">
        <f t="shared" si="2131"/>
        <v>0</v>
      </c>
      <c r="JC50" s="13">
        <f t="shared" si="2131"/>
        <v>0</v>
      </c>
      <c r="JD50" s="13">
        <f t="shared" si="2131"/>
        <v>0</v>
      </c>
      <c r="JE50" s="13">
        <f t="shared" si="2131"/>
        <v>0</v>
      </c>
      <c r="JF50" s="13">
        <f t="shared" si="2131"/>
        <v>0</v>
      </c>
      <c r="JG50" s="13">
        <f t="shared" si="2131"/>
        <v>0</v>
      </c>
      <c r="JH50" s="13">
        <f t="shared" si="2131"/>
        <v>0</v>
      </c>
      <c r="JI50" s="13">
        <f t="shared" si="2131"/>
        <v>0</v>
      </c>
      <c r="JJ50" s="13">
        <f t="shared" si="2131"/>
        <v>0</v>
      </c>
      <c r="JK50" s="13">
        <f t="shared" si="2131"/>
        <v>0</v>
      </c>
      <c r="JL50" s="13">
        <f t="shared" si="2131"/>
        <v>0</v>
      </c>
      <c r="JM50" s="13">
        <f t="shared" si="2131"/>
        <v>0</v>
      </c>
      <c r="JN50" s="13">
        <f t="shared" si="2131"/>
        <v>0</v>
      </c>
      <c r="JO50" s="13">
        <f t="shared" si="2131"/>
        <v>0</v>
      </c>
      <c r="JP50" s="13">
        <f t="shared" si="2131"/>
        <v>0</v>
      </c>
      <c r="JQ50" s="13">
        <f t="shared" si="2131"/>
        <v>0</v>
      </c>
      <c r="JR50" s="13">
        <f t="shared" si="2131"/>
        <v>0</v>
      </c>
      <c r="JS50" s="13">
        <f t="shared" si="2131"/>
        <v>0</v>
      </c>
      <c r="JT50" s="13">
        <f t="shared" si="2131"/>
        <v>0</v>
      </c>
      <c r="JU50" s="13">
        <f t="shared" si="2131"/>
        <v>0</v>
      </c>
      <c r="JV50" s="13">
        <f t="shared" si="2131"/>
        <v>0</v>
      </c>
      <c r="JW50" s="13">
        <f t="shared" si="2131"/>
        <v>0</v>
      </c>
      <c r="JX50" s="13">
        <f t="shared" si="2131"/>
        <v>0</v>
      </c>
      <c r="JY50" s="13">
        <f t="shared" si="2131"/>
        <v>0</v>
      </c>
      <c r="JZ50" s="13">
        <f t="shared" si="2131"/>
        <v>0</v>
      </c>
      <c r="KA50" s="13">
        <f t="shared" si="2131"/>
        <v>0</v>
      </c>
      <c r="KB50" s="13">
        <f t="shared" si="2131"/>
        <v>0</v>
      </c>
      <c r="KC50" s="13">
        <f t="shared" si="2131"/>
        <v>0</v>
      </c>
      <c r="KD50" s="13">
        <f t="shared" si="2131"/>
        <v>0</v>
      </c>
      <c r="KE50" s="13">
        <f t="shared" si="2131"/>
        <v>0</v>
      </c>
      <c r="KF50" s="13">
        <f t="shared" si="2131"/>
        <v>0</v>
      </c>
      <c r="KG50" s="13">
        <f t="shared" si="2131"/>
        <v>0</v>
      </c>
      <c r="KH50" s="13">
        <f t="shared" si="2131"/>
        <v>0</v>
      </c>
      <c r="KI50" s="13">
        <f t="shared" si="2131"/>
        <v>0</v>
      </c>
      <c r="KJ50" s="13">
        <f t="shared" si="2131"/>
        <v>0</v>
      </c>
      <c r="KK50" s="13">
        <f t="shared" si="2131"/>
        <v>0</v>
      </c>
      <c r="KL50" s="13">
        <f t="shared" si="2131"/>
        <v>0</v>
      </c>
      <c r="KM50" s="13">
        <f t="shared" si="2131"/>
        <v>0</v>
      </c>
      <c r="KN50" s="13">
        <f t="shared" si="2131"/>
        <v>0</v>
      </c>
      <c r="KO50" s="13">
        <f t="shared" si="2131"/>
        <v>0</v>
      </c>
      <c r="KP50" s="13">
        <f t="shared" si="2131"/>
        <v>0</v>
      </c>
      <c r="KQ50" s="13">
        <f t="shared" si="2131"/>
        <v>0</v>
      </c>
      <c r="KR50" s="13">
        <f t="shared" si="2131"/>
        <v>0</v>
      </c>
      <c r="KS50" s="13">
        <f t="shared" si="2131"/>
        <v>0</v>
      </c>
      <c r="KT50" s="13">
        <f t="shared" si="2131"/>
        <v>0</v>
      </c>
      <c r="KU50" s="13">
        <f t="shared" si="2131"/>
        <v>0</v>
      </c>
      <c r="KV50" s="13">
        <f t="shared" si="2131"/>
        <v>0</v>
      </c>
      <c r="KW50" s="13">
        <f t="shared" si="2131"/>
        <v>0</v>
      </c>
      <c r="KX50" s="13">
        <f t="shared" si="2131"/>
        <v>0</v>
      </c>
      <c r="KY50" s="13">
        <f t="shared" si="2131"/>
        <v>0</v>
      </c>
      <c r="KZ50" s="13">
        <f t="shared" si="2131"/>
        <v>0</v>
      </c>
      <c r="LA50" s="13">
        <f t="shared" si="2131"/>
        <v>0</v>
      </c>
      <c r="LB50" s="13">
        <f t="shared" si="2131"/>
        <v>0</v>
      </c>
      <c r="LC50" s="13">
        <f t="shared" ref="LC50:NN50" si="2132">LB50*(1+LC$15)*LC$3</f>
        <v>0</v>
      </c>
      <c r="LD50" s="13">
        <f t="shared" si="2132"/>
        <v>0</v>
      </c>
      <c r="LE50" s="13">
        <f t="shared" si="2132"/>
        <v>0</v>
      </c>
      <c r="LF50" s="13">
        <f t="shared" si="2132"/>
        <v>0</v>
      </c>
      <c r="LG50" s="13">
        <f t="shared" si="2132"/>
        <v>0</v>
      </c>
      <c r="LH50" s="13">
        <f t="shared" si="2132"/>
        <v>0</v>
      </c>
      <c r="LI50" s="13">
        <f t="shared" si="2132"/>
        <v>0</v>
      </c>
      <c r="LJ50" s="13">
        <f t="shared" si="2132"/>
        <v>0</v>
      </c>
      <c r="LK50" s="13">
        <f t="shared" si="2132"/>
        <v>0</v>
      </c>
      <c r="LL50" s="13">
        <f t="shared" si="2132"/>
        <v>0</v>
      </c>
      <c r="LM50" s="13">
        <f t="shared" si="2132"/>
        <v>0</v>
      </c>
      <c r="LN50" s="13">
        <f t="shared" si="2132"/>
        <v>0</v>
      </c>
      <c r="LO50" s="13">
        <f t="shared" si="2132"/>
        <v>0</v>
      </c>
      <c r="LP50" s="13">
        <f t="shared" si="2132"/>
        <v>0</v>
      </c>
      <c r="LQ50" s="13">
        <f t="shared" si="2132"/>
        <v>0</v>
      </c>
      <c r="LR50" s="13">
        <f t="shared" si="2132"/>
        <v>0</v>
      </c>
      <c r="LS50" s="13">
        <f t="shared" si="2132"/>
        <v>0</v>
      </c>
      <c r="LT50" s="13">
        <f t="shared" si="2132"/>
        <v>0</v>
      </c>
      <c r="LU50" s="13">
        <f t="shared" si="2132"/>
        <v>0</v>
      </c>
      <c r="LV50" s="13">
        <f t="shared" si="2132"/>
        <v>0</v>
      </c>
      <c r="LW50" s="13">
        <f t="shared" si="2132"/>
        <v>0</v>
      </c>
      <c r="LX50" s="13">
        <f t="shared" si="2132"/>
        <v>0</v>
      </c>
      <c r="LY50" s="13">
        <f t="shared" si="2132"/>
        <v>0</v>
      </c>
      <c r="LZ50" s="13">
        <f t="shared" si="2132"/>
        <v>0</v>
      </c>
      <c r="MA50" s="13">
        <f t="shared" si="2132"/>
        <v>0</v>
      </c>
      <c r="MB50" s="13">
        <f t="shared" si="2132"/>
        <v>0</v>
      </c>
      <c r="MC50" s="13">
        <f t="shared" si="2132"/>
        <v>0</v>
      </c>
      <c r="MD50" s="13">
        <f t="shared" si="2132"/>
        <v>0</v>
      </c>
      <c r="ME50" s="13">
        <f t="shared" si="2132"/>
        <v>0</v>
      </c>
      <c r="MF50" s="13">
        <f t="shared" si="2132"/>
        <v>0</v>
      </c>
      <c r="MG50" s="13">
        <f t="shared" si="2132"/>
        <v>0</v>
      </c>
      <c r="MH50" s="13">
        <f t="shared" si="2132"/>
        <v>0</v>
      </c>
      <c r="MI50" s="13">
        <f t="shared" si="2132"/>
        <v>0</v>
      </c>
      <c r="MJ50" s="13">
        <f t="shared" si="2132"/>
        <v>0</v>
      </c>
      <c r="MK50" s="13">
        <f t="shared" si="2132"/>
        <v>0</v>
      </c>
      <c r="ML50" s="13">
        <f t="shared" si="2132"/>
        <v>0</v>
      </c>
      <c r="MM50" s="13">
        <f t="shared" si="2132"/>
        <v>0</v>
      </c>
      <c r="MN50" s="13">
        <f t="shared" si="2132"/>
        <v>0</v>
      </c>
      <c r="MO50" s="13">
        <f t="shared" si="2132"/>
        <v>0</v>
      </c>
      <c r="MP50" s="13">
        <f t="shared" si="2132"/>
        <v>0</v>
      </c>
      <c r="MQ50" s="13">
        <f t="shared" si="2132"/>
        <v>0</v>
      </c>
      <c r="MR50" s="13">
        <f t="shared" si="2132"/>
        <v>0</v>
      </c>
      <c r="MS50" s="13">
        <f t="shared" si="2132"/>
        <v>0</v>
      </c>
      <c r="MT50" s="13">
        <f t="shared" si="2132"/>
        <v>0</v>
      </c>
      <c r="MU50" s="13">
        <f t="shared" si="2132"/>
        <v>0</v>
      </c>
      <c r="MV50" s="13">
        <f t="shared" si="2132"/>
        <v>0</v>
      </c>
      <c r="MW50" s="13">
        <f t="shared" si="2132"/>
        <v>0</v>
      </c>
      <c r="MX50" s="13">
        <f t="shared" si="2132"/>
        <v>0</v>
      </c>
      <c r="MY50" s="13">
        <f t="shared" si="2132"/>
        <v>0</v>
      </c>
      <c r="MZ50" s="13">
        <f t="shared" si="2132"/>
        <v>0</v>
      </c>
      <c r="NA50" s="13">
        <f t="shared" si="2132"/>
        <v>0</v>
      </c>
      <c r="NB50" s="13">
        <f t="shared" si="2132"/>
        <v>0</v>
      </c>
      <c r="NC50" s="13">
        <f t="shared" si="2132"/>
        <v>0</v>
      </c>
      <c r="ND50" s="13">
        <f t="shared" si="2132"/>
        <v>0</v>
      </c>
      <c r="NE50" s="13">
        <f t="shared" si="2132"/>
        <v>0</v>
      </c>
      <c r="NF50" s="13">
        <f t="shared" si="2132"/>
        <v>0</v>
      </c>
      <c r="NG50" s="13">
        <f t="shared" si="2132"/>
        <v>0</v>
      </c>
      <c r="NH50" s="13">
        <f t="shared" si="2132"/>
        <v>0</v>
      </c>
      <c r="NI50" s="13">
        <f t="shared" si="2132"/>
        <v>0</v>
      </c>
      <c r="NJ50" s="13">
        <f t="shared" si="2132"/>
        <v>0</v>
      </c>
      <c r="NK50" s="13">
        <f t="shared" si="2132"/>
        <v>0</v>
      </c>
      <c r="NL50" s="13">
        <f t="shared" si="2132"/>
        <v>0</v>
      </c>
      <c r="NM50" s="13">
        <f t="shared" si="2132"/>
        <v>0</v>
      </c>
      <c r="NN50" s="13">
        <f t="shared" si="2132"/>
        <v>0</v>
      </c>
      <c r="NO50" s="13">
        <f t="shared" ref="NO50:PZ50" si="2133">NN50*(1+NO$15)*NO$3</f>
        <v>0</v>
      </c>
      <c r="NP50" s="13">
        <f t="shared" si="2133"/>
        <v>0</v>
      </c>
      <c r="NQ50" s="13">
        <f t="shared" si="2133"/>
        <v>0</v>
      </c>
      <c r="NR50" s="13">
        <f t="shared" si="2133"/>
        <v>0</v>
      </c>
      <c r="NS50" s="13">
        <f t="shared" si="2133"/>
        <v>0</v>
      </c>
      <c r="NT50" s="13">
        <f t="shared" si="2133"/>
        <v>0</v>
      </c>
      <c r="NU50" s="13">
        <f t="shared" si="2133"/>
        <v>0</v>
      </c>
      <c r="NV50" s="13">
        <f t="shared" si="2133"/>
        <v>0</v>
      </c>
      <c r="NW50" s="13">
        <f t="shared" si="2133"/>
        <v>0</v>
      </c>
      <c r="NX50" s="13">
        <f t="shared" si="2133"/>
        <v>0</v>
      </c>
      <c r="NY50" s="13">
        <f t="shared" si="2133"/>
        <v>0</v>
      </c>
      <c r="NZ50" s="13">
        <f t="shared" si="2133"/>
        <v>0</v>
      </c>
      <c r="OA50" s="13">
        <f t="shared" si="2133"/>
        <v>0</v>
      </c>
      <c r="OB50" s="13">
        <f t="shared" si="2133"/>
        <v>0</v>
      </c>
      <c r="OC50" s="13">
        <f t="shared" si="2133"/>
        <v>0</v>
      </c>
      <c r="OD50" s="13">
        <f t="shared" si="2133"/>
        <v>0</v>
      </c>
      <c r="OE50" s="13">
        <f t="shared" si="2133"/>
        <v>0</v>
      </c>
      <c r="OF50" s="13">
        <f t="shared" si="2133"/>
        <v>0</v>
      </c>
      <c r="OG50" s="13">
        <f t="shared" si="2133"/>
        <v>0</v>
      </c>
      <c r="OH50" s="13">
        <f t="shared" si="2133"/>
        <v>0</v>
      </c>
      <c r="OI50" s="13">
        <f t="shared" si="2133"/>
        <v>0</v>
      </c>
      <c r="OJ50" s="13">
        <f t="shared" si="2133"/>
        <v>0</v>
      </c>
      <c r="OK50" s="13">
        <f t="shared" si="2133"/>
        <v>0</v>
      </c>
      <c r="OL50" s="13">
        <f t="shared" si="2133"/>
        <v>0</v>
      </c>
      <c r="OM50" s="13">
        <f t="shared" si="2133"/>
        <v>0</v>
      </c>
      <c r="ON50" s="13">
        <f t="shared" si="2133"/>
        <v>0</v>
      </c>
      <c r="OO50" s="13">
        <f t="shared" si="2133"/>
        <v>0</v>
      </c>
      <c r="OP50" s="13">
        <f t="shared" si="2133"/>
        <v>0</v>
      </c>
      <c r="OQ50" s="13">
        <f t="shared" si="2133"/>
        <v>0</v>
      </c>
      <c r="OR50" s="13">
        <f t="shared" si="2133"/>
        <v>0</v>
      </c>
      <c r="OS50" s="13">
        <f t="shared" si="2133"/>
        <v>0</v>
      </c>
      <c r="OT50" s="13">
        <f t="shared" si="2133"/>
        <v>0</v>
      </c>
      <c r="OU50" s="13">
        <f t="shared" si="2133"/>
        <v>0</v>
      </c>
      <c r="OV50" s="13">
        <f t="shared" si="2133"/>
        <v>0</v>
      </c>
      <c r="OW50" s="13">
        <f t="shared" si="2133"/>
        <v>0</v>
      </c>
      <c r="OX50" s="13">
        <f t="shared" si="2133"/>
        <v>0</v>
      </c>
      <c r="OY50" s="13">
        <f t="shared" si="2133"/>
        <v>0</v>
      </c>
      <c r="OZ50" s="13">
        <f t="shared" si="2133"/>
        <v>0</v>
      </c>
      <c r="PA50" s="13">
        <f t="shared" si="2133"/>
        <v>0</v>
      </c>
      <c r="PB50" s="13">
        <f t="shared" si="2133"/>
        <v>0</v>
      </c>
      <c r="PC50" s="13">
        <f t="shared" si="2133"/>
        <v>0</v>
      </c>
      <c r="PD50" s="13">
        <f t="shared" si="2133"/>
        <v>0</v>
      </c>
      <c r="PE50" s="13">
        <f t="shared" si="2133"/>
        <v>0</v>
      </c>
      <c r="PF50" s="13">
        <f t="shared" si="2133"/>
        <v>0</v>
      </c>
      <c r="PG50" s="13">
        <f t="shared" si="2133"/>
        <v>0</v>
      </c>
      <c r="PH50" s="13">
        <f t="shared" si="2133"/>
        <v>0</v>
      </c>
      <c r="PI50" s="13">
        <f t="shared" si="2133"/>
        <v>0</v>
      </c>
      <c r="PJ50" s="13">
        <f t="shared" si="2133"/>
        <v>0</v>
      </c>
      <c r="PK50" s="13">
        <f t="shared" si="2133"/>
        <v>0</v>
      </c>
      <c r="PL50" s="13">
        <f t="shared" si="2133"/>
        <v>0</v>
      </c>
      <c r="PM50" s="13">
        <f t="shared" si="2133"/>
        <v>0</v>
      </c>
      <c r="PN50" s="13">
        <f t="shared" si="2133"/>
        <v>0</v>
      </c>
      <c r="PO50" s="13">
        <f t="shared" si="2133"/>
        <v>0</v>
      </c>
      <c r="PP50" s="13">
        <f t="shared" si="2133"/>
        <v>0</v>
      </c>
      <c r="PQ50" s="13">
        <f t="shared" si="2133"/>
        <v>0</v>
      </c>
      <c r="PR50" s="13">
        <f t="shared" si="2133"/>
        <v>0</v>
      </c>
      <c r="PS50" s="13">
        <f t="shared" si="2133"/>
        <v>0</v>
      </c>
      <c r="PT50" s="13">
        <f t="shared" si="2133"/>
        <v>0</v>
      </c>
      <c r="PU50" s="13">
        <f t="shared" si="2133"/>
        <v>0</v>
      </c>
      <c r="PV50" s="13">
        <f t="shared" si="2133"/>
        <v>0</v>
      </c>
      <c r="PW50" s="13">
        <f t="shared" si="2133"/>
        <v>0</v>
      </c>
      <c r="PX50" s="13">
        <f t="shared" si="2133"/>
        <v>0</v>
      </c>
      <c r="PY50" s="13">
        <f t="shared" si="2133"/>
        <v>0</v>
      </c>
      <c r="PZ50" s="13">
        <f t="shared" si="2133"/>
        <v>0</v>
      </c>
      <c r="QA50" s="13">
        <f t="shared" ref="QA50:QT50" si="2134">PZ50*(1+QA$15)*QA$3</f>
        <v>0</v>
      </c>
      <c r="QB50" s="13">
        <f t="shared" si="2134"/>
        <v>0</v>
      </c>
      <c r="QC50" s="13">
        <f t="shared" si="2134"/>
        <v>0</v>
      </c>
      <c r="QD50" s="13">
        <f t="shared" si="2134"/>
        <v>0</v>
      </c>
      <c r="QE50" s="13">
        <f t="shared" si="2134"/>
        <v>0</v>
      </c>
      <c r="QF50" s="13">
        <f t="shared" si="2134"/>
        <v>0</v>
      </c>
      <c r="QG50" s="13">
        <f t="shared" si="2134"/>
        <v>0</v>
      </c>
      <c r="QH50" s="13">
        <f t="shared" si="2134"/>
        <v>0</v>
      </c>
      <c r="QI50" s="13">
        <f t="shared" si="2134"/>
        <v>0</v>
      </c>
      <c r="QJ50" s="13">
        <f t="shared" si="2134"/>
        <v>0</v>
      </c>
      <c r="QK50" s="13">
        <f t="shared" si="2134"/>
        <v>0</v>
      </c>
      <c r="QL50" s="13">
        <f t="shared" si="2134"/>
        <v>0</v>
      </c>
      <c r="QM50" s="13">
        <f t="shared" si="2134"/>
        <v>0</v>
      </c>
      <c r="QN50" s="13">
        <f t="shared" si="2134"/>
        <v>0</v>
      </c>
      <c r="QO50" s="13">
        <f t="shared" si="2134"/>
        <v>0</v>
      </c>
      <c r="QP50" s="13">
        <f t="shared" si="2134"/>
        <v>0</v>
      </c>
      <c r="QQ50" s="13">
        <f t="shared" si="2134"/>
        <v>0</v>
      </c>
      <c r="QR50" s="13">
        <f t="shared" si="2134"/>
        <v>0</v>
      </c>
      <c r="QS50" s="13">
        <f t="shared" si="2134"/>
        <v>0</v>
      </c>
      <c r="QT50" s="13">
        <f t="shared" si="2134"/>
        <v>0</v>
      </c>
    </row>
    <row r="51" spans="2:462" x14ac:dyDescent="0.3">
      <c r="B51" s="160" t="s">
        <v>362</v>
      </c>
      <c r="H51" s="13"/>
      <c r="I51" s="13">
        <f>Assumptions!N43</f>
        <v>14200</v>
      </c>
      <c r="L51" s="13">
        <f t="shared" si="2117"/>
        <v>14200</v>
      </c>
      <c r="M51" s="13">
        <f t="shared" si="2118"/>
        <v>14200</v>
      </c>
      <c r="N51" s="13">
        <f t="shared" ref="N51:BY51" si="2135">M51*(1+N$15)*N$3</f>
        <v>14200</v>
      </c>
      <c r="O51" s="13">
        <f t="shared" si="2135"/>
        <v>14200</v>
      </c>
      <c r="P51" s="13">
        <f t="shared" si="2135"/>
        <v>14200</v>
      </c>
      <c r="Q51" s="13">
        <f t="shared" si="2135"/>
        <v>14200</v>
      </c>
      <c r="R51" s="13">
        <f t="shared" si="2135"/>
        <v>14200</v>
      </c>
      <c r="S51" s="13">
        <f t="shared" si="2135"/>
        <v>14200</v>
      </c>
      <c r="T51" s="13">
        <f t="shared" si="2135"/>
        <v>14200</v>
      </c>
      <c r="U51" s="13">
        <f t="shared" si="2135"/>
        <v>14200</v>
      </c>
      <c r="V51" s="13">
        <f t="shared" si="2135"/>
        <v>14200</v>
      </c>
      <c r="W51" s="13">
        <f t="shared" si="2135"/>
        <v>14200</v>
      </c>
      <c r="X51" s="13">
        <f t="shared" si="2135"/>
        <v>14626</v>
      </c>
      <c r="Y51" s="13">
        <f t="shared" si="2135"/>
        <v>15064.78</v>
      </c>
      <c r="Z51" s="13">
        <f t="shared" si="2135"/>
        <v>15516.723400000001</v>
      </c>
      <c r="AA51" s="13">
        <f t="shared" si="2135"/>
        <v>15982.225102</v>
      </c>
      <c r="AB51" s="13">
        <f t="shared" si="2135"/>
        <v>16461.691855060002</v>
      </c>
      <c r="AC51" s="13">
        <f t="shared" si="2135"/>
        <v>16955.542610711804</v>
      </c>
      <c r="AD51" s="13">
        <f t="shared" si="2135"/>
        <v>17464.208889033158</v>
      </c>
      <c r="AE51" s="13">
        <f t="shared" si="2135"/>
        <v>17988.135155704153</v>
      </c>
      <c r="AF51" s="13">
        <f t="shared" si="2135"/>
        <v>18527.779210375276</v>
      </c>
      <c r="AG51" s="13">
        <f t="shared" si="2135"/>
        <v>19083.612586686537</v>
      </c>
      <c r="AH51" s="13">
        <f t="shared" si="2135"/>
        <v>19656.120964287133</v>
      </c>
      <c r="AI51" s="13">
        <f t="shared" si="2135"/>
        <v>20245.804593215747</v>
      </c>
      <c r="AJ51" s="13">
        <f t="shared" si="2135"/>
        <v>20853.17873101222</v>
      </c>
      <c r="AK51" s="13">
        <f t="shared" si="2135"/>
        <v>21478.774092942585</v>
      </c>
      <c r="AL51" s="13">
        <f t="shared" si="2135"/>
        <v>22123.137315730863</v>
      </c>
      <c r="AM51" s="13">
        <f t="shared" si="2135"/>
        <v>22786.831435202788</v>
      </c>
      <c r="AN51" s="13">
        <f t="shared" si="2135"/>
        <v>23470.436378258873</v>
      </c>
      <c r="AO51" s="13">
        <f t="shared" si="2135"/>
        <v>24174.549469606642</v>
      </c>
      <c r="AP51" s="13">
        <f t="shared" si="2135"/>
        <v>24899.785953694842</v>
      </c>
      <c r="AQ51" s="13">
        <f t="shared" si="2135"/>
        <v>25646.779532305689</v>
      </c>
      <c r="AR51" s="13">
        <f t="shared" si="2135"/>
        <v>26416.182918274859</v>
      </c>
      <c r="AS51" s="13">
        <f t="shared" si="2135"/>
        <v>27208.668405823104</v>
      </c>
      <c r="AT51" s="13">
        <f t="shared" si="2135"/>
        <v>28024.928457997798</v>
      </c>
      <c r="AU51" s="13">
        <f t="shared" si="2135"/>
        <v>28865.67631173773</v>
      </c>
      <c r="AV51" s="13">
        <f t="shared" si="2135"/>
        <v>29731.646601089862</v>
      </c>
      <c r="AW51" s="13">
        <f t="shared" si="2135"/>
        <v>30623.595999122557</v>
      </c>
      <c r="AX51" s="13">
        <f t="shared" si="2135"/>
        <v>31542.303879096235</v>
      </c>
      <c r="AY51" s="13">
        <f t="shared" si="2135"/>
        <v>32488.572995469123</v>
      </c>
      <c r="AZ51" s="13">
        <f t="shared" si="2135"/>
        <v>33463.230185333196</v>
      </c>
      <c r="BA51" s="13">
        <f t="shared" si="2135"/>
        <v>34467.127090893191</v>
      </c>
      <c r="BB51" s="13">
        <f t="shared" si="2135"/>
        <v>35501.140903619991</v>
      </c>
      <c r="BC51" s="13">
        <f t="shared" si="2135"/>
        <v>36566.175130728589</v>
      </c>
      <c r="BD51" s="13">
        <f t="shared" si="2135"/>
        <v>37663.160384650444</v>
      </c>
      <c r="BE51" s="13">
        <f t="shared" si="2135"/>
        <v>38793.055196189962</v>
      </c>
      <c r="BF51" s="13">
        <f t="shared" si="2135"/>
        <v>39956.846852075665</v>
      </c>
      <c r="BG51" s="13">
        <f t="shared" si="2135"/>
        <v>41155.552257637937</v>
      </c>
      <c r="BH51" s="13">
        <f t="shared" si="2135"/>
        <v>42390.218825367076</v>
      </c>
      <c r="BI51" s="13">
        <f t="shared" si="2135"/>
        <v>43661.92539012809</v>
      </c>
      <c r="BJ51" s="13">
        <f t="shared" si="2135"/>
        <v>44971.783151831936</v>
      </c>
      <c r="BK51" s="13">
        <f t="shared" si="2135"/>
        <v>46320.936646386894</v>
      </c>
      <c r="BL51" s="13">
        <f t="shared" si="2135"/>
        <v>47710.564745778502</v>
      </c>
      <c r="BM51" s="13">
        <f t="shared" si="2135"/>
        <v>49141.881688151858</v>
      </c>
      <c r="BN51" s="13">
        <f t="shared" si="2135"/>
        <v>50616.138138796414</v>
      </c>
      <c r="BO51" s="13">
        <f t="shared" si="2135"/>
        <v>52134.622282960307</v>
      </c>
      <c r="BP51" s="13">
        <f t="shared" si="2135"/>
        <v>53698.660951449114</v>
      </c>
      <c r="BQ51" s="13">
        <f t="shared" si="2135"/>
        <v>55309.620779992591</v>
      </c>
      <c r="BR51" s="13">
        <f t="shared" si="2135"/>
        <v>56968.909403392368</v>
      </c>
      <c r="BS51" s="13">
        <f t="shared" si="2135"/>
        <v>58677.976685494141</v>
      </c>
      <c r="BT51" s="13">
        <f t="shared" si="2135"/>
        <v>60438.315986058966</v>
      </c>
      <c r="BU51" s="13">
        <f t="shared" si="2135"/>
        <v>62251.465465640737</v>
      </c>
      <c r="BV51" s="13">
        <f t="shared" si="2135"/>
        <v>64119.009429609963</v>
      </c>
      <c r="BW51" s="13">
        <f t="shared" si="2135"/>
        <v>66042.579712498264</v>
      </c>
      <c r="BX51" s="13">
        <f t="shared" si="2135"/>
        <v>68023.857103873219</v>
      </c>
      <c r="BY51" s="13">
        <f t="shared" si="2135"/>
        <v>70064.572816989414</v>
      </c>
      <c r="BZ51" s="13">
        <f t="shared" ref="BZ51:EK51" si="2136">BY51*(1+BZ$15)*BZ$3</f>
        <v>72166.510001499104</v>
      </c>
      <c r="CA51" s="13">
        <f t="shared" si="2136"/>
        <v>74331.505301544079</v>
      </c>
      <c r="CB51" s="13">
        <f t="shared" si="2136"/>
        <v>76561.450460590408</v>
      </c>
      <c r="CC51" s="13">
        <f t="shared" si="2136"/>
        <v>78858.293974408123</v>
      </c>
      <c r="CD51" s="13">
        <f t="shared" si="2136"/>
        <v>81224.042793640372</v>
      </c>
      <c r="CE51" s="13">
        <f t="shared" si="2136"/>
        <v>83660.764077449581</v>
      </c>
      <c r="CF51" s="13">
        <f t="shared" si="2136"/>
        <v>0</v>
      </c>
      <c r="CG51" s="13">
        <f t="shared" si="2136"/>
        <v>0</v>
      </c>
      <c r="CH51" s="13">
        <f t="shared" si="2136"/>
        <v>0</v>
      </c>
      <c r="CI51" s="13">
        <f t="shared" si="2136"/>
        <v>0</v>
      </c>
      <c r="CJ51" s="13">
        <f t="shared" si="2136"/>
        <v>0</v>
      </c>
      <c r="CK51" s="13">
        <f t="shared" si="2136"/>
        <v>0</v>
      </c>
      <c r="CL51" s="13">
        <f t="shared" si="2136"/>
        <v>0</v>
      </c>
      <c r="CM51" s="13">
        <f t="shared" si="2136"/>
        <v>0</v>
      </c>
      <c r="CN51" s="13">
        <f t="shared" si="2136"/>
        <v>0</v>
      </c>
      <c r="CO51" s="13">
        <f t="shared" si="2136"/>
        <v>0</v>
      </c>
      <c r="CP51" s="13">
        <f t="shared" si="2136"/>
        <v>0</v>
      </c>
      <c r="CQ51" s="13">
        <f t="shared" si="2136"/>
        <v>0</v>
      </c>
      <c r="CR51" s="13">
        <f t="shared" si="2136"/>
        <v>0</v>
      </c>
      <c r="CS51" s="13">
        <f t="shared" si="2136"/>
        <v>0</v>
      </c>
      <c r="CT51" s="13">
        <f t="shared" si="2136"/>
        <v>0</v>
      </c>
      <c r="CU51" s="13">
        <f t="shared" si="2136"/>
        <v>0</v>
      </c>
      <c r="CV51" s="13">
        <f t="shared" si="2136"/>
        <v>0</v>
      </c>
      <c r="CW51" s="13">
        <f t="shared" si="2136"/>
        <v>0</v>
      </c>
      <c r="CX51" s="13">
        <f t="shared" si="2136"/>
        <v>0</v>
      </c>
      <c r="CY51" s="13">
        <f t="shared" si="2136"/>
        <v>0</v>
      </c>
      <c r="CZ51" s="13">
        <f t="shared" si="2136"/>
        <v>0</v>
      </c>
      <c r="DA51" s="13">
        <f t="shared" si="2136"/>
        <v>0</v>
      </c>
      <c r="DB51" s="13">
        <f t="shared" si="2136"/>
        <v>0</v>
      </c>
      <c r="DC51" s="13">
        <f t="shared" si="2136"/>
        <v>0</v>
      </c>
      <c r="DD51" s="13">
        <f t="shared" si="2136"/>
        <v>0</v>
      </c>
      <c r="DE51" s="13">
        <f t="shared" si="2136"/>
        <v>0</v>
      </c>
      <c r="DF51" s="13">
        <f t="shared" si="2136"/>
        <v>0</v>
      </c>
      <c r="DG51" s="13">
        <f t="shared" si="2136"/>
        <v>0</v>
      </c>
      <c r="DH51" s="13">
        <f t="shared" si="2136"/>
        <v>0</v>
      </c>
      <c r="DI51" s="13">
        <f t="shared" si="2136"/>
        <v>0</v>
      </c>
      <c r="DJ51" s="13">
        <f t="shared" si="2136"/>
        <v>0</v>
      </c>
      <c r="DK51" s="13">
        <f t="shared" si="2136"/>
        <v>0</v>
      </c>
      <c r="DL51" s="13">
        <f t="shared" si="2136"/>
        <v>0</v>
      </c>
      <c r="DM51" s="13">
        <f t="shared" si="2136"/>
        <v>0</v>
      </c>
      <c r="DN51" s="13">
        <f t="shared" si="2136"/>
        <v>0</v>
      </c>
      <c r="DO51" s="13">
        <f t="shared" si="2136"/>
        <v>0</v>
      </c>
      <c r="DP51" s="13">
        <f t="shared" si="2136"/>
        <v>0</v>
      </c>
      <c r="DQ51" s="13">
        <f t="shared" si="2136"/>
        <v>0</v>
      </c>
      <c r="DR51" s="13">
        <f t="shared" si="2136"/>
        <v>0</v>
      </c>
      <c r="DS51" s="13">
        <f t="shared" si="2136"/>
        <v>0</v>
      </c>
      <c r="DT51" s="13">
        <f t="shared" si="2136"/>
        <v>0</v>
      </c>
      <c r="DU51" s="13">
        <f t="shared" si="2136"/>
        <v>0</v>
      </c>
      <c r="DV51" s="13">
        <f t="shared" si="2136"/>
        <v>0</v>
      </c>
      <c r="DW51" s="13">
        <f t="shared" si="2136"/>
        <v>0</v>
      </c>
      <c r="DX51" s="13">
        <f t="shared" si="2136"/>
        <v>0</v>
      </c>
      <c r="DY51" s="13">
        <f t="shared" si="2136"/>
        <v>0</v>
      </c>
      <c r="DZ51" s="13">
        <f t="shared" si="2136"/>
        <v>0</v>
      </c>
      <c r="EA51" s="13">
        <f t="shared" si="2136"/>
        <v>0</v>
      </c>
      <c r="EB51" s="13">
        <f t="shared" si="2136"/>
        <v>0</v>
      </c>
      <c r="EC51" s="13">
        <f t="shared" si="2136"/>
        <v>0</v>
      </c>
      <c r="ED51" s="13">
        <f t="shared" si="2136"/>
        <v>0</v>
      </c>
      <c r="EE51" s="13">
        <f t="shared" si="2136"/>
        <v>0</v>
      </c>
      <c r="EF51" s="13">
        <f t="shared" si="2136"/>
        <v>0</v>
      </c>
      <c r="EG51" s="13">
        <f t="shared" si="2136"/>
        <v>0</v>
      </c>
      <c r="EH51" s="13">
        <f t="shared" si="2136"/>
        <v>0</v>
      </c>
      <c r="EI51" s="13">
        <f t="shared" si="2136"/>
        <v>0</v>
      </c>
      <c r="EJ51" s="13">
        <f t="shared" si="2136"/>
        <v>0</v>
      </c>
      <c r="EK51" s="13">
        <f t="shared" si="2136"/>
        <v>0</v>
      </c>
      <c r="EL51" s="13">
        <f t="shared" ref="EL51:GW51" si="2137">EK51*(1+EL$15)*EL$3</f>
        <v>0</v>
      </c>
      <c r="EM51" s="13">
        <f t="shared" si="2137"/>
        <v>0</v>
      </c>
      <c r="EN51" s="13">
        <f t="shared" si="2137"/>
        <v>0</v>
      </c>
      <c r="EO51" s="13">
        <f t="shared" si="2137"/>
        <v>0</v>
      </c>
      <c r="EP51" s="13">
        <f t="shared" si="2137"/>
        <v>0</v>
      </c>
      <c r="EQ51" s="13">
        <f t="shared" si="2137"/>
        <v>0</v>
      </c>
      <c r="ER51" s="13">
        <f t="shared" si="2137"/>
        <v>0</v>
      </c>
      <c r="ES51" s="13">
        <f t="shared" si="2137"/>
        <v>0</v>
      </c>
      <c r="ET51" s="13">
        <f t="shared" si="2137"/>
        <v>0</v>
      </c>
      <c r="EU51" s="13">
        <f t="shared" si="2137"/>
        <v>0</v>
      </c>
      <c r="EV51" s="13">
        <f t="shared" si="2137"/>
        <v>0</v>
      </c>
      <c r="EW51" s="13">
        <f t="shared" si="2137"/>
        <v>0</v>
      </c>
      <c r="EX51" s="13">
        <f t="shared" si="2137"/>
        <v>0</v>
      </c>
      <c r="EY51" s="13">
        <f t="shared" si="2137"/>
        <v>0</v>
      </c>
      <c r="EZ51" s="13">
        <f t="shared" si="2137"/>
        <v>0</v>
      </c>
      <c r="FA51" s="13">
        <f t="shared" si="2137"/>
        <v>0</v>
      </c>
      <c r="FB51" s="13">
        <f t="shared" si="2137"/>
        <v>0</v>
      </c>
      <c r="FC51" s="13">
        <f t="shared" si="2137"/>
        <v>0</v>
      </c>
      <c r="FD51" s="13">
        <f t="shared" si="2137"/>
        <v>0</v>
      </c>
      <c r="FE51" s="13">
        <f t="shared" si="2137"/>
        <v>0</v>
      </c>
      <c r="FF51" s="13">
        <f t="shared" si="2137"/>
        <v>0</v>
      </c>
      <c r="FG51" s="13">
        <f t="shared" si="2137"/>
        <v>0</v>
      </c>
      <c r="FH51" s="13">
        <f t="shared" si="2137"/>
        <v>0</v>
      </c>
      <c r="FI51" s="13">
        <f t="shared" si="2137"/>
        <v>0</v>
      </c>
      <c r="FJ51" s="13">
        <f t="shared" si="2137"/>
        <v>0</v>
      </c>
      <c r="FK51" s="13">
        <f t="shared" si="2137"/>
        <v>0</v>
      </c>
      <c r="FL51" s="13">
        <f t="shared" si="2137"/>
        <v>0</v>
      </c>
      <c r="FM51" s="13">
        <f t="shared" si="2137"/>
        <v>0</v>
      </c>
      <c r="FN51" s="13">
        <f t="shared" si="2137"/>
        <v>0</v>
      </c>
      <c r="FO51" s="13">
        <f t="shared" si="2137"/>
        <v>0</v>
      </c>
      <c r="FP51" s="13">
        <f t="shared" si="2137"/>
        <v>0</v>
      </c>
      <c r="FQ51" s="13">
        <f t="shared" si="2137"/>
        <v>0</v>
      </c>
      <c r="FR51" s="13">
        <f t="shared" si="2137"/>
        <v>0</v>
      </c>
      <c r="FS51" s="13">
        <f t="shared" si="2137"/>
        <v>0</v>
      </c>
      <c r="FT51" s="13">
        <f t="shared" si="2137"/>
        <v>0</v>
      </c>
      <c r="FU51" s="13">
        <f t="shared" si="2137"/>
        <v>0</v>
      </c>
      <c r="FV51" s="13">
        <f t="shared" si="2137"/>
        <v>0</v>
      </c>
      <c r="FW51" s="13">
        <f t="shared" si="2137"/>
        <v>0</v>
      </c>
      <c r="FX51" s="13">
        <f t="shared" si="2137"/>
        <v>0</v>
      </c>
      <c r="FY51" s="13">
        <f t="shared" si="2137"/>
        <v>0</v>
      </c>
      <c r="FZ51" s="13">
        <f t="shared" si="2137"/>
        <v>0</v>
      </c>
      <c r="GA51" s="13">
        <f t="shared" si="2137"/>
        <v>0</v>
      </c>
      <c r="GB51" s="13">
        <f t="shared" si="2137"/>
        <v>0</v>
      </c>
      <c r="GC51" s="13">
        <f t="shared" si="2137"/>
        <v>0</v>
      </c>
      <c r="GD51" s="13">
        <f t="shared" si="2137"/>
        <v>0</v>
      </c>
      <c r="GE51" s="13">
        <f t="shared" si="2137"/>
        <v>0</v>
      </c>
      <c r="GF51" s="13">
        <f t="shared" si="2137"/>
        <v>0</v>
      </c>
      <c r="GG51" s="13">
        <f t="shared" si="2137"/>
        <v>0</v>
      </c>
      <c r="GH51" s="13">
        <f t="shared" si="2137"/>
        <v>0</v>
      </c>
      <c r="GI51" s="13">
        <f t="shared" si="2137"/>
        <v>0</v>
      </c>
      <c r="GJ51" s="13">
        <f t="shared" si="2137"/>
        <v>0</v>
      </c>
      <c r="GK51" s="13">
        <f t="shared" si="2137"/>
        <v>0</v>
      </c>
      <c r="GL51" s="13">
        <f t="shared" si="2137"/>
        <v>0</v>
      </c>
      <c r="GM51" s="13">
        <f t="shared" si="2137"/>
        <v>0</v>
      </c>
      <c r="GN51" s="13">
        <f t="shared" si="2137"/>
        <v>0</v>
      </c>
      <c r="GO51" s="13">
        <f t="shared" si="2137"/>
        <v>0</v>
      </c>
      <c r="GP51" s="13">
        <f t="shared" si="2137"/>
        <v>0</v>
      </c>
      <c r="GQ51" s="13">
        <f t="shared" si="2137"/>
        <v>0</v>
      </c>
      <c r="GR51" s="13">
        <f t="shared" si="2137"/>
        <v>0</v>
      </c>
      <c r="GS51" s="13">
        <f t="shared" si="2137"/>
        <v>0</v>
      </c>
      <c r="GT51" s="13">
        <f t="shared" si="2137"/>
        <v>0</v>
      </c>
      <c r="GU51" s="13">
        <f t="shared" si="2137"/>
        <v>0</v>
      </c>
      <c r="GV51" s="13">
        <f t="shared" si="2137"/>
        <v>0</v>
      </c>
      <c r="GW51" s="13">
        <f t="shared" si="2137"/>
        <v>0</v>
      </c>
      <c r="GX51" s="13">
        <f t="shared" ref="GX51:IP51" si="2138">GW51*(1+GX$15)*GX$3</f>
        <v>0</v>
      </c>
      <c r="GY51" s="13">
        <f t="shared" si="2138"/>
        <v>0</v>
      </c>
      <c r="GZ51" s="13">
        <f t="shared" si="2138"/>
        <v>0</v>
      </c>
      <c r="HA51" s="13">
        <f t="shared" si="2138"/>
        <v>0</v>
      </c>
      <c r="HB51" s="13">
        <f t="shared" si="2138"/>
        <v>0</v>
      </c>
      <c r="HC51" s="13">
        <f t="shared" si="2138"/>
        <v>0</v>
      </c>
      <c r="HD51" s="13">
        <f t="shared" si="2138"/>
        <v>0</v>
      </c>
      <c r="HE51" s="13">
        <f t="shared" si="2138"/>
        <v>0</v>
      </c>
      <c r="HF51" s="13">
        <f t="shared" si="2138"/>
        <v>0</v>
      </c>
      <c r="HG51" s="13">
        <f t="shared" si="2138"/>
        <v>0</v>
      </c>
      <c r="HH51" s="13">
        <f t="shared" si="2138"/>
        <v>0</v>
      </c>
      <c r="HI51" s="13">
        <f t="shared" si="2138"/>
        <v>0</v>
      </c>
      <c r="HJ51" s="13">
        <f t="shared" si="2138"/>
        <v>0</v>
      </c>
      <c r="HK51" s="13">
        <f t="shared" si="2138"/>
        <v>0</v>
      </c>
      <c r="HL51" s="13">
        <f t="shared" si="2138"/>
        <v>0</v>
      </c>
      <c r="HM51" s="13">
        <f t="shared" si="2138"/>
        <v>0</v>
      </c>
      <c r="HN51" s="13">
        <f t="shared" si="2138"/>
        <v>0</v>
      </c>
      <c r="HO51" s="13">
        <f t="shared" si="2138"/>
        <v>0</v>
      </c>
      <c r="HP51" s="13">
        <f t="shared" si="2138"/>
        <v>0</v>
      </c>
      <c r="HQ51" s="13">
        <f t="shared" si="2138"/>
        <v>0</v>
      </c>
      <c r="HR51" s="13">
        <f t="shared" si="2138"/>
        <v>0</v>
      </c>
      <c r="HS51" s="13">
        <f t="shared" si="2138"/>
        <v>0</v>
      </c>
      <c r="HT51" s="13">
        <f t="shared" si="2138"/>
        <v>0</v>
      </c>
      <c r="HU51" s="13">
        <f t="shared" si="2138"/>
        <v>0</v>
      </c>
      <c r="HV51" s="13">
        <f t="shared" si="2138"/>
        <v>0</v>
      </c>
      <c r="HW51" s="13">
        <f t="shared" si="2138"/>
        <v>0</v>
      </c>
      <c r="HX51" s="13">
        <f t="shared" si="2138"/>
        <v>0</v>
      </c>
      <c r="HY51" s="13">
        <f t="shared" si="2138"/>
        <v>0</v>
      </c>
      <c r="HZ51" s="13">
        <f t="shared" si="2138"/>
        <v>0</v>
      </c>
      <c r="IA51" s="13">
        <f t="shared" si="2138"/>
        <v>0</v>
      </c>
      <c r="IB51" s="13">
        <f t="shared" si="2138"/>
        <v>0</v>
      </c>
      <c r="IC51" s="13">
        <f t="shared" si="2138"/>
        <v>0</v>
      </c>
      <c r="ID51" s="13">
        <f t="shared" si="2138"/>
        <v>0</v>
      </c>
      <c r="IE51" s="13">
        <f t="shared" si="2138"/>
        <v>0</v>
      </c>
      <c r="IF51" s="13">
        <f t="shared" si="2138"/>
        <v>0</v>
      </c>
      <c r="IG51" s="13">
        <f t="shared" si="2138"/>
        <v>0</v>
      </c>
      <c r="IH51" s="13">
        <f t="shared" si="2138"/>
        <v>0</v>
      </c>
      <c r="II51" s="13">
        <f t="shared" si="2138"/>
        <v>0</v>
      </c>
      <c r="IJ51" s="13">
        <f t="shared" si="2138"/>
        <v>0</v>
      </c>
      <c r="IK51" s="13">
        <f t="shared" si="2138"/>
        <v>0</v>
      </c>
      <c r="IL51" s="13">
        <f t="shared" si="2138"/>
        <v>0</v>
      </c>
      <c r="IM51" s="13">
        <f t="shared" si="2138"/>
        <v>0</v>
      </c>
      <c r="IN51" s="13">
        <f t="shared" si="2138"/>
        <v>0</v>
      </c>
      <c r="IO51" s="13">
        <f t="shared" si="2138"/>
        <v>0</v>
      </c>
      <c r="IP51" s="13">
        <f t="shared" si="2138"/>
        <v>0</v>
      </c>
      <c r="IQ51" s="13">
        <f t="shared" ref="IQ51:LB51" si="2139">IP51*(1+IQ$15)*IQ$3</f>
        <v>0</v>
      </c>
      <c r="IR51" s="13">
        <f t="shared" si="2139"/>
        <v>0</v>
      </c>
      <c r="IS51" s="13">
        <f t="shared" si="2139"/>
        <v>0</v>
      </c>
      <c r="IT51" s="13">
        <f t="shared" si="2139"/>
        <v>0</v>
      </c>
      <c r="IU51" s="13">
        <f t="shared" si="2139"/>
        <v>0</v>
      </c>
      <c r="IV51" s="13">
        <f t="shared" si="2139"/>
        <v>0</v>
      </c>
      <c r="IW51" s="13">
        <f t="shared" si="2139"/>
        <v>0</v>
      </c>
      <c r="IX51" s="13">
        <f t="shared" si="2139"/>
        <v>0</v>
      </c>
      <c r="IY51" s="13">
        <f t="shared" si="2139"/>
        <v>0</v>
      </c>
      <c r="IZ51" s="13">
        <f t="shared" si="2139"/>
        <v>0</v>
      </c>
      <c r="JA51" s="13">
        <f t="shared" si="2139"/>
        <v>0</v>
      </c>
      <c r="JB51" s="13">
        <f t="shared" si="2139"/>
        <v>0</v>
      </c>
      <c r="JC51" s="13">
        <f t="shared" si="2139"/>
        <v>0</v>
      </c>
      <c r="JD51" s="13">
        <f t="shared" si="2139"/>
        <v>0</v>
      </c>
      <c r="JE51" s="13">
        <f t="shared" si="2139"/>
        <v>0</v>
      </c>
      <c r="JF51" s="13">
        <f t="shared" si="2139"/>
        <v>0</v>
      </c>
      <c r="JG51" s="13">
        <f t="shared" si="2139"/>
        <v>0</v>
      </c>
      <c r="JH51" s="13">
        <f t="shared" si="2139"/>
        <v>0</v>
      </c>
      <c r="JI51" s="13">
        <f t="shared" si="2139"/>
        <v>0</v>
      </c>
      <c r="JJ51" s="13">
        <f t="shared" si="2139"/>
        <v>0</v>
      </c>
      <c r="JK51" s="13">
        <f t="shared" si="2139"/>
        <v>0</v>
      </c>
      <c r="JL51" s="13">
        <f t="shared" si="2139"/>
        <v>0</v>
      </c>
      <c r="JM51" s="13">
        <f t="shared" si="2139"/>
        <v>0</v>
      </c>
      <c r="JN51" s="13">
        <f t="shared" si="2139"/>
        <v>0</v>
      </c>
      <c r="JO51" s="13">
        <f t="shared" si="2139"/>
        <v>0</v>
      </c>
      <c r="JP51" s="13">
        <f t="shared" si="2139"/>
        <v>0</v>
      </c>
      <c r="JQ51" s="13">
        <f t="shared" si="2139"/>
        <v>0</v>
      </c>
      <c r="JR51" s="13">
        <f t="shared" si="2139"/>
        <v>0</v>
      </c>
      <c r="JS51" s="13">
        <f t="shared" si="2139"/>
        <v>0</v>
      </c>
      <c r="JT51" s="13">
        <f t="shared" si="2139"/>
        <v>0</v>
      </c>
      <c r="JU51" s="13">
        <f t="shared" si="2139"/>
        <v>0</v>
      </c>
      <c r="JV51" s="13">
        <f t="shared" si="2139"/>
        <v>0</v>
      </c>
      <c r="JW51" s="13">
        <f t="shared" si="2139"/>
        <v>0</v>
      </c>
      <c r="JX51" s="13">
        <f t="shared" si="2139"/>
        <v>0</v>
      </c>
      <c r="JY51" s="13">
        <f t="shared" si="2139"/>
        <v>0</v>
      </c>
      <c r="JZ51" s="13">
        <f t="shared" si="2139"/>
        <v>0</v>
      </c>
      <c r="KA51" s="13">
        <f t="shared" si="2139"/>
        <v>0</v>
      </c>
      <c r="KB51" s="13">
        <f t="shared" si="2139"/>
        <v>0</v>
      </c>
      <c r="KC51" s="13">
        <f t="shared" si="2139"/>
        <v>0</v>
      </c>
      <c r="KD51" s="13">
        <f t="shared" si="2139"/>
        <v>0</v>
      </c>
      <c r="KE51" s="13">
        <f t="shared" si="2139"/>
        <v>0</v>
      </c>
      <c r="KF51" s="13">
        <f t="shared" si="2139"/>
        <v>0</v>
      </c>
      <c r="KG51" s="13">
        <f t="shared" si="2139"/>
        <v>0</v>
      </c>
      <c r="KH51" s="13">
        <f t="shared" si="2139"/>
        <v>0</v>
      </c>
      <c r="KI51" s="13">
        <f t="shared" si="2139"/>
        <v>0</v>
      </c>
      <c r="KJ51" s="13">
        <f t="shared" si="2139"/>
        <v>0</v>
      </c>
      <c r="KK51" s="13">
        <f t="shared" si="2139"/>
        <v>0</v>
      </c>
      <c r="KL51" s="13">
        <f t="shared" si="2139"/>
        <v>0</v>
      </c>
      <c r="KM51" s="13">
        <f t="shared" si="2139"/>
        <v>0</v>
      </c>
      <c r="KN51" s="13">
        <f t="shared" si="2139"/>
        <v>0</v>
      </c>
      <c r="KO51" s="13">
        <f t="shared" si="2139"/>
        <v>0</v>
      </c>
      <c r="KP51" s="13">
        <f t="shared" si="2139"/>
        <v>0</v>
      </c>
      <c r="KQ51" s="13">
        <f t="shared" si="2139"/>
        <v>0</v>
      </c>
      <c r="KR51" s="13">
        <f t="shared" si="2139"/>
        <v>0</v>
      </c>
      <c r="KS51" s="13">
        <f t="shared" si="2139"/>
        <v>0</v>
      </c>
      <c r="KT51" s="13">
        <f t="shared" si="2139"/>
        <v>0</v>
      </c>
      <c r="KU51" s="13">
        <f t="shared" si="2139"/>
        <v>0</v>
      </c>
      <c r="KV51" s="13">
        <f t="shared" si="2139"/>
        <v>0</v>
      </c>
      <c r="KW51" s="13">
        <f t="shared" si="2139"/>
        <v>0</v>
      </c>
      <c r="KX51" s="13">
        <f t="shared" si="2139"/>
        <v>0</v>
      </c>
      <c r="KY51" s="13">
        <f t="shared" si="2139"/>
        <v>0</v>
      </c>
      <c r="KZ51" s="13">
        <f t="shared" si="2139"/>
        <v>0</v>
      </c>
      <c r="LA51" s="13">
        <f t="shared" si="2139"/>
        <v>0</v>
      </c>
      <c r="LB51" s="13">
        <f t="shared" si="2139"/>
        <v>0</v>
      </c>
      <c r="LC51" s="13">
        <f t="shared" ref="LC51:NN51" si="2140">LB51*(1+LC$15)*LC$3</f>
        <v>0</v>
      </c>
      <c r="LD51" s="13">
        <f t="shared" si="2140"/>
        <v>0</v>
      </c>
      <c r="LE51" s="13">
        <f t="shared" si="2140"/>
        <v>0</v>
      </c>
      <c r="LF51" s="13">
        <f t="shared" si="2140"/>
        <v>0</v>
      </c>
      <c r="LG51" s="13">
        <f t="shared" si="2140"/>
        <v>0</v>
      </c>
      <c r="LH51" s="13">
        <f t="shared" si="2140"/>
        <v>0</v>
      </c>
      <c r="LI51" s="13">
        <f t="shared" si="2140"/>
        <v>0</v>
      </c>
      <c r="LJ51" s="13">
        <f t="shared" si="2140"/>
        <v>0</v>
      </c>
      <c r="LK51" s="13">
        <f t="shared" si="2140"/>
        <v>0</v>
      </c>
      <c r="LL51" s="13">
        <f t="shared" si="2140"/>
        <v>0</v>
      </c>
      <c r="LM51" s="13">
        <f t="shared" si="2140"/>
        <v>0</v>
      </c>
      <c r="LN51" s="13">
        <f t="shared" si="2140"/>
        <v>0</v>
      </c>
      <c r="LO51" s="13">
        <f t="shared" si="2140"/>
        <v>0</v>
      </c>
      <c r="LP51" s="13">
        <f t="shared" si="2140"/>
        <v>0</v>
      </c>
      <c r="LQ51" s="13">
        <f t="shared" si="2140"/>
        <v>0</v>
      </c>
      <c r="LR51" s="13">
        <f t="shared" si="2140"/>
        <v>0</v>
      </c>
      <c r="LS51" s="13">
        <f t="shared" si="2140"/>
        <v>0</v>
      </c>
      <c r="LT51" s="13">
        <f t="shared" si="2140"/>
        <v>0</v>
      </c>
      <c r="LU51" s="13">
        <f t="shared" si="2140"/>
        <v>0</v>
      </c>
      <c r="LV51" s="13">
        <f t="shared" si="2140"/>
        <v>0</v>
      </c>
      <c r="LW51" s="13">
        <f t="shared" si="2140"/>
        <v>0</v>
      </c>
      <c r="LX51" s="13">
        <f t="shared" si="2140"/>
        <v>0</v>
      </c>
      <c r="LY51" s="13">
        <f t="shared" si="2140"/>
        <v>0</v>
      </c>
      <c r="LZ51" s="13">
        <f t="shared" si="2140"/>
        <v>0</v>
      </c>
      <c r="MA51" s="13">
        <f t="shared" si="2140"/>
        <v>0</v>
      </c>
      <c r="MB51" s="13">
        <f t="shared" si="2140"/>
        <v>0</v>
      </c>
      <c r="MC51" s="13">
        <f t="shared" si="2140"/>
        <v>0</v>
      </c>
      <c r="MD51" s="13">
        <f t="shared" si="2140"/>
        <v>0</v>
      </c>
      <c r="ME51" s="13">
        <f t="shared" si="2140"/>
        <v>0</v>
      </c>
      <c r="MF51" s="13">
        <f t="shared" si="2140"/>
        <v>0</v>
      </c>
      <c r="MG51" s="13">
        <f t="shared" si="2140"/>
        <v>0</v>
      </c>
      <c r="MH51" s="13">
        <f t="shared" si="2140"/>
        <v>0</v>
      </c>
      <c r="MI51" s="13">
        <f t="shared" si="2140"/>
        <v>0</v>
      </c>
      <c r="MJ51" s="13">
        <f t="shared" si="2140"/>
        <v>0</v>
      </c>
      <c r="MK51" s="13">
        <f t="shared" si="2140"/>
        <v>0</v>
      </c>
      <c r="ML51" s="13">
        <f t="shared" si="2140"/>
        <v>0</v>
      </c>
      <c r="MM51" s="13">
        <f t="shared" si="2140"/>
        <v>0</v>
      </c>
      <c r="MN51" s="13">
        <f t="shared" si="2140"/>
        <v>0</v>
      </c>
      <c r="MO51" s="13">
        <f t="shared" si="2140"/>
        <v>0</v>
      </c>
      <c r="MP51" s="13">
        <f t="shared" si="2140"/>
        <v>0</v>
      </c>
      <c r="MQ51" s="13">
        <f t="shared" si="2140"/>
        <v>0</v>
      </c>
      <c r="MR51" s="13">
        <f t="shared" si="2140"/>
        <v>0</v>
      </c>
      <c r="MS51" s="13">
        <f t="shared" si="2140"/>
        <v>0</v>
      </c>
      <c r="MT51" s="13">
        <f t="shared" si="2140"/>
        <v>0</v>
      </c>
      <c r="MU51" s="13">
        <f t="shared" si="2140"/>
        <v>0</v>
      </c>
      <c r="MV51" s="13">
        <f t="shared" si="2140"/>
        <v>0</v>
      </c>
      <c r="MW51" s="13">
        <f t="shared" si="2140"/>
        <v>0</v>
      </c>
      <c r="MX51" s="13">
        <f t="shared" si="2140"/>
        <v>0</v>
      </c>
      <c r="MY51" s="13">
        <f t="shared" si="2140"/>
        <v>0</v>
      </c>
      <c r="MZ51" s="13">
        <f t="shared" si="2140"/>
        <v>0</v>
      </c>
      <c r="NA51" s="13">
        <f t="shared" si="2140"/>
        <v>0</v>
      </c>
      <c r="NB51" s="13">
        <f t="shared" si="2140"/>
        <v>0</v>
      </c>
      <c r="NC51" s="13">
        <f t="shared" si="2140"/>
        <v>0</v>
      </c>
      <c r="ND51" s="13">
        <f t="shared" si="2140"/>
        <v>0</v>
      </c>
      <c r="NE51" s="13">
        <f t="shared" si="2140"/>
        <v>0</v>
      </c>
      <c r="NF51" s="13">
        <f t="shared" si="2140"/>
        <v>0</v>
      </c>
      <c r="NG51" s="13">
        <f t="shared" si="2140"/>
        <v>0</v>
      </c>
      <c r="NH51" s="13">
        <f t="shared" si="2140"/>
        <v>0</v>
      </c>
      <c r="NI51" s="13">
        <f t="shared" si="2140"/>
        <v>0</v>
      </c>
      <c r="NJ51" s="13">
        <f t="shared" si="2140"/>
        <v>0</v>
      </c>
      <c r="NK51" s="13">
        <f t="shared" si="2140"/>
        <v>0</v>
      </c>
      <c r="NL51" s="13">
        <f t="shared" si="2140"/>
        <v>0</v>
      </c>
      <c r="NM51" s="13">
        <f t="shared" si="2140"/>
        <v>0</v>
      </c>
      <c r="NN51" s="13">
        <f t="shared" si="2140"/>
        <v>0</v>
      </c>
      <c r="NO51" s="13">
        <f t="shared" ref="NO51:PZ51" si="2141">NN51*(1+NO$15)*NO$3</f>
        <v>0</v>
      </c>
      <c r="NP51" s="13">
        <f t="shared" si="2141"/>
        <v>0</v>
      </c>
      <c r="NQ51" s="13">
        <f t="shared" si="2141"/>
        <v>0</v>
      </c>
      <c r="NR51" s="13">
        <f t="shared" si="2141"/>
        <v>0</v>
      </c>
      <c r="NS51" s="13">
        <f t="shared" si="2141"/>
        <v>0</v>
      </c>
      <c r="NT51" s="13">
        <f t="shared" si="2141"/>
        <v>0</v>
      </c>
      <c r="NU51" s="13">
        <f t="shared" si="2141"/>
        <v>0</v>
      </c>
      <c r="NV51" s="13">
        <f t="shared" si="2141"/>
        <v>0</v>
      </c>
      <c r="NW51" s="13">
        <f t="shared" si="2141"/>
        <v>0</v>
      </c>
      <c r="NX51" s="13">
        <f t="shared" si="2141"/>
        <v>0</v>
      </c>
      <c r="NY51" s="13">
        <f t="shared" si="2141"/>
        <v>0</v>
      </c>
      <c r="NZ51" s="13">
        <f t="shared" si="2141"/>
        <v>0</v>
      </c>
      <c r="OA51" s="13">
        <f t="shared" si="2141"/>
        <v>0</v>
      </c>
      <c r="OB51" s="13">
        <f t="shared" si="2141"/>
        <v>0</v>
      </c>
      <c r="OC51" s="13">
        <f t="shared" si="2141"/>
        <v>0</v>
      </c>
      <c r="OD51" s="13">
        <f t="shared" si="2141"/>
        <v>0</v>
      </c>
      <c r="OE51" s="13">
        <f t="shared" si="2141"/>
        <v>0</v>
      </c>
      <c r="OF51" s="13">
        <f t="shared" si="2141"/>
        <v>0</v>
      </c>
      <c r="OG51" s="13">
        <f t="shared" si="2141"/>
        <v>0</v>
      </c>
      <c r="OH51" s="13">
        <f t="shared" si="2141"/>
        <v>0</v>
      </c>
      <c r="OI51" s="13">
        <f t="shared" si="2141"/>
        <v>0</v>
      </c>
      <c r="OJ51" s="13">
        <f t="shared" si="2141"/>
        <v>0</v>
      </c>
      <c r="OK51" s="13">
        <f t="shared" si="2141"/>
        <v>0</v>
      </c>
      <c r="OL51" s="13">
        <f t="shared" si="2141"/>
        <v>0</v>
      </c>
      <c r="OM51" s="13">
        <f t="shared" si="2141"/>
        <v>0</v>
      </c>
      <c r="ON51" s="13">
        <f t="shared" si="2141"/>
        <v>0</v>
      </c>
      <c r="OO51" s="13">
        <f t="shared" si="2141"/>
        <v>0</v>
      </c>
      <c r="OP51" s="13">
        <f t="shared" si="2141"/>
        <v>0</v>
      </c>
      <c r="OQ51" s="13">
        <f t="shared" si="2141"/>
        <v>0</v>
      </c>
      <c r="OR51" s="13">
        <f t="shared" si="2141"/>
        <v>0</v>
      </c>
      <c r="OS51" s="13">
        <f t="shared" si="2141"/>
        <v>0</v>
      </c>
      <c r="OT51" s="13">
        <f t="shared" si="2141"/>
        <v>0</v>
      </c>
      <c r="OU51" s="13">
        <f t="shared" si="2141"/>
        <v>0</v>
      </c>
      <c r="OV51" s="13">
        <f t="shared" si="2141"/>
        <v>0</v>
      </c>
      <c r="OW51" s="13">
        <f t="shared" si="2141"/>
        <v>0</v>
      </c>
      <c r="OX51" s="13">
        <f t="shared" si="2141"/>
        <v>0</v>
      </c>
      <c r="OY51" s="13">
        <f t="shared" si="2141"/>
        <v>0</v>
      </c>
      <c r="OZ51" s="13">
        <f t="shared" si="2141"/>
        <v>0</v>
      </c>
      <c r="PA51" s="13">
        <f t="shared" si="2141"/>
        <v>0</v>
      </c>
      <c r="PB51" s="13">
        <f t="shared" si="2141"/>
        <v>0</v>
      </c>
      <c r="PC51" s="13">
        <f t="shared" si="2141"/>
        <v>0</v>
      </c>
      <c r="PD51" s="13">
        <f t="shared" si="2141"/>
        <v>0</v>
      </c>
      <c r="PE51" s="13">
        <f t="shared" si="2141"/>
        <v>0</v>
      </c>
      <c r="PF51" s="13">
        <f t="shared" si="2141"/>
        <v>0</v>
      </c>
      <c r="PG51" s="13">
        <f t="shared" si="2141"/>
        <v>0</v>
      </c>
      <c r="PH51" s="13">
        <f t="shared" si="2141"/>
        <v>0</v>
      </c>
      <c r="PI51" s="13">
        <f t="shared" si="2141"/>
        <v>0</v>
      </c>
      <c r="PJ51" s="13">
        <f t="shared" si="2141"/>
        <v>0</v>
      </c>
      <c r="PK51" s="13">
        <f t="shared" si="2141"/>
        <v>0</v>
      </c>
      <c r="PL51" s="13">
        <f t="shared" si="2141"/>
        <v>0</v>
      </c>
      <c r="PM51" s="13">
        <f t="shared" si="2141"/>
        <v>0</v>
      </c>
      <c r="PN51" s="13">
        <f t="shared" si="2141"/>
        <v>0</v>
      </c>
      <c r="PO51" s="13">
        <f t="shared" si="2141"/>
        <v>0</v>
      </c>
      <c r="PP51" s="13">
        <f t="shared" si="2141"/>
        <v>0</v>
      </c>
      <c r="PQ51" s="13">
        <f t="shared" si="2141"/>
        <v>0</v>
      </c>
      <c r="PR51" s="13">
        <f t="shared" si="2141"/>
        <v>0</v>
      </c>
      <c r="PS51" s="13">
        <f t="shared" si="2141"/>
        <v>0</v>
      </c>
      <c r="PT51" s="13">
        <f t="shared" si="2141"/>
        <v>0</v>
      </c>
      <c r="PU51" s="13">
        <f t="shared" si="2141"/>
        <v>0</v>
      </c>
      <c r="PV51" s="13">
        <f t="shared" si="2141"/>
        <v>0</v>
      </c>
      <c r="PW51" s="13">
        <f t="shared" si="2141"/>
        <v>0</v>
      </c>
      <c r="PX51" s="13">
        <f t="shared" si="2141"/>
        <v>0</v>
      </c>
      <c r="PY51" s="13">
        <f t="shared" si="2141"/>
        <v>0</v>
      </c>
      <c r="PZ51" s="13">
        <f t="shared" si="2141"/>
        <v>0</v>
      </c>
      <c r="QA51" s="13">
        <f t="shared" ref="QA51:QT51" si="2142">PZ51*(1+QA$15)*QA$3</f>
        <v>0</v>
      </c>
      <c r="QB51" s="13">
        <f t="shared" si="2142"/>
        <v>0</v>
      </c>
      <c r="QC51" s="13">
        <f t="shared" si="2142"/>
        <v>0</v>
      </c>
      <c r="QD51" s="13">
        <f t="shared" si="2142"/>
        <v>0</v>
      </c>
      <c r="QE51" s="13">
        <f t="shared" si="2142"/>
        <v>0</v>
      </c>
      <c r="QF51" s="13">
        <f t="shared" si="2142"/>
        <v>0</v>
      </c>
      <c r="QG51" s="13">
        <f t="shared" si="2142"/>
        <v>0</v>
      </c>
      <c r="QH51" s="13">
        <f t="shared" si="2142"/>
        <v>0</v>
      </c>
      <c r="QI51" s="13">
        <f t="shared" si="2142"/>
        <v>0</v>
      </c>
      <c r="QJ51" s="13">
        <f t="shared" si="2142"/>
        <v>0</v>
      </c>
      <c r="QK51" s="13">
        <f t="shared" si="2142"/>
        <v>0</v>
      </c>
      <c r="QL51" s="13">
        <f t="shared" si="2142"/>
        <v>0</v>
      </c>
      <c r="QM51" s="13">
        <f t="shared" si="2142"/>
        <v>0</v>
      </c>
      <c r="QN51" s="13">
        <f t="shared" si="2142"/>
        <v>0</v>
      </c>
      <c r="QO51" s="13">
        <f t="shared" si="2142"/>
        <v>0</v>
      </c>
      <c r="QP51" s="13">
        <f t="shared" si="2142"/>
        <v>0</v>
      </c>
      <c r="QQ51" s="13">
        <f t="shared" si="2142"/>
        <v>0</v>
      </c>
      <c r="QR51" s="13">
        <f t="shared" si="2142"/>
        <v>0</v>
      </c>
      <c r="QS51" s="13">
        <f t="shared" si="2142"/>
        <v>0</v>
      </c>
      <c r="QT51" s="13">
        <f t="shared" si="2142"/>
        <v>0</v>
      </c>
    </row>
    <row r="52" spans="2:462" x14ac:dyDescent="0.3">
      <c r="B52" s="160" t="s">
        <v>363</v>
      </c>
      <c r="H52" s="13"/>
      <c r="I52" s="13">
        <f>Assumptions!N44</f>
        <v>28900</v>
      </c>
      <c r="L52" s="13">
        <f t="shared" si="2117"/>
        <v>28900</v>
      </c>
      <c r="M52" s="13">
        <f t="shared" si="2118"/>
        <v>28900</v>
      </c>
      <c r="N52" s="13">
        <f t="shared" ref="N52:BY52" si="2143">M52*(1+N$15)*N$3</f>
        <v>28900</v>
      </c>
      <c r="O52" s="13">
        <f t="shared" si="2143"/>
        <v>28900</v>
      </c>
      <c r="P52" s="13">
        <f t="shared" si="2143"/>
        <v>28900</v>
      </c>
      <c r="Q52" s="13">
        <f t="shared" si="2143"/>
        <v>28900</v>
      </c>
      <c r="R52" s="13">
        <f t="shared" si="2143"/>
        <v>28900</v>
      </c>
      <c r="S52" s="13">
        <f t="shared" si="2143"/>
        <v>28900</v>
      </c>
      <c r="T52" s="13">
        <f t="shared" si="2143"/>
        <v>28900</v>
      </c>
      <c r="U52" s="13">
        <f t="shared" si="2143"/>
        <v>28900</v>
      </c>
      <c r="V52" s="13">
        <f t="shared" si="2143"/>
        <v>28900</v>
      </c>
      <c r="W52" s="13">
        <f t="shared" si="2143"/>
        <v>28900</v>
      </c>
      <c r="X52" s="13">
        <f t="shared" si="2143"/>
        <v>29767</v>
      </c>
      <c r="Y52" s="13">
        <f t="shared" si="2143"/>
        <v>30660.010000000002</v>
      </c>
      <c r="Z52" s="13">
        <f t="shared" si="2143"/>
        <v>31579.810300000005</v>
      </c>
      <c r="AA52" s="13">
        <f t="shared" si="2143"/>
        <v>32527.204609000004</v>
      </c>
      <c r="AB52" s="13">
        <f t="shared" si="2143"/>
        <v>33503.020747270006</v>
      </c>
      <c r="AC52" s="13">
        <f t="shared" si="2143"/>
        <v>34508.111369688108</v>
      </c>
      <c r="AD52" s="13">
        <f t="shared" si="2143"/>
        <v>35543.354710778753</v>
      </c>
      <c r="AE52" s="13">
        <f t="shared" si="2143"/>
        <v>36609.65535210212</v>
      </c>
      <c r="AF52" s="13">
        <f t="shared" si="2143"/>
        <v>37707.945012665186</v>
      </c>
      <c r="AG52" s="13">
        <f t="shared" si="2143"/>
        <v>38839.183363045144</v>
      </c>
      <c r="AH52" s="13">
        <f t="shared" si="2143"/>
        <v>40004.358863936497</v>
      </c>
      <c r="AI52" s="13">
        <f t="shared" si="2143"/>
        <v>41204.489629854594</v>
      </c>
      <c r="AJ52" s="13">
        <f t="shared" si="2143"/>
        <v>42440.624318750233</v>
      </c>
      <c r="AK52" s="13">
        <f t="shared" si="2143"/>
        <v>43713.843048312745</v>
      </c>
      <c r="AL52" s="13">
        <f t="shared" si="2143"/>
        <v>45025.258339762127</v>
      </c>
      <c r="AM52" s="13">
        <f t="shared" si="2143"/>
        <v>46376.016089954996</v>
      </c>
      <c r="AN52" s="13">
        <f t="shared" si="2143"/>
        <v>47767.296572653649</v>
      </c>
      <c r="AO52" s="13">
        <f t="shared" si="2143"/>
        <v>49200.315469833258</v>
      </c>
      <c r="AP52" s="13">
        <f t="shared" si="2143"/>
        <v>50676.324933928256</v>
      </c>
      <c r="AQ52" s="13">
        <f t="shared" si="2143"/>
        <v>52196.614681946106</v>
      </c>
      <c r="AR52" s="13">
        <f t="shared" si="2143"/>
        <v>53762.513122404489</v>
      </c>
      <c r="AS52" s="13">
        <f t="shared" si="2143"/>
        <v>55375.388516076622</v>
      </c>
      <c r="AT52" s="13">
        <f t="shared" si="2143"/>
        <v>57036.650171558926</v>
      </c>
      <c r="AU52" s="13">
        <f t="shared" si="2143"/>
        <v>58747.749676705695</v>
      </c>
      <c r="AV52" s="13">
        <f t="shared" si="2143"/>
        <v>60510.182167006868</v>
      </c>
      <c r="AW52" s="13">
        <f t="shared" si="2143"/>
        <v>62325.487632017073</v>
      </c>
      <c r="AX52" s="13">
        <f t="shared" si="2143"/>
        <v>64195.252260977584</v>
      </c>
      <c r="AY52" s="13">
        <f t="shared" si="2143"/>
        <v>66121.109828806919</v>
      </c>
      <c r="AZ52" s="13">
        <f t="shared" si="2143"/>
        <v>68104.743123671127</v>
      </c>
      <c r="BA52" s="13">
        <f t="shared" si="2143"/>
        <v>70147.885417381258</v>
      </c>
      <c r="BB52" s="13">
        <f t="shared" si="2143"/>
        <v>72252.321979902699</v>
      </c>
      <c r="BC52" s="13">
        <f t="shared" si="2143"/>
        <v>74419.891639299778</v>
      </c>
      <c r="BD52" s="13">
        <f t="shared" si="2143"/>
        <v>76652.488388478771</v>
      </c>
      <c r="BE52" s="13">
        <f t="shared" si="2143"/>
        <v>78952.063040133129</v>
      </c>
      <c r="BF52" s="13">
        <f t="shared" si="2143"/>
        <v>81320.624931337123</v>
      </c>
      <c r="BG52" s="13">
        <f t="shared" si="2143"/>
        <v>83760.243679277235</v>
      </c>
      <c r="BH52" s="13">
        <f t="shared" si="2143"/>
        <v>86273.05098965556</v>
      </c>
      <c r="BI52" s="13">
        <f t="shared" si="2143"/>
        <v>88861.242519345222</v>
      </c>
      <c r="BJ52" s="13">
        <f t="shared" si="2143"/>
        <v>91527.079794925579</v>
      </c>
      <c r="BK52" s="13">
        <f t="shared" si="2143"/>
        <v>94272.892188773345</v>
      </c>
      <c r="BL52" s="13">
        <f t="shared" si="2143"/>
        <v>97101.078954436554</v>
      </c>
      <c r="BM52" s="13">
        <f t="shared" si="2143"/>
        <v>100014.11132306965</v>
      </c>
      <c r="BN52" s="13">
        <f t="shared" si="2143"/>
        <v>103014.53466276174</v>
      </c>
      <c r="BO52" s="13">
        <f t="shared" si="2143"/>
        <v>106104.9707026446</v>
      </c>
      <c r="BP52" s="13">
        <f t="shared" si="2143"/>
        <v>109288.11982372394</v>
      </c>
      <c r="BQ52" s="13">
        <f t="shared" si="2143"/>
        <v>112566.76341843567</v>
      </c>
      <c r="BR52" s="13">
        <f t="shared" si="2143"/>
        <v>115943.76632098874</v>
      </c>
      <c r="BS52" s="13">
        <f t="shared" si="2143"/>
        <v>119422.0793106184</v>
      </c>
      <c r="BT52" s="13">
        <f t="shared" si="2143"/>
        <v>123004.74168993696</v>
      </c>
      <c r="BU52" s="13">
        <f t="shared" si="2143"/>
        <v>126694.88394063507</v>
      </c>
      <c r="BV52" s="13">
        <f t="shared" si="2143"/>
        <v>130495.73045885413</v>
      </c>
      <c r="BW52" s="13">
        <f t="shared" si="2143"/>
        <v>134410.60237261976</v>
      </c>
      <c r="BX52" s="13">
        <f t="shared" si="2143"/>
        <v>138442.92044379836</v>
      </c>
      <c r="BY52" s="13">
        <f t="shared" si="2143"/>
        <v>142596.20805711232</v>
      </c>
      <c r="BZ52" s="13">
        <f t="shared" ref="BZ52:EK52" si="2144">BY52*(1+BZ$15)*BZ$3</f>
        <v>146874.09429882569</v>
      </c>
      <c r="CA52" s="13">
        <f t="shared" si="2144"/>
        <v>151280.31712779045</v>
      </c>
      <c r="CB52" s="13">
        <f t="shared" si="2144"/>
        <v>155818.72664162418</v>
      </c>
      <c r="CC52" s="13">
        <f t="shared" si="2144"/>
        <v>160493.28844087292</v>
      </c>
      <c r="CD52" s="13">
        <f t="shared" si="2144"/>
        <v>165308.08709409912</v>
      </c>
      <c r="CE52" s="13">
        <f t="shared" si="2144"/>
        <v>170267.32970692209</v>
      </c>
      <c r="CF52" s="13">
        <f t="shared" si="2144"/>
        <v>0</v>
      </c>
      <c r="CG52" s="13">
        <f t="shared" si="2144"/>
        <v>0</v>
      </c>
      <c r="CH52" s="13">
        <f t="shared" si="2144"/>
        <v>0</v>
      </c>
      <c r="CI52" s="13">
        <f t="shared" si="2144"/>
        <v>0</v>
      </c>
      <c r="CJ52" s="13">
        <f t="shared" si="2144"/>
        <v>0</v>
      </c>
      <c r="CK52" s="13">
        <f t="shared" si="2144"/>
        <v>0</v>
      </c>
      <c r="CL52" s="13">
        <f t="shared" si="2144"/>
        <v>0</v>
      </c>
      <c r="CM52" s="13">
        <f t="shared" si="2144"/>
        <v>0</v>
      </c>
      <c r="CN52" s="13">
        <f t="shared" si="2144"/>
        <v>0</v>
      </c>
      <c r="CO52" s="13">
        <f t="shared" si="2144"/>
        <v>0</v>
      </c>
      <c r="CP52" s="13">
        <f t="shared" si="2144"/>
        <v>0</v>
      </c>
      <c r="CQ52" s="13">
        <f t="shared" si="2144"/>
        <v>0</v>
      </c>
      <c r="CR52" s="13">
        <f t="shared" si="2144"/>
        <v>0</v>
      </c>
      <c r="CS52" s="13">
        <f t="shared" si="2144"/>
        <v>0</v>
      </c>
      <c r="CT52" s="13">
        <f t="shared" si="2144"/>
        <v>0</v>
      </c>
      <c r="CU52" s="13">
        <f t="shared" si="2144"/>
        <v>0</v>
      </c>
      <c r="CV52" s="13">
        <f t="shared" si="2144"/>
        <v>0</v>
      </c>
      <c r="CW52" s="13">
        <f t="shared" si="2144"/>
        <v>0</v>
      </c>
      <c r="CX52" s="13">
        <f t="shared" si="2144"/>
        <v>0</v>
      </c>
      <c r="CY52" s="13">
        <f t="shared" si="2144"/>
        <v>0</v>
      </c>
      <c r="CZ52" s="13">
        <f t="shared" si="2144"/>
        <v>0</v>
      </c>
      <c r="DA52" s="13">
        <f t="shared" si="2144"/>
        <v>0</v>
      </c>
      <c r="DB52" s="13">
        <f t="shared" si="2144"/>
        <v>0</v>
      </c>
      <c r="DC52" s="13">
        <f t="shared" si="2144"/>
        <v>0</v>
      </c>
      <c r="DD52" s="13">
        <f t="shared" si="2144"/>
        <v>0</v>
      </c>
      <c r="DE52" s="13">
        <f t="shared" si="2144"/>
        <v>0</v>
      </c>
      <c r="DF52" s="13">
        <f t="shared" si="2144"/>
        <v>0</v>
      </c>
      <c r="DG52" s="13">
        <f t="shared" si="2144"/>
        <v>0</v>
      </c>
      <c r="DH52" s="13">
        <f t="shared" si="2144"/>
        <v>0</v>
      </c>
      <c r="DI52" s="13">
        <f t="shared" si="2144"/>
        <v>0</v>
      </c>
      <c r="DJ52" s="13">
        <f t="shared" si="2144"/>
        <v>0</v>
      </c>
      <c r="DK52" s="13">
        <f t="shared" si="2144"/>
        <v>0</v>
      </c>
      <c r="DL52" s="13">
        <f t="shared" si="2144"/>
        <v>0</v>
      </c>
      <c r="DM52" s="13">
        <f t="shared" si="2144"/>
        <v>0</v>
      </c>
      <c r="DN52" s="13">
        <f t="shared" si="2144"/>
        <v>0</v>
      </c>
      <c r="DO52" s="13">
        <f t="shared" si="2144"/>
        <v>0</v>
      </c>
      <c r="DP52" s="13">
        <f t="shared" si="2144"/>
        <v>0</v>
      </c>
      <c r="DQ52" s="13">
        <f t="shared" si="2144"/>
        <v>0</v>
      </c>
      <c r="DR52" s="13">
        <f t="shared" si="2144"/>
        <v>0</v>
      </c>
      <c r="DS52" s="13">
        <f t="shared" si="2144"/>
        <v>0</v>
      </c>
      <c r="DT52" s="13">
        <f t="shared" si="2144"/>
        <v>0</v>
      </c>
      <c r="DU52" s="13">
        <f t="shared" si="2144"/>
        <v>0</v>
      </c>
      <c r="DV52" s="13">
        <f t="shared" si="2144"/>
        <v>0</v>
      </c>
      <c r="DW52" s="13">
        <f t="shared" si="2144"/>
        <v>0</v>
      </c>
      <c r="DX52" s="13">
        <f t="shared" si="2144"/>
        <v>0</v>
      </c>
      <c r="DY52" s="13">
        <f t="shared" si="2144"/>
        <v>0</v>
      </c>
      <c r="DZ52" s="13">
        <f t="shared" si="2144"/>
        <v>0</v>
      </c>
      <c r="EA52" s="13">
        <f t="shared" si="2144"/>
        <v>0</v>
      </c>
      <c r="EB52" s="13">
        <f t="shared" si="2144"/>
        <v>0</v>
      </c>
      <c r="EC52" s="13">
        <f t="shared" si="2144"/>
        <v>0</v>
      </c>
      <c r="ED52" s="13">
        <f t="shared" si="2144"/>
        <v>0</v>
      </c>
      <c r="EE52" s="13">
        <f t="shared" si="2144"/>
        <v>0</v>
      </c>
      <c r="EF52" s="13">
        <f t="shared" si="2144"/>
        <v>0</v>
      </c>
      <c r="EG52" s="13">
        <f t="shared" si="2144"/>
        <v>0</v>
      </c>
      <c r="EH52" s="13">
        <f t="shared" si="2144"/>
        <v>0</v>
      </c>
      <c r="EI52" s="13">
        <f t="shared" si="2144"/>
        <v>0</v>
      </c>
      <c r="EJ52" s="13">
        <f t="shared" si="2144"/>
        <v>0</v>
      </c>
      <c r="EK52" s="13">
        <f t="shared" si="2144"/>
        <v>0</v>
      </c>
      <c r="EL52" s="13">
        <f t="shared" ref="EL52:GW52" si="2145">EK52*(1+EL$15)*EL$3</f>
        <v>0</v>
      </c>
      <c r="EM52" s="13">
        <f t="shared" si="2145"/>
        <v>0</v>
      </c>
      <c r="EN52" s="13">
        <f t="shared" si="2145"/>
        <v>0</v>
      </c>
      <c r="EO52" s="13">
        <f t="shared" si="2145"/>
        <v>0</v>
      </c>
      <c r="EP52" s="13">
        <f t="shared" si="2145"/>
        <v>0</v>
      </c>
      <c r="EQ52" s="13">
        <f t="shared" si="2145"/>
        <v>0</v>
      </c>
      <c r="ER52" s="13">
        <f t="shared" si="2145"/>
        <v>0</v>
      </c>
      <c r="ES52" s="13">
        <f t="shared" si="2145"/>
        <v>0</v>
      </c>
      <c r="ET52" s="13">
        <f t="shared" si="2145"/>
        <v>0</v>
      </c>
      <c r="EU52" s="13">
        <f t="shared" si="2145"/>
        <v>0</v>
      </c>
      <c r="EV52" s="13">
        <f t="shared" si="2145"/>
        <v>0</v>
      </c>
      <c r="EW52" s="13">
        <f t="shared" si="2145"/>
        <v>0</v>
      </c>
      <c r="EX52" s="13">
        <f t="shared" si="2145"/>
        <v>0</v>
      </c>
      <c r="EY52" s="13">
        <f t="shared" si="2145"/>
        <v>0</v>
      </c>
      <c r="EZ52" s="13">
        <f t="shared" si="2145"/>
        <v>0</v>
      </c>
      <c r="FA52" s="13">
        <f t="shared" si="2145"/>
        <v>0</v>
      </c>
      <c r="FB52" s="13">
        <f t="shared" si="2145"/>
        <v>0</v>
      </c>
      <c r="FC52" s="13">
        <f t="shared" si="2145"/>
        <v>0</v>
      </c>
      <c r="FD52" s="13">
        <f t="shared" si="2145"/>
        <v>0</v>
      </c>
      <c r="FE52" s="13">
        <f t="shared" si="2145"/>
        <v>0</v>
      </c>
      <c r="FF52" s="13">
        <f t="shared" si="2145"/>
        <v>0</v>
      </c>
      <c r="FG52" s="13">
        <f t="shared" si="2145"/>
        <v>0</v>
      </c>
      <c r="FH52" s="13">
        <f t="shared" si="2145"/>
        <v>0</v>
      </c>
      <c r="FI52" s="13">
        <f t="shared" si="2145"/>
        <v>0</v>
      </c>
      <c r="FJ52" s="13">
        <f t="shared" si="2145"/>
        <v>0</v>
      </c>
      <c r="FK52" s="13">
        <f t="shared" si="2145"/>
        <v>0</v>
      </c>
      <c r="FL52" s="13">
        <f t="shared" si="2145"/>
        <v>0</v>
      </c>
      <c r="FM52" s="13">
        <f t="shared" si="2145"/>
        <v>0</v>
      </c>
      <c r="FN52" s="13">
        <f t="shared" si="2145"/>
        <v>0</v>
      </c>
      <c r="FO52" s="13">
        <f t="shared" si="2145"/>
        <v>0</v>
      </c>
      <c r="FP52" s="13">
        <f t="shared" si="2145"/>
        <v>0</v>
      </c>
      <c r="FQ52" s="13">
        <f t="shared" si="2145"/>
        <v>0</v>
      </c>
      <c r="FR52" s="13">
        <f t="shared" si="2145"/>
        <v>0</v>
      </c>
      <c r="FS52" s="13">
        <f t="shared" si="2145"/>
        <v>0</v>
      </c>
      <c r="FT52" s="13">
        <f t="shared" si="2145"/>
        <v>0</v>
      </c>
      <c r="FU52" s="13">
        <f t="shared" si="2145"/>
        <v>0</v>
      </c>
      <c r="FV52" s="13">
        <f t="shared" si="2145"/>
        <v>0</v>
      </c>
      <c r="FW52" s="13">
        <f t="shared" si="2145"/>
        <v>0</v>
      </c>
      <c r="FX52" s="13">
        <f t="shared" si="2145"/>
        <v>0</v>
      </c>
      <c r="FY52" s="13">
        <f t="shared" si="2145"/>
        <v>0</v>
      </c>
      <c r="FZ52" s="13">
        <f t="shared" si="2145"/>
        <v>0</v>
      </c>
      <c r="GA52" s="13">
        <f t="shared" si="2145"/>
        <v>0</v>
      </c>
      <c r="GB52" s="13">
        <f t="shared" si="2145"/>
        <v>0</v>
      </c>
      <c r="GC52" s="13">
        <f t="shared" si="2145"/>
        <v>0</v>
      </c>
      <c r="GD52" s="13">
        <f t="shared" si="2145"/>
        <v>0</v>
      </c>
      <c r="GE52" s="13">
        <f t="shared" si="2145"/>
        <v>0</v>
      </c>
      <c r="GF52" s="13">
        <f t="shared" si="2145"/>
        <v>0</v>
      </c>
      <c r="GG52" s="13">
        <f t="shared" si="2145"/>
        <v>0</v>
      </c>
      <c r="GH52" s="13">
        <f t="shared" si="2145"/>
        <v>0</v>
      </c>
      <c r="GI52" s="13">
        <f t="shared" si="2145"/>
        <v>0</v>
      </c>
      <c r="GJ52" s="13">
        <f t="shared" si="2145"/>
        <v>0</v>
      </c>
      <c r="GK52" s="13">
        <f t="shared" si="2145"/>
        <v>0</v>
      </c>
      <c r="GL52" s="13">
        <f t="shared" si="2145"/>
        <v>0</v>
      </c>
      <c r="GM52" s="13">
        <f t="shared" si="2145"/>
        <v>0</v>
      </c>
      <c r="GN52" s="13">
        <f t="shared" si="2145"/>
        <v>0</v>
      </c>
      <c r="GO52" s="13">
        <f t="shared" si="2145"/>
        <v>0</v>
      </c>
      <c r="GP52" s="13">
        <f t="shared" si="2145"/>
        <v>0</v>
      </c>
      <c r="GQ52" s="13">
        <f t="shared" si="2145"/>
        <v>0</v>
      </c>
      <c r="GR52" s="13">
        <f t="shared" si="2145"/>
        <v>0</v>
      </c>
      <c r="GS52" s="13">
        <f t="shared" si="2145"/>
        <v>0</v>
      </c>
      <c r="GT52" s="13">
        <f t="shared" si="2145"/>
        <v>0</v>
      </c>
      <c r="GU52" s="13">
        <f t="shared" si="2145"/>
        <v>0</v>
      </c>
      <c r="GV52" s="13">
        <f t="shared" si="2145"/>
        <v>0</v>
      </c>
      <c r="GW52" s="13">
        <f t="shared" si="2145"/>
        <v>0</v>
      </c>
      <c r="GX52" s="13">
        <f t="shared" ref="GX52:IP52" si="2146">GW52*(1+GX$15)*GX$3</f>
        <v>0</v>
      </c>
      <c r="GY52" s="13">
        <f t="shared" si="2146"/>
        <v>0</v>
      </c>
      <c r="GZ52" s="13">
        <f t="shared" si="2146"/>
        <v>0</v>
      </c>
      <c r="HA52" s="13">
        <f t="shared" si="2146"/>
        <v>0</v>
      </c>
      <c r="HB52" s="13">
        <f t="shared" si="2146"/>
        <v>0</v>
      </c>
      <c r="HC52" s="13">
        <f t="shared" si="2146"/>
        <v>0</v>
      </c>
      <c r="HD52" s="13">
        <f t="shared" si="2146"/>
        <v>0</v>
      </c>
      <c r="HE52" s="13">
        <f t="shared" si="2146"/>
        <v>0</v>
      </c>
      <c r="HF52" s="13">
        <f t="shared" si="2146"/>
        <v>0</v>
      </c>
      <c r="HG52" s="13">
        <f t="shared" si="2146"/>
        <v>0</v>
      </c>
      <c r="HH52" s="13">
        <f t="shared" si="2146"/>
        <v>0</v>
      </c>
      <c r="HI52" s="13">
        <f t="shared" si="2146"/>
        <v>0</v>
      </c>
      <c r="HJ52" s="13">
        <f t="shared" si="2146"/>
        <v>0</v>
      </c>
      <c r="HK52" s="13">
        <f t="shared" si="2146"/>
        <v>0</v>
      </c>
      <c r="HL52" s="13">
        <f t="shared" si="2146"/>
        <v>0</v>
      </c>
      <c r="HM52" s="13">
        <f t="shared" si="2146"/>
        <v>0</v>
      </c>
      <c r="HN52" s="13">
        <f t="shared" si="2146"/>
        <v>0</v>
      </c>
      <c r="HO52" s="13">
        <f t="shared" si="2146"/>
        <v>0</v>
      </c>
      <c r="HP52" s="13">
        <f t="shared" si="2146"/>
        <v>0</v>
      </c>
      <c r="HQ52" s="13">
        <f t="shared" si="2146"/>
        <v>0</v>
      </c>
      <c r="HR52" s="13">
        <f t="shared" si="2146"/>
        <v>0</v>
      </c>
      <c r="HS52" s="13">
        <f t="shared" si="2146"/>
        <v>0</v>
      </c>
      <c r="HT52" s="13">
        <f t="shared" si="2146"/>
        <v>0</v>
      </c>
      <c r="HU52" s="13">
        <f t="shared" si="2146"/>
        <v>0</v>
      </c>
      <c r="HV52" s="13">
        <f t="shared" si="2146"/>
        <v>0</v>
      </c>
      <c r="HW52" s="13">
        <f t="shared" si="2146"/>
        <v>0</v>
      </c>
      <c r="HX52" s="13">
        <f t="shared" si="2146"/>
        <v>0</v>
      </c>
      <c r="HY52" s="13">
        <f t="shared" si="2146"/>
        <v>0</v>
      </c>
      <c r="HZ52" s="13">
        <f t="shared" si="2146"/>
        <v>0</v>
      </c>
      <c r="IA52" s="13">
        <f t="shared" si="2146"/>
        <v>0</v>
      </c>
      <c r="IB52" s="13">
        <f t="shared" si="2146"/>
        <v>0</v>
      </c>
      <c r="IC52" s="13">
        <f t="shared" si="2146"/>
        <v>0</v>
      </c>
      <c r="ID52" s="13">
        <f t="shared" si="2146"/>
        <v>0</v>
      </c>
      <c r="IE52" s="13">
        <f t="shared" si="2146"/>
        <v>0</v>
      </c>
      <c r="IF52" s="13">
        <f t="shared" si="2146"/>
        <v>0</v>
      </c>
      <c r="IG52" s="13">
        <f t="shared" si="2146"/>
        <v>0</v>
      </c>
      <c r="IH52" s="13">
        <f t="shared" si="2146"/>
        <v>0</v>
      </c>
      <c r="II52" s="13">
        <f t="shared" si="2146"/>
        <v>0</v>
      </c>
      <c r="IJ52" s="13">
        <f t="shared" si="2146"/>
        <v>0</v>
      </c>
      <c r="IK52" s="13">
        <f t="shared" si="2146"/>
        <v>0</v>
      </c>
      <c r="IL52" s="13">
        <f t="shared" si="2146"/>
        <v>0</v>
      </c>
      <c r="IM52" s="13">
        <f t="shared" si="2146"/>
        <v>0</v>
      </c>
      <c r="IN52" s="13">
        <f t="shared" si="2146"/>
        <v>0</v>
      </c>
      <c r="IO52" s="13">
        <f t="shared" si="2146"/>
        <v>0</v>
      </c>
      <c r="IP52" s="13">
        <f t="shared" si="2146"/>
        <v>0</v>
      </c>
      <c r="IQ52" s="13">
        <f t="shared" ref="IQ52:LB52" si="2147">IP52*(1+IQ$15)*IQ$3</f>
        <v>0</v>
      </c>
      <c r="IR52" s="13">
        <f t="shared" si="2147"/>
        <v>0</v>
      </c>
      <c r="IS52" s="13">
        <f t="shared" si="2147"/>
        <v>0</v>
      </c>
      <c r="IT52" s="13">
        <f t="shared" si="2147"/>
        <v>0</v>
      </c>
      <c r="IU52" s="13">
        <f t="shared" si="2147"/>
        <v>0</v>
      </c>
      <c r="IV52" s="13">
        <f t="shared" si="2147"/>
        <v>0</v>
      </c>
      <c r="IW52" s="13">
        <f t="shared" si="2147"/>
        <v>0</v>
      </c>
      <c r="IX52" s="13">
        <f t="shared" si="2147"/>
        <v>0</v>
      </c>
      <c r="IY52" s="13">
        <f t="shared" si="2147"/>
        <v>0</v>
      </c>
      <c r="IZ52" s="13">
        <f t="shared" si="2147"/>
        <v>0</v>
      </c>
      <c r="JA52" s="13">
        <f t="shared" si="2147"/>
        <v>0</v>
      </c>
      <c r="JB52" s="13">
        <f t="shared" si="2147"/>
        <v>0</v>
      </c>
      <c r="JC52" s="13">
        <f t="shared" si="2147"/>
        <v>0</v>
      </c>
      <c r="JD52" s="13">
        <f t="shared" si="2147"/>
        <v>0</v>
      </c>
      <c r="JE52" s="13">
        <f t="shared" si="2147"/>
        <v>0</v>
      </c>
      <c r="JF52" s="13">
        <f t="shared" si="2147"/>
        <v>0</v>
      </c>
      <c r="JG52" s="13">
        <f t="shared" si="2147"/>
        <v>0</v>
      </c>
      <c r="JH52" s="13">
        <f t="shared" si="2147"/>
        <v>0</v>
      </c>
      <c r="JI52" s="13">
        <f t="shared" si="2147"/>
        <v>0</v>
      </c>
      <c r="JJ52" s="13">
        <f t="shared" si="2147"/>
        <v>0</v>
      </c>
      <c r="JK52" s="13">
        <f t="shared" si="2147"/>
        <v>0</v>
      </c>
      <c r="JL52" s="13">
        <f t="shared" si="2147"/>
        <v>0</v>
      </c>
      <c r="JM52" s="13">
        <f t="shared" si="2147"/>
        <v>0</v>
      </c>
      <c r="JN52" s="13">
        <f t="shared" si="2147"/>
        <v>0</v>
      </c>
      <c r="JO52" s="13">
        <f t="shared" si="2147"/>
        <v>0</v>
      </c>
      <c r="JP52" s="13">
        <f t="shared" si="2147"/>
        <v>0</v>
      </c>
      <c r="JQ52" s="13">
        <f t="shared" si="2147"/>
        <v>0</v>
      </c>
      <c r="JR52" s="13">
        <f t="shared" si="2147"/>
        <v>0</v>
      </c>
      <c r="JS52" s="13">
        <f t="shared" si="2147"/>
        <v>0</v>
      </c>
      <c r="JT52" s="13">
        <f t="shared" si="2147"/>
        <v>0</v>
      </c>
      <c r="JU52" s="13">
        <f t="shared" si="2147"/>
        <v>0</v>
      </c>
      <c r="JV52" s="13">
        <f t="shared" si="2147"/>
        <v>0</v>
      </c>
      <c r="JW52" s="13">
        <f t="shared" si="2147"/>
        <v>0</v>
      </c>
      <c r="JX52" s="13">
        <f t="shared" si="2147"/>
        <v>0</v>
      </c>
      <c r="JY52" s="13">
        <f t="shared" si="2147"/>
        <v>0</v>
      </c>
      <c r="JZ52" s="13">
        <f t="shared" si="2147"/>
        <v>0</v>
      </c>
      <c r="KA52" s="13">
        <f t="shared" si="2147"/>
        <v>0</v>
      </c>
      <c r="KB52" s="13">
        <f t="shared" si="2147"/>
        <v>0</v>
      </c>
      <c r="KC52" s="13">
        <f t="shared" si="2147"/>
        <v>0</v>
      </c>
      <c r="KD52" s="13">
        <f t="shared" si="2147"/>
        <v>0</v>
      </c>
      <c r="KE52" s="13">
        <f t="shared" si="2147"/>
        <v>0</v>
      </c>
      <c r="KF52" s="13">
        <f t="shared" si="2147"/>
        <v>0</v>
      </c>
      <c r="KG52" s="13">
        <f t="shared" si="2147"/>
        <v>0</v>
      </c>
      <c r="KH52" s="13">
        <f t="shared" si="2147"/>
        <v>0</v>
      </c>
      <c r="KI52" s="13">
        <f t="shared" si="2147"/>
        <v>0</v>
      </c>
      <c r="KJ52" s="13">
        <f t="shared" si="2147"/>
        <v>0</v>
      </c>
      <c r="KK52" s="13">
        <f t="shared" si="2147"/>
        <v>0</v>
      </c>
      <c r="KL52" s="13">
        <f t="shared" si="2147"/>
        <v>0</v>
      </c>
      <c r="KM52" s="13">
        <f t="shared" si="2147"/>
        <v>0</v>
      </c>
      <c r="KN52" s="13">
        <f t="shared" si="2147"/>
        <v>0</v>
      </c>
      <c r="KO52" s="13">
        <f t="shared" si="2147"/>
        <v>0</v>
      </c>
      <c r="KP52" s="13">
        <f t="shared" si="2147"/>
        <v>0</v>
      </c>
      <c r="KQ52" s="13">
        <f t="shared" si="2147"/>
        <v>0</v>
      </c>
      <c r="KR52" s="13">
        <f t="shared" si="2147"/>
        <v>0</v>
      </c>
      <c r="KS52" s="13">
        <f t="shared" si="2147"/>
        <v>0</v>
      </c>
      <c r="KT52" s="13">
        <f t="shared" si="2147"/>
        <v>0</v>
      </c>
      <c r="KU52" s="13">
        <f t="shared" si="2147"/>
        <v>0</v>
      </c>
      <c r="KV52" s="13">
        <f t="shared" si="2147"/>
        <v>0</v>
      </c>
      <c r="KW52" s="13">
        <f t="shared" si="2147"/>
        <v>0</v>
      </c>
      <c r="KX52" s="13">
        <f t="shared" si="2147"/>
        <v>0</v>
      </c>
      <c r="KY52" s="13">
        <f t="shared" si="2147"/>
        <v>0</v>
      </c>
      <c r="KZ52" s="13">
        <f t="shared" si="2147"/>
        <v>0</v>
      </c>
      <c r="LA52" s="13">
        <f t="shared" si="2147"/>
        <v>0</v>
      </c>
      <c r="LB52" s="13">
        <f t="shared" si="2147"/>
        <v>0</v>
      </c>
      <c r="LC52" s="13">
        <f t="shared" ref="LC52:NN52" si="2148">LB52*(1+LC$15)*LC$3</f>
        <v>0</v>
      </c>
      <c r="LD52" s="13">
        <f t="shared" si="2148"/>
        <v>0</v>
      </c>
      <c r="LE52" s="13">
        <f t="shared" si="2148"/>
        <v>0</v>
      </c>
      <c r="LF52" s="13">
        <f t="shared" si="2148"/>
        <v>0</v>
      </c>
      <c r="LG52" s="13">
        <f t="shared" si="2148"/>
        <v>0</v>
      </c>
      <c r="LH52" s="13">
        <f t="shared" si="2148"/>
        <v>0</v>
      </c>
      <c r="LI52" s="13">
        <f t="shared" si="2148"/>
        <v>0</v>
      </c>
      <c r="LJ52" s="13">
        <f t="shared" si="2148"/>
        <v>0</v>
      </c>
      <c r="LK52" s="13">
        <f t="shared" si="2148"/>
        <v>0</v>
      </c>
      <c r="LL52" s="13">
        <f t="shared" si="2148"/>
        <v>0</v>
      </c>
      <c r="LM52" s="13">
        <f t="shared" si="2148"/>
        <v>0</v>
      </c>
      <c r="LN52" s="13">
        <f t="shared" si="2148"/>
        <v>0</v>
      </c>
      <c r="LO52" s="13">
        <f t="shared" si="2148"/>
        <v>0</v>
      </c>
      <c r="LP52" s="13">
        <f t="shared" si="2148"/>
        <v>0</v>
      </c>
      <c r="LQ52" s="13">
        <f t="shared" si="2148"/>
        <v>0</v>
      </c>
      <c r="LR52" s="13">
        <f t="shared" si="2148"/>
        <v>0</v>
      </c>
      <c r="LS52" s="13">
        <f t="shared" si="2148"/>
        <v>0</v>
      </c>
      <c r="LT52" s="13">
        <f t="shared" si="2148"/>
        <v>0</v>
      </c>
      <c r="LU52" s="13">
        <f t="shared" si="2148"/>
        <v>0</v>
      </c>
      <c r="LV52" s="13">
        <f t="shared" si="2148"/>
        <v>0</v>
      </c>
      <c r="LW52" s="13">
        <f t="shared" si="2148"/>
        <v>0</v>
      </c>
      <c r="LX52" s="13">
        <f t="shared" si="2148"/>
        <v>0</v>
      </c>
      <c r="LY52" s="13">
        <f t="shared" si="2148"/>
        <v>0</v>
      </c>
      <c r="LZ52" s="13">
        <f t="shared" si="2148"/>
        <v>0</v>
      </c>
      <c r="MA52" s="13">
        <f t="shared" si="2148"/>
        <v>0</v>
      </c>
      <c r="MB52" s="13">
        <f t="shared" si="2148"/>
        <v>0</v>
      </c>
      <c r="MC52" s="13">
        <f t="shared" si="2148"/>
        <v>0</v>
      </c>
      <c r="MD52" s="13">
        <f t="shared" si="2148"/>
        <v>0</v>
      </c>
      <c r="ME52" s="13">
        <f t="shared" si="2148"/>
        <v>0</v>
      </c>
      <c r="MF52" s="13">
        <f t="shared" si="2148"/>
        <v>0</v>
      </c>
      <c r="MG52" s="13">
        <f t="shared" si="2148"/>
        <v>0</v>
      </c>
      <c r="MH52" s="13">
        <f t="shared" si="2148"/>
        <v>0</v>
      </c>
      <c r="MI52" s="13">
        <f t="shared" si="2148"/>
        <v>0</v>
      </c>
      <c r="MJ52" s="13">
        <f t="shared" si="2148"/>
        <v>0</v>
      </c>
      <c r="MK52" s="13">
        <f t="shared" si="2148"/>
        <v>0</v>
      </c>
      <c r="ML52" s="13">
        <f t="shared" si="2148"/>
        <v>0</v>
      </c>
      <c r="MM52" s="13">
        <f t="shared" si="2148"/>
        <v>0</v>
      </c>
      <c r="MN52" s="13">
        <f t="shared" si="2148"/>
        <v>0</v>
      </c>
      <c r="MO52" s="13">
        <f t="shared" si="2148"/>
        <v>0</v>
      </c>
      <c r="MP52" s="13">
        <f t="shared" si="2148"/>
        <v>0</v>
      </c>
      <c r="MQ52" s="13">
        <f t="shared" si="2148"/>
        <v>0</v>
      </c>
      <c r="MR52" s="13">
        <f t="shared" si="2148"/>
        <v>0</v>
      </c>
      <c r="MS52" s="13">
        <f t="shared" si="2148"/>
        <v>0</v>
      </c>
      <c r="MT52" s="13">
        <f t="shared" si="2148"/>
        <v>0</v>
      </c>
      <c r="MU52" s="13">
        <f t="shared" si="2148"/>
        <v>0</v>
      </c>
      <c r="MV52" s="13">
        <f t="shared" si="2148"/>
        <v>0</v>
      </c>
      <c r="MW52" s="13">
        <f t="shared" si="2148"/>
        <v>0</v>
      </c>
      <c r="MX52" s="13">
        <f t="shared" si="2148"/>
        <v>0</v>
      </c>
      <c r="MY52" s="13">
        <f t="shared" si="2148"/>
        <v>0</v>
      </c>
      <c r="MZ52" s="13">
        <f t="shared" si="2148"/>
        <v>0</v>
      </c>
      <c r="NA52" s="13">
        <f t="shared" si="2148"/>
        <v>0</v>
      </c>
      <c r="NB52" s="13">
        <f t="shared" si="2148"/>
        <v>0</v>
      </c>
      <c r="NC52" s="13">
        <f t="shared" si="2148"/>
        <v>0</v>
      </c>
      <c r="ND52" s="13">
        <f t="shared" si="2148"/>
        <v>0</v>
      </c>
      <c r="NE52" s="13">
        <f t="shared" si="2148"/>
        <v>0</v>
      </c>
      <c r="NF52" s="13">
        <f t="shared" si="2148"/>
        <v>0</v>
      </c>
      <c r="NG52" s="13">
        <f t="shared" si="2148"/>
        <v>0</v>
      </c>
      <c r="NH52" s="13">
        <f t="shared" si="2148"/>
        <v>0</v>
      </c>
      <c r="NI52" s="13">
        <f t="shared" si="2148"/>
        <v>0</v>
      </c>
      <c r="NJ52" s="13">
        <f t="shared" si="2148"/>
        <v>0</v>
      </c>
      <c r="NK52" s="13">
        <f t="shared" si="2148"/>
        <v>0</v>
      </c>
      <c r="NL52" s="13">
        <f t="shared" si="2148"/>
        <v>0</v>
      </c>
      <c r="NM52" s="13">
        <f t="shared" si="2148"/>
        <v>0</v>
      </c>
      <c r="NN52" s="13">
        <f t="shared" si="2148"/>
        <v>0</v>
      </c>
      <c r="NO52" s="13">
        <f t="shared" ref="NO52:PZ52" si="2149">NN52*(1+NO$15)*NO$3</f>
        <v>0</v>
      </c>
      <c r="NP52" s="13">
        <f t="shared" si="2149"/>
        <v>0</v>
      </c>
      <c r="NQ52" s="13">
        <f t="shared" si="2149"/>
        <v>0</v>
      </c>
      <c r="NR52" s="13">
        <f t="shared" si="2149"/>
        <v>0</v>
      </c>
      <c r="NS52" s="13">
        <f t="shared" si="2149"/>
        <v>0</v>
      </c>
      <c r="NT52" s="13">
        <f t="shared" si="2149"/>
        <v>0</v>
      </c>
      <c r="NU52" s="13">
        <f t="shared" si="2149"/>
        <v>0</v>
      </c>
      <c r="NV52" s="13">
        <f t="shared" si="2149"/>
        <v>0</v>
      </c>
      <c r="NW52" s="13">
        <f t="shared" si="2149"/>
        <v>0</v>
      </c>
      <c r="NX52" s="13">
        <f t="shared" si="2149"/>
        <v>0</v>
      </c>
      <c r="NY52" s="13">
        <f t="shared" si="2149"/>
        <v>0</v>
      </c>
      <c r="NZ52" s="13">
        <f t="shared" si="2149"/>
        <v>0</v>
      </c>
      <c r="OA52" s="13">
        <f t="shared" si="2149"/>
        <v>0</v>
      </c>
      <c r="OB52" s="13">
        <f t="shared" si="2149"/>
        <v>0</v>
      </c>
      <c r="OC52" s="13">
        <f t="shared" si="2149"/>
        <v>0</v>
      </c>
      <c r="OD52" s="13">
        <f t="shared" si="2149"/>
        <v>0</v>
      </c>
      <c r="OE52" s="13">
        <f t="shared" si="2149"/>
        <v>0</v>
      </c>
      <c r="OF52" s="13">
        <f t="shared" si="2149"/>
        <v>0</v>
      </c>
      <c r="OG52" s="13">
        <f t="shared" si="2149"/>
        <v>0</v>
      </c>
      <c r="OH52" s="13">
        <f t="shared" si="2149"/>
        <v>0</v>
      </c>
      <c r="OI52" s="13">
        <f t="shared" si="2149"/>
        <v>0</v>
      </c>
      <c r="OJ52" s="13">
        <f t="shared" si="2149"/>
        <v>0</v>
      </c>
      <c r="OK52" s="13">
        <f t="shared" si="2149"/>
        <v>0</v>
      </c>
      <c r="OL52" s="13">
        <f t="shared" si="2149"/>
        <v>0</v>
      </c>
      <c r="OM52" s="13">
        <f t="shared" si="2149"/>
        <v>0</v>
      </c>
      <c r="ON52" s="13">
        <f t="shared" si="2149"/>
        <v>0</v>
      </c>
      <c r="OO52" s="13">
        <f t="shared" si="2149"/>
        <v>0</v>
      </c>
      <c r="OP52" s="13">
        <f t="shared" si="2149"/>
        <v>0</v>
      </c>
      <c r="OQ52" s="13">
        <f t="shared" si="2149"/>
        <v>0</v>
      </c>
      <c r="OR52" s="13">
        <f t="shared" si="2149"/>
        <v>0</v>
      </c>
      <c r="OS52" s="13">
        <f t="shared" si="2149"/>
        <v>0</v>
      </c>
      <c r="OT52" s="13">
        <f t="shared" si="2149"/>
        <v>0</v>
      </c>
      <c r="OU52" s="13">
        <f t="shared" si="2149"/>
        <v>0</v>
      </c>
      <c r="OV52" s="13">
        <f t="shared" si="2149"/>
        <v>0</v>
      </c>
      <c r="OW52" s="13">
        <f t="shared" si="2149"/>
        <v>0</v>
      </c>
      <c r="OX52" s="13">
        <f t="shared" si="2149"/>
        <v>0</v>
      </c>
      <c r="OY52" s="13">
        <f t="shared" si="2149"/>
        <v>0</v>
      </c>
      <c r="OZ52" s="13">
        <f t="shared" si="2149"/>
        <v>0</v>
      </c>
      <c r="PA52" s="13">
        <f t="shared" si="2149"/>
        <v>0</v>
      </c>
      <c r="PB52" s="13">
        <f t="shared" si="2149"/>
        <v>0</v>
      </c>
      <c r="PC52" s="13">
        <f t="shared" si="2149"/>
        <v>0</v>
      </c>
      <c r="PD52" s="13">
        <f t="shared" si="2149"/>
        <v>0</v>
      </c>
      <c r="PE52" s="13">
        <f t="shared" si="2149"/>
        <v>0</v>
      </c>
      <c r="PF52" s="13">
        <f t="shared" si="2149"/>
        <v>0</v>
      </c>
      <c r="PG52" s="13">
        <f t="shared" si="2149"/>
        <v>0</v>
      </c>
      <c r="PH52" s="13">
        <f t="shared" si="2149"/>
        <v>0</v>
      </c>
      <c r="PI52" s="13">
        <f t="shared" si="2149"/>
        <v>0</v>
      </c>
      <c r="PJ52" s="13">
        <f t="shared" si="2149"/>
        <v>0</v>
      </c>
      <c r="PK52" s="13">
        <f t="shared" si="2149"/>
        <v>0</v>
      </c>
      <c r="PL52" s="13">
        <f t="shared" si="2149"/>
        <v>0</v>
      </c>
      <c r="PM52" s="13">
        <f t="shared" si="2149"/>
        <v>0</v>
      </c>
      <c r="PN52" s="13">
        <f t="shared" si="2149"/>
        <v>0</v>
      </c>
      <c r="PO52" s="13">
        <f t="shared" si="2149"/>
        <v>0</v>
      </c>
      <c r="PP52" s="13">
        <f t="shared" si="2149"/>
        <v>0</v>
      </c>
      <c r="PQ52" s="13">
        <f t="shared" si="2149"/>
        <v>0</v>
      </c>
      <c r="PR52" s="13">
        <f t="shared" si="2149"/>
        <v>0</v>
      </c>
      <c r="PS52" s="13">
        <f t="shared" si="2149"/>
        <v>0</v>
      </c>
      <c r="PT52" s="13">
        <f t="shared" si="2149"/>
        <v>0</v>
      </c>
      <c r="PU52" s="13">
        <f t="shared" si="2149"/>
        <v>0</v>
      </c>
      <c r="PV52" s="13">
        <f t="shared" si="2149"/>
        <v>0</v>
      </c>
      <c r="PW52" s="13">
        <f t="shared" si="2149"/>
        <v>0</v>
      </c>
      <c r="PX52" s="13">
        <f t="shared" si="2149"/>
        <v>0</v>
      </c>
      <c r="PY52" s="13">
        <f t="shared" si="2149"/>
        <v>0</v>
      </c>
      <c r="PZ52" s="13">
        <f t="shared" si="2149"/>
        <v>0</v>
      </c>
      <c r="QA52" s="13">
        <f t="shared" ref="QA52:QT52" si="2150">PZ52*(1+QA$15)*QA$3</f>
        <v>0</v>
      </c>
      <c r="QB52" s="13">
        <f t="shared" si="2150"/>
        <v>0</v>
      </c>
      <c r="QC52" s="13">
        <f t="shared" si="2150"/>
        <v>0</v>
      </c>
      <c r="QD52" s="13">
        <f t="shared" si="2150"/>
        <v>0</v>
      </c>
      <c r="QE52" s="13">
        <f t="shared" si="2150"/>
        <v>0</v>
      </c>
      <c r="QF52" s="13">
        <f t="shared" si="2150"/>
        <v>0</v>
      </c>
      <c r="QG52" s="13">
        <f t="shared" si="2150"/>
        <v>0</v>
      </c>
      <c r="QH52" s="13">
        <f t="shared" si="2150"/>
        <v>0</v>
      </c>
      <c r="QI52" s="13">
        <f t="shared" si="2150"/>
        <v>0</v>
      </c>
      <c r="QJ52" s="13">
        <f t="shared" si="2150"/>
        <v>0</v>
      </c>
      <c r="QK52" s="13">
        <f t="shared" si="2150"/>
        <v>0</v>
      </c>
      <c r="QL52" s="13">
        <f t="shared" si="2150"/>
        <v>0</v>
      </c>
      <c r="QM52" s="13">
        <f t="shared" si="2150"/>
        <v>0</v>
      </c>
      <c r="QN52" s="13">
        <f t="shared" si="2150"/>
        <v>0</v>
      </c>
      <c r="QO52" s="13">
        <f t="shared" si="2150"/>
        <v>0</v>
      </c>
      <c r="QP52" s="13">
        <f t="shared" si="2150"/>
        <v>0</v>
      </c>
      <c r="QQ52" s="13">
        <f t="shared" si="2150"/>
        <v>0</v>
      </c>
      <c r="QR52" s="13">
        <f t="shared" si="2150"/>
        <v>0</v>
      </c>
      <c r="QS52" s="13">
        <f t="shared" si="2150"/>
        <v>0</v>
      </c>
      <c r="QT52" s="13">
        <f t="shared" si="2150"/>
        <v>0</v>
      </c>
    </row>
    <row r="53" spans="2:462" x14ac:dyDescent="0.3">
      <c r="B53" s="160" t="s">
        <v>391</v>
      </c>
      <c r="H53" s="13"/>
      <c r="I53" s="13">
        <f>Assumptions!N45</f>
        <v>13400</v>
      </c>
      <c r="L53" s="13">
        <f t="shared" si="2117"/>
        <v>13400</v>
      </c>
      <c r="M53" s="13">
        <f t="shared" si="2118"/>
        <v>13400</v>
      </c>
      <c r="N53" s="13">
        <f t="shared" ref="N53:BY53" si="2151">M53*(1+N$15)*N$3</f>
        <v>13400</v>
      </c>
      <c r="O53" s="13">
        <f t="shared" si="2151"/>
        <v>13400</v>
      </c>
      <c r="P53" s="13">
        <f t="shared" si="2151"/>
        <v>13400</v>
      </c>
      <c r="Q53" s="13">
        <f t="shared" si="2151"/>
        <v>13400</v>
      </c>
      <c r="R53" s="13">
        <f t="shared" si="2151"/>
        <v>13400</v>
      </c>
      <c r="S53" s="13">
        <f t="shared" si="2151"/>
        <v>13400</v>
      </c>
      <c r="T53" s="13">
        <f t="shared" si="2151"/>
        <v>13400</v>
      </c>
      <c r="U53" s="13">
        <f t="shared" si="2151"/>
        <v>13400</v>
      </c>
      <c r="V53" s="13">
        <f t="shared" si="2151"/>
        <v>13400</v>
      </c>
      <c r="W53" s="13">
        <f t="shared" si="2151"/>
        <v>13400</v>
      </c>
      <c r="X53" s="13">
        <f t="shared" si="2151"/>
        <v>13802</v>
      </c>
      <c r="Y53" s="13">
        <f t="shared" si="2151"/>
        <v>14216.06</v>
      </c>
      <c r="Z53" s="13">
        <f t="shared" si="2151"/>
        <v>14642.541799999999</v>
      </c>
      <c r="AA53" s="13">
        <f t="shared" si="2151"/>
        <v>15081.818053999999</v>
      </c>
      <c r="AB53" s="13">
        <f t="shared" si="2151"/>
        <v>15534.272595619999</v>
      </c>
      <c r="AC53" s="13">
        <f t="shared" si="2151"/>
        <v>16000.3007734886</v>
      </c>
      <c r="AD53" s="13">
        <f t="shared" si="2151"/>
        <v>16480.309796693258</v>
      </c>
      <c r="AE53" s="13">
        <f t="shared" si="2151"/>
        <v>16974.719090594055</v>
      </c>
      <c r="AF53" s="13">
        <f t="shared" si="2151"/>
        <v>17483.960663311878</v>
      </c>
      <c r="AG53" s="13">
        <f t="shared" si="2151"/>
        <v>18008.479483211235</v>
      </c>
      <c r="AH53" s="13">
        <f t="shared" si="2151"/>
        <v>18548.733867707571</v>
      </c>
      <c r="AI53" s="13">
        <f t="shared" si="2151"/>
        <v>19105.195883738797</v>
      </c>
      <c r="AJ53" s="13">
        <f t="shared" si="2151"/>
        <v>19678.35176025096</v>
      </c>
      <c r="AK53" s="13">
        <f t="shared" si="2151"/>
        <v>20268.702313058489</v>
      </c>
      <c r="AL53" s="13">
        <f t="shared" si="2151"/>
        <v>20876.763382450245</v>
      </c>
      <c r="AM53" s="13">
        <f t="shared" si="2151"/>
        <v>21503.066283923752</v>
      </c>
      <c r="AN53" s="13">
        <f t="shared" si="2151"/>
        <v>22148.158272441466</v>
      </c>
      <c r="AO53" s="13">
        <f t="shared" si="2151"/>
        <v>22812.603020614712</v>
      </c>
      <c r="AP53" s="13">
        <f t="shared" si="2151"/>
        <v>23496.981111233152</v>
      </c>
      <c r="AQ53" s="13">
        <f t="shared" si="2151"/>
        <v>24201.890544570146</v>
      </c>
      <c r="AR53" s="13">
        <f t="shared" si="2151"/>
        <v>24927.947260907251</v>
      </c>
      <c r="AS53" s="13">
        <f t="shared" si="2151"/>
        <v>25675.785678734468</v>
      </c>
      <c r="AT53" s="13">
        <f t="shared" si="2151"/>
        <v>26446.059249096503</v>
      </c>
      <c r="AU53" s="13">
        <f t="shared" si="2151"/>
        <v>27239.441026569399</v>
      </c>
      <c r="AV53" s="13">
        <f t="shared" si="2151"/>
        <v>28056.624257366482</v>
      </c>
      <c r="AW53" s="13">
        <f t="shared" si="2151"/>
        <v>28898.322985087478</v>
      </c>
      <c r="AX53" s="13">
        <f t="shared" si="2151"/>
        <v>29765.272674640102</v>
      </c>
      <c r="AY53" s="13">
        <f t="shared" si="2151"/>
        <v>30658.230854879304</v>
      </c>
      <c r="AZ53" s="13">
        <f t="shared" si="2151"/>
        <v>31577.977780525685</v>
      </c>
      <c r="BA53" s="13">
        <f t="shared" si="2151"/>
        <v>32525.317113941455</v>
      </c>
      <c r="BB53" s="13">
        <f t="shared" si="2151"/>
        <v>33501.076627359696</v>
      </c>
      <c r="BC53" s="13">
        <f t="shared" si="2151"/>
        <v>34506.108926180488</v>
      </c>
      <c r="BD53" s="13">
        <f t="shared" si="2151"/>
        <v>35541.292193965906</v>
      </c>
      <c r="BE53" s="13">
        <f t="shared" si="2151"/>
        <v>36607.530959784883</v>
      </c>
      <c r="BF53" s="13">
        <f t="shared" si="2151"/>
        <v>37705.756888578428</v>
      </c>
      <c r="BG53" s="13">
        <f t="shared" si="2151"/>
        <v>38836.929595235779</v>
      </c>
      <c r="BH53" s="13">
        <f t="shared" si="2151"/>
        <v>40002.037483092856</v>
      </c>
      <c r="BI53" s="13">
        <f t="shared" si="2151"/>
        <v>41202.098607585642</v>
      </c>
      <c r="BJ53" s="13">
        <f t="shared" si="2151"/>
        <v>42438.161565813214</v>
      </c>
      <c r="BK53" s="13">
        <f t="shared" si="2151"/>
        <v>43711.306412787613</v>
      </c>
      <c r="BL53" s="13">
        <f t="shared" si="2151"/>
        <v>45022.645605171245</v>
      </c>
      <c r="BM53" s="13">
        <f t="shared" si="2151"/>
        <v>46373.32497332638</v>
      </c>
      <c r="BN53" s="13">
        <f t="shared" si="2151"/>
        <v>47764.52472252617</v>
      </c>
      <c r="BO53" s="13">
        <f t="shared" si="2151"/>
        <v>49197.460464201955</v>
      </c>
      <c r="BP53" s="13">
        <f t="shared" si="2151"/>
        <v>50673.384278128018</v>
      </c>
      <c r="BQ53" s="13">
        <f t="shared" si="2151"/>
        <v>52193.585806471863</v>
      </c>
      <c r="BR53" s="13">
        <f t="shared" si="2151"/>
        <v>53759.393380666021</v>
      </c>
      <c r="BS53" s="13">
        <f t="shared" si="2151"/>
        <v>55372.175182086001</v>
      </c>
      <c r="BT53" s="13">
        <f t="shared" si="2151"/>
        <v>57033.340437548584</v>
      </c>
      <c r="BU53" s="13">
        <f t="shared" si="2151"/>
        <v>58744.34065067504</v>
      </c>
      <c r="BV53" s="13">
        <f t="shared" si="2151"/>
        <v>60506.670870195296</v>
      </c>
      <c r="BW53" s="13">
        <f t="shared" si="2151"/>
        <v>62321.870996301157</v>
      </c>
      <c r="BX53" s="13">
        <f t="shared" si="2151"/>
        <v>64191.527126190194</v>
      </c>
      <c r="BY53" s="13">
        <f t="shared" si="2151"/>
        <v>66117.272939975897</v>
      </c>
      <c r="BZ53" s="13">
        <f t="shared" ref="BZ53:EK53" si="2152">BY53*(1+BZ$15)*BZ$3</f>
        <v>68100.791128175173</v>
      </c>
      <c r="CA53" s="13">
        <f t="shared" si="2152"/>
        <v>70143.81486202043</v>
      </c>
      <c r="CB53" s="13">
        <f t="shared" si="2152"/>
        <v>72248.129307881041</v>
      </c>
      <c r="CC53" s="13">
        <f t="shared" si="2152"/>
        <v>74415.573187117479</v>
      </c>
      <c r="CD53" s="13">
        <f t="shared" si="2152"/>
        <v>76648.040382731007</v>
      </c>
      <c r="CE53" s="13">
        <f t="shared" si="2152"/>
        <v>78947.481594212935</v>
      </c>
      <c r="CF53" s="13">
        <f t="shared" si="2152"/>
        <v>0</v>
      </c>
      <c r="CG53" s="13">
        <f t="shared" si="2152"/>
        <v>0</v>
      </c>
      <c r="CH53" s="13">
        <f t="shared" si="2152"/>
        <v>0</v>
      </c>
      <c r="CI53" s="13">
        <f t="shared" si="2152"/>
        <v>0</v>
      </c>
      <c r="CJ53" s="13">
        <f t="shared" si="2152"/>
        <v>0</v>
      </c>
      <c r="CK53" s="13">
        <f t="shared" si="2152"/>
        <v>0</v>
      </c>
      <c r="CL53" s="13">
        <f t="shared" si="2152"/>
        <v>0</v>
      </c>
      <c r="CM53" s="13">
        <f t="shared" si="2152"/>
        <v>0</v>
      </c>
      <c r="CN53" s="13">
        <f t="shared" si="2152"/>
        <v>0</v>
      </c>
      <c r="CO53" s="13">
        <f t="shared" si="2152"/>
        <v>0</v>
      </c>
      <c r="CP53" s="13">
        <f t="shared" si="2152"/>
        <v>0</v>
      </c>
      <c r="CQ53" s="13">
        <f t="shared" si="2152"/>
        <v>0</v>
      </c>
      <c r="CR53" s="13">
        <f t="shared" si="2152"/>
        <v>0</v>
      </c>
      <c r="CS53" s="13">
        <f t="shared" si="2152"/>
        <v>0</v>
      </c>
      <c r="CT53" s="13">
        <f t="shared" si="2152"/>
        <v>0</v>
      </c>
      <c r="CU53" s="13">
        <f t="shared" si="2152"/>
        <v>0</v>
      </c>
      <c r="CV53" s="13">
        <f t="shared" si="2152"/>
        <v>0</v>
      </c>
      <c r="CW53" s="13">
        <f t="shared" si="2152"/>
        <v>0</v>
      </c>
      <c r="CX53" s="13">
        <f t="shared" si="2152"/>
        <v>0</v>
      </c>
      <c r="CY53" s="13">
        <f t="shared" si="2152"/>
        <v>0</v>
      </c>
      <c r="CZ53" s="13">
        <f t="shared" si="2152"/>
        <v>0</v>
      </c>
      <c r="DA53" s="13">
        <f t="shared" si="2152"/>
        <v>0</v>
      </c>
      <c r="DB53" s="13">
        <f t="shared" si="2152"/>
        <v>0</v>
      </c>
      <c r="DC53" s="13">
        <f t="shared" si="2152"/>
        <v>0</v>
      </c>
      <c r="DD53" s="13">
        <f t="shared" si="2152"/>
        <v>0</v>
      </c>
      <c r="DE53" s="13">
        <f t="shared" si="2152"/>
        <v>0</v>
      </c>
      <c r="DF53" s="13">
        <f t="shared" si="2152"/>
        <v>0</v>
      </c>
      <c r="DG53" s="13">
        <f t="shared" si="2152"/>
        <v>0</v>
      </c>
      <c r="DH53" s="13">
        <f t="shared" si="2152"/>
        <v>0</v>
      </c>
      <c r="DI53" s="13">
        <f t="shared" si="2152"/>
        <v>0</v>
      </c>
      <c r="DJ53" s="13">
        <f t="shared" si="2152"/>
        <v>0</v>
      </c>
      <c r="DK53" s="13">
        <f t="shared" si="2152"/>
        <v>0</v>
      </c>
      <c r="DL53" s="13">
        <f t="shared" si="2152"/>
        <v>0</v>
      </c>
      <c r="DM53" s="13">
        <f t="shared" si="2152"/>
        <v>0</v>
      </c>
      <c r="DN53" s="13">
        <f t="shared" si="2152"/>
        <v>0</v>
      </c>
      <c r="DO53" s="13">
        <f t="shared" si="2152"/>
        <v>0</v>
      </c>
      <c r="DP53" s="13">
        <f t="shared" si="2152"/>
        <v>0</v>
      </c>
      <c r="DQ53" s="13">
        <f t="shared" si="2152"/>
        <v>0</v>
      </c>
      <c r="DR53" s="13">
        <f t="shared" si="2152"/>
        <v>0</v>
      </c>
      <c r="DS53" s="13">
        <f t="shared" si="2152"/>
        <v>0</v>
      </c>
      <c r="DT53" s="13">
        <f t="shared" si="2152"/>
        <v>0</v>
      </c>
      <c r="DU53" s="13">
        <f t="shared" si="2152"/>
        <v>0</v>
      </c>
      <c r="DV53" s="13">
        <f t="shared" si="2152"/>
        <v>0</v>
      </c>
      <c r="DW53" s="13">
        <f t="shared" si="2152"/>
        <v>0</v>
      </c>
      <c r="DX53" s="13">
        <f t="shared" si="2152"/>
        <v>0</v>
      </c>
      <c r="DY53" s="13">
        <f t="shared" si="2152"/>
        <v>0</v>
      </c>
      <c r="DZ53" s="13">
        <f t="shared" si="2152"/>
        <v>0</v>
      </c>
      <c r="EA53" s="13">
        <f t="shared" si="2152"/>
        <v>0</v>
      </c>
      <c r="EB53" s="13">
        <f t="shared" si="2152"/>
        <v>0</v>
      </c>
      <c r="EC53" s="13">
        <f t="shared" si="2152"/>
        <v>0</v>
      </c>
      <c r="ED53" s="13">
        <f t="shared" si="2152"/>
        <v>0</v>
      </c>
      <c r="EE53" s="13">
        <f t="shared" si="2152"/>
        <v>0</v>
      </c>
      <c r="EF53" s="13">
        <f t="shared" si="2152"/>
        <v>0</v>
      </c>
      <c r="EG53" s="13">
        <f t="shared" si="2152"/>
        <v>0</v>
      </c>
      <c r="EH53" s="13">
        <f t="shared" si="2152"/>
        <v>0</v>
      </c>
      <c r="EI53" s="13">
        <f t="shared" si="2152"/>
        <v>0</v>
      </c>
      <c r="EJ53" s="13">
        <f t="shared" si="2152"/>
        <v>0</v>
      </c>
      <c r="EK53" s="13">
        <f t="shared" si="2152"/>
        <v>0</v>
      </c>
      <c r="EL53" s="13">
        <f t="shared" ref="EL53:GW53" si="2153">EK53*(1+EL$15)*EL$3</f>
        <v>0</v>
      </c>
      <c r="EM53" s="13">
        <f t="shared" si="2153"/>
        <v>0</v>
      </c>
      <c r="EN53" s="13">
        <f t="shared" si="2153"/>
        <v>0</v>
      </c>
      <c r="EO53" s="13">
        <f t="shared" si="2153"/>
        <v>0</v>
      </c>
      <c r="EP53" s="13">
        <f t="shared" si="2153"/>
        <v>0</v>
      </c>
      <c r="EQ53" s="13">
        <f t="shared" si="2153"/>
        <v>0</v>
      </c>
      <c r="ER53" s="13">
        <f t="shared" si="2153"/>
        <v>0</v>
      </c>
      <c r="ES53" s="13">
        <f t="shared" si="2153"/>
        <v>0</v>
      </c>
      <c r="ET53" s="13">
        <f t="shared" si="2153"/>
        <v>0</v>
      </c>
      <c r="EU53" s="13">
        <f t="shared" si="2153"/>
        <v>0</v>
      </c>
      <c r="EV53" s="13">
        <f t="shared" si="2153"/>
        <v>0</v>
      </c>
      <c r="EW53" s="13">
        <f t="shared" si="2153"/>
        <v>0</v>
      </c>
      <c r="EX53" s="13">
        <f t="shared" si="2153"/>
        <v>0</v>
      </c>
      <c r="EY53" s="13">
        <f t="shared" si="2153"/>
        <v>0</v>
      </c>
      <c r="EZ53" s="13">
        <f t="shared" si="2153"/>
        <v>0</v>
      </c>
      <c r="FA53" s="13">
        <f t="shared" si="2153"/>
        <v>0</v>
      </c>
      <c r="FB53" s="13">
        <f t="shared" si="2153"/>
        <v>0</v>
      </c>
      <c r="FC53" s="13">
        <f t="shared" si="2153"/>
        <v>0</v>
      </c>
      <c r="FD53" s="13">
        <f t="shared" si="2153"/>
        <v>0</v>
      </c>
      <c r="FE53" s="13">
        <f t="shared" si="2153"/>
        <v>0</v>
      </c>
      <c r="FF53" s="13">
        <f t="shared" si="2153"/>
        <v>0</v>
      </c>
      <c r="FG53" s="13">
        <f t="shared" si="2153"/>
        <v>0</v>
      </c>
      <c r="FH53" s="13">
        <f t="shared" si="2153"/>
        <v>0</v>
      </c>
      <c r="FI53" s="13">
        <f t="shared" si="2153"/>
        <v>0</v>
      </c>
      <c r="FJ53" s="13">
        <f t="shared" si="2153"/>
        <v>0</v>
      </c>
      <c r="FK53" s="13">
        <f t="shared" si="2153"/>
        <v>0</v>
      </c>
      <c r="FL53" s="13">
        <f t="shared" si="2153"/>
        <v>0</v>
      </c>
      <c r="FM53" s="13">
        <f t="shared" si="2153"/>
        <v>0</v>
      </c>
      <c r="FN53" s="13">
        <f t="shared" si="2153"/>
        <v>0</v>
      </c>
      <c r="FO53" s="13">
        <f t="shared" si="2153"/>
        <v>0</v>
      </c>
      <c r="FP53" s="13">
        <f t="shared" si="2153"/>
        <v>0</v>
      </c>
      <c r="FQ53" s="13">
        <f t="shared" si="2153"/>
        <v>0</v>
      </c>
      <c r="FR53" s="13">
        <f t="shared" si="2153"/>
        <v>0</v>
      </c>
      <c r="FS53" s="13">
        <f t="shared" si="2153"/>
        <v>0</v>
      </c>
      <c r="FT53" s="13">
        <f t="shared" si="2153"/>
        <v>0</v>
      </c>
      <c r="FU53" s="13">
        <f t="shared" si="2153"/>
        <v>0</v>
      </c>
      <c r="FV53" s="13">
        <f t="shared" si="2153"/>
        <v>0</v>
      </c>
      <c r="FW53" s="13">
        <f t="shared" si="2153"/>
        <v>0</v>
      </c>
      <c r="FX53" s="13">
        <f t="shared" si="2153"/>
        <v>0</v>
      </c>
      <c r="FY53" s="13">
        <f t="shared" si="2153"/>
        <v>0</v>
      </c>
      <c r="FZ53" s="13">
        <f t="shared" si="2153"/>
        <v>0</v>
      </c>
      <c r="GA53" s="13">
        <f t="shared" si="2153"/>
        <v>0</v>
      </c>
      <c r="GB53" s="13">
        <f t="shared" si="2153"/>
        <v>0</v>
      </c>
      <c r="GC53" s="13">
        <f t="shared" si="2153"/>
        <v>0</v>
      </c>
      <c r="GD53" s="13">
        <f t="shared" si="2153"/>
        <v>0</v>
      </c>
      <c r="GE53" s="13">
        <f t="shared" si="2153"/>
        <v>0</v>
      </c>
      <c r="GF53" s="13">
        <f t="shared" si="2153"/>
        <v>0</v>
      </c>
      <c r="GG53" s="13">
        <f t="shared" si="2153"/>
        <v>0</v>
      </c>
      <c r="GH53" s="13">
        <f t="shared" si="2153"/>
        <v>0</v>
      </c>
      <c r="GI53" s="13">
        <f t="shared" si="2153"/>
        <v>0</v>
      </c>
      <c r="GJ53" s="13">
        <f t="shared" si="2153"/>
        <v>0</v>
      </c>
      <c r="GK53" s="13">
        <f t="shared" si="2153"/>
        <v>0</v>
      </c>
      <c r="GL53" s="13">
        <f t="shared" si="2153"/>
        <v>0</v>
      </c>
      <c r="GM53" s="13">
        <f t="shared" si="2153"/>
        <v>0</v>
      </c>
      <c r="GN53" s="13">
        <f t="shared" si="2153"/>
        <v>0</v>
      </c>
      <c r="GO53" s="13">
        <f t="shared" si="2153"/>
        <v>0</v>
      </c>
      <c r="GP53" s="13">
        <f t="shared" si="2153"/>
        <v>0</v>
      </c>
      <c r="GQ53" s="13">
        <f t="shared" si="2153"/>
        <v>0</v>
      </c>
      <c r="GR53" s="13">
        <f t="shared" si="2153"/>
        <v>0</v>
      </c>
      <c r="GS53" s="13">
        <f t="shared" si="2153"/>
        <v>0</v>
      </c>
      <c r="GT53" s="13">
        <f t="shared" si="2153"/>
        <v>0</v>
      </c>
      <c r="GU53" s="13">
        <f t="shared" si="2153"/>
        <v>0</v>
      </c>
      <c r="GV53" s="13">
        <f t="shared" si="2153"/>
        <v>0</v>
      </c>
      <c r="GW53" s="13">
        <f t="shared" si="2153"/>
        <v>0</v>
      </c>
      <c r="GX53" s="13">
        <f t="shared" ref="GX53:IP53" si="2154">GW53*(1+GX$15)*GX$3</f>
        <v>0</v>
      </c>
      <c r="GY53" s="13">
        <f t="shared" si="2154"/>
        <v>0</v>
      </c>
      <c r="GZ53" s="13">
        <f t="shared" si="2154"/>
        <v>0</v>
      </c>
      <c r="HA53" s="13">
        <f t="shared" si="2154"/>
        <v>0</v>
      </c>
      <c r="HB53" s="13">
        <f t="shared" si="2154"/>
        <v>0</v>
      </c>
      <c r="HC53" s="13">
        <f t="shared" si="2154"/>
        <v>0</v>
      </c>
      <c r="HD53" s="13">
        <f t="shared" si="2154"/>
        <v>0</v>
      </c>
      <c r="HE53" s="13">
        <f t="shared" si="2154"/>
        <v>0</v>
      </c>
      <c r="HF53" s="13">
        <f t="shared" si="2154"/>
        <v>0</v>
      </c>
      <c r="HG53" s="13">
        <f t="shared" si="2154"/>
        <v>0</v>
      </c>
      <c r="HH53" s="13">
        <f t="shared" si="2154"/>
        <v>0</v>
      </c>
      <c r="HI53" s="13">
        <f t="shared" si="2154"/>
        <v>0</v>
      </c>
      <c r="HJ53" s="13">
        <f t="shared" si="2154"/>
        <v>0</v>
      </c>
      <c r="HK53" s="13">
        <f t="shared" si="2154"/>
        <v>0</v>
      </c>
      <c r="HL53" s="13">
        <f t="shared" si="2154"/>
        <v>0</v>
      </c>
      <c r="HM53" s="13">
        <f t="shared" si="2154"/>
        <v>0</v>
      </c>
      <c r="HN53" s="13">
        <f t="shared" si="2154"/>
        <v>0</v>
      </c>
      <c r="HO53" s="13">
        <f t="shared" si="2154"/>
        <v>0</v>
      </c>
      <c r="HP53" s="13">
        <f t="shared" si="2154"/>
        <v>0</v>
      </c>
      <c r="HQ53" s="13">
        <f t="shared" si="2154"/>
        <v>0</v>
      </c>
      <c r="HR53" s="13">
        <f t="shared" si="2154"/>
        <v>0</v>
      </c>
      <c r="HS53" s="13">
        <f t="shared" si="2154"/>
        <v>0</v>
      </c>
      <c r="HT53" s="13">
        <f t="shared" si="2154"/>
        <v>0</v>
      </c>
      <c r="HU53" s="13">
        <f t="shared" si="2154"/>
        <v>0</v>
      </c>
      <c r="HV53" s="13">
        <f t="shared" si="2154"/>
        <v>0</v>
      </c>
      <c r="HW53" s="13">
        <f t="shared" si="2154"/>
        <v>0</v>
      </c>
      <c r="HX53" s="13">
        <f t="shared" si="2154"/>
        <v>0</v>
      </c>
      <c r="HY53" s="13">
        <f t="shared" si="2154"/>
        <v>0</v>
      </c>
      <c r="HZ53" s="13">
        <f t="shared" si="2154"/>
        <v>0</v>
      </c>
      <c r="IA53" s="13">
        <f t="shared" si="2154"/>
        <v>0</v>
      </c>
      <c r="IB53" s="13">
        <f t="shared" si="2154"/>
        <v>0</v>
      </c>
      <c r="IC53" s="13">
        <f t="shared" si="2154"/>
        <v>0</v>
      </c>
      <c r="ID53" s="13">
        <f t="shared" si="2154"/>
        <v>0</v>
      </c>
      <c r="IE53" s="13">
        <f t="shared" si="2154"/>
        <v>0</v>
      </c>
      <c r="IF53" s="13">
        <f t="shared" si="2154"/>
        <v>0</v>
      </c>
      <c r="IG53" s="13">
        <f t="shared" si="2154"/>
        <v>0</v>
      </c>
      <c r="IH53" s="13">
        <f t="shared" si="2154"/>
        <v>0</v>
      </c>
      <c r="II53" s="13">
        <f t="shared" si="2154"/>
        <v>0</v>
      </c>
      <c r="IJ53" s="13">
        <f t="shared" si="2154"/>
        <v>0</v>
      </c>
      <c r="IK53" s="13">
        <f t="shared" si="2154"/>
        <v>0</v>
      </c>
      <c r="IL53" s="13">
        <f t="shared" si="2154"/>
        <v>0</v>
      </c>
      <c r="IM53" s="13">
        <f t="shared" si="2154"/>
        <v>0</v>
      </c>
      <c r="IN53" s="13">
        <f t="shared" si="2154"/>
        <v>0</v>
      </c>
      <c r="IO53" s="13">
        <f t="shared" si="2154"/>
        <v>0</v>
      </c>
      <c r="IP53" s="13">
        <f t="shared" si="2154"/>
        <v>0</v>
      </c>
      <c r="IQ53" s="13">
        <f t="shared" ref="IQ53:LB53" si="2155">IP53*(1+IQ$15)*IQ$3</f>
        <v>0</v>
      </c>
      <c r="IR53" s="13">
        <f t="shared" si="2155"/>
        <v>0</v>
      </c>
      <c r="IS53" s="13">
        <f t="shared" si="2155"/>
        <v>0</v>
      </c>
      <c r="IT53" s="13">
        <f t="shared" si="2155"/>
        <v>0</v>
      </c>
      <c r="IU53" s="13">
        <f t="shared" si="2155"/>
        <v>0</v>
      </c>
      <c r="IV53" s="13">
        <f t="shared" si="2155"/>
        <v>0</v>
      </c>
      <c r="IW53" s="13">
        <f t="shared" si="2155"/>
        <v>0</v>
      </c>
      <c r="IX53" s="13">
        <f t="shared" si="2155"/>
        <v>0</v>
      </c>
      <c r="IY53" s="13">
        <f t="shared" si="2155"/>
        <v>0</v>
      </c>
      <c r="IZ53" s="13">
        <f t="shared" si="2155"/>
        <v>0</v>
      </c>
      <c r="JA53" s="13">
        <f t="shared" si="2155"/>
        <v>0</v>
      </c>
      <c r="JB53" s="13">
        <f t="shared" si="2155"/>
        <v>0</v>
      </c>
      <c r="JC53" s="13">
        <f t="shared" si="2155"/>
        <v>0</v>
      </c>
      <c r="JD53" s="13">
        <f t="shared" si="2155"/>
        <v>0</v>
      </c>
      <c r="JE53" s="13">
        <f t="shared" si="2155"/>
        <v>0</v>
      </c>
      <c r="JF53" s="13">
        <f t="shared" si="2155"/>
        <v>0</v>
      </c>
      <c r="JG53" s="13">
        <f t="shared" si="2155"/>
        <v>0</v>
      </c>
      <c r="JH53" s="13">
        <f t="shared" si="2155"/>
        <v>0</v>
      </c>
      <c r="JI53" s="13">
        <f t="shared" si="2155"/>
        <v>0</v>
      </c>
      <c r="JJ53" s="13">
        <f t="shared" si="2155"/>
        <v>0</v>
      </c>
      <c r="JK53" s="13">
        <f t="shared" si="2155"/>
        <v>0</v>
      </c>
      <c r="JL53" s="13">
        <f t="shared" si="2155"/>
        <v>0</v>
      </c>
      <c r="JM53" s="13">
        <f t="shared" si="2155"/>
        <v>0</v>
      </c>
      <c r="JN53" s="13">
        <f t="shared" si="2155"/>
        <v>0</v>
      </c>
      <c r="JO53" s="13">
        <f t="shared" si="2155"/>
        <v>0</v>
      </c>
      <c r="JP53" s="13">
        <f t="shared" si="2155"/>
        <v>0</v>
      </c>
      <c r="JQ53" s="13">
        <f t="shared" si="2155"/>
        <v>0</v>
      </c>
      <c r="JR53" s="13">
        <f t="shared" si="2155"/>
        <v>0</v>
      </c>
      <c r="JS53" s="13">
        <f t="shared" si="2155"/>
        <v>0</v>
      </c>
      <c r="JT53" s="13">
        <f t="shared" si="2155"/>
        <v>0</v>
      </c>
      <c r="JU53" s="13">
        <f t="shared" si="2155"/>
        <v>0</v>
      </c>
      <c r="JV53" s="13">
        <f t="shared" si="2155"/>
        <v>0</v>
      </c>
      <c r="JW53" s="13">
        <f t="shared" si="2155"/>
        <v>0</v>
      </c>
      <c r="JX53" s="13">
        <f t="shared" si="2155"/>
        <v>0</v>
      </c>
      <c r="JY53" s="13">
        <f t="shared" si="2155"/>
        <v>0</v>
      </c>
      <c r="JZ53" s="13">
        <f t="shared" si="2155"/>
        <v>0</v>
      </c>
      <c r="KA53" s="13">
        <f t="shared" si="2155"/>
        <v>0</v>
      </c>
      <c r="KB53" s="13">
        <f t="shared" si="2155"/>
        <v>0</v>
      </c>
      <c r="KC53" s="13">
        <f t="shared" si="2155"/>
        <v>0</v>
      </c>
      <c r="KD53" s="13">
        <f t="shared" si="2155"/>
        <v>0</v>
      </c>
      <c r="KE53" s="13">
        <f t="shared" si="2155"/>
        <v>0</v>
      </c>
      <c r="KF53" s="13">
        <f t="shared" si="2155"/>
        <v>0</v>
      </c>
      <c r="KG53" s="13">
        <f t="shared" si="2155"/>
        <v>0</v>
      </c>
      <c r="KH53" s="13">
        <f t="shared" si="2155"/>
        <v>0</v>
      </c>
      <c r="KI53" s="13">
        <f t="shared" si="2155"/>
        <v>0</v>
      </c>
      <c r="KJ53" s="13">
        <f t="shared" si="2155"/>
        <v>0</v>
      </c>
      <c r="KK53" s="13">
        <f t="shared" si="2155"/>
        <v>0</v>
      </c>
      <c r="KL53" s="13">
        <f t="shared" si="2155"/>
        <v>0</v>
      </c>
      <c r="KM53" s="13">
        <f t="shared" si="2155"/>
        <v>0</v>
      </c>
      <c r="KN53" s="13">
        <f t="shared" si="2155"/>
        <v>0</v>
      </c>
      <c r="KO53" s="13">
        <f t="shared" si="2155"/>
        <v>0</v>
      </c>
      <c r="KP53" s="13">
        <f t="shared" si="2155"/>
        <v>0</v>
      </c>
      <c r="KQ53" s="13">
        <f t="shared" si="2155"/>
        <v>0</v>
      </c>
      <c r="KR53" s="13">
        <f t="shared" si="2155"/>
        <v>0</v>
      </c>
      <c r="KS53" s="13">
        <f t="shared" si="2155"/>
        <v>0</v>
      </c>
      <c r="KT53" s="13">
        <f t="shared" si="2155"/>
        <v>0</v>
      </c>
      <c r="KU53" s="13">
        <f t="shared" si="2155"/>
        <v>0</v>
      </c>
      <c r="KV53" s="13">
        <f t="shared" si="2155"/>
        <v>0</v>
      </c>
      <c r="KW53" s="13">
        <f t="shared" si="2155"/>
        <v>0</v>
      </c>
      <c r="KX53" s="13">
        <f t="shared" si="2155"/>
        <v>0</v>
      </c>
      <c r="KY53" s="13">
        <f t="shared" si="2155"/>
        <v>0</v>
      </c>
      <c r="KZ53" s="13">
        <f t="shared" si="2155"/>
        <v>0</v>
      </c>
      <c r="LA53" s="13">
        <f t="shared" si="2155"/>
        <v>0</v>
      </c>
      <c r="LB53" s="13">
        <f t="shared" si="2155"/>
        <v>0</v>
      </c>
      <c r="LC53" s="13">
        <f t="shared" ref="LC53:NN53" si="2156">LB53*(1+LC$15)*LC$3</f>
        <v>0</v>
      </c>
      <c r="LD53" s="13">
        <f t="shared" si="2156"/>
        <v>0</v>
      </c>
      <c r="LE53" s="13">
        <f t="shared" si="2156"/>
        <v>0</v>
      </c>
      <c r="LF53" s="13">
        <f t="shared" si="2156"/>
        <v>0</v>
      </c>
      <c r="LG53" s="13">
        <f t="shared" si="2156"/>
        <v>0</v>
      </c>
      <c r="LH53" s="13">
        <f t="shared" si="2156"/>
        <v>0</v>
      </c>
      <c r="LI53" s="13">
        <f t="shared" si="2156"/>
        <v>0</v>
      </c>
      <c r="LJ53" s="13">
        <f t="shared" si="2156"/>
        <v>0</v>
      </c>
      <c r="LK53" s="13">
        <f t="shared" si="2156"/>
        <v>0</v>
      </c>
      <c r="LL53" s="13">
        <f t="shared" si="2156"/>
        <v>0</v>
      </c>
      <c r="LM53" s="13">
        <f t="shared" si="2156"/>
        <v>0</v>
      </c>
      <c r="LN53" s="13">
        <f t="shared" si="2156"/>
        <v>0</v>
      </c>
      <c r="LO53" s="13">
        <f t="shared" si="2156"/>
        <v>0</v>
      </c>
      <c r="LP53" s="13">
        <f t="shared" si="2156"/>
        <v>0</v>
      </c>
      <c r="LQ53" s="13">
        <f t="shared" si="2156"/>
        <v>0</v>
      </c>
      <c r="LR53" s="13">
        <f t="shared" si="2156"/>
        <v>0</v>
      </c>
      <c r="LS53" s="13">
        <f t="shared" si="2156"/>
        <v>0</v>
      </c>
      <c r="LT53" s="13">
        <f t="shared" si="2156"/>
        <v>0</v>
      </c>
      <c r="LU53" s="13">
        <f t="shared" si="2156"/>
        <v>0</v>
      </c>
      <c r="LV53" s="13">
        <f t="shared" si="2156"/>
        <v>0</v>
      </c>
      <c r="LW53" s="13">
        <f t="shared" si="2156"/>
        <v>0</v>
      </c>
      <c r="LX53" s="13">
        <f t="shared" si="2156"/>
        <v>0</v>
      </c>
      <c r="LY53" s="13">
        <f t="shared" si="2156"/>
        <v>0</v>
      </c>
      <c r="LZ53" s="13">
        <f t="shared" si="2156"/>
        <v>0</v>
      </c>
      <c r="MA53" s="13">
        <f t="shared" si="2156"/>
        <v>0</v>
      </c>
      <c r="MB53" s="13">
        <f t="shared" si="2156"/>
        <v>0</v>
      </c>
      <c r="MC53" s="13">
        <f t="shared" si="2156"/>
        <v>0</v>
      </c>
      <c r="MD53" s="13">
        <f t="shared" si="2156"/>
        <v>0</v>
      </c>
      <c r="ME53" s="13">
        <f t="shared" si="2156"/>
        <v>0</v>
      </c>
      <c r="MF53" s="13">
        <f t="shared" si="2156"/>
        <v>0</v>
      </c>
      <c r="MG53" s="13">
        <f t="shared" si="2156"/>
        <v>0</v>
      </c>
      <c r="MH53" s="13">
        <f t="shared" si="2156"/>
        <v>0</v>
      </c>
      <c r="MI53" s="13">
        <f t="shared" si="2156"/>
        <v>0</v>
      </c>
      <c r="MJ53" s="13">
        <f t="shared" si="2156"/>
        <v>0</v>
      </c>
      <c r="MK53" s="13">
        <f t="shared" si="2156"/>
        <v>0</v>
      </c>
      <c r="ML53" s="13">
        <f t="shared" si="2156"/>
        <v>0</v>
      </c>
      <c r="MM53" s="13">
        <f t="shared" si="2156"/>
        <v>0</v>
      </c>
      <c r="MN53" s="13">
        <f t="shared" si="2156"/>
        <v>0</v>
      </c>
      <c r="MO53" s="13">
        <f t="shared" si="2156"/>
        <v>0</v>
      </c>
      <c r="MP53" s="13">
        <f t="shared" si="2156"/>
        <v>0</v>
      </c>
      <c r="MQ53" s="13">
        <f t="shared" si="2156"/>
        <v>0</v>
      </c>
      <c r="MR53" s="13">
        <f t="shared" si="2156"/>
        <v>0</v>
      </c>
      <c r="MS53" s="13">
        <f t="shared" si="2156"/>
        <v>0</v>
      </c>
      <c r="MT53" s="13">
        <f t="shared" si="2156"/>
        <v>0</v>
      </c>
      <c r="MU53" s="13">
        <f t="shared" si="2156"/>
        <v>0</v>
      </c>
      <c r="MV53" s="13">
        <f t="shared" si="2156"/>
        <v>0</v>
      </c>
      <c r="MW53" s="13">
        <f t="shared" si="2156"/>
        <v>0</v>
      </c>
      <c r="MX53" s="13">
        <f t="shared" si="2156"/>
        <v>0</v>
      </c>
      <c r="MY53" s="13">
        <f t="shared" si="2156"/>
        <v>0</v>
      </c>
      <c r="MZ53" s="13">
        <f t="shared" si="2156"/>
        <v>0</v>
      </c>
      <c r="NA53" s="13">
        <f t="shared" si="2156"/>
        <v>0</v>
      </c>
      <c r="NB53" s="13">
        <f t="shared" si="2156"/>
        <v>0</v>
      </c>
      <c r="NC53" s="13">
        <f t="shared" si="2156"/>
        <v>0</v>
      </c>
      <c r="ND53" s="13">
        <f t="shared" si="2156"/>
        <v>0</v>
      </c>
      <c r="NE53" s="13">
        <f t="shared" si="2156"/>
        <v>0</v>
      </c>
      <c r="NF53" s="13">
        <f t="shared" si="2156"/>
        <v>0</v>
      </c>
      <c r="NG53" s="13">
        <f t="shared" si="2156"/>
        <v>0</v>
      </c>
      <c r="NH53" s="13">
        <f t="shared" si="2156"/>
        <v>0</v>
      </c>
      <c r="NI53" s="13">
        <f t="shared" si="2156"/>
        <v>0</v>
      </c>
      <c r="NJ53" s="13">
        <f t="shared" si="2156"/>
        <v>0</v>
      </c>
      <c r="NK53" s="13">
        <f t="shared" si="2156"/>
        <v>0</v>
      </c>
      <c r="NL53" s="13">
        <f t="shared" si="2156"/>
        <v>0</v>
      </c>
      <c r="NM53" s="13">
        <f t="shared" si="2156"/>
        <v>0</v>
      </c>
      <c r="NN53" s="13">
        <f t="shared" si="2156"/>
        <v>0</v>
      </c>
      <c r="NO53" s="13">
        <f t="shared" ref="NO53:PZ53" si="2157">NN53*(1+NO$15)*NO$3</f>
        <v>0</v>
      </c>
      <c r="NP53" s="13">
        <f t="shared" si="2157"/>
        <v>0</v>
      </c>
      <c r="NQ53" s="13">
        <f t="shared" si="2157"/>
        <v>0</v>
      </c>
      <c r="NR53" s="13">
        <f t="shared" si="2157"/>
        <v>0</v>
      </c>
      <c r="NS53" s="13">
        <f t="shared" si="2157"/>
        <v>0</v>
      </c>
      <c r="NT53" s="13">
        <f t="shared" si="2157"/>
        <v>0</v>
      </c>
      <c r="NU53" s="13">
        <f t="shared" si="2157"/>
        <v>0</v>
      </c>
      <c r="NV53" s="13">
        <f t="shared" si="2157"/>
        <v>0</v>
      </c>
      <c r="NW53" s="13">
        <f t="shared" si="2157"/>
        <v>0</v>
      </c>
      <c r="NX53" s="13">
        <f t="shared" si="2157"/>
        <v>0</v>
      </c>
      <c r="NY53" s="13">
        <f t="shared" si="2157"/>
        <v>0</v>
      </c>
      <c r="NZ53" s="13">
        <f t="shared" si="2157"/>
        <v>0</v>
      </c>
      <c r="OA53" s="13">
        <f t="shared" si="2157"/>
        <v>0</v>
      </c>
      <c r="OB53" s="13">
        <f t="shared" si="2157"/>
        <v>0</v>
      </c>
      <c r="OC53" s="13">
        <f t="shared" si="2157"/>
        <v>0</v>
      </c>
      <c r="OD53" s="13">
        <f t="shared" si="2157"/>
        <v>0</v>
      </c>
      <c r="OE53" s="13">
        <f t="shared" si="2157"/>
        <v>0</v>
      </c>
      <c r="OF53" s="13">
        <f t="shared" si="2157"/>
        <v>0</v>
      </c>
      <c r="OG53" s="13">
        <f t="shared" si="2157"/>
        <v>0</v>
      </c>
      <c r="OH53" s="13">
        <f t="shared" si="2157"/>
        <v>0</v>
      </c>
      <c r="OI53" s="13">
        <f t="shared" si="2157"/>
        <v>0</v>
      </c>
      <c r="OJ53" s="13">
        <f t="shared" si="2157"/>
        <v>0</v>
      </c>
      <c r="OK53" s="13">
        <f t="shared" si="2157"/>
        <v>0</v>
      </c>
      <c r="OL53" s="13">
        <f t="shared" si="2157"/>
        <v>0</v>
      </c>
      <c r="OM53" s="13">
        <f t="shared" si="2157"/>
        <v>0</v>
      </c>
      <c r="ON53" s="13">
        <f t="shared" si="2157"/>
        <v>0</v>
      </c>
      <c r="OO53" s="13">
        <f t="shared" si="2157"/>
        <v>0</v>
      </c>
      <c r="OP53" s="13">
        <f t="shared" si="2157"/>
        <v>0</v>
      </c>
      <c r="OQ53" s="13">
        <f t="shared" si="2157"/>
        <v>0</v>
      </c>
      <c r="OR53" s="13">
        <f t="shared" si="2157"/>
        <v>0</v>
      </c>
      <c r="OS53" s="13">
        <f t="shared" si="2157"/>
        <v>0</v>
      </c>
      <c r="OT53" s="13">
        <f t="shared" si="2157"/>
        <v>0</v>
      </c>
      <c r="OU53" s="13">
        <f t="shared" si="2157"/>
        <v>0</v>
      </c>
      <c r="OV53" s="13">
        <f t="shared" si="2157"/>
        <v>0</v>
      </c>
      <c r="OW53" s="13">
        <f t="shared" si="2157"/>
        <v>0</v>
      </c>
      <c r="OX53" s="13">
        <f t="shared" si="2157"/>
        <v>0</v>
      </c>
      <c r="OY53" s="13">
        <f t="shared" si="2157"/>
        <v>0</v>
      </c>
      <c r="OZ53" s="13">
        <f t="shared" si="2157"/>
        <v>0</v>
      </c>
      <c r="PA53" s="13">
        <f t="shared" si="2157"/>
        <v>0</v>
      </c>
      <c r="PB53" s="13">
        <f t="shared" si="2157"/>
        <v>0</v>
      </c>
      <c r="PC53" s="13">
        <f t="shared" si="2157"/>
        <v>0</v>
      </c>
      <c r="PD53" s="13">
        <f t="shared" si="2157"/>
        <v>0</v>
      </c>
      <c r="PE53" s="13">
        <f t="shared" si="2157"/>
        <v>0</v>
      </c>
      <c r="PF53" s="13">
        <f t="shared" si="2157"/>
        <v>0</v>
      </c>
      <c r="PG53" s="13">
        <f t="shared" si="2157"/>
        <v>0</v>
      </c>
      <c r="PH53" s="13">
        <f t="shared" si="2157"/>
        <v>0</v>
      </c>
      <c r="PI53" s="13">
        <f t="shared" si="2157"/>
        <v>0</v>
      </c>
      <c r="PJ53" s="13">
        <f t="shared" si="2157"/>
        <v>0</v>
      </c>
      <c r="PK53" s="13">
        <f t="shared" si="2157"/>
        <v>0</v>
      </c>
      <c r="PL53" s="13">
        <f t="shared" si="2157"/>
        <v>0</v>
      </c>
      <c r="PM53" s="13">
        <f t="shared" si="2157"/>
        <v>0</v>
      </c>
      <c r="PN53" s="13">
        <f t="shared" si="2157"/>
        <v>0</v>
      </c>
      <c r="PO53" s="13">
        <f t="shared" si="2157"/>
        <v>0</v>
      </c>
      <c r="PP53" s="13">
        <f t="shared" si="2157"/>
        <v>0</v>
      </c>
      <c r="PQ53" s="13">
        <f t="shared" si="2157"/>
        <v>0</v>
      </c>
      <c r="PR53" s="13">
        <f t="shared" si="2157"/>
        <v>0</v>
      </c>
      <c r="PS53" s="13">
        <f t="shared" si="2157"/>
        <v>0</v>
      </c>
      <c r="PT53" s="13">
        <f t="shared" si="2157"/>
        <v>0</v>
      </c>
      <c r="PU53" s="13">
        <f t="shared" si="2157"/>
        <v>0</v>
      </c>
      <c r="PV53" s="13">
        <f t="shared" si="2157"/>
        <v>0</v>
      </c>
      <c r="PW53" s="13">
        <f t="shared" si="2157"/>
        <v>0</v>
      </c>
      <c r="PX53" s="13">
        <f t="shared" si="2157"/>
        <v>0</v>
      </c>
      <c r="PY53" s="13">
        <f t="shared" si="2157"/>
        <v>0</v>
      </c>
      <c r="PZ53" s="13">
        <f t="shared" si="2157"/>
        <v>0</v>
      </c>
      <c r="QA53" s="13">
        <f t="shared" ref="QA53:QT53" si="2158">PZ53*(1+QA$15)*QA$3</f>
        <v>0</v>
      </c>
      <c r="QB53" s="13">
        <f t="shared" si="2158"/>
        <v>0</v>
      </c>
      <c r="QC53" s="13">
        <f t="shared" si="2158"/>
        <v>0</v>
      </c>
      <c r="QD53" s="13">
        <f t="shared" si="2158"/>
        <v>0</v>
      </c>
      <c r="QE53" s="13">
        <f t="shared" si="2158"/>
        <v>0</v>
      </c>
      <c r="QF53" s="13">
        <f t="shared" si="2158"/>
        <v>0</v>
      </c>
      <c r="QG53" s="13">
        <f t="shared" si="2158"/>
        <v>0</v>
      </c>
      <c r="QH53" s="13">
        <f t="shared" si="2158"/>
        <v>0</v>
      </c>
      <c r="QI53" s="13">
        <f t="shared" si="2158"/>
        <v>0</v>
      </c>
      <c r="QJ53" s="13">
        <f t="shared" si="2158"/>
        <v>0</v>
      </c>
      <c r="QK53" s="13">
        <f t="shared" si="2158"/>
        <v>0</v>
      </c>
      <c r="QL53" s="13">
        <f t="shared" si="2158"/>
        <v>0</v>
      </c>
      <c r="QM53" s="13">
        <f t="shared" si="2158"/>
        <v>0</v>
      </c>
      <c r="QN53" s="13">
        <f t="shared" si="2158"/>
        <v>0</v>
      </c>
      <c r="QO53" s="13">
        <f t="shared" si="2158"/>
        <v>0</v>
      </c>
      <c r="QP53" s="13">
        <f t="shared" si="2158"/>
        <v>0</v>
      </c>
      <c r="QQ53" s="13">
        <f t="shared" si="2158"/>
        <v>0</v>
      </c>
      <c r="QR53" s="13">
        <f t="shared" si="2158"/>
        <v>0</v>
      </c>
      <c r="QS53" s="13">
        <f t="shared" si="2158"/>
        <v>0</v>
      </c>
      <c r="QT53" s="13">
        <f t="shared" si="2158"/>
        <v>0</v>
      </c>
    </row>
    <row r="54" spans="2:462" x14ac:dyDescent="0.3">
      <c r="B54" s="160" t="s">
        <v>365</v>
      </c>
      <c r="H54" s="13"/>
      <c r="I54" s="13">
        <f>Assumptions!N46</f>
        <v>14500</v>
      </c>
      <c r="L54" s="13">
        <f t="shared" si="2117"/>
        <v>14500</v>
      </c>
      <c r="M54" s="13">
        <f t="shared" si="2118"/>
        <v>14500</v>
      </c>
      <c r="N54" s="13">
        <f t="shared" ref="N54:BY54" si="2159">M54*(1+N$15)*N$3</f>
        <v>14500</v>
      </c>
      <c r="O54" s="13">
        <f t="shared" si="2159"/>
        <v>14500</v>
      </c>
      <c r="P54" s="13">
        <f t="shared" si="2159"/>
        <v>14500</v>
      </c>
      <c r="Q54" s="13">
        <f t="shared" si="2159"/>
        <v>14500</v>
      </c>
      <c r="R54" s="13">
        <f t="shared" si="2159"/>
        <v>14500</v>
      </c>
      <c r="S54" s="13">
        <f t="shared" si="2159"/>
        <v>14500</v>
      </c>
      <c r="T54" s="13">
        <f t="shared" si="2159"/>
        <v>14500</v>
      </c>
      <c r="U54" s="13">
        <f t="shared" si="2159"/>
        <v>14500</v>
      </c>
      <c r="V54" s="13">
        <f t="shared" si="2159"/>
        <v>14500</v>
      </c>
      <c r="W54" s="13">
        <f t="shared" si="2159"/>
        <v>14500</v>
      </c>
      <c r="X54" s="13">
        <f t="shared" si="2159"/>
        <v>14935</v>
      </c>
      <c r="Y54" s="13">
        <f t="shared" si="2159"/>
        <v>15383.050000000001</v>
      </c>
      <c r="Z54" s="13">
        <f t="shared" si="2159"/>
        <v>15844.541500000001</v>
      </c>
      <c r="AA54" s="13">
        <f t="shared" si="2159"/>
        <v>16319.877745000002</v>
      </c>
      <c r="AB54" s="13">
        <f t="shared" si="2159"/>
        <v>16809.474077350002</v>
      </c>
      <c r="AC54" s="13">
        <f t="shared" si="2159"/>
        <v>17313.758299670502</v>
      </c>
      <c r="AD54" s="13">
        <f t="shared" si="2159"/>
        <v>17833.171048660617</v>
      </c>
      <c r="AE54" s="13">
        <f t="shared" si="2159"/>
        <v>18368.166180120435</v>
      </c>
      <c r="AF54" s="13">
        <f t="shared" si="2159"/>
        <v>18919.211165524048</v>
      </c>
      <c r="AG54" s="13">
        <f t="shared" si="2159"/>
        <v>19486.787500489769</v>
      </c>
      <c r="AH54" s="13">
        <f t="shared" si="2159"/>
        <v>20071.391125504462</v>
      </c>
      <c r="AI54" s="13">
        <f t="shared" si="2159"/>
        <v>20673.532859269595</v>
      </c>
      <c r="AJ54" s="13">
        <f t="shared" si="2159"/>
        <v>21293.738845047683</v>
      </c>
      <c r="AK54" s="13">
        <f t="shared" si="2159"/>
        <v>21932.551010399115</v>
      </c>
      <c r="AL54" s="13">
        <f t="shared" si="2159"/>
        <v>22590.527540711089</v>
      </c>
      <c r="AM54" s="13">
        <f t="shared" si="2159"/>
        <v>23268.243366932424</v>
      </c>
      <c r="AN54" s="13">
        <f t="shared" si="2159"/>
        <v>23966.290667940397</v>
      </c>
      <c r="AO54" s="13">
        <f t="shared" si="2159"/>
        <v>24685.279387978608</v>
      </c>
      <c r="AP54" s="13">
        <f t="shared" si="2159"/>
        <v>25425.837769617967</v>
      </c>
      <c r="AQ54" s="13">
        <f t="shared" si="2159"/>
        <v>26188.612902706507</v>
      </c>
      <c r="AR54" s="13">
        <f t="shared" si="2159"/>
        <v>26974.271289787703</v>
      </c>
      <c r="AS54" s="13">
        <f t="shared" si="2159"/>
        <v>27783.499428481333</v>
      </c>
      <c r="AT54" s="13">
        <f t="shared" si="2159"/>
        <v>28617.004411335773</v>
      </c>
      <c r="AU54" s="13">
        <f t="shared" si="2159"/>
        <v>29475.514543675847</v>
      </c>
      <c r="AV54" s="13">
        <f t="shared" si="2159"/>
        <v>30359.779979986124</v>
      </c>
      <c r="AW54" s="13">
        <f t="shared" si="2159"/>
        <v>31270.573379385707</v>
      </c>
      <c r="AX54" s="13">
        <f t="shared" si="2159"/>
        <v>32208.690580767277</v>
      </c>
      <c r="AY54" s="13">
        <f t="shared" si="2159"/>
        <v>33174.951298190295</v>
      </c>
      <c r="AZ54" s="13">
        <f t="shared" si="2159"/>
        <v>34170.199837136002</v>
      </c>
      <c r="BA54" s="13">
        <f t="shared" si="2159"/>
        <v>35195.30583225008</v>
      </c>
      <c r="BB54" s="13">
        <f t="shared" si="2159"/>
        <v>36251.165007217583</v>
      </c>
      <c r="BC54" s="13">
        <f t="shared" si="2159"/>
        <v>37338.69995743411</v>
      </c>
      <c r="BD54" s="13">
        <f t="shared" si="2159"/>
        <v>38458.860956157136</v>
      </c>
      <c r="BE54" s="13">
        <f t="shared" si="2159"/>
        <v>39612.62678484185</v>
      </c>
      <c r="BF54" s="13">
        <f t="shared" si="2159"/>
        <v>40801.00558838711</v>
      </c>
      <c r="BG54" s="13">
        <f t="shared" si="2159"/>
        <v>42025.035756038727</v>
      </c>
      <c r="BH54" s="13">
        <f t="shared" si="2159"/>
        <v>43285.786828719887</v>
      </c>
      <c r="BI54" s="13">
        <f t="shared" si="2159"/>
        <v>44584.360433581482</v>
      </c>
      <c r="BJ54" s="13">
        <f t="shared" si="2159"/>
        <v>45921.89124658893</v>
      </c>
      <c r="BK54" s="13">
        <f t="shared" si="2159"/>
        <v>47299.547983986602</v>
      </c>
      <c r="BL54" s="13">
        <f t="shared" si="2159"/>
        <v>48718.5344235062</v>
      </c>
      <c r="BM54" s="13">
        <f t="shared" si="2159"/>
        <v>50180.090456211386</v>
      </c>
      <c r="BN54" s="13">
        <f t="shared" si="2159"/>
        <v>51685.493169897731</v>
      </c>
      <c r="BO54" s="13">
        <f t="shared" si="2159"/>
        <v>53236.057964994667</v>
      </c>
      <c r="BP54" s="13">
        <f t="shared" si="2159"/>
        <v>54833.139703944507</v>
      </c>
      <c r="BQ54" s="13">
        <f t="shared" si="2159"/>
        <v>56478.133895062841</v>
      </c>
      <c r="BR54" s="13">
        <f t="shared" si="2159"/>
        <v>58172.477911914728</v>
      </c>
      <c r="BS54" s="13">
        <f t="shared" si="2159"/>
        <v>59917.652249272171</v>
      </c>
      <c r="BT54" s="13">
        <f t="shared" si="2159"/>
        <v>61715.181816750337</v>
      </c>
      <c r="BU54" s="13">
        <f t="shared" si="2159"/>
        <v>63566.637271252846</v>
      </c>
      <c r="BV54" s="13">
        <f t="shared" si="2159"/>
        <v>65473.636389390434</v>
      </c>
      <c r="BW54" s="13">
        <f t="shared" si="2159"/>
        <v>67437.845481072145</v>
      </c>
      <c r="BX54" s="13">
        <f t="shared" si="2159"/>
        <v>69460.980845504309</v>
      </c>
      <c r="BY54" s="13">
        <f t="shared" si="2159"/>
        <v>71544.810270869435</v>
      </c>
      <c r="BZ54" s="13">
        <f t="shared" ref="BZ54:EK54" si="2160">BY54*(1+BZ$15)*BZ$3</f>
        <v>73691.154578995527</v>
      </c>
      <c r="CA54" s="13">
        <f t="shared" si="2160"/>
        <v>75901.889216365395</v>
      </c>
      <c r="CB54" s="13">
        <f t="shared" si="2160"/>
        <v>78178.945892856354</v>
      </c>
      <c r="CC54" s="13">
        <f t="shared" si="2160"/>
        <v>80524.31426964204</v>
      </c>
      <c r="CD54" s="13">
        <f t="shared" si="2160"/>
        <v>82940.043697731307</v>
      </c>
      <c r="CE54" s="13">
        <f t="shared" si="2160"/>
        <v>85428.245008663245</v>
      </c>
      <c r="CF54" s="13">
        <f t="shared" si="2160"/>
        <v>0</v>
      </c>
      <c r="CG54" s="13">
        <f t="shared" si="2160"/>
        <v>0</v>
      </c>
      <c r="CH54" s="13">
        <f t="shared" si="2160"/>
        <v>0</v>
      </c>
      <c r="CI54" s="13">
        <f t="shared" si="2160"/>
        <v>0</v>
      </c>
      <c r="CJ54" s="13">
        <f t="shared" si="2160"/>
        <v>0</v>
      </c>
      <c r="CK54" s="13">
        <f t="shared" si="2160"/>
        <v>0</v>
      </c>
      <c r="CL54" s="13">
        <f t="shared" si="2160"/>
        <v>0</v>
      </c>
      <c r="CM54" s="13">
        <f t="shared" si="2160"/>
        <v>0</v>
      </c>
      <c r="CN54" s="13">
        <f t="shared" si="2160"/>
        <v>0</v>
      </c>
      <c r="CO54" s="13">
        <f t="shared" si="2160"/>
        <v>0</v>
      </c>
      <c r="CP54" s="13">
        <f t="shared" si="2160"/>
        <v>0</v>
      </c>
      <c r="CQ54" s="13">
        <f t="shared" si="2160"/>
        <v>0</v>
      </c>
      <c r="CR54" s="13">
        <f t="shared" si="2160"/>
        <v>0</v>
      </c>
      <c r="CS54" s="13">
        <f t="shared" si="2160"/>
        <v>0</v>
      </c>
      <c r="CT54" s="13">
        <f t="shared" si="2160"/>
        <v>0</v>
      </c>
      <c r="CU54" s="13">
        <f t="shared" si="2160"/>
        <v>0</v>
      </c>
      <c r="CV54" s="13">
        <f t="shared" si="2160"/>
        <v>0</v>
      </c>
      <c r="CW54" s="13">
        <f t="shared" si="2160"/>
        <v>0</v>
      </c>
      <c r="CX54" s="13">
        <f t="shared" si="2160"/>
        <v>0</v>
      </c>
      <c r="CY54" s="13">
        <f t="shared" si="2160"/>
        <v>0</v>
      </c>
      <c r="CZ54" s="13">
        <f t="shared" si="2160"/>
        <v>0</v>
      </c>
      <c r="DA54" s="13">
        <f t="shared" si="2160"/>
        <v>0</v>
      </c>
      <c r="DB54" s="13">
        <f t="shared" si="2160"/>
        <v>0</v>
      </c>
      <c r="DC54" s="13">
        <f t="shared" si="2160"/>
        <v>0</v>
      </c>
      <c r="DD54" s="13">
        <f t="shared" si="2160"/>
        <v>0</v>
      </c>
      <c r="DE54" s="13">
        <f t="shared" si="2160"/>
        <v>0</v>
      </c>
      <c r="DF54" s="13">
        <f t="shared" si="2160"/>
        <v>0</v>
      </c>
      <c r="DG54" s="13">
        <f t="shared" si="2160"/>
        <v>0</v>
      </c>
      <c r="DH54" s="13">
        <f t="shared" si="2160"/>
        <v>0</v>
      </c>
      <c r="DI54" s="13">
        <f t="shared" si="2160"/>
        <v>0</v>
      </c>
      <c r="DJ54" s="13">
        <f t="shared" si="2160"/>
        <v>0</v>
      </c>
      <c r="DK54" s="13">
        <f t="shared" si="2160"/>
        <v>0</v>
      </c>
      <c r="DL54" s="13">
        <f t="shared" si="2160"/>
        <v>0</v>
      </c>
      <c r="DM54" s="13">
        <f t="shared" si="2160"/>
        <v>0</v>
      </c>
      <c r="DN54" s="13">
        <f t="shared" si="2160"/>
        <v>0</v>
      </c>
      <c r="DO54" s="13">
        <f t="shared" si="2160"/>
        <v>0</v>
      </c>
      <c r="DP54" s="13">
        <f t="shared" si="2160"/>
        <v>0</v>
      </c>
      <c r="DQ54" s="13">
        <f t="shared" si="2160"/>
        <v>0</v>
      </c>
      <c r="DR54" s="13">
        <f t="shared" si="2160"/>
        <v>0</v>
      </c>
      <c r="DS54" s="13">
        <f t="shared" si="2160"/>
        <v>0</v>
      </c>
      <c r="DT54" s="13">
        <f t="shared" si="2160"/>
        <v>0</v>
      </c>
      <c r="DU54" s="13">
        <f t="shared" si="2160"/>
        <v>0</v>
      </c>
      <c r="DV54" s="13">
        <f t="shared" si="2160"/>
        <v>0</v>
      </c>
      <c r="DW54" s="13">
        <f t="shared" si="2160"/>
        <v>0</v>
      </c>
      <c r="DX54" s="13">
        <f t="shared" si="2160"/>
        <v>0</v>
      </c>
      <c r="DY54" s="13">
        <f t="shared" si="2160"/>
        <v>0</v>
      </c>
      <c r="DZ54" s="13">
        <f t="shared" si="2160"/>
        <v>0</v>
      </c>
      <c r="EA54" s="13">
        <f t="shared" si="2160"/>
        <v>0</v>
      </c>
      <c r="EB54" s="13">
        <f t="shared" si="2160"/>
        <v>0</v>
      </c>
      <c r="EC54" s="13">
        <f t="shared" si="2160"/>
        <v>0</v>
      </c>
      <c r="ED54" s="13">
        <f t="shared" si="2160"/>
        <v>0</v>
      </c>
      <c r="EE54" s="13">
        <f t="shared" si="2160"/>
        <v>0</v>
      </c>
      <c r="EF54" s="13">
        <f t="shared" si="2160"/>
        <v>0</v>
      </c>
      <c r="EG54" s="13">
        <f t="shared" si="2160"/>
        <v>0</v>
      </c>
      <c r="EH54" s="13">
        <f t="shared" si="2160"/>
        <v>0</v>
      </c>
      <c r="EI54" s="13">
        <f t="shared" si="2160"/>
        <v>0</v>
      </c>
      <c r="EJ54" s="13">
        <f t="shared" si="2160"/>
        <v>0</v>
      </c>
      <c r="EK54" s="13">
        <f t="shared" si="2160"/>
        <v>0</v>
      </c>
      <c r="EL54" s="13">
        <f t="shared" ref="EL54:GW54" si="2161">EK54*(1+EL$15)*EL$3</f>
        <v>0</v>
      </c>
      <c r="EM54" s="13">
        <f t="shared" si="2161"/>
        <v>0</v>
      </c>
      <c r="EN54" s="13">
        <f t="shared" si="2161"/>
        <v>0</v>
      </c>
      <c r="EO54" s="13">
        <f t="shared" si="2161"/>
        <v>0</v>
      </c>
      <c r="EP54" s="13">
        <f t="shared" si="2161"/>
        <v>0</v>
      </c>
      <c r="EQ54" s="13">
        <f t="shared" si="2161"/>
        <v>0</v>
      </c>
      <c r="ER54" s="13">
        <f t="shared" si="2161"/>
        <v>0</v>
      </c>
      <c r="ES54" s="13">
        <f t="shared" si="2161"/>
        <v>0</v>
      </c>
      <c r="ET54" s="13">
        <f t="shared" si="2161"/>
        <v>0</v>
      </c>
      <c r="EU54" s="13">
        <f t="shared" si="2161"/>
        <v>0</v>
      </c>
      <c r="EV54" s="13">
        <f t="shared" si="2161"/>
        <v>0</v>
      </c>
      <c r="EW54" s="13">
        <f t="shared" si="2161"/>
        <v>0</v>
      </c>
      <c r="EX54" s="13">
        <f t="shared" si="2161"/>
        <v>0</v>
      </c>
      <c r="EY54" s="13">
        <f t="shared" si="2161"/>
        <v>0</v>
      </c>
      <c r="EZ54" s="13">
        <f t="shared" si="2161"/>
        <v>0</v>
      </c>
      <c r="FA54" s="13">
        <f t="shared" si="2161"/>
        <v>0</v>
      </c>
      <c r="FB54" s="13">
        <f t="shared" si="2161"/>
        <v>0</v>
      </c>
      <c r="FC54" s="13">
        <f t="shared" si="2161"/>
        <v>0</v>
      </c>
      <c r="FD54" s="13">
        <f t="shared" si="2161"/>
        <v>0</v>
      </c>
      <c r="FE54" s="13">
        <f t="shared" si="2161"/>
        <v>0</v>
      </c>
      <c r="FF54" s="13">
        <f t="shared" si="2161"/>
        <v>0</v>
      </c>
      <c r="FG54" s="13">
        <f t="shared" si="2161"/>
        <v>0</v>
      </c>
      <c r="FH54" s="13">
        <f t="shared" si="2161"/>
        <v>0</v>
      </c>
      <c r="FI54" s="13">
        <f t="shared" si="2161"/>
        <v>0</v>
      </c>
      <c r="FJ54" s="13">
        <f t="shared" si="2161"/>
        <v>0</v>
      </c>
      <c r="FK54" s="13">
        <f t="shared" si="2161"/>
        <v>0</v>
      </c>
      <c r="FL54" s="13">
        <f t="shared" si="2161"/>
        <v>0</v>
      </c>
      <c r="FM54" s="13">
        <f t="shared" si="2161"/>
        <v>0</v>
      </c>
      <c r="FN54" s="13">
        <f t="shared" si="2161"/>
        <v>0</v>
      </c>
      <c r="FO54" s="13">
        <f t="shared" si="2161"/>
        <v>0</v>
      </c>
      <c r="FP54" s="13">
        <f t="shared" si="2161"/>
        <v>0</v>
      </c>
      <c r="FQ54" s="13">
        <f t="shared" si="2161"/>
        <v>0</v>
      </c>
      <c r="FR54" s="13">
        <f t="shared" si="2161"/>
        <v>0</v>
      </c>
      <c r="FS54" s="13">
        <f t="shared" si="2161"/>
        <v>0</v>
      </c>
      <c r="FT54" s="13">
        <f t="shared" si="2161"/>
        <v>0</v>
      </c>
      <c r="FU54" s="13">
        <f t="shared" si="2161"/>
        <v>0</v>
      </c>
      <c r="FV54" s="13">
        <f t="shared" si="2161"/>
        <v>0</v>
      </c>
      <c r="FW54" s="13">
        <f t="shared" si="2161"/>
        <v>0</v>
      </c>
      <c r="FX54" s="13">
        <f t="shared" si="2161"/>
        <v>0</v>
      </c>
      <c r="FY54" s="13">
        <f t="shared" si="2161"/>
        <v>0</v>
      </c>
      <c r="FZ54" s="13">
        <f t="shared" si="2161"/>
        <v>0</v>
      </c>
      <c r="GA54" s="13">
        <f t="shared" si="2161"/>
        <v>0</v>
      </c>
      <c r="GB54" s="13">
        <f t="shared" si="2161"/>
        <v>0</v>
      </c>
      <c r="GC54" s="13">
        <f t="shared" si="2161"/>
        <v>0</v>
      </c>
      <c r="GD54" s="13">
        <f t="shared" si="2161"/>
        <v>0</v>
      </c>
      <c r="GE54" s="13">
        <f t="shared" si="2161"/>
        <v>0</v>
      </c>
      <c r="GF54" s="13">
        <f t="shared" si="2161"/>
        <v>0</v>
      </c>
      <c r="GG54" s="13">
        <f t="shared" si="2161"/>
        <v>0</v>
      </c>
      <c r="GH54" s="13">
        <f t="shared" si="2161"/>
        <v>0</v>
      </c>
      <c r="GI54" s="13">
        <f t="shared" si="2161"/>
        <v>0</v>
      </c>
      <c r="GJ54" s="13">
        <f t="shared" si="2161"/>
        <v>0</v>
      </c>
      <c r="GK54" s="13">
        <f t="shared" si="2161"/>
        <v>0</v>
      </c>
      <c r="GL54" s="13">
        <f t="shared" si="2161"/>
        <v>0</v>
      </c>
      <c r="GM54" s="13">
        <f t="shared" si="2161"/>
        <v>0</v>
      </c>
      <c r="GN54" s="13">
        <f t="shared" si="2161"/>
        <v>0</v>
      </c>
      <c r="GO54" s="13">
        <f t="shared" si="2161"/>
        <v>0</v>
      </c>
      <c r="GP54" s="13">
        <f t="shared" si="2161"/>
        <v>0</v>
      </c>
      <c r="GQ54" s="13">
        <f t="shared" si="2161"/>
        <v>0</v>
      </c>
      <c r="GR54" s="13">
        <f t="shared" si="2161"/>
        <v>0</v>
      </c>
      <c r="GS54" s="13">
        <f t="shared" si="2161"/>
        <v>0</v>
      </c>
      <c r="GT54" s="13">
        <f t="shared" si="2161"/>
        <v>0</v>
      </c>
      <c r="GU54" s="13">
        <f t="shared" si="2161"/>
        <v>0</v>
      </c>
      <c r="GV54" s="13">
        <f t="shared" si="2161"/>
        <v>0</v>
      </c>
      <c r="GW54" s="13">
        <f t="shared" si="2161"/>
        <v>0</v>
      </c>
      <c r="GX54" s="13">
        <f t="shared" ref="GX54:IP54" si="2162">GW54*(1+GX$15)*GX$3</f>
        <v>0</v>
      </c>
      <c r="GY54" s="13">
        <f t="shared" si="2162"/>
        <v>0</v>
      </c>
      <c r="GZ54" s="13">
        <f t="shared" si="2162"/>
        <v>0</v>
      </c>
      <c r="HA54" s="13">
        <f t="shared" si="2162"/>
        <v>0</v>
      </c>
      <c r="HB54" s="13">
        <f t="shared" si="2162"/>
        <v>0</v>
      </c>
      <c r="HC54" s="13">
        <f t="shared" si="2162"/>
        <v>0</v>
      </c>
      <c r="HD54" s="13">
        <f t="shared" si="2162"/>
        <v>0</v>
      </c>
      <c r="HE54" s="13">
        <f t="shared" si="2162"/>
        <v>0</v>
      </c>
      <c r="HF54" s="13">
        <f t="shared" si="2162"/>
        <v>0</v>
      </c>
      <c r="HG54" s="13">
        <f t="shared" si="2162"/>
        <v>0</v>
      </c>
      <c r="HH54" s="13">
        <f t="shared" si="2162"/>
        <v>0</v>
      </c>
      <c r="HI54" s="13">
        <f t="shared" si="2162"/>
        <v>0</v>
      </c>
      <c r="HJ54" s="13">
        <f t="shared" si="2162"/>
        <v>0</v>
      </c>
      <c r="HK54" s="13">
        <f t="shared" si="2162"/>
        <v>0</v>
      </c>
      <c r="HL54" s="13">
        <f t="shared" si="2162"/>
        <v>0</v>
      </c>
      <c r="HM54" s="13">
        <f t="shared" si="2162"/>
        <v>0</v>
      </c>
      <c r="HN54" s="13">
        <f t="shared" si="2162"/>
        <v>0</v>
      </c>
      <c r="HO54" s="13">
        <f t="shared" si="2162"/>
        <v>0</v>
      </c>
      <c r="HP54" s="13">
        <f t="shared" si="2162"/>
        <v>0</v>
      </c>
      <c r="HQ54" s="13">
        <f t="shared" si="2162"/>
        <v>0</v>
      </c>
      <c r="HR54" s="13">
        <f t="shared" si="2162"/>
        <v>0</v>
      </c>
      <c r="HS54" s="13">
        <f t="shared" si="2162"/>
        <v>0</v>
      </c>
      <c r="HT54" s="13">
        <f t="shared" si="2162"/>
        <v>0</v>
      </c>
      <c r="HU54" s="13">
        <f t="shared" si="2162"/>
        <v>0</v>
      </c>
      <c r="HV54" s="13">
        <f t="shared" si="2162"/>
        <v>0</v>
      </c>
      <c r="HW54" s="13">
        <f t="shared" si="2162"/>
        <v>0</v>
      </c>
      <c r="HX54" s="13">
        <f t="shared" si="2162"/>
        <v>0</v>
      </c>
      <c r="HY54" s="13">
        <f t="shared" si="2162"/>
        <v>0</v>
      </c>
      <c r="HZ54" s="13">
        <f t="shared" si="2162"/>
        <v>0</v>
      </c>
      <c r="IA54" s="13">
        <f t="shared" si="2162"/>
        <v>0</v>
      </c>
      <c r="IB54" s="13">
        <f t="shared" si="2162"/>
        <v>0</v>
      </c>
      <c r="IC54" s="13">
        <f t="shared" si="2162"/>
        <v>0</v>
      </c>
      <c r="ID54" s="13">
        <f t="shared" si="2162"/>
        <v>0</v>
      </c>
      <c r="IE54" s="13">
        <f t="shared" si="2162"/>
        <v>0</v>
      </c>
      <c r="IF54" s="13">
        <f t="shared" si="2162"/>
        <v>0</v>
      </c>
      <c r="IG54" s="13">
        <f t="shared" si="2162"/>
        <v>0</v>
      </c>
      <c r="IH54" s="13">
        <f t="shared" si="2162"/>
        <v>0</v>
      </c>
      <c r="II54" s="13">
        <f t="shared" si="2162"/>
        <v>0</v>
      </c>
      <c r="IJ54" s="13">
        <f t="shared" si="2162"/>
        <v>0</v>
      </c>
      <c r="IK54" s="13">
        <f t="shared" si="2162"/>
        <v>0</v>
      </c>
      <c r="IL54" s="13">
        <f t="shared" si="2162"/>
        <v>0</v>
      </c>
      <c r="IM54" s="13">
        <f t="shared" si="2162"/>
        <v>0</v>
      </c>
      <c r="IN54" s="13">
        <f t="shared" si="2162"/>
        <v>0</v>
      </c>
      <c r="IO54" s="13">
        <f t="shared" si="2162"/>
        <v>0</v>
      </c>
      <c r="IP54" s="13">
        <f t="shared" si="2162"/>
        <v>0</v>
      </c>
      <c r="IQ54" s="13">
        <f t="shared" ref="IQ54:LB54" si="2163">IP54*(1+IQ$15)*IQ$3</f>
        <v>0</v>
      </c>
      <c r="IR54" s="13">
        <f t="shared" si="2163"/>
        <v>0</v>
      </c>
      <c r="IS54" s="13">
        <f t="shared" si="2163"/>
        <v>0</v>
      </c>
      <c r="IT54" s="13">
        <f t="shared" si="2163"/>
        <v>0</v>
      </c>
      <c r="IU54" s="13">
        <f t="shared" si="2163"/>
        <v>0</v>
      </c>
      <c r="IV54" s="13">
        <f t="shared" si="2163"/>
        <v>0</v>
      </c>
      <c r="IW54" s="13">
        <f t="shared" si="2163"/>
        <v>0</v>
      </c>
      <c r="IX54" s="13">
        <f t="shared" si="2163"/>
        <v>0</v>
      </c>
      <c r="IY54" s="13">
        <f t="shared" si="2163"/>
        <v>0</v>
      </c>
      <c r="IZ54" s="13">
        <f t="shared" si="2163"/>
        <v>0</v>
      </c>
      <c r="JA54" s="13">
        <f t="shared" si="2163"/>
        <v>0</v>
      </c>
      <c r="JB54" s="13">
        <f t="shared" si="2163"/>
        <v>0</v>
      </c>
      <c r="JC54" s="13">
        <f t="shared" si="2163"/>
        <v>0</v>
      </c>
      <c r="JD54" s="13">
        <f t="shared" si="2163"/>
        <v>0</v>
      </c>
      <c r="JE54" s="13">
        <f t="shared" si="2163"/>
        <v>0</v>
      </c>
      <c r="JF54" s="13">
        <f t="shared" si="2163"/>
        <v>0</v>
      </c>
      <c r="JG54" s="13">
        <f t="shared" si="2163"/>
        <v>0</v>
      </c>
      <c r="JH54" s="13">
        <f t="shared" si="2163"/>
        <v>0</v>
      </c>
      <c r="JI54" s="13">
        <f t="shared" si="2163"/>
        <v>0</v>
      </c>
      <c r="JJ54" s="13">
        <f t="shared" si="2163"/>
        <v>0</v>
      </c>
      <c r="JK54" s="13">
        <f t="shared" si="2163"/>
        <v>0</v>
      </c>
      <c r="JL54" s="13">
        <f t="shared" si="2163"/>
        <v>0</v>
      </c>
      <c r="JM54" s="13">
        <f t="shared" si="2163"/>
        <v>0</v>
      </c>
      <c r="JN54" s="13">
        <f t="shared" si="2163"/>
        <v>0</v>
      </c>
      <c r="JO54" s="13">
        <f t="shared" si="2163"/>
        <v>0</v>
      </c>
      <c r="JP54" s="13">
        <f t="shared" si="2163"/>
        <v>0</v>
      </c>
      <c r="JQ54" s="13">
        <f t="shared" si="2163"/>
        <v>0</v>
      </c>
      <c r="JR54" s="13">
        <f t="shared" si="2163"/>
        <v>0</v>
      </c>
      <c r="JS54" s="13">
        <f t="shared" si="2163"/>
        <v>0</v>
      </c>
      <c r="JT54" s="13">
        <f t="shared" si="2163"/>
        <v>0</v>
      </c>
      <c r="JU54" s="13">
        <f t="shared" si="2163"/>
        <v>0</v>
      </c>
      <c r="JV54" s="13">
        <f t="shared" si="2163"/>
        <v>0</v>
      </c>
      <c r="JW54" s="13">
        <f t="shared" si="2163"/>
        <v>0</v>
      </c>
      <c r="JX54" s="13">
        <f t="shared" si="2163"/>
        <v>0</v>
      </c>
      <c r="JY54" s="13">
        <f t="shared" si="2163"/>
        <v>0</v>
      </c>
      <c r="JZ54" s="13">
        <f t="shared" si="2163"/>
        <v>0</v>
      </c>
      <c r="KA54" s="13">
        <f t="shared" si="2163"/>
        <v>0</v>
      </c>
      <c r="KB54" s="13">
        <f t="shared" si="2163"/>
        <v>0</v>
      </c>
      <c r="KC54" s="13">
        <f t="shared" si="2163"/>
        <v>0</v>
      </c>
      <c r="KD54" s="13">
        <f t="shared" si="2163"/>
        <v>0</v>
      </c>
      <c r="KE54" s="13">
        <f t="shared" si="2163"/>
        <v>0</v>
      </c>
      <c r="KF54" s="13">
        <f t="shared" si="2163"/>
        <v>0</v>
      </c>
      <c r="KG54" s="13">
        <f t="shared" si="2163"/>
        <v>0</v>
      </c>
      <c r="KH54" s="13">
        <f t="shared" si="2163"/>
        <v>0</v>
      </c>
      <c r="KI54" s="13">
        <f t="shared" si="2163"/>
        <v>0</v>
      </c>
      <c r="KJ54" s="13">
        <f t="shared" si="2163"/>
        <v>0</v>
      </c>
      <c r="KK54" s="13">
        <f t="shared" si="2163"/>
        <v>0</v>
      </c>
      <c r="KL54" s="13">
        <f t="shared" si="2163"/>
        <v>0</v>
      </c>
      <c r="KM54" s="13">
        <f t="shared" si="2163"/>
        <v>0</v>
      </c>
      <c r="KN54" s="13">
        <f t="shared" si="2163"/>
        <v>0</v>
      </c>
      <c r="KO54" s="13">
        <f t="shared" si="2163"/>
        <v>0</v>
      </c>
      <c r="KP54" s="13">
        <f t="shared" si="2163"/>
        <v>0</v>
      </c>
      <c r="KQ54" s="13">
        <f t="shared" si="2163"/>
        <v>0</v>
      </c>
      <c r="KR54" s="13">
        <f t="shared" si="2163"/>
        <v>0</v>
      </c>
      <c r="KS54" s="13">
        <f t="shared" si="2163"/>
        <v>0</v>
      </c>
      <c r="KT54" s="13">
        <f t="shared" si="2163"/>
        <v>0</v>
      </c>
      <c r="KU54" s="13">
        <f t="shared" si="2163"/>
        <v>0</v>
      </c>
      <c r="KV54" s="13">
        <f t="shared" si="2163"/>
        <v>0</v>
      </c>
      <c r="KW54" s="13">
        <f t="shared" si="2163"/>
        <v>0</v>
      </c>
      <c r="KX54" s="13">
        <f t="shared" si="2163"/>
        <v>0</v>
      </c>
      <c r="KY54" s="13">
        <f t="shared" si="2163"/>
        <v>0</v>
      </c>
      <c r="KZ54" s="13">
        <f t="shared" si="2163"/>
        <v>0</v>
      </c>
      <c r="LA54" s="13">
        <f t="shared" si="2163"/>
        <v>0</v>
      </c>
      <c r="LB54" s="13">
        <f t="shared" si="2163"/>
        <v>0</v>
      </c>
      <c r="LC54" s="13">
        <f t="shared" ref="LC54:NN54" si="2164">LB54*(1+LC$15)*LC$3</f>
        <v>0</v>
      </c>
      <c r="LD54" s="13">
        <f t="shared" si="2164"/>
        <v>0</v>
      </c>
      <c r="LE54" s="13">
        <f t="shared" si="2164"/>
        <v>0</v>
      </c>
      <c r="LF54" s="13">
        <f t="shared" si="2164"/>
        <v>0</v>
      </c>
      <c r="LG54" s="13">
        <f t="shared" si="2164"/>
        <v>0</v>
      </c>
      <c r="LH54" s="13">
        <f t="shared" si="2164"/>
        <v>0</v>
      </c>
      <c r="LI54" s="13">
        <f t="shared" si="2164"/>
        <v>0</v>
      </c>
      <c r="LJ54" s="13">
        <f t="shared" si="2164"/>
        <v>0</v>
      </c>
      <c r="LK54" s="13">
        <f t="shared" si="2164"/>
        <v>0</v>
      </c>
      <c r="LL54" s="13">
        <f t="shared" si="2164"/>
        <v>0</v>
      </c>
      <c r="LM54" s="13">
        <f t="shared" si="2164"/>
        <v>0</v>
      </c>
      <c r="LN54" s="13">
        <f t="shared" si="2164"/>
        <v>0</v>
      </c>
      <c r="LO54" s="13">
        <f t="shared" si="2164"/>
        <v>0</v>
      </c>
      <c r="LP54" s="13">
        <f t="shared" si="2164"/>
        <v>0</v>
      </c>
      <c r="LQ54" s="13">
        <f t="shared" si="2164"/>
        <v>0</v>
      </c>
      <c r="LR54" s="13">
        <f t="shared" si="2164"/>
        <v>0</v>
      </c>
      <c r="LS54" s="13">
        <f t="shared" si="2164"/>
        <v>0</v>
      </c>
      <c r="LT54" s="13">
        <f t="shared" si="2164"/>
        <v>0</v>
      </c>
      <c r="LU54" s="13">
        <f t="shared" si="2164"/>
        <v>0</v>
      </c>
      <c r="LV54" s="13">
        <f t="shared" si="2164"/>
        <v>0</v>
      </c>
      <c r="LW54" s="13">
        <f t="shared" si="2164"/>
        <v>0</v>
      </c>
      <c r="LX54" s="13">
        <f t="shared" si="2164"/>
        <v>0</v>
      </c>
      <c r="LY54" s="13">
        <f t="shared" si="2164"/>
        <v>0</v>
      </c>
      <c r="LZ54" s="13">
        <f t="shared" si="2164"/>
        <v>0</v>
      </c>
      <c r="MA54" s="13">
        <f t="shared" si="2164"/>
        <v>0</v>
      </c>
      <c r="MB54" s="13">
        <f t="shared" si="2164"/>
        <v>0</v>
      </c>
      <c r="MC54" s="13">
        <f t="shared" si="2164"/>
        <v>0</v>
      </c>
      <c r="MD54" s="13">
        <f t="shared" si="2164"/>
        <v>0</v>
      </c>
      <c r="ME54" s="13">
        <f t="shared" si="2164"/>
        <v>0</v>
      </c>
      <c r="MF54" s="13">
        <f t="shared" si="2164"/>
        <v>0</v>
      </c>
      <c r="MG54" s="13">
        <f t="shared" si="2164"/>
        <v>0</v>
      </c>
      <c r="MH54" s="13">
        <f t="shared" si="2164"/>
        <v>0</v>
      </c>
      <c r="MI54" s="13">
        <f t="shared" si="2164"/>
        <v>0</v>
      </c>
      <c r="MJ54" s="13">
        <f t="shared" si="2164"/>
        <v>0</v>
      </c>
      <c r="MK54" s="13">
        <f t="shared" si="2164"/>
        <v>0</v>
      </c>
      <c r="ML54" s="13">
        <f t="shared" si="2164"/>
        <v>0</v>
      </c>
      <c r="MM54" s="13">
        <f t="shared" si="2164"/>
        <v>0</v>
      </c>
      <c r="MN54" s="13">
        <f t="shared" si="2164"/>
        <v>0</v>
      </c>
      <c r="MO54" s="13">
        <f t="shared" si="2164"/>
        <v>0</v>
      </c>
      <c r="MP54" s="13">
        <f t="shared" si="2164"/>
        <v>0</v>
      </c>
      <c r="MQ54" s="13">
        <f t="shared" si="2164"/>
        <v>0</v>
      </c>
      <c r="MR54" s="13">
        <f t="shared" si="2164"/>
        <v>0</v>
      </c>
      <c r="MS54" s="13">
        <f t="shared" si="2164"/>
        <v>0</v>
      </c>
      <c r="MT54" s="13">
        <f t="shared" si="2164"/>
        <v>0</v>
      </c>
      <c r="MU54" s="13">
        <f t="shared" si="2164"/>
        <v>0</v>
      </c>
      <c r="MV54" s="13">
        <f t="shared" si="2164"/>
        <v>0</v>
      </c>
      <c r="MW54" s="13">
        <f t="shared" si="2164"/>
        <v>0</v>
      </c>
      <c r="MX54" s="13">
        <f t="shared" si="2164"/>
        <v>0</v>
      </c>
      <c r="MY54" s="13">
        <f t="shared" si="2164"/>
        <v>0</v>
      </c>
      <c r="MZ54" s="13">
        <f t="shared" si="2164"/>
        <v>0</v>
      </c>
      <c r="NA54" s="13">
        <f t="shared" si="2164"/>
        <v>0</v>
      </c>
      <c r="NB54" s="13">
        <f t="shared" si="2164"/>
        <v>0</v>
      </c>
      <c r="NC54" s="13">
        <f t="shared" si="2164"/>
        <v>0</v>
      </c>
      <c r="ND54" s="13">
        <f t="shared" si="2164"/>
        <v>0</v>
      </c>
      <c r="NE54" s="13">
        <f t="shared" si="2164"/>
        <v>0</v>
      </c>
      <c r="NF54" s="13">
        <f t="shared" si="2164"/>
        <v>0</v>
      </c>
      <c r="NG54" s="13">
        <f t="shared" si="2164"/>
        <v>0</v>
      </c>
      <c r="NH54" s="13">
        <f t="shared" si="2164"/>
        <v>0</v>
      </c>
      <c r="NI54" s="13">
        <f t="shared" si="2164"/>
        <v>0</v>
      </c>
      <c r="NJ54" s="13">
        <f t="shared" si="2164"/>
        <v>0</v>
      </c>
      <c r="NK54" s="13">
        <f t="shared" si="2164"/>
        <v>0</v>
      </c>
      <c r="NL54" s="13">
        <f t="shared" si="2164"/>
        <v>0</v>
      </c>
      <c r="NM54" s="13">
        <f t="shared" si="2164"/>
        <v>0</v>
      </c>
      <c r="NN54" s="13">
        <f t="shared" si="2164"/>
        <v>0</v>
      </c>
      <c r="NO54" s="13">
        <f t="shared" ref="NO54:PZ54" si="2165">NN54*(1+NO$15)*NO$3</f>
        <v>0</v>
      </c>
      <c r="NP54" s="13">
        <f t="shared" si="2165"/>
        <v>0</v>
      </c>
      <c r="NQ54" s="13">
        <f t="shared" si="2165"/>
        <v>0</v>
      </c>
      <c r="NR54" s="13">
        <f t="shared" si="2165"/>
        <v>0</v>
      </c>
      <c r="NS54" s="13">
        <f t="shared" si="2165"/>
        <v>0</v>
      </c>
      <c r="NT54" s="13">
        <f t="shared" si="2165"/>
        <v>0</v>
      </c>
      <c r="NU54" s="13">
        <f t="shared" si="2165"/>
        <v>0</v>
      </c>
      <c r="NV54" s="13">
        <f t="shared" si="2165"/>
        <v>0</v>
      </c>
      <c r="NW54" s="13">
        <f t="shared" si="2165"/>
        <v>0</v>
      </c>
      <c r="NX54" s="13">
        <f t="shared" si="2165"/>
        <v>0</v>
      </c>
      <c r="NY54" s="13">
        <f t="shared" si="2165"/>
        <v>0</v>
      </c>
      <c r="NZ54" s="13">
        <f t="shared" si="2165"/>
        <v>0</v>
      </c>
      <c r="OA54" s="13">
        <f t="shared" si="2165"/>
        <v>0</v>
      </c>
      <c r="OB54" s="13">
        <f t="shared" si="2165"/>
        <v>0</v>
      </c>
      <c r="OC54" s="13">
        <f t="shared" si="2165"/>
        <v>0</v>
      </c>
      <c r="OD54" s="13">
        <f t="shared" si="2165"/>
        <v>0</v>
      </c>
      <c r="OE54" s="13">
        <f t="shared" si="2165"/>
        <v>0</v>
      </c>
      <c r="OF54" s="13">
        <f t="shared" si="2165"/>
        <v>0</v>
      </c>
      <c r="OG54" s="13">
        <f t="shared" si="2165"/>
        <v>0</v>
      </c>
      <c r="OH54" s="13">
        <f t="shared" si="2165"/>
        <v>0</v>
      </c>
      <c r="OI54" s="13">
        <f t="shared" si="2165"/>
        <v>0</v>
      </c>
      <c r="OJ54" s="13">
        <f t="shared" si="2165"/>
        <v>0</v>
      </c>
      <c r="OK54" s="13">
        <f t="shared" si="2165"/>
        <v>0</v>
      </c>
      <c r="OL54" s="13">
        <f t="shared" si="2165"/>
        <v>0</v>
      </c>
      <c r="OM54" s="13">
        <f t="shared" si="2165"/>
        <v>0</v>
      </c>
      <c r="ON54" s="13">
        <f t="shared" si="2165"/>
        <v>0</v>
      </c>
      <c r="OO54" s="13">
        <f t="shared" si="2165"/>
        <v>0</v>
      </c>
      <c r="OP54" s="13">
        <f t="shared" si="2165"/>
        <v>0</v>
      </c>
      <c r="OQ54" s="13">
        <f t="shared" si="2165"/>
        <v>0</v>
      </c>
      <c r="OR54" s="13">
        <f t="shared" si="2165"/>
        <v>0</v>
      </c>
      <c r="OS54" s="13">
        <f t="shared" si="2165"/>
        <v>0</v>
      </c>
      <c r="OT54" s="13">
        <f t="shared" si="2165"/>
        <v>0</v>
      </c>
      <c r="OU54" s="13">
        <f t="shared" si="2165"/>
        <v>0</v>
      </c>
      <c r="OV54" s="13">
        <f t="shared" si="2165"/>
        <v>0</v>
      </c>
      <c r="OW54" s="13">
        <f t="shared" si="2165"/>
        <v>0</v>
      </c>
      <c r="OX54" s="13">
        <f t="shared" si="2165"/>
        <v>0</v>
      </c>
      <c r="OY54" s="13">
        <f t="shared" si="2165"/>
        <v>0</v>
      </c>
      <c r="OZ54" s="13">
        <f t="shared" si="2165"/>
        <v>0</v>
      </c>
      <c r="PA54" s="13">
        <f t="shared" si="2165"/>
        <v>0</v>
      </c>
      <c r="PB54" s="13">
        <f t="shared" si="2165"/>
        <v>0</v>
      </c>
      <c r="PC54" s="13">
        <f t="shared" si="2165"/>
        <v>0</v>
      </c>
      <c r="PD54" s="13">
        <f t="shared" si="2165"/>
        <v>0</v>
      </c>
      <c r="PE54" s="13">
        <f t="shared" si="2165"/>
        <v>0</v>
      </c>
      <c r="PF54" s="13">
        <f t="shared" si="2165"/>
        <v>0</v>
      </c>
      <c r="PG54" s="13">
        <f t="shared" si="2165"/>
        <v>0</v>
      </c>
      <c r="PH54" s="13">
        <f t="shared" si="2165"/>
        <v>0</v>
      </c>
      <c r="PI54" s="13">
        <f t="shared" si="2165"/>
        <v>0</v>
      </c>
      <c r="PJ54" s="13">
        <f t="shared" si="2165"/>
        <v>0</v>
      </c>
      <c r="PK54" s="13">
        <f t="shared" si="2165"/>
        <v>0</v>
      </c>
      <c r="PL54" s="13">
        <f t="shared" si="2165"/>
        <v>0</v>
      </c>
      <c r="PM54" s="13">
        <f t="shared" si="2165"/>
        <v>0</v>
      </c>
      <c r="PN54" s="13">
        <f t="shared" si="2165"/>
        <v>0</v>
      </c>
      <c r="PO54" s="13">
        <f t="shared" si="2165"/>
        <v>0</v>
      </c>
      <c r="PP54" s="13">
        <f t="shared" si="2165"/>
        <v>0</v>
      </c>
      <c r="PQ54" s="13">
        <f t="shared" si="2165"/>
        <v>0</v>
      </c>
      <c r="PR54" s="13">
        <f t="shared" si="2165"/>
        <v>0</v>
      </c>
      <c r="PS54" s="13">
        <f t="shared" si="2165"/>
        <v>0</v>
      </c>
      <c r="PT54" s="13">
        <f t="shared" si="2165"/>
        <v>0</v>
      </c>
      <c r="PU54" s="13">
        <f t="shared" si="2165"/>
        <v>0</v>
      </c>
      <c r="PV54" s="13">
        <f t="shared" si="2165"/>
        <v>0</v>
      </c>
      <c r="PW54" s="13">
        <f t="shared" si="2165"/>
        <v>0</v>
      </c>
      <c r="PX54" s="13">
        <f t="shared" si="2165"/>
        <v>0</v>
      </c>
      <c r="PY54" s="13">
        <f t="shared" si="2165"/>
        <v>0</v>
      </c>
      <c r="PZ54" s="13">
        <f t="shared" si="2165"/>
        <v>0</v>
      </c>
      <c r="QA54" s="13">
        <f t="shared" ref="QA54:QT54" si="2166">PZ54*(1+QA$15)*QA$3</f>
        <v>0</v>
      </c>
      <c r="QB54" s="13">
        <f t="shared" si="2166"/>
        <v>0</v>
      </c>
      <c r="QC54" s="13">
        <f t="shared" si="2166"/>
        <v>0</v>
      </c>
      <c r="QD54" s="13">
        <f t="shared" si="2166"/>
        <v>0</v>
      </c>
      <c r="QE54" s="13">
        <f t="shared" si="2166"/>
        <v>0</v>
      </c>
      <c r="QF54" s="13">
        <f t="shared" si="2166"/>
        <v>0</v>
      </c>
      <c r="QG54" s="13">
        <f t="shared" si="2166"/>
        <v>0</v>
      </c>
      <c r="QH54" s="13">
        <f t="shared" si="2166"/>
        <v>0</v>
      </c>
      <c r="QI54" s="13">
        <f t="shared" si="2166"/>
        <v>0</v>
      </c>
      <c r="QJ54" s="13">
        <f t="shared" si="2166"/>
        <v>0</v>
      </c>
      <c r="QK54" s="13">
        <f t="shared" si="2166"/>
        <v>0</v>
      </c>
      <c r="QL54" s="13">
        <f t="shared" si="2166"/>
        <v>0</v>
      </c>
      <c r="QM54" s="13">
        <f t="shared" si="2166"/>
        <v>0</v>
      </c>
      <c r="QN54" s="13">
        <f t="shared" si="2166"/>
        <v>0</v>
      </c>
      <c r="QO54" s="13">
        <f t="shared" si="2166"/>
        <v>0</v>
      </c>
      <c r="QP54" s="13">
        <f t="shared" si="2166"/>
        <v>0</v>
      </c>
      <c r="QQ54" s="13">
        <f t="shared" si="2166"/>
        <v>0</v>
      </c>
      <c r="QR54" s="13">
        <f t="shared" si="2166"/>
        <v>0</v>
      </c>
      <c r="QS54" s="13">
        <f t="shared" si="2166"/>
        <v>0</v>
      </c>
      <c r="QT54" s="13">
        <f t="shared" si="2166"/>
        <v>0</v>
      </c>
    </row>
    <row r="55" spans="2:462" x14ac:dyDescent="0.3">
      <c r="B55" s="160" t="s">
        <v>249</v>
      </c>
      <c r="H55" s="13"/>
      <c r="I55" s="13">
        <f>Assumptions!N48</f>
        <v>18900</v>
      </c>
      <c r="L55" s="13">
        <f t="shared" si="2117"/>
        <v>18900</v>
      </c>
      <c r="M55" s="13">
        <f t="shared" si="2118"/>
        <v>18900</v>
      </c>
      <c r="N55" s="13">
        <f t="shared" ref="N55:BY55" si="2167">M55*(1+N$15)*N$3</f>
        <v>18900</v>
      </c>
      <c r="O55" s="13">
        <f t="shared" si="2167"/>
        <v>18900</v>
      </c>
      <c r="P55" s="13">
        <f t="shared" si="2167"/>
        <v>18900</v>
      </c>
      <c r="Q55" s="13">
        <f t="shared" si="2167"/>
        <v>18900</v>
      </c>
      <c r="R55" s="13">
        <f t="shared" si="2167"/>
        <v>18900</v>
      </c>
      <c r="S55" s="13">
        <f t="shared" si="2167"/>
        <v>18900</v>
      </c>
      <c r="T55" s="13">
        <f t="shared" si="2167"/>
        <v>18900</v>
      </c>
      <c r="U55" s="13">
        <f t="shared" si="2167"/>
        <v>18900</v>
      </c>
      <c r="V55" s="13">
        <f t="shared" si="2167"/>
        <v>18900</v>
      </c>
      <c r="W55" s="13">
        <f t="shared" si="2167"/>
        <v>18900</v>
      </c>
      <c r="X55" s="13">
        <f t="shared" si="2167"/>
        <v>19467</v>
      </c>
      <c r="Y55" s="13">
        <f t="shared" si="2167"/>
        <v>20051.010000000002</v>
      </c>
      <c r="Z55" s="13">
        <f t="shared" si="2167"/>
        <v>20652.540300000004</v>
      </c>
      <c r="AA55" s="13">
        <f t="shared" si="2167"/>
        <v>21272.116509000003</v>
      </c>
      <c r="AB55" s="13">
        <f t="shared" si="2167"/>
        <v>21910.280004270004</v>
      </c>
      <c r="AC55" s="13">
        <f t="shared" si="2167"/>
        <v>22567.588404398106</v>
      </c>
      <c r="AD55" s="13">
        <f t="shared" si="2167"/>
        <v>23244.616056530049</v>
      </c>
      <c r="AE55" s="13">
        <f t="shared" si="2167"/>
        <v>23941.954538225949</v>
      </c>
      <c r="AF55" s="13">
        <f t="shared" si="2167"/>
        <v>24660.21317437273</v>
      </c>
      <c r="AG55" s="13">
        <f t="shared" si="2167"/>
        <v>25400.019569603912</v>
      </c>
      <c r="AH55" s="13">
        <f t="shared" si="2167"/>
        <v>26162.02015669203</v>
      </c>
      <c r="AI55" s="13">
        <f t="shared" si="2167"/>
        <v>26946.880761392793</v>
      </c>
      <c r="AJ55" s="13">
        <f t="shared" si="2167"/>
        <v>27755.287184234578</v>
      </c>
      <c r="AK55" s="13">
        <f t="shared" si="2167"/>
        <v>28587.945799761615</v>
      </c>
      <c r="AL55" s="13">
        <f t="shared" si="2167"/>
        <v>29445.584173754465</v>
      </c>
      <c r="AM55" s="13">
        <f t="shared" si="2167"/>
        <v>30328.951698967099</v>
      </c>
      <c r="AN55" s="13">
        <f t="shared" si="2167"/>
        <v>31238.820249936114</v>
      </c>
      <c r="AO55" s="13">
        <f t="shared" si="2167"/>
        <v>32175.9848574342</v>
      </c>
      <c r="AP55" s="13">
        <f t="shared" si="2167"/>
        <v>33141.264403157227</v>
      </c>
      <c r="AQ55" s="13">
        <f t="shared" si="2167"/>
        <v>34135.502335251942</v>
      </c>
      <c r="AR55" s="13">
        <f t="shared" si="2167"/>
        <v>35159.567405309499</v>
      </c>
      <c r="AS55" s="13">
        <f t="shared" si="2167"/>
        <v>36214.354427468788</v>
      </c>
      <c r="AT55" s="13">
        <f t="shared" si="2167"/>
        <v>37300.785060292852</v>
      </c>
      <c r="AU55" s="13">
        <f t="shared" si="2167"/>
        <v>38419.808612101639</v>
      </c>
      <c r="AV55" s="13">
        <f t="shared" si="2167"/>
        <v>39572.402870464692</v>
      </c>
      <c r="AW55" s="13">
        <f t="shared" si="2167"/>
        <v>40759.574956578632</v>
      </c>
      <c r="AX55" s="13">
        <f t="shared" si="2167"/>
        <v>41982.362205275989</v>
      </c>
      <c r="AY55" s="13">
        <f t="shared" si="2167"/>
        <v>43241.833071434266</v>
      </c>
      <c r="AZ55" s="13">
        <f t="shared" si="2167"/>
        <v>44539.088063577299</v>
      </c>
      <c r="BA55" s="13">
        <f t="shared" si="2167"/>
        <v>45875.260705484616</v>
      </c>
      <c r="BB55" s="13">
        <f t="shared" si="2167"/>
        <v>47251.518526649154</v>
      </c>
      <c r="BC55" s="13">
        <f t="shared" si="2167"/>
        <v>48669.064082448633</v>
      </c>
      <c r="BD55" s="13">
        <f t="shared" si="2167"/>
        <v>50129.136004922089</v>
      </c>
      <c r="BE55" s="13">
        <f t="shared" si="2167"/>
        <v>51633.010085069756</v>
      </c>
      <c r="BF55" s="13">
        <f t="shared" si="2167"/>
        <v>53182.000387621847</v>
      </c>
      <c r="BG55" s="13">
        <f t="shared" si="2167"/>
        <v>54777.460399250507</v>
      </c>
      <c r="BH55" s="13">
        <f t="shared" si="2167"/>
        <v>56420.784211228027</v>
      </c>
      <c r="BI55" s="13">
        <f t="shared" si="2167"/>
        <v>58113.40773756487</v>
      </c>
      <c r="BJ55" s="13">
        <f t="shared" si="2167"/>
        <v>59856.809969691822</v>
      </c>
      <c r="BK55" s="13">
        <f t="shared" si="2167"/>
        <v>61652.514268782579</v>
      </c>
      <c r="BL55" s="13">
        <f t="shared" si="2167"/>
        <v>63502.089696846058</v>
      </c>
      <c r="BM55" s="13">
        <f t="shared" si="2167"/>
        <v>65407.152387751441</v>
      </c>
      <c r="BN55" s="13">
        <f t="shared" si="2167"/>
        <v>67369.366959383988</v>
      </c>
      <c r="BO55" s="13">
        <f t="shared" si="2167"/>
        <v>69390.447968165507</v>
      </c>
      <c r="BP55" s="13">
        <f t="shared" si="2167"/>
        <v>71472.161407210471</v>
      </c>
      <c r="BQ55" s="13">
        <f t="shared" si="2167"/>
        <v>73616.326249426784</v>
      </c>
      <c r="BR55" s="13">
        <f t="shared" si="2167"/>
        <v>75824.816036909586</v>
      </c>
      <c r="BS55" s="13">
        <f t="shared" si="2167"/>
        <v>78099.560518016879</v>
      </c>
      <c r="BT55" s="13">
        <f t="shared" si="2167"/>
        <v>80442.547333557392</v>
      </c>
      <c r="BU55" s="13">
        <f t="shared" si="2167"/>
        <v>82855.823753564109</v>
      </c>
      <c r="BV55" s="13">
        <f t="shared" si="2167"/>
        <v>85341.498466171033</v>
      </c>
      <c r="BW55" s="13">
        <f t="shared" si="2167"/>
        <v>87901.74342015617</v>
      </c>
      <c r="BX55" s="13">
        <f t="shared" si="2167"/>
        <v>90538.795722760857</v>
      </c>
      <c r="BY55" s="13">
        <f t="shared" si="2167"/>
        <v>93254.959594443688</v>
      </c>
      <c r="BZ55" s="13">
        <f t="shared" ref="BZ55:EK55" si="2168">BY55*(1+BZ$15)*BZ$3</f>
        <v>96052.608382277002</v>
      </c>
      <c r="CA55" s="13">
        <f t="shared" si="2168"/>
        <v>98934.18663374531</v>
      </c>
      <c r="CB55" s="13">
        <f t="shared" si="2168"/>
        <v>101902.21223275767</v>
      </c>
      <c r="CC55" s="13">
        <f t="shared" si="2168"/>
        <v>104959.2785997404</v>
      </c>
      <c r="CD55" s="13">
        <f t="shared" si="2168"/>
        <v>108108.05695773261</v>
      </c>
      <c r="CE55" s="13">
        <f t="shared" si="2168"/>
        <v>111351.29866646459</v>
      </c>
      <c r="CF55" s="13">
        <f t="shared" si="2168"/>
        <v>0</v>
      </c>
      <c r="CG55" s="13">
        <f t="shared" si="2168"/>
        <v>0</v>
      </c>
      <c r="CH55" s="13">
        <f t="shared" si="2168"/>
        <v>0</v>
      </c>
      <c r="CI55" s="13">
        <f t="shared" si="2168"/>
        <v>0</v>
      </c>
      <c r="CJ55" s="13">
        <f t="shared" si="2168"/>
        <v>0</v>
      </c>
      <c r="CK55" s="13">
        <f t="shared" si="2168"/>
        <v>0</v>
      </c>
      <c r="CL55" s="13">
        <f t="shared" si="2168"/>
        <v>0</v>
      </c>
      <c r="CM55" s="13">
        <f t="shared" si="2168"/>
        <v>0</v>
      </c>
      <c r="CN55" s="13">
        <f t="shared" si="2168"/>
        <v>0</v>
      </c>
      <c r="CO55" s="13">
        <f t="shared" si="2168"/>
        <v>0</v>
      </c>
      <c r="CP55" s="13">
        <f t="shared" si="2168"/>
        <v>0</v>
      </c>
      <c r="CQ55" s="13">
        <f t="shared" si="2168"/>
        <v>0</v>
      </c>
      <c r="CR55" s="13">
        <f t="shared" si="2168"/>
        <v>0</v>
      </c>
      <c r="CS55" s="13">
        <f t="shared" si="2168"/>
        <v>0</v>
      </c>
      <c r="CT55" s="13">
        <f t="shared" si="2168"/>
        <v>0</v>
      </c>
      <c r="CU55" s="13">
        <f t="shared" si="2168"/>
        <v>0</v>
      </c>
      <c r="CV55" s="13">
        <f t="shared" si="2168"/>
        <v>0</v>
      </c>
      <c r="CW55" s="13">
        <f t="shared" si="2168"/>
        <v>0</v>
      </c>
      <c r="CX55" s="13">
        <f t="shared" si="2168"/>
        <v>0</v>
      </c>
      <c r="CY55" s="13">
        <f t="shared" si="2168"/>
        <v>0</v>
      </c>
      <c r="CZ55" s="13">
        <f t="shared" si="2168"/>
        <v>0</v>
      </c>
      <c r="DA55" s="13">
        <f t="shared" si="2168"/>
        <v>0</v>
      </c>
      <c r="DB55" s="13">
        <f t="shared" si="2168"/>
        <v>0</v>
      </c>
      <c r="DC55" s="13">
        <f t="shared" si="2168"/>
        <v>0</v>
      </c>
      <c r="DD55" s="13">
        <f t="shared" si="2168"/>
        <v>0</v>
      </c>
      <c r="DE55" s="13">
        <f t="shared" si="2168"/>
        <v>0</v>
      </c>
      <c r="DF55" s="13">
        <f t="shared" si="2168"/>
        <v>0</v>
      </c>
      <c r="DG55" s="13">
        <f t="shared" si="2168"/>
        <v>0</v>
      </c>
      <c r="DH55" s="13">
        <f t="shared" si="2168"/>
        <v>0</v>
      </c>
      <c r="DI55" s="13">
        <f t="shared" si="2168"/>
        <v>0</v>
      </c>
      <c r="DJ55" s="13">
        <f t="shared" si="2168"/>
        <v>0</v>
      </c>
      <c r="DK55" s="13">
        <f t="shared" si="2168"/>
        <v>0</v>
      </c>
      <c r="DL55" s="13">
        <f t="shared" si="2168"/>
        <v>0</v>
      </c>
      <c r="DM55" s="13">
        <f t="shared" si="2168"/>
        <v>0</v>
      </c>
      <c r="DN55" s="13">
        <f t="shared" si="2168"/>
        <v>0</v>
      </c>
      <c r="DO55" s="13">
        <f t="shared" si="2168"/>
        <v>0</v>
      </c>
      <c r="DP55" s="13">
        <f t="shared" si="2168"/>
        <v>0</v>
      </c>
      <c r="DQ55" s="13">
        <f t="shared" si="2168"/>
        <v>0</v>
      </c>
      <c r="DR55" s="13">
        <f t="shared" si="2168"/>
        <v>0</v>
      </c>
      <c r="DS55" s="13">
        <f t="shared" si="2168"/>
        <v>0</v>
      </c>
      <c r="DT55" s="13">
        <f t="shared" si="2168"/>
        <v>0</v>
      </c>
      <c r="DU55" s="13">
        <f t="shared" si="2168"/>
        <v>0</v>
      </c>
      <c r="DV55" s="13">
        <f t="shared" si="2168"/>
        <v>0</v>
      </c>
      <c r="DW55" s="13">
        <f t="shared" si="2168"/>
        <v>0</v>
      </c>
      <c r="DX55" s="13">
        <f t="shared" si="2168"/>
        <v>0</v>
      </c>
      <c r="DY55" s="13">
        <f t="shared" si="2168"/>
        <v>0</v>
      </c>
      <c r="DZ55" s="13">
        <f t="shared" si="2168"/>
        <v>0</v>
      </c>
      <c r="EA55" s="13">
        <f t="shared" si="2168"/>
        <v>0</v>
      </c>
      <c r="EB55" s="13">
        <f t="shared" si="2168"/>
        <v>0</v>
      </c>
      <c r="EC55" s="13">
        <f t="shared" si="2168"/>
        <v>0</v>
      </c>
      <c r="ED55" s="13">
        <f t="shared" si="2168"/>
        <v>0</v>
      </c>
      <c r="EE55" s="13">
        <f t="shared" si="2168"/>
        <v>0</v>
      </c>
      <c r="EF55" s="13">
        <f t="shared" si="2168"/>
        <v>0</v>
      </c>
      <c r="EG55" s="13">
        <f t="shared" si="2168"/>
        <v>0</v>
      </c>
      <c r="EH55" s="13">
        <f t="shared" si="2168"/>
        <v>0</v>
      </c>
      <c r="EI55" s="13">
        <f t="shared" si="2168"/>
        <v>0</v>
      </c>
      <c r="EJ55" s="13">
        <f t="shared" si="2168"/>
        <v>0</v>
      </c>
      <c r="EK55" s="13">
        <f t="shared" si="2168"/>
        <v>0</v>
      </c>
      <c r="EL55" s="13">
        <f t="shared" ref="EL55:GW55" si="2169">EK55*(1+EL$15)*EL$3</f>
        <v>0</v>
      </c>
      <c r="EM55" s="13">
        <f t="shared" si="2169"/>
        <v>0</v>
      </c>
      <c r="EN55" s="13">
        <f t="shared" si="2169"/>
        <v>0</v>
      </c>
      <c r="EO55" s="13">
        <f t="shared" si="2169"/>
        <v>0</v>
      </c>
      <c r="EP55" s="13">
        <f t="shared" si="2169"/>
        <v>0</v>
      </c>
      <c r="EQ55" s="13">
        <f t="shared" si="2169"/>
        <v>0</v>
      </c>
      <c r="ER55" s="13">
        <f t="shared" si="2169"/>
        <v>0</v>
      </c>
      <c r="ES55" s="13">
        <f t="shared" si="2169"/>
        <v>0</v>
      </c>
      <c r="ET55" s="13">
        <f t="shared" si="2169"/>
        <v>0</v>
      </c>
      <c r="EU55" s="13">
        <f t="shared" si="2169"/>
        <v>0</v>
      </c>
      <c r="EV55" s="13">
        <f t="shared" si="2169"/>
        <v>0</v>
      </c>
      <c r="EW55" s="13">
        <f t="shared" si="2169"/>
        <v>0</v>
      </c>
      <c r="EX55" s="13">
        <f t="shared" si="2169"/>
        <v>0</v>
      </c>
      <c r="EY55" s="13">
        <f t="shared" si="2169"/>
        <v>0</v>
      </c>
      <c r="EZ55" s="13">
        <f t="shared" si="2169"/>
        <v>0</v>
      </c>
      <c r="FA55" s="13">
        <f t="shared" si="2169"/>
        <v>0</v>
      </c>
      <c r="FB55" s="13">
        <f t="shared" si="2169"/>
        <v>0</v>
      </c>
      <c r="FC55" s="13">
        <f t="shared" si="2169"/>
        <v>0</v>
      </c>
      <c r="FD55" s="13">
        <f t="shared" si="2169"/>
        <v>0</v>
      </c>
      <c r="FE55" s="13">
        <f t="shared" si="2169"/>
        <v>0</v>
      </c>
      <c r="FF55" s="13">
        <f t="shared" si="2169"/>
        <v>0</v>
      </c>
      <c r="FG55" s="13">
        <f t="shared" si="2169"/>
        <v>0</v>
      </c>
      <c r="FH55" s="13">
        <f t="shared" si="2169"/>
        <v>0</v>
      </c>
      <c r="FI55" s="13">
        <f t="shared" si="2169"/>
        <v>0</v>
      </c>
      <c r="FJ55" s="13">
        <f t="shared" si="2169"/>
        <v>0</v>
      </c>
      <c r="FK55" s="13">
        <f t="shared" si="2169"/>
        <v>0</v>
      </c>
      <c r="FL55" s="13">
        <f t="shared" si="2169"/>
        <v>0</v>
      </c>
      <c r="FM55" s="13">
        <f t="shared" si="2169"/>
        <v>0</v>
      </c>
      <c r="FN55" s="13">
        <f t="shared" si="2169"/>
        <v>0</v>
      </c>
      <c r="FO55" s="13">
        <f t="shared" si="2169"/>
        <v>0</v>
      </c>
      <c r="FP55" s="13">
        <f t="shared" si="2169"/>
        <v>0</v>
      </c>
      <c r="FQ55" s="13">
        <f t="shared" si="2169"/>
        <v>0</v>
      </c>
      <c r="FR55" s="13">
        <f t="shared" si="2169"/>
        <v>0</v>
      </c>
      <c r="FS55" s="13">
        <f t="shared" si="2169"/>
        <v>0</v>
      </c>
      <c r="FT55" s="13">
        <f t="shared" si="2169"/>
        <v>0</v>
      </c>
      <c r="FU55" s="13">
        <f t="shared" si="2169"/>
        <v>0</v>
      </c>
      <c r="FV55" s="13">
        <f t="shared" si="2169"/>
        <v>0</v>
      </c>
      <c r="FW55" s="13">
        <f t="shared" si="2169"/>
        <v>0</v>
      </c>
      <c r="FX55" s="13">
        <f t="shared" si="2169"/>
        <v>0</v>
      </c>
      <c r="FY55" s="13">
        <f t="shared" si="2169"/>
        <v>0</v>
      </c>
      <c r="FZ55" s="13">
        <f t="shared" si="2169"/>
        <v>0</v>
      </c>
      <c r="GA55" s="13">
        <f t="shared" si="2169"/>
        <v>0</v>
      </c>
      <c r="GB55" s="13">
        <f t="shared" si="2169"/>
        <v>0</v>
      </c>
      <c r="GC55" s="13">
        <f t="shared" si="2169"/>
        <v>0</v>
      </c>
      <c r="GD55" s="13">
        <f t="shared" si="2169"/>
        <v>0</v>
      </c>
      <c r="GE55" s="13">
        <f t="shared" si="2169"/>
        <v>0</v>
      </c>
      <c r="GF55" s="13">
        <f t="shared" si="2169"/>
        <v>0</v>
      </c>
      <c r="GG55" s="13">
        <f t="shared" si="2169"/>
        <v>0</v>
      </c>
      <c r="GH55" s="13">
        <f t="shared" si="2169"/>
        <v>0</v>
      </c>
      <c r="GI55" s="13">
        <f t="shared" si="2169"/>
        <v>0</v>
      </c>
      <c r="GJ55" s="13">
        <f t="shared" si="2169"/>
        <v>0</v>
      </c>
      <c r="GK55" s="13">
        <f t="shared" si="2169"/>
        <v>0</v>
      </c>
      <c r="GL55" s="13">
        <f t="shared" si="2169"/>
        <v>0</v>
      </c>
      <c r="GM55" s="13">
        <f t="shared" si="2169"/>
        <v>0</v>
      </c>
      <c r="GN55" s="13">
        <f t="shared" si="2169"/>
        <v>0</v>
      </c>
      <c r="GO55" s="13">
        <f t="shared" si="2169"/>
        <v>0</v>
      </c>
      <c r="GP55" s="13">
        <f t="shared" si="2169"/>
        <v>0</v>
      </c>
      <c r="GQ55" s="13">
        <f t="shared" si="2169"/>
        <v>0</v>
      </c>
      <c r="GR55" s="13">
        <f t="shared" si="2169"/>
        <v>0</v>
      </c>
      <c r="GS55" s="13">
        <f t="shared" si="2169"/>
        <v>0</v>
      </c>
      <c r="GT55" s="13">
        <f t="shared" si="2169"/>
        <v>0</v>
      </c>
      <c r="GU55" s="13">
        <f t="shared" si="2169"/>
        <v>0</v>
      </c>
      <c r="GV55" s="13">
        <f t="shared" si="2169"/>
        <v>0</v>
      </c>
      <c r="GW55" s="13">
        <f t="shared" si="2169"/>
        <v>0</v>
      </c>
      <c r="GX55" s="13">
        <f t="shared" ref="GX55:IP55" si="2170">GW55*(1+GX$15)*GX$3</f>
        <v>0</v>
      </c>
      <c r="GY55" s="13">
        <f t="shared" si="2170"/>
        <v>0</v>
      </c>
      <c r="GZ55" s="13">
        <f t="shared" si="2170"/>
        <v>0</v>
      </c>
      <c r="HA55" s="13">
        <f t="shared" si="2170"/>
        <v>0</v>
      </c>
      <c r="HB55" s="13">
        <f t="shared" si="2170"/>
        <v>0</v>
      </c>
      <c r="HC55" s="13">
        <f t="shared" si="2170"/>
        <v>0</v>
      </c>
      <c r="HD55" s="13">
        <f t="shared" si="2170"/>
        <v>0</v>
      </c>
      <c r="HE55" s="13">
        <f t="shared" si="2170"/>
        <v>0</v>
      </c>
      <c r="HF55" s="13">
        <f t="shared" si="2170"/>
        <v>0</v>
      </c>
      <c r="HG55" s="13">
        <f t="shared" si="2170"/>
        <v>0</v>
      </c>
      <c r="HH55" s="13">
        <f t="shared" si="2170"/>
        <v>0</v>
      </c>
      <c r="HI55" s="13">
        <f t="shared" si="2170"/>
        <v>0</v>
      </c>
      <c r="HJ55" s="13">
        <f t="shared" si="2170"/>
        <v>0</v>
      </c>
      <c r="HK55" s="13">
        <f t="shared" si="2170"/>
        <v>0</v>
      </c>
      <c r="HL55" s="13">
        <f t="shared" si="2170"/>
        <v>0</v>
      </c>
      <c r="HM55" s="13">
        <f t="shared" si="2170"/>
        <v>0</v>
      </c>
      <c r="HN55" s="13">
        <f t="shared" si="2170"/>
        <v>0</v>
      </c>
      <c r="HO55" s="13">
        <f t="shared" si="2170"/>
        <v>0</v>
      </c>
      <c r="HP55" s="13">
        <f t="shared" si="2170"/>
        <v>0</v>
      </c>
      <c r="HQ55" s="13">
        <f t="shared" si="2170"/>
        <v>0</v>
      </c>
      <c r="HR55" s="13">
        <f t="shared" si="2170"/>
        <v>0</v>
      </c>
      <c r="HS55" s="13">
        <f t="shared" si="2170"/>
        <v>0</v>
      </c>
      <c r="HT55" s="13">
        <f t="shared" si="2170"/>
        <v>0</v>
      </c>
      <c r="HU55" s="13">
        <f t="shared" si="2170"/>
        <v>0</v>
      </c>
      <c r="HV55" s="13">
        <f t="shared" si="2170"/>
        <v>0</v>
      </c>
      <c r="HW55" s="13">
        <f t="shared" si="2170"/>
        <v>0</v>
      </c>
      <c r="HX55" s="13">
        <f t="shared" si="2170"/>
        <v>0</v>
      </c>
      <c r="HY55" s="13">
        <f t="shared" si="2170"/>
        <v>0</v>
      </c>
      <c r="HZ55" s="13">
        <f t="shared" si="2170"/>
        <v>0</v>
      </c>
      <c r="IA55" s="13">
        <f t="shared" si="2170"/>
        <v>0</v>
      </c>
      <c r="IB55" s="13">
        <f t="shared" si="2170"/>
        <v>0</v>
      </c>
      <c r="IC55" s="13">
        <f t="shared" si="2170"/>
        <v>0</v>
      </c>
      <c r="ID55" s="13">
        <f t="shared" si="2170"/>
        <v>0</v>
      </c>
      <c r="IE55" s="13">
        <f t="shared" si="2170"/>
        <v>0</v>
      </c>
      <c r="IF55" s="13">
        <f t="shared" si="2170"/>
        <v>0</v>
      </c>
      <c r="IG55" s="13">
        <f t="shared" si="2170"/>
        <v>0</v>
      </c>
      <c r="IH55" s="13">
        <f t="shared" si="2170"/>
        <v>0</v>
      </c>
      <c r="II55" s="13">
        <f t="shared" si="2170"/>
        <v>0</v>
      </c>
      <c r="IJ55" s="13">
        <f t="shared" si="2170"/>
        <v>0</v>
      </c>
      <c r="IK55" s="13">
        <f t="shared" si="2170"/>
        <v>0</v>
      </c>
      <c r="IL55" s="13">
        <f t="shared" si="2170"/>
        <v>0</v>
      </c>
      <c r="IM55" s="13">
        <f t="shared" si="2170"/>
        <v>0</v>
      </c>
      <c r="IN55" s="13">
        <f t="shared" si="2170"/>
        <v>0</v>
      </c>
      <c r="IO55" s="13">
        <f t="shared" si="2170"/>
        <v>0</v>
      </c>
      <c r="IP55" s="13">
        <f t="shared" si="2170"/>
        <v>0</v>
      </c>
      <c r="IQ55" s="13">
        <f t="shared" ref="IQ55:LB55" si="2171">IP55*(1+IQ$15)*IQ$3</f>
        <v>0</v>
      </c>
      <c r="IR55" s="13">
        <f t="shared" si="2171"/>
        <v>0</v>
      </c>
      <c r="IS55" s="13">
        <f t="shared" si="2171"/>
        <v>0</v>
      </c>
      <c r="IT55" s="13">
        <f t="shared" si="2171"/>
        <v>0</v>
      </c>
      <c r="IU55" s="13">
        <f t="shared" si="2171"/>
        <v>0</v>
      </c>
      <c r="IV55" s="13">
        <f t="shared" si="2171"/>
        <v>0</v>
      </c>
      <c r="IW55" s="13">
        <f t="shared" si="2171"/>
        <v>0</v>
      </c>
      <c r="IX55" s="13">
        <f t="shared" si="2171"/>
        <v>0</v>
      </c>
      <c r="IY55" s="13">
        <f t="shared" si="2171"/>
        <v>0</v>
      </c>
      <c r="IZ55" s="13">
        <f t="shared" si="2171"/>
        <v>0</v>
      </c>
      <c r="JA55" s="13">
        <f t="shared" si="2171"/>
        <v>0</v>
      </c>
      <c r="JB55" s="13">
        <f t="shared" si="2171"/>
        <v>0</v>
      </c>
      <c r="JC55" s="13">
        <f t="shared" si="2171"/>
        <v>0</v>
      </c>
      <c r="JD55" s="13">
        <f t="shared" si="2171"/>
        <v>0</v>
      </c>
      <c r="JE55" s="13">
        <f t="shared" si="2171"/>
        <v>0</v>
      </c>
      <c r="JF55" s="13">
        <f t="shared" si="2171"/>
        <v>0</v>
      </c>
      <c r="JG55" s="13">
        <f t="shared" si="2171"/>
        <v>0</v>
      </c>
      <c r="JH55" s="13">
        <f t="shared" si="2171"/>
        <v>0</v>
      </c>
      <c r="JI55" s="13">
        <f t="shared" si="2171"/>
        <v>0</v>
      </c>
      <c r="JJ55" s="13">
        <f t="shared" si="2171"/>
        <v>0</v>
      </c>
      <c r="JK55" s="13">
        <f t="shared" si="2171"/>
        <v>0</v>
      </c>
      <c r="JL55" s="13">
        <f t="shared" si="2171"/>
        <v>0</v>
      </c>
      <c r="JM55" s="13">
        <f t="shared" si="2171"/>
        <v>0</v>
      </c>
      <c r="JN55" s="13">
        <f t="shared" si="2171"/>
        <v>0</v>
      </c>
      <c r="JO55" s="13">
        <f t="shared" si="2171"/>
        <v>0</v>
      </c>
      <c r="JP55" s="13">
        <f t="shared" si="2171"/>
        <v>0</v>
      </c>
      <c r="JQ55" s="13">
        <f t="shared" si="2171"/>
        <v>0</v>
      </c>
      <c r="JR55" s="13">
        <f t="shared" si="2171"/>
        <v>0</v>
      </c>
      <c r="JS55" s="13">
        <f t="shared" si="2171"/>
        <v>0</v>
      </c>
      <c r="JT55" s="13">
        <f t="shared" si="2171"/>
        <v>0</v>
      </c>
      <c r="JU55" s="13">
        <f t="shared" si="2171"/>
        <v>0</v>
      </c>
      <c r="JV55" s="13">
        <f t="shared" si="2171"/>
        <v>0</v>
      </c>
      <c r="JW55" s="13">
        <f t="shared" si="2171"/>
        <v>0</v>
      </c>
      <c r="JX55" s="13">
        <f t="shared" si="2171"/>
        <v>0</v>
      </c>
      <c r="JY55" s="13">
        <f t="shared" si="2171"/>
        <v>0</v>
      </c>
      <c r="JZ55" s="13">
        <f t="shared" si="2171"/>
        <v>0</v>
      </c>
      <c r="KA55" s="13">
        <f t="shared" si="2171"/>
        <v>0</v>
      </c>
      <c r="KB55" s="13">
        <f t="shared" si="2171"/>
        <v>0</v>
      </c>
      <c r="KC55" s="13">
        <f t="shared" si="2171"/>
        <v>0</v>
      </c>
      <c r="KD55" s="13">
        <f t="shared" si="2171"/>
        <v>0</v>
      </c>
      <c r="KE55" s="13">
        <f t="shared" si="2171"/>
        <v>0</v>
      </c>
      <c r="KF55" s="13">
        <f t="shared" si="2171"/>
        <v>0</v>
      </c>
      <c r="KG55" s="13">
        <f t="shared" si="2171"/>
        <v>0</v>
      </c>
      <c r="KH55" s="13">
        <f t="shared" si="2171"/>
        <v>0</v>
      </c>
      <c r="KI55" s="13">
        <f t="shared" si="2171"/>
        <v>0</v>
      </c>
      <c r="KJ55" s="13">
        <f t="shared" si="2171"/>
        <v>0</v>
      </c>
      <c r="KK55" s="13">
        <f t="shared" si="2171"/>
        <v>0</v>
      </c>
      <c r="KL55" s="13">
        <f t="shared" si="2171"/>
        <v>0</v>
      </c>
      <c r="KM55" s="13">
        <f t="shared" si="2171"/>
        <v>0</v>
      </c>
      <c r="KN55" s="13">
        <f t="shared" si="2171"/>
        <v>0</v>
      </c>
      <c r="KO55" s="13">
        <f t="shared" si="2171"/>
        <v>0</v>
      </c>
      <c r="KP55" s="13">
        <f t="shared" si="2171"/>
        <v>0</v>
      </c>
      <c r="KQ55" s="13">
        <f t="shared" si="2171"/>
        <v>0</v>
      </c>
      <c r="KR55" s="13">
        <f t="shared" si="2171"/>
        <v>0</v>
      </c>
      <c r="KS55" s="13">
        <f t="shared" si="2171"/>
        <v>0</v>
      </c>
      <c r="KT55" s="13">
        <f t="shared" si="2171"/>
        <v>0</v>
      </c>
      <c r="KU55" s="13">
        <f t="shared" si="2171"/>
        <v>0</v>
      </c>
      <c r="KV55" s="13">
        <f t="shared" si="2171"/>
        <v>0</v>
      </c>
      <c r="KW55" s="13">
        <f t="shared" si="2171"/>
        <v>0</v>
      </c>
      <c r="KX55" s="13">
        <f t="shared" si="2171"/>
        <v>0</v>
      </c>
      <c r="KY55" s="13">
        <f t="shared" si="2171"/>
        <v>0</v>
      </c>
      <c r="KZ55" s="13">
        <f t="shared" si="2171"/>
        <v>0</v>
      </c>
      <c r="LA55" s="13">
        <f t="shared" si="2171"/>
        <v>0</v>
      </c>
      <c r="LB55" s="13">
        <f t="shared" si="2171"/>
        <v>0</v>
      </c>
      <c r="LC55" s="13">
        <f t="shared" ref="LC55:NN55" si="2172">LB55*(1+LC$15)*LC$3</f>
        <v>0</v>
      </c>
      <c r="LD55" s="13">
        <f t="shared" si="2172"/>
        <v>0</v>
      </c>
      <c r="LE55" s="13">
        <f t="shared" si="2172"/>
        <v>0</v>
      </c>
      <c r="LF55" s="13">
        <f t="shared" si="2172"/>
        <v>0</v>
      </c>
      <c r="LG55" s="13">
        <f t="shared" si="2172"/>
        <v>0</v>
      </c>
      <c r="LH55" s="13">
        <f t="shared" si="2172"/>
        <v>0</v>
      </c>
      <c r="LI55" s="13">
        <f t="shared" si="2172"/>
        <v>0</v>
      </c>
      <c r="LJ55" s="13">
        <f t="shared" si="2172"/>
        <v>0</v>
      </c>
      <c r="LK55" s="13">
        <f t="shared" si="2172"/>
        <v>0</v>
      </c>
      <c r="LL55" s="13">
        <f t="shared" si="2172"/>
        <v>0</v>
      </c>
      <c r="LM55" s="13">
        <f t="shared" si="2172"/>
        <v>0</v>
      </c>
      <c r="LN55" s="13">
        <f t="shared" si="2172"/>
        <v>0</v>
      </c>
      <c r="LO55" s="13">
        <f t="shared" si="2172"/>
        <v>0</v>
      </c>
      <c r="LP55" s="13">
        <f t="shared" si="2172"/>
        <v>0</v>
      </c>
      <c r="LQ55" s="13">
        <f t="shared" si="2172"/>
        <v>0</v>
      </c>
      <c r="LR55" s="13">
        <f t="shared" si="2172"/>
        <v>0</v>
      </c>
      <c r="LS55" s="13">
        <f t="shared" si="2172"/>
        <v>0</v>
      </c>
      <c r="LT55" s="13">
        <f t="shared" si="2172"/>
        <v>0</v>
      </c>
      <c r="LU55" s="13">
        <f t="shared" si="2172"/>
        <v>0</v>
      </c>
      <c r="LV55" s="13">
        <f t="shared" si="2172"/>
        <v>0</v>
      </c>
      <c r="LW55" s="13">
        <f t="shared" si="2172"/>
        <v>0</v>
      </c>
      <c r="LX55" s="13">
        <f t="shared" si="2172"/>
        <v>0</v>
      </c>
      <c r="LY55" s="13">
        <f t="shared" si="2172"/>
        <v>0</v>
      </c>
      <c r="LZ55" s="13">
        <f t="shared" si="2172"/>
        <v>0</v>
      </c>
      <c r="MA55" s="13">
        <f t="shared" si="2172"/>
        <v>0</v>
      </c>
      <c r="MB55" s="13">
        <f t="shared" si="2172"/>
        <v>0</v>
      </c>
      <c r="MC55" s="13">
        <f t="shared" si="2172"/>
        <v>0</v>
      </c>
      <c r="MD55" s="13">
        <f t="shared" si="2172"/>
        <v>0</v>
      </c>
      <c r="ME55" s="13">
        <f t="shared" si="2172"/>
        <v>0</v>
      </c>
      <c r="MF55" s="13">
        <f t="shared" si="2172"/>
        <v>0</v>
      </c>
      <c r="MG55" s="13">
        <f t="shared" si="2172"/>
        <v>0</v>
      </c>
      <c r="MH55" s="13">
        <f t="shared" si="2172"/>
        <v>0</v>
      </c>
      <c r="MI55" s="13">
        <f t="shared" si="2172"/>
        <v>0</v>
      </c>
      <c r="MJ55" s="13">
        <f t="shared" si="2172"/>
        <v>0</v>
      </c>
      <c r="MK55" s="13">
        <f t="shared" si="2172"/>
        <v>0</v>
      </c>
      <c r="ML55" s="13">
        <f t="shared" si="2172"/>
        <v>0</v>
      </c>
      <c r="MM55" s="13">
        <f t="shared" si="2172"/>
        <v>0</v>
      </c>
      <c r="MN55" s="13">
        <f t="shared" si="2172"/>
        <v>0</v>
      </c>
      <c r="MO55" s="13">
        <f t="shared" si="2172"/>
        <v>0</v>
      </c>
      <c r="MP55" s="13">
        <f t="shared" si="2172"/>
        <v>0</v>
      </c>
      <c r="MQ55" s="13">
        <f t="shared" si="2172"/>
        <v>0</v>
      </c>
      <c r="MR55" s="13">
        <f t="shared" si="2172"/>
        <v>0</v>
      </c>
      <c r="MS55" s="13">
        <f t="shared" si="2172"/>
        <v>0</v>
      </c>
      <c r="MT55" s="13">
        <f t="shared" si="2172"/>
        <v>0</v>
      </c>
      <c r="MU55" s="13">
        <f t="shared" si="2172"/>
        <v>0</v>
      </c>
      <c r="MV55" s="13">
        <f t="shared" si="2172"/>
        <v>0</v>
      </c>
      <c r="MW55" s="13">
        <f t="shared" si="2172"/>
        <v>0</v>
      </c>
      <c r="MX55" s="13">
        <f t="shared" si="2172"/>
        <v>0</v>
      </c>
      <c r="MY55" s="13">
        <f t="shared" si="2172"/>
        <v>0</v>
      </c>
      <c r="MZ55" s="13">
        <f t="shared" si="2172"/>
        <v>0</v>
      </c>
      <c r="NA55" s="13">
        <f t="shared" si="2172"/>
        <v>0</v>
      </c>
      <c r="NB55" s="13">
        <f t="shared" si="2172"/>
        <v>0</v>
      </c>
      <c r="NC55" s="13">
        <f t="shared" si="2172"/>
        <v>0</v>
      </c>
      <c r="ND55" s="13">
        <f t="shared" si="2172"/>
        <v>0</v>
      </c>
      <c r="NE55" s="13">
        <f t="shared" si="2172"/>
        <v>0</v>
      </c>
      <c r="NF55" s="13">
        <f t="shared" si="2172"/>
        <v>0</v>
      </c>
      <c r="NG55" s="13">
        <f t="shared" si="2172"/>
        <v>0</v>
      </c>
      <c r="NH55" s="13">
        <f t="shared" si="2172"/>
        <v>0</v>
      </c>
      <c r="NI55" s="13">
        <f t="shared" si="2172"/>
        <v>0</v>
      </c>
      <c r="NJ55" s="13">
        <f t="shared" si="2172"/>
        <v>0</v>
      </c>
      <c r="NK55" s="13">
        <f t="shared" si="2172"/>
        <v>0</v>
      </c>
      <c r="NL55" s="13">
        <f t="shared" si="2172"/>
        <v>0</v>
      </c>
      <c r="NM55" s="13">
        <f t="shared" si="2172"/>
        <v>0</v>
      </c>
      <c r="NN55" s="13">
        <f t="shared" si="2172"/>
        <v>0</v>
      </c>
      <c r="NO55" s="13">
        <f t="shared" ref="NO55:PZ55" si="2173">NN55*(1+NO$15)*NO$3</f>
        <v>0</v>
      </c>
      <c r="NP55" s="13">
        <f t="shared" si="2173"/>
        <v>0</v>
      </c>
      <c r="NQ55" s="13">
        <f t="shared" si="2173"/>
        <v>0</v>
      </c>
      <c r="NR55" s="13">
        <f t="shared" si="2173"/>
        <v>0</v>
      </c>
      <c r="NS55" s="13">
        <f t="shared" si="2173"/>
        <v>0</v>
      </c>
      <c r="NT55" s="13">
        <f t="shared" si="2173"/>
        <v>0</v>
      </c>
      <c r="NU55" s="13">
        <f t="shared" si="2173"/>
        <v>0</v>
      </c>
      <c r="NV55" s="13">
        <f t="shared" si="2173"/>
        <v>0</v>
      </c>
      <c r="NW55" s="13">
        <f t="shared" si="2173"/>
        <v>0</v>
      </c>
      <c r="NX55" s="13">
        <f t="shared" si="2173"/>
        <v>0</v>
      </c>
      <c r="NY55" s="13">
        <f t="shared" si="2173"/>
        <v>0</v>
      </c>
      <c r="NZ55" s="13">
        <f t="shared" si="2173"/>
        <v>0</v>
      </c>
      <c r="OA55" s="13">
        <f t="shared" si="2173"/>
        <v>0</v>
      </c>
      <c r="OB55" s="13">
        <f t="shared" si="2173"/>
        <v>0</v>
      </c>
      <c r="OC55" s="13">
        <f t="shared" si="2173"/>
        <v>0</v>
      </c>
      <c r="OD55" s="13">
        <f t="shared" si="2173"/>
        <v>0</v>
      </c>
      <c r="OE55" s="13">
        <f t="shared" si="2173"/>
        <v>0</v>
      </c>
      <c r="OF55" s="13">
        <f t="shared" si="2173"/>
        <v>0</v>
      </c>
      <c r="OG55" s="13">
        <f t="shared" si="2173"/>
        <v>0</v>
      </c>
      <c r="OH55" s="13">
        <f t="shared" si="2173"/>
        <v>0</v>
      </c>
      <c r="OI55" s="13">
        <f t="shared" si="2173"/>
        <v>0</v>
      </c>
      <c r="OJ55" s="13">
        <f t="shared" si="2173"/>
        <v>0</v>
      </c>
      <c r="OK55" s="13">
        <f t="shared" si="2173"/>
        <v>0</v>
      </c>
      <c r="OL55" s="13">
        <f t="shared" si="2173"/>
        <v>0</v>
      </c>
      <c r="OM55" s="13">
        <f t="shared" si="2173"/>
        <v>0</v>
      </c>
      <c r="ON55" s="13">
        <f t="shared" si="2173"/>
        <v>0</v>
      </c>
      <c r="OO55" s="13">
        <f t="shared" si="2173"/>
        <v>0</v>
      </c>
      <c r="OP55" s="13">
        <f t="shared" si="2173"/>
        <v>0</v>
      </c>
      <c r="OQ55" s="13">
        <f t="shared" si="2173"/>
        <v>0</v>
      </c>
      <c r="OR55" s="13">
        <f t="shared" si="2173"/>
        <v>0</v>
      </c>
      <c r="OS55" s="13">
        <f t="shared" si="2173"/>
        <v>0</v>
      </c>
      <c r="OT55" s="13">
        <f t="shared" si="2173"/>
        <v>0</v>
      </c>
      <c r="OU55" s="13">
        <f t="shared" si="2173"/>
        <v>0</v>
      </c>
      <c r="OV55" s="13">
        <f t="shared" si="2173"/>
        <v>0</v>
      </c>
      <c r="OW55" s="13">
        <f t="shared" si="2173"/>
        <v>0</v>
      </c>
      <c r="OX55" s="13">
        <f t="shared" si="2173"/>
        <v>0</v>
      </c>
      <c r="OY55" s="13">
        <f t="shared" si="2173"/>
        <v>0</v>
      </c>
      <c r="OZ55" s="13">
        <f t="shared" si="2173"/>
        <v>0</v>
      </c>
      <c r="PA55" s="13">
        <f t="shared" si="2173"/>
        <v>0</v>
      </c>
      <c r="PB55" s="13">
        <f t="shared" si="2173"/>
        <v>0</v>
      </c>
      <c r="PC55" s="13">
        <f t="shared" si="2173"/>
        <v>0</v>
      </c>
      <c r="PD55" s="13">
        <f t="shared" si="2173"/>
        <v>0</v>
      </c>
      <c r="PE55" s="13">
        <f t="shared" si="2173"/>
        <v>0</v>
      </c>
      <c r="PF55" s="13">
        <f t="shared" si="2173"/>
        <v>0</v>
      </c>
      <c r="PG55" s="13">
        <f t="shared" si="2173"/>
        <v>0</v>
      </c>
      <c r="PH55" s="13">
        <f t="shared" si="2173"/>
        <v>0</v>
      </c>
      <c r="PI55" s="13">
        <f t="shared" si="2173"/>
        <v>0</v>
      </c>
      <c r="PJ55" s="13">
        <f t="shared" si="2173"/>
        <v>0</v>
      </c>
      <c r="PK55" s="13">
        <f t="shared" si="2173"/>
        <v>0</v>
      </c>
      <c r="PL55" s="13">
        <f t="shared" si="2173"/>
        <v>0</v>
      </c>
      <c r="PM55" s="13">
        <f t="shared" si="2173"/>
        <v>0</v>
      </c>
      <c r="PN55" s="13">
        <f t="shared" si="2173"/>
        <v>0</v>
      </c>
      <c r="PO55" s="13">
        <f t="shared" si="2173"/>
        <v>0</v>
      </c>
      <c r="PP55" s="13">
        <f t="shared" si="2173"/>
        <v>0</v>
      </c>
      <c r="PQ55" s="13">
        <f t="shared" si="2173"/>
        <v>0</v>
      </c>
      <c r="PR55" s="13">
        <f t="shared" si="2173"/>
        <v>0</v>
      </c>
      <c r="PS55" s="13">
        <f t="shared" si="2173"/>
        <v>0</v>
      </c>
      <c r="PT55" s="13">
        <f t="shared" si="2173"/>
        <v>0</v>
      </c>
      <c r="PU55" s="13">
        <f t="shared" si="2173"/>
        <v>0</v>
      </c>
      <c r="PV55" s="13">
        <f t="shared" si="2173"/>
        <v>0</v>
      </c>
      <c r="PW55" s="13">
        <f t="shared" si="2173"/>
        <v>0</v>
      </c>
      <c r="PX55" s="13">
        <f t="shared" si="2173"/>
        <v>0</v>
      </c>
      <c r="PY55" s="13">
        <f t="shared" si="2173"/>
        <v>0</v>
      </c>
      <c r="PZ55" s="13">
        <f t="shared" si="2173"/>
        <v>0</v>
      </c>
      <c r="QA55" s="13">
        <f t="shared" ref="QA55:QT55" si="2174">PZ55*(1+QA$15)*QA$3</f>
        <v>0</v>
      </c>
      <c r="QB55" s="13">
        <f t="shared" si="2174"/>
        <v>0</v>
      </c>
      <c r="QC55" s="13">
        <f t="shared" si="2174"/>
        <v>0</v>
      </c>
      <c r="QD55" s="13">
        <f t="shared" si="2174"/>
        <v>0</v>
      </c>
      <c r="QE55" s="13">
        <f t="shared" si="2174"/>
        <v>0</v>
      </c>
      <c r="QF55" s="13">
        <f t="shared" si="2174"/>
        <v>0</v>
      </c>
      <c r="QG55" s="13">
        <f t="shared" si="2174"/>
        <v>0</v>
      </c>
      <c r="QH55" s="13">
        <f t="shared" si="2174"/>
        <v>0</v>
      </c>
      <c r="QI55" s="13">
        <f t="shared" si="2174"/>
        <v>0</v>
      </c>
      <c r="QJ55" s="13">
        <f t="shared" si="2174"/>
        <v>0</v>
      </c>
      <c r="QK55" s="13">
        <f t="shared" si="2174"/>
        <v>0</v>
      </c>
      <c r="QL55" s="13">
        <f t="shared" si="2174"/>
        <v>0</v>
      </c>
      <c r="QM55" s="13">
        <f t="shared" si="2174"/>
        <v>0</v>
      </c>
      <c r="QN55" s="13">
        <f t="shared" si="2174"/>
        <v>0</v>
      </c>
      <c r="QO55" s="13">
        <f t="shared" si="2174"/>
        <v>0</v>
      </c>
      <c r="QP55" s="13">
        <f t="shared" si="2174"/>
        <v>0</v>
      </c>
      <c r="QQ55" s="13">
        <f t="shared" si="2174"/>
        <v>0</v>
      </c>
      <c r="QR55" s="13">
        <f t="shared" si="2174"/>
        <v>0</v>
      </c>
      <c r="QS55" s="13">
        <f t="shared" si="2174"/>
        <v>0</v>
      </c>
      <c r="QT55" s="13">
        <f t="shared" si="2174"/>
        <v>0</v>
      </c>
    </row>
    <row r="56" spans="2:462" x14ac:dyDescent="0.3">
      <c r="B56" s="175" t="s">
        <v>393</v>
      </c>
      <c r="C56" s="176"/>
      <c r="D56" s="176"/>
      <c r="E56" s="176"/>
      <c r="F56" s="176"/>
      <c r="G56" s="176"/>
      <c r="H56" s="178"/>
      <c r="I56" s="178">
        <f>SUM(I47:I55)</f>
        <v>154023.33840000001</v>
      </c>
      <c r="J56" s="176"/>
      <c r="K56" s="176"/>
      <c r="L56" s="178">
        <f t="shared" ref="L56:M56" si="2175">SUM(L47:L55)</f>
        <v>154023.33840000001</v>
      </c>
      <c r="M56" s="178">
        <f t="shared" si="2175"/>
        <v>154023.33840000001</v>
      </c>
      <c r="N56" s="178">
        <f t="shared" ref="N56:BY56" si="2176">SUM(N47:N55)</f>
        <v>154023.33840000001</v>
      </c>
      <c r="O56" s="178">
        <f t="shared" si="2176"/>
        <v>154023.33840000001</v>
      </c>
      <c r="P56" s="178">
        <f t="shared" si="2176"/>
        <v>154023.33840000001</v>
      </c>
      <c r="Q56" s="178">
        <f t="shared" si="2176"/>
        <v>154023.33840000001</v>
      </c>
      <c r="R56" s="178">
        <f t="shared" si="2176"/>
        <v>154023.33840000001</v>
      </c>
      <c r="S56" s="178">
        <f t="shared" si="2176"/>
        <v>154023.33840000001</v>
      </c>
      <c r="T56" s="178">
        <f t="shared" si="2176"/>
        <v>154023.33840000001</v>
      </c>
      <c r="U56" s="178">
        <f t="shared" si="2176"/>
        <v>154023.33840000001</v>
      </c>
      <c r="V56" s="178">
        <f t="shared" si="2176"/>
        <v>154023.33840000001</v>
      </c>
      <c r="W56" s="178">
        <f t="shared" si="2176"/>
        <v>154023.33840000001</v>
      </c>
      <c r="X56" s="178">
        <f t="shared" si="2176"/>
        <v>158490.6654</v>
      </c>
      <c r="Y56" s="178">
        <f t="shared" si="2176"/>
        <v>162888.03560999999</v>
      </c>
      <c r="Z56" s="178">
        <f t="shared" si="2176"/>
        <v>167410.16652629999</v>
      </c>
      <c r="AA56" s="178">
        <f t="shared" si="2176"/>
        <v>172060.65776208902</v>
      </c>
      <c r="AB56" s="178">
        <f t="shared" si="2176"/>
        <v>176843.21405479164</v>
      </c>
      <c r="AC56" s="178">
        <f t="shared" si="2176"/>
        <v>181761.64836251223</v>
      </c>
      <c r="AD56" s="178">
        <f t="shared" si="2176"/>
        <v>186819.88505222596</v>
      </c>
      <c r="AE56" s="178">
        <f t="shared" si="2176"/>
        <v>192021.96318244786</v>
      </c>
      <c r="AF56" s="178">
        <f t="shared" si="2176"/>
        <v>197372.03988318949</v>
      </c>
      <c r="AG56" s="178">
        <f t="shared" si="2176"/>
        <v>202874.39383609872</v>
      </c>
      <c r="AH56" s="178">
        <f t="shared" si="2176"/>
        <v>208533.42885776353</v>
      </c>
      <c r="AI56" s="178">
        <f t="shared" si="2176"/>
        <v>214353.67758924994</v>
      </c>
      <c r="AJ56" s="178">
        <f t="shared" si="2176"/>
        <v>220339.805295036</v>
      </c>
      <c r="AK56" s="178">
        <f t="shared" si="2176"/>
        <v>226496.61377459782</v>
      </c>
      <c r="AL56" s="178">
        <f t="shared" si="2176"/>
        <v>232829.04539000065</v>
      </c>
      <c r="AM56" s="178">
        <f t="shared" si="2176"/>
        <v>239342.18721294895</v>
      </c>
      <c r="AN56" s="178">
        <f t="shared" si="2176"/>
        <v>246041.27529485061</v>
      </c>
      <c r="AO56" s="178">
        <f t="shared" si="2176"/>
        <v>252931.69906355956</v>
      </c>
      <c r="AP56" s="178">
        <f t="shared" si="2176"/>
        <v>260019.00585056707</v>
      </c>
      <c r="AQ56" s="178">
        <f t="shared" si="2176"/>
        <v>267308.90555252688</v>
      </c>
      <c r="AR56" s="178">
        <f t="shared" si="2176"/>
        <v>274807.27543111425</v>
      </c>
      <c r="AS56" s="178">
        <f t="shared" si="2176"/>
        <v>282520.16505533952</v>
      </c>
      <c r="AT56" s="178">
        <f t="shared" si="2176"/>
        <v>290453.80139055738</v>
      </c>
      <c r="AU56" s="178">
        <f t="shared" si="2176"/>
        <v>298614.59403854294</v>
      </c>
      <c r="AV56" s="178">
        <f t="shared" si="2176"/>
        <v>307009.14063313347</v>
      </c>
      <c r="AW56" s="178">
        <f t="shared" si="2176"/>
        <v>315644.23239607026</v>
      </c>
      <c r="AX56" s="178">
        <f t="shared" si="2176"/>
        <v>324526.85985781415</v>
      </c>
      <c r="AY56" s="178">
        <f t="shared" si="2176"/>
        <v>333664.2187482476</v>
      </c>
      <c r="AZ56" s="178">
        <f t="shared" si="2176"/>
        <v>343063.71606232796</v>
      </c>
      <c r="BA56" s="178">
        <f t="shared" si="2176"/>
        <v>352732.9763059034</v>
      </c>
      <c r="BB56" s="178">
        <f t="shared" si="2176"/>
        <v>362679.84792706015</v>
      </c>
      <c r="BC56" s="178">
        <f t="shared" si="2176"/>
        <v>372912.40993853135</v>
      </c>
      <c r="BD56" s="178">
        <f t="shared" si="2176"/>
        <v>383438.9787368598</v>
      </c>
      <c r="BE56" s="178">
        <f t="shared" si="2176"/>
        <v>394268.11512418155</v>
      </c>
      <c r="BF56" s="178">
        <f t="shared" si="2176"/>
        <v>405408.63153866731</v>
      </c>
      <c r="BG56" s="178">
        <f t="shared" si="2176"/>
        <v>416869.59949984279</v>
      </c>
      <c r="BH56" s="178">
        <f t="shared" si="2176"/>
        <v>428660.35727519391</v>
      </c>
      <c r="BI56" s="178">
        <f t="shared" si="2176"/>
        <v>440790.51777465263</v>
      </c>
      <c r="BJ56" s="178">
        <f t="shared" si="2176"/>
        <v>453269.97667975922</v>
      </c>
      <c r="BK56" s="178">
        <f t="shared" si="2176"/>
        <v>466108.92081449629</v>
      </c>
      <c r="BL56" s="178">
        <f t="shared" si="2176"/>
        <v>479317.83676500234</v>
      </c>
      <c r="BM56" s="178">
        <f t="shared" si="2176"/>
        <v>492907.51975558494</v>
      </c>
      <c r="BN56" s="178">
        <f t="shared" si="2176"/>
        <v>506889.08278867783</v>
      </c>
      <c r="BO56" s="178">
        <f t="shared" si="2176"/>
        <v>521273.96605661197</v>
      </c>
      <c r="BP56" s="178">
        <f t="shared" si="2176"/>
        <v>536073.94663330959</v>
      </c>
      <c r="BQ56" s="178">
        <f t="shared" si="2176"/>
        <v>551301.14845424821</v>
      </c>
      <c r="BR56" s="178">
        <f t="shared" si="2176"/>
        <v>566968.0525932936</v>
      </c>
      <c r="BS56" s="178">
        <f t="shared" si="2176"/>
        <v>583087.50784525881</v>
      </c>
      <c r="BT56" s="178">
        <f t="shared" si="2176"/>
        <v>599672.74162330618</v>
      </c>
      <c r="BU56" s="178">
        <f t="shared" si="2176"/>
        <v>616737.37118058896</v>
      </c>
      <c r="BV56" s="178">
        <f t="shared" si="2176"/>
        <v>634295.41516580177</v>
      </c>
      <c r="BW56" s="178">
        <f t="shared" si="2176"/>
        <v>652361.30552260694</v>
      </c>
      <c r="BX56" s="178">
        <f t="shared" si="2176"/>
        <v>670949.89974319283</v>
      </c>
      <c r="BY56" s="178">
        <f t="shared" si="2176"/>
        <v>690076.49348653434</v>
      </c>
      <c r="BZ56" s="178">
        <f t="shared" ref="BZ56:EK56" si="2177">SUM(BZ47:BZ55)</f>
        <v>709756.83357223729</v>
      </c>
      <c r="CA56" s="178">
        <f t="shared" si="2177"/>
        <v>730007.13136117335</v>
      </c>
      <c r="CB56" s="178">
        <f t="shared" si="2177"/>
        <v>750844.07653445285</v>
      </c>
      <c r="CC56" s="178">
        <f t="shared" si="2177"/>
        <v>772284.85128261952</v>
      </c>
      <c r="CD56" s="178">
        <f t="shared" si="2177"/>
        <v>794347.14491731417</v>
      </c>
      <c r="CE56" s="178">
        <f t="shared" si="2177"/>
        <v>817049.16891801357</v>
      </c>
      <c r="CF56" s="178">
        <f t="shared" si="2177"/>
        <v>0</v>
      </c>
      <c r="CG56" s="178">
        <f t="shared" si="2177"/>
        <v>0</v>
      </c>
      <c r="CH56" s="178">
        <f t="shared" si="2177"/>
        <v>0</v>
      </c>
      <c r="CI56" s="178">
        <f t="shared" si="2177"/>
        <v>0</v>
      </c>
      <c r="CJ56" s="178">
        <f t="shared" si="2177"/>
        <v>0</v>
      </c>
      <c r="CK56" s="178">
        <f t="shared" si="2177"/>
        <v>0</v>
      </c>
      <c r="CL56" s="178">
        <f t="shared" si="2177"/>
        <v>0</v>
      </c>
      <c r="CM56" s="178">
        <f t="shared" si="2177"/>
        <v>0</v>
      </c>
      <c r="CN56" s="178">
        <f t="shared" si="2177"/>
        <v>0</v>
      </c>
      <c r="CO56" s="178">
        <f t="shared" si="2177"/>
        <v>0</v>
      </c>
      <c r="CP56" s="178">
        <f t="shared" si="2177"/>
        <v>0</v>
      </c>
      <c r="CQ56" s="178">
        <f t="shared" si="2177"/>
        <v>0</v>
      </c>
      <c r="CR56" s="178">
        <f t="shared" si="2177"/>
        <v>0</v>
      </c>
      <c r="CS56" s="178">
        <f t="shared" si="2177"/>
        <v>0</v>
      </c>
      <c r="CT56" s="178">
        <f t="shared" si="2177"/>
        <v>0</v>
      </c>
      <c r="CU56" s="178">
        <f t="shared" si="2177"/>
        <v>0</v>
      </c>
      <c r="CV56" s="178">
        <f t="shared" si="2177"/>
        <v>0</v>
      </c>
      <c r="CW56" s="178">
        <f t="shared" si="2177"/>
        <v>0</v>
      </c>
      <c r="CX56" s="178">
        <f t="shared" si="2177"/>
        <v>0</v>
      </c>
      <c r="CY56" s="178">
        <f t="shared" si="2177"/>
        <v>0</v>
      </c>
      <c r="CZ56" s="178">
        <f t="shared" si="2177"/>
        <v>0</v>
      </c>
      <c r="DA56" s="178">
        <f t="shared" si="2177"/>
        <v>0</v>
      </c>
      <c r="DB56" s="178">
        <f t="shared" si="2177"/>
        <v>0</v>
      </c>
      <c r="DC56" s="178">
        <f t="shared" si="2177"/>
        <v>0</v>
      </c>
      <c r="DD56" s="178">
        <f t="shared" si="2177"/>
        <v>0</v>
      </c>
      <c r="DE56" s="178">
        <f t="shared" si="2177"/>
        <v>0</v>
      </c>
      <c r="DF56" s="178">
        <f t="shared" si="2177"/>
        <v>0</v>
      </c>
      <c r="DG56" s="178">
        <f t="shared" si="2177"/>
        <v>0</v>
      </c>
      <c r="DH56" s="178">
        <f t="shared" si="2177"/>
        <v>0</v>
      </c>
      <c r="DI56" s="178">
        <f t="shared" si="2177"/>
        <v>0</v>
      </c>
      <c r="DJ56" s="178">
        <f t="shared" si="2177"/>
        <v>0</v>
      </c>
      <c r="DK56" s="178">
        <f t="shared" si="2177"/>
        <v>0</v>
      </c>
      <c r="DL56" s="178">
        <f t="shared" si="2177"/>
        <v>0</v>
      </c>
      <c r="DM56" s="178">
        <f t="shared" si="2177"/>
        <v>0</v>
      </c>
      <c r="DN56" s="178">
        <f t="shared" si="2177"/>
        <v>0</v>
      </c>
      <c r="DO56" s="178">
        <f t="shared" si="2177"/>
        <v>0</v>
      </c>
      <c r="DP56" s="178">
        <f t="shared" si="2177"/>
        <v>0</v>
      </c>
      <c r="DQ56" s="178">
        <f t="shared" si="2177"/>
        <v>0</v>
      </c>
      <c r="DR56" s="178">
        <f t="shared" si="2177"/>
        <v>0</v>
      </c>
      <c r="DS56" s="178">
        <f t="shared" si="2177"/>
        <v>0</v>
      </c>
      <c r="DT56" s="178">
        <f t="shared" si="2177"/>
        <v>0</v>
      </c>
      <c r="DU56" s="178">
        <f t="shared" si="2177"/>
        <v>0</v>
      </c>
      <c r="DV56" s="178">
        <f t="shared" si="2177"/>
        <v>0</v>
      </c>
      <c r="DW56" s="178">
        <f t="shared" si="2177"/>
        <v>0</v>
      </c>
      <c r="DX56" s="178">
        <f t="shared" si="2177"/>
        <v>0</v>
      </c>
      <c r="DY56" s="178">
        <f t="shared" si="2177"/>
        <v>0</v>
      </c>
      <c r="DZ56" s="178">
        <f t="shared" si="2177"/>
        <v>0</v>
      </c>
      <c r="EA56" s="178">
        <f t="shared" si="2177"/>
        <v>0</v>
      </c>
      <c r="EB56" s="178">
        <f t="shared" si="2177"/>
        <v>0</v>
      </c>
      <c r="EC56" s="178">
        <f t="shared" si="2177"/>
        <v>0</v>
      </c>
      <c r="ED56" s="178">
        <f t="shared" si="2177"/>
        <v>0</v>
      </c>
      <c r="EE56" s="178">
        <f t="shared" si="2177"/>
        <v>0</v>
      </c>
      <c r="EF56" s="178">
        <f t="shared" si="2177"/>
        <v>0</v>
      </c>
      <c r="EG56" s="178">
        <f t="shared" si="2177"/>
        <v>0</v>
      </c>
      <c r="EH56" s="178">
        <f t="shared" si="2177"/>
        <v>0</v>
      </c>
      <c r="EI56" s="178">
        <f t="shared" si="2177"/>
        <v>0</v>
      </c>
      <c r="EJ56" s="178">
        <f t="shared" si="2177"/>
        <v>0</v>
      </c>
      <c r="EK56" s="178">
        <f t="shared" si="2177"/>
        <v>0</v>
      </c>
      <c r="EL56" s="178">
        <f t="shared" ref="EL56:GW56" si="2178">SUM(EL47:EL55)</f>
        <v>0</v>
      </c>
      <c r="EM56" s="178">
        <f t="shared" si="2178"/>
        <v>0</v>
      </c>
      <c r="EN56" s="178">
        <f t="shared" si="2178"/>
        <v>0</v>
      </c>
      <c r="EO56" s="178">
        <f t="shared" si="2178"/>
        <v>0</v>
      </c>
      <c r="EP56" s="178">
        <f t="shared" si="2178"/>
        <v>0</v>
      </c>
      <c r="EQ56" s="178">
        <f t="shared" si="2178"/>
        <v>0</v>
      </c>
      <c r="ER56" s="178">
        <f t="shared" si="2178"/>
        <v>0</v>
      </c>
      <c r="ES56" s="178">
        <f t="shared" si="2178"/>
        <v>0</v>
      </c>
      <c r="ET56" s="178">
        <f t="shared" si="2178"/>
        <v>0</v>
      </c>
      <c r="EU56" s="178">
        <f t="shared" si="2178"/>
        <v>0</v>
      </c>
      <c r="EV56" s="178">
        <f t="shared" si="2178"/>
        <v>0</v>
      </c>
      <c r="EW56" s="178">
        <f t="shared" si="2178"/>
        <v>0</v>
      </c>
      <c r="EX56" s="178">
        <f t="shared" si="2178"/>
        <v>0</v>
      </c>
      <c r="EY56" s="178">
        <f t="shared" si="2178"/>
        <v>0</v>
      </c>
      <c r="EZ56" s="178">
        <f t="shared" si="2178"/>
        <v>0</v>
      </c>
      <c r="FA56" s="178">
        <f t="shared" si="2178"/>
        <v>0</v>
      </c>
      <c r="FB56" s="178">
        <f t="shared" si="2178"/>
        <v>0</v>
      </c>
      <c r="FC56" s="178">
        <f t="shared" si="2178"/>
        <v>0</v>
      </c>
      <c r="FD56" s="178">
        <f t="shared" si="2178"/>
        <v>0</v>
      </c>
      <c r="FE56" s="178">
        <f t="shared" si="2178"/>
        <v>0</v>
      </c>
      <c r="FF56" s="178">
        <f t="shared" si="2178"/>
        <v>0</v>
      </c>
      <c r="FG56" s="178">
        <f t="shared" si="2178"/>
        <v>0</v>
      </c>
      <c r="FH56" s="178">
        <f t="shared" si="2178"/>
        <v>0</v>
      </c>
      <c r="FI56" s="178">
        <f t="shared" si="2178"/>
        <v>0</v>
      </c>
      <c r="FJ56" s="178">
        <f t="shared" si="2178"/>
        <v>0</v>
      </c>
      <c r="FK56" s="178">
        <f t="shared" si="2178"/>
        <v>0</v>
      </c>
      <c r="FL56" s="178">
        <f t="shared" si="2178"/>
        <v>0</v>
      </c>
      <c r="FM56" s="178">
        <f t="shared" si="2178"/>
        <v>0</v>
      </c>
      <c r="FN56" s="178">
        <f t="shared" si="2178"/>
        <v>0</v>
      </c>
      <c r="FO56" s="178">
        <f t="shared" si="2178"/>
        <v>0</v>
      </c>
      <c r="FP56" s="178">
        <f t="shared" si="2178"/>
        <v>0</v>
      </c>
      <c r="FQ56" s="178">
        <f t="shared" si="2178"/>
        <v>0</v>
      </c>
      <c r="FR56" s="178">
        <f t="shared" si="2178"/>
        <v>0</v>
      </c>
      <c r="FS56" s="178">
        <f t="shared" si="2178"/>
        <v>0</v>
      </c>
      <c r="FT56" s="178">
        <f t="shared" si="2178"/>
        <v>0</v>
      </c>
      <c r="FU56" s="178">
        <f t="shared" si="2178"/>
        <v>0</v>
      </c>
      <c r="FV56" s="178">
        <f t="shared" si="2178"/>
        <v>0</v>
      </c>
      <c r="FW56" s="178">
        <f t="shared" si="2178"/>
        <v>0</v>
      </c>
      <c r="FX56" s="178">
        <f t="shared" si="2178"/>
        <v>0</v>
      </c>
      <c r="FY56" s="178">
        <f t="shared" si="2178"/>
        <v>0</v>
      </c>
      <c r="FZ56" s="178">
        <f t="shared" si="2178"/>
        <v>0</v>
      </c>
      <c r="GA56" s="178">
        <f t="shared" si="2178"/>
        <v>0</v>
      </c>
      <c r="GB56" s="178">
        <f t="shared" si="2178"/>
        <v>0</v>
      </c>
      <c r="GC56" s="178">
        <f t="shared" si="2178"/>
        <v>0</v>
      </c>
      <c r="GD56" s="178">
        <f t="shared" si="2178"/>
        <v>0</v>
      </c>
      <c r="GE56" s="178">
        <f t="shared" si="2178"/>
        <v>0</v>
      </c>
      <c r="GF56" s="178">
        <f t="shared" si="2178"/>
        <v>0</v>
      </c>
      <c r="GG56" s="178">
        <f t="shared" si="2178"/>
        <v>0</v>
      </c>
      <c r="GH56" s="178">
        <f t="shared" si="2178"/>
        <v>0</v>
      </c>
      <c r="GI56" s="178">
        <f t="shared" si="2178"/>
        <v>0</v>
      </c>
      <c r="GJ56" s="178">
        <f t="shared" si="2178"/>
        <v>0</v>
      </c>
      <c r="GK56" s="178">
        <f t="shared" si="2178"/>
        <v>0</v>
      </c>
      <c r="GL56" s="178">
        <f t="shared" si="2178"/>
        <v>0</v>
      </c>
      <c r="GM56" s="178">
        <f t="shared" si="2178"/>
        <v>0</v>
      </c>
      <c r="GN56" s="178">
        <f t="shared" si="2178"/>
        <v>0</v>
      </c>
      <c r="GO56" s="178">
        <f t="shared" si="2178"/>
        <v>0</v>
      </c>
      <c r="GP56" s="178">
        <f t="shared" si="2178"/>
        <v>0</v>
      </c>
      <c r="GQ56" s="178">
        <f t="shared" si="2178"/>
        <v>0</v>
      </c>
      <c r="GR56" s="178">
        <f t="shared" si="2178"/>
        <v>0</v>
      </c>
      <c r="GS56" s="178">
        <f t="shared" si="2178"/>
        <v>0</v>
      </c>
      <c r="GT56" s="178">
        <f t="shared" si="2178"/>
        <v>0</v>
      </c>
      <c r="GU56" s="178">
        <f t="shared" si="2178"/>
        <v>0</v>
      </c>
      <c r="GV56" s="178">
        <f t="shared" si="2178"/>
        <v>0</v>
      </c>
      <c r="GW56" s="178">
        <f t="shared" si="2178"/>
        <v>0</v>
      </c>
      <c r="GX56" s="178">
        <f t="shared" ref="GX56:IP56" si="2179">SUM(GX47:GX55)</f>
        <v>0</v>
      </c>
      <c r="GY56" s="178">
        <f t="shared" si="2179"/>
        <v>0</v>
      </c>
      <c r="GZ56" s="178">
        <f t="shared" si="2179"/>
        <v>0</v>
      </c>
      <c r="HA56" s="178">
        <f t="shared" si="2179"/>
        <v>0</v>
      </c>
      <c r="HB56" s="178">
        <f t="shared" si="2179"/>
        <v>0</v>
      </c>
      <c r="HC56" s="178">
        <f t="shared" si="2179"/>
        <v>0</v>
      </c>
      <c r="HD56" s="178">
        <f t="shared" si="2179"/>
        <v>0</v>
      </c>
      <c r="HE56" s="178">
        <f t="shared" si="2179"/>
        <v>0</v>
      </c>
      <c r="HF56" s="178">
        <f t="shared" si="2179"/>
        <v>0</v>
      </c>
      <c r="HG56" s="178">
        <f t="shared" si="2179"/>
        <v>0</v>
      </c>
      <c r="HH56" s="178">
        <f t="shared" si="2179"/>
        <v>0</v>
      </c>
      <c r="HI56" s="178">
        <f t="shared" si="2179"/>
        <v>0</v>
      </c>
      <c r="HJ56" s="178">
        <f t="shared" si="2179"/>
        <v>0</v>
      </c>
      <c r="HK56" s="178">
        <f t="shared" si="2179"/>
        <v>0</v>
      </c>
      <c r="HL56" s="178">
        <f t="shared" si="2179"/>
        <v>0</v>
      </c>
      <c r="HM56" s="178">
        <f t="shared" si="2179"/>
        <v>0</v>
      </c>
      <c r="HN56" s="178">
        <f t="shared" si="2179"/>
        <v>0</v>
      </c>
      <c r="HO56" s="178">
        <f t="shared" si="2179"/>
        <v>0</v>
      </c>
      <c r="HP56" s="178">
        <f t="shared" si="2179"/>
        <v>0</v>
      </c>
      <c r="HQ56" s="178">
        <f t="shared" si="2179"/>
        <v>0</v>
      </c>
      <c r="HR56" s="178">
        <f t="shared" si="2179"/>
        <v>0</v>
      </c>
      <c r="HS56" s="178">
        <f t="shared" si="2179"/>
        <v>0</v>
      </c>
      <c r="HT56" s="178">
        <f t="shared" si="2179"/>
        <v>0</v>
      </c>
      <c r="HU56" s="178">
        <f t="shared" si="2179"/>
        <v>0</v>
      </c>
      <c r="HV56" s="178">
        <f t="shared" si="2179"/>
        <v>0</v>
      </c>
      <c r="HW56" s="178">
        <f t="shared" si="2179"/>
        <v>0</v>
      </c>
      <c r="HX56" s="178">
        <f t="shared" si="2179"/>
        <v>0</v>
      </c>
      <c r="HY56" s="178">
        <f t="shared" si="2179"/>
        <v>0</v>
      </c>
      <c r="HZ56" s="178">
        <f t="shared" si="2179"/>
        <v>0</v>
      </c>
      <c r="IA56" s="178">
        <f t="shared" si="2179"/>
        <v>0</v>
      </c>
      <c r="IB56" s="178">
        <f t="shared" si="2179"/>
        <v>0</v>
      </c>
      <c r="IC56" s="178">
        <f t="shared" si="2179"/>
        <v>0</v>
      </c>
      <c r="ID56" s="178">
        <f t="shared" si="2179"/>
        <v>0</v>
      </c>
      <c r="IE56" s="178">
        <f t="shared" si="2179"/>
        <v>0</v>
      </c>
      <c r="IF56" s="178">
        <f t="shared" si="2179"/>
        <v>0</v>
      </c>
      <c r="IG56" s="178">
        <f t="shared" si="2179"/>
        <v>0</v>
      </c>
      <c r="IH56" s="178">
        <f t="shared" si="2179"/>
        <v>0</v>
      </c>
      <c r="II56" s="178">
        <f t="shared" si="2179"/>
        <v>0</v>
      </c>
      <c r="IJ56" s="178">
        <f t="shared" si="2179"/>
        <v>0</v>
      </c>
      <c r="IK56" s="178">
        <f t="shared" si="2179"/>
        <v>0</v>
      </c>
      <c r="IL56" s="178">
        <f t="shared" si="2179"/>
        <v>0</v>
      </c>
      <c r="IM56" s="178">
        <f t="shared" si="2179"/>
        <v>0</v>
      </c>
      <c r="IN56" s="178">
        <f t="shared" si="2179"/>
        <v>0</v>
      </c>
      <c r="IO56" s="178">
        <f t="shared" si="2179"/>
        <v>0</v>
      </c>
      <c r="IP56" s="178">
        <f t="shared" si="2179"/>
        <v>0</v>
      </c>
      <c r="IQ56" s="178">
        <f t="shared" ref="IQ56:LB56" si="2180">SUM(IQ47:IQ55)</f>
        <v>0</v>
      </c>
      <c r="IR56" s="178">
        <f t="shared" si="2180"/>
        <v>0</v>
      </c>
      <c r="IS56" s="178">
        <f t="shared" si="2180"/>
        <v>0</v>
      </c>
      <c r="IT56" s="178">
        <f t="shared" si="2180"/>
        <v>0</v>
      </c>
      <c r="IU56" s="178">
        <f t="shared" si="2180"/>
        <v>0</v>
      </c>
      <c r="IV56" s="178">
        <f t="shared" si="2180"/>
        <v>0</v>
      </c>
      <c r="IW56" s="178">
        <f t="shared" si="2180"/>
        <v>0</v>
      </c>
      <c r="IX56" s="178">
        <f t="shared" si="2180"/>
        <v>0</v>
      </c>
      <c r="IY56" s="178">
        <f t="shared" si="2180"/>
        <v>0</v>
      </c>
      <c r="IZ56" s="178">
        <f t="shared" si="2180"/>
        <v>0</v>
      </c>
      <c r="JA56" s="178">
        <f t="shared" si="2180"/>
        <v>0</v>
      </c>
      <c r="JB56" s="178">
        <f t="shared" si="2180"/>
        <v>0</v>
      </c>
      <c r="JC56" s="178">
        <f t="shared" si="2180"/>
        <v>0</v>
      </c>
      <c r="JD56" s="178">
        <f t="shared" si="2180"/>
        <v>0</v>
      </c>
      <c r="JE56" s="178">
        <f t="shared" si="2180"/>
        <v>0</v>
      </c>
      <c r="JF56" s="178">
        <f t="shared" si="2180"/>
        <v>0</v>
      </c>
      <c r="JG56" s="178">
        <f t="shared" si="2180"/>
        <v>0</v>
      </c>
      <c r="JH56" s="178">
        <f t="shared" si="2180"/>
        <v>0</v>
      </c>
      <c r="JI56" s="178">
        <f t="shared" si="2180"/>
        <v>0</v>
      </c>
      <c r="JJ56" s="178">
        <f t="shared" si="2180"/>
        <v>0</v>
      </c>
      <c r="JK56" s="178">
        <f t="shared" si="2180"/>
        <v>0</v>
      </c>
      <c r="JL56" s="178">
        <f t="shared" si="2180"/>
        <v>0</v>
      </c>
      <c r="JM56" s="178">
        <f t="shared" si="2180"/>
        <v>0</v>
      </c>
      <c r="JN56" s="178">
        <f t="shared" si="2180"/>
        <v>0</v>
      </c>
      <c r="JO56" s="178">
        <f t="shared" si="2180"/>
        <v>0</v>
      </c>
      <c r="JP56" s="178">
        <f t="shared" si="2180"/>
        <v>0</v>
      </c>
      <c r="JQ56" s="178">
        <f t="shared" si="2180"/>
        <v>0</v>
      </c>
      <c r="JR56" s="178">
        <f t="shared" si="2180"/>
        <v>0</v>
      </c>
      <c r="JS56" s="178">
        <f t="shared" si="2180"/>
        <v>0</v>
      </c>
      <c r="JT56" s="178">
        <f t="shared" si="2180"/>
        <v>0</v>
      </c>
      <c r="JU56" s="178">
        <f t="shared" si="2180"/>
        <v>0</v>
      </c>
      <c r="JV56" s="178">
        <f t="shared" si="2180"/>
        <v>0</v>
      </c>
      <c r="JW56" s="178">
        <f t="shared" si="2180"/>
        <v>0</v>
      </c>
      <c r="JX56" s="178">
        <f t="shared" si="2180"/>
        <v>0</v>
      </c>
      <c r="JY56" s="178">
        <f t="shared" si="2180"/>
        <v>0</v>
      </c>
      <c r="JZ56" s="178">
        <f t="shared" si="2180"/>
        <v>0</v>
      </c>
      <c r="KA56" s="178">
        <f t="shared" si="2180"/>
        <v>0</v>
      </c>
      <c r="KB56" s="178">
        <f t="shared" si="2180"/>
        <v>0</v>
      </c>
      <c r="KC56" s="178">
        <f t="shared" si="2180"/>
        <v>0</v>
      </c>
      <c r="KD56" s="178">
        <f t="shared" si="2180"/>
        <v>0</v>
      </c>
      <c r="KE56" s="178">
        <f t="shared" si="2180"/>
        <v>0</v>
      </c>
      <c r="KF56" s="178">
        <f t="shared" si="2180"/>
        <v>0</v>
      </c>
      <c r="KG56" s="178">
        <f t="shared" si="2180"/>
        <v>0</v>
      </c>
      <c r="KH56" s="178">
        <f t="shared" si="2180"/>
        <v>0</v>
      </c>
      <c r="KI56" s="178">
        <f t="shared" si="2180"/>
        <v>0</v>
      </c>
      <c r="KJ56" s="178">
        <f t="shared" si="2180"/>
        <v>0</v>
      </c>
      <c r="KK56" s="178">
        <f t="shared" si="2180"/>
        <v>0</v>
      </c>
      <c r="KL56" s="178">
        <f t="shared" si="2180"/>
        <v>0</v>
      </c>
      <c r="KM56" s="178">
        <f t="shared" si="2180"/>
        <v>0</v>
      </c>
      <c r="KN56" s="178">
        <f t="shared" si="2180"/>
        <v>0</v>
      </c>
      <c r="KO56" s="178">
        <f t="shared" si="2180"/>
        <v>0</v>
      </c>
      <c r="KP56" s="178">
        <f t="shared" si="2180"/>
        <v>0</v>
      </c>
      <c r="KQ56" s="178">
        <f t="shared" si="2180"/>
        <v>0</v>
      </c>
      <c r="KR56" s="178">
        <f t="shared" si="2180"/>
        <v>0</v>
      </c>
      <c r="KS56" s="178">
        <f t="shared" si="2180"/>
        <v>0</v>
      </c>
      <c r="KT56" s="178">
        <f t="shared" si="2180"/>
        <v>0</v>
      </c>
      <c r="KU56" s="178">
        <f t="shared" si="2180"/>
        <v>0</v>
      </c>
      <c r="KV56" s="178">
        <f t="shared" si="2180"/>
        <v>0</v>
      </c>
      <c r="KW56" s="178">
        <f t="shared" si="2180"/>
        <v>0</v>
      </c>
      <c r="KX56" s="178">
        <f t="shared" si="2180"/>
        <v>0</v>
      </c>
      <c r="KY56" s="178">
        <f t="shared" si="2180"/>
        <v>0</v>
      </c>
      <c r="KZ56" s="178">
        <f t="shared" si="2180"/>
        <v>0</v>
      </c>
      <c r="LA56" s="178">
        <f t="shared" si="2180"/>
        <v>0</v>
      </c>
      <c r="LB56" s="178">
        <f t="shared" si="2180"/>
        <v>0</v>
      </c>
      <c r="LC56" s="178">
        <f t="shared" ref="LC56:NN56" si="2181">SUM(LC47:LC55)</f>
        <v>0</v>
      </c>
      <c r="LD56" s="178">
        <f t="shared" si="2181"/>
        <v>0</v>
      </c>
      <c r="LE56" s="178">
        <f t="shared" si="2181"/>
        <v>0</v>
      </c>
      <c r="LF56" s="178">
        <f t="shared" si="2181"/>
        <v>0</v>
      </c>
      <c r="LG56" s="178">
        <f t="shared" si="2181"/>
        <v>0</v>
      </c>
      <c r="LH56" s="178">
        <f t="shared" si="2181"/>
        <v>0</v>
      </c>
      <c r="LI56" s="178">
        <f t="shared" si="2181"/>
        <v>0</v>
      </c>
      <c r="LJ56" s="178">
        <f t="shared" si="2181"/>
        <v>0</v>
      </c>
      <c r="LK56" s="178">
        <f t="shared" si="2181"/>
        <v>0</v>
      </c>
      <c r="LL56" s="178">
        <f t="shared" si="2181"/>
        <v>0</v>
      </c>
      <c r="LM56" s="178">
        <f t="shared" si="2181"/>
        <v>0</v>
      </c>
      <c r="LN56" s="178">
        <f t="shared" si="2181"/>
        <v>0</v>
      </c>
      <c r="LO56" s="178">
        <f t="shared" si="2181"/>
        <v>0</v>
      </c>
      <c r="LP56" s="178">
        <f t="shared" si="2181"/>
        <v>0</v>
      </c>
      <c r="LQ56" s="178">
        <f t="shared" si="2181"/>
        <v>0</v>
      </c>
      <c r="LR56" s="178">
        <f t="shared" si="2181"/>
        <v>0</v>
      </c>
      <c r="LS56" s="178">
        <f t="shared" si="2181"/>
        <v>0</v>
      </c>
      <c r="LT56" s="178">
        <f t="shared" si="2181"/>
        <v>0</v>
      </c>
      <c r="LU56" s="178">
        <f t="shared" si="2181"/>
        <v>0</v>
      </c>
      <c r="LV56" s="178">
        <f t="shared" si="2181"/>
        <v>0</v>
      </c>
      <c r="LW56" s="178">
        <f t="shared" si="2181"/>
        <v>0</v>
      </c>
      <c r="LX56" s="178">
        <f t="shared" si="2181"/>
        <v>0</v>
      </c>
      <c r="LY56" s="178">
        <f t="shared" si="2181"/>
        <v>0</v>
      </c>
      <c r="LZ56" s="178">
        <f t="shared" si="2181"/>
        <v>0</v>
      </c>
      <c r="MA56" s="178">
        <f t="shared" si="2181"/>
        <v>0</v>
      </c>
      <c r="MB56" s="178">
        <f t="shared" si="2181"/>
        <v>0</v>
      </c>
      <c r="MC56" s="178">
        <f t="shared" si="2181"/>
        <v>0</v>
      </c>
      <c r="MD56" s="178">
        <f t="shared" si="2181"/>
        <v>0</v>
      </c>
      <c r="ME56" s="178">
        <f t="shared" si="2181"/>
        <v>0</v>
      </c>
      <c r="MF56" s="178">
        <f t="shared" si="2181"/>
        <v>0</v>
      </c>
      <c r="MG56" s="178">
        <f t="shared" si="2181"/>
        <v>0</v>
      </c>
      <c r="MH56" s="178">
        <f t="shared" si="2181"/>
        <v>0</v>
      </c>
      <c r="MI56" s="178">
        <f t="shared" si="2181"/>
        <v>0</v>
      </c>
      <c r="MJ56" s="178">
        <f t="shared" si="2181"/>
        <v>0</v>
      </c>
      <c r="MK56" s="178">
        <f t="shared" si="2181"/>
        <v>0</v>
      </c>
      <c r="ML56" s="178">
        <f t="shared" si="2181"/>
        <v>0</v>
      </c>
      <c r="MM56" s="178">
        <f t="shared" si="2181"/>
        <v>0</v>
      </c>
      <c r="MN56" s="178">
        <f t="shared" si="2181"/>
        <v>0</v>
      </c>
      <c r="MO56" s="178">
        <f t="shared" si="2181"/>
        <v>0</v>
      </c>
      <c r="MP56" s="178">
        <f t="shared" si="2181"/>
        <v>0</v>
      </c>
      <c r="MQ56" s="178">
        <f t="shared" si="2181"/>
        <v>0</v>
      </c>
      <c r="MR56" s="178">
        <f t="shared" si="2181"/>
        <v>0</v>
      </c>
      <c r="MS56" s="178">
        <f t="shared" si="2181"/>
        <v>0</v>
      </c>
      <c r="MT56" s="178">
        <f t="shared" si="2181"/>
        <v>0</v>
      </c>
      <c r="MU56" s="178">
        <f t="shared" si="2181"/>
        <v>0</v>
      </c>
      <c r="MV56" s="178">
        <f t="shared" si="2181"/>
        <v>0</v>
      </c>
      <c r="MW56" s="178">
        <f t="shared" si="2181"/>
        <v>0</v>
      </c>
      <c r="MX56" s="178">
        <f t="shared" si="2181"/>
        <v>0</v>
      </c>
      <c r="MY56" s="178">
        <f t="shared" si="2181"/>
        <v>0</v>
      </c>
      <c r="MZ56" s="178">
        <f t="shared" si="2181"/>
        <v>0</v>
      </c>
      <c r="NA56" s="178">
        <f t="shared" si="2181"/>
        <v>0</v>
      </c>
      <c r="NB56" s="178">
        <f t="shared" si="2181"/>
        <v>0</v>
      </c>
      <c r="NC56" s="178">
        <f t="shared" si="2181"/>
        <v>0</v>
      </c>
      <c r="ND56" s="178">
        <f t="shared" si="2181"/>
        <v>0</v>
      </c>
      <c r="NE56" s="178">
        <f t="shared" si="2181"/>
        <v>0</v>
      </c>
      <c r="NF56" s="178">
        <f t="shared" si="2181"/>
        <v>0</v>
      </c>
      <c r="NG56" s="178">
        <f t="shared" si="2181"/>
        <v>0</v>
      </c>
      <c r="NH56" s="178">
        <f t="shared" si="2181"/>
        <v>0</v>
      </c>
      <c r="NI56" s="178">
        <f t="shared" si="2181"/>
        <v>0</v>
      </c>
      <c r="NJ56" s="178">
        <f t="shared" si="2181"/>
        <v>0</v>
      </c>
      <c r="NK56" s="178">
        <f t="shared" si="2181"/>
        <v>0</v>
      </c>
      <c r="NL56" s="178">
        <f t="shared" si="2181"/>
        <v>0</v>
      </c>
      <c r="NM56" s="178">
        <f t="shared" si="2181"/>
        <v>0</v>
      </c>
      <c r="NN56" s="178">
        <f t="shared" si="2181"/>
        <v>0</v>
      </c>
      <c r="NO56" s="178">
        <f t="shared" ref="NO56:PZ56" si="2182">SUM(NO47:NO55)</f>
        <v>0</v>
      </c>
      <c r="NP56" s="178">
        <f t="shared" si="2182"/>
        <v>0</v>
      </c>
      <c r="NQ56" s="178">
        <f t="shared" si="2182"/>
        <v>0</v>
      </c>
      <c r="NR56" s="178">
        <f t="shared" si="2182"/>
        <v>0</v>
      </c>
      <c r="NS56" s="178">
        <f t="shared" si="2182"/>
        <v>0</v>
      </c>
      <c r="NT56" s="178">
        <f t="shared" si="2182"/>
        <v>0</v>
      </c>
      <c r="NU56" s="178">
        <f t="shared" si="2182"/>
        <v>0</v>
      </c>
      <c r="NV56" s="178">
        <f t="shared" si="2182"/>
        <v>0</v>
      </c>
      <c r="NW56" s="178">
        <f t="shared" si="2182"/>
        <v>0</v>
      </c>
      <c r="NX56" s="178">
        <f t="shared" si="2182"/>
        <v>0</v>
      </c>
      <c r="NY56" s="178">
        <f t="shared" si="2182"/>
        <v>0</v>
      </c>
      <c r="NZ56" s="178">
        <f t="shared" si="2182"/>
        <v>0</v>
      </c>
      <c r="OA56" s="178">
        <f t="shared" si="2182"/>
        <v>0</v>
      </c>
      <c r="OB56" s="178">
        <f t="shared" si="2182"/>
        <v>0</v>
      </c>
      <c r="OC56" s="178">
        <f t="shared" si="2182"/>
        <v>0</v>
      </c>
      <c r="OD56" s="178">
        <f t="shared" si="2182"/>
        <v>0</v>
      </c>
      <c r="OE56" s="178">
        <f t="shared" si="2182"/>
        <v>0</v>
      </c>
      <c r="OF56" s="178">
        <f t="shared" si="2182"/>
        <v>0</v>
      </c>
      <c r="OG56" s="178">
        <f t="shared" si="2182"/>
        <v>0</v>
      </c>
      <c r="OH56" s="178">
        <f t="shared" si="2182"/>
        <v>0</v>
      </c>
      <c r="OI56" s="178">
        <f t="shared" si="2182"/>
        <v>0</v>
      </c>
      <c r="OJ56" s="178">
        <f t="shared" si="2182"/>
        <v>0</v>
      </c>
      <c r="OK56" s="178">
        <f t="shared" si="2182"/>
        <v>0</v>
      </c>
      <c r="OL56" s="178">
        <f t="shared" si="2182"/>
        <v>0</v>
      </c>
      <c r="OM56" s="178">
        <f t="shared" si="2182"/>
        <v>0</v>
      </c>
      <c r="ON56" s="178">
        <f t="shared" si="2182"/>
        <v>0</v>
      </c>
      <c r="OO56" s="178">
        <f t="shared" si="2182"/>
        <v>0</v>
      </c>
      <c r="OP56" s="178">
        <f t="shared" si="2182"/>
        <v>0</v>
      </c>
      <c r="OQ56" s="178">
        <f t="shared" si="2182"/>
        <v>0</v>
      </c>
      <c r="OR56" s="178">
        <f t="shared" si="2182"/>
        <v>0</v>
      </c>
      <c r="OS56" s="178">
        <f t="shared" si="2182"/>
        <v>0</v>
      </c>
      <c r="OT56" s="178">
        <f t="shared" si="2182"/>
        <v>0</v>
      </c>
      <c r="OU56" s="178">
        <f t="shared" si="2182"/>
        <v>0</v>
      </c>
      <c r="OV56" s="178">
        <f t="shared" si="2182"/>
        <v>0</v>
      </c>
      <c r="OW56" s="178">
        <f t="shared" si="2182"/>
        <v>0</v>
      </c>
      <c r="OX56" s="178">
        <f t="shared" si="2182"/>
        <v>0</v>
      </c>
      <c r="OY56" s="178">
        <f t="shared" si="2182"/>
        <v>0</v>
      </c>
      <c r="OZ56" s="178">
        <f t="shared" si="2182"/>
        <v>0</v>
      </c>
      <c r="PA56" s="178">
        <f t="shared" si="2182"/>
        <v>0</v>
      </c>
      <c r="PB56" s="178">
        <f t="shared" si="2182"/>
        <v>0</v>
      </c>
      <c r="PC56" s="178">
        <f t="shared" si="2182"/>
        <v>0</v>
      </c>
      <c r="PD56" s="178">
        <f t="shared" si="2182"/>
        <v>0</v>
      </c>
      <c r="PE56" s="178">
        <f t="shared" si="2182"/>
        <v>0</v>
      </c>
      <c r="PF56" s="178">
        <f t="shared" si="2182"/>
        <v>0</v>
      </c>
      <c r="PG56" s="178">
        <f t="shared" si="2182"/>
        <v>0</v>
      </c>
      <c r="PH56" s="178">
        <f t="shared" si="2182"/>
        <v>0</v>
      </c>
      <c r="PI56" s="178">
        <f t="shared" si="2182"/>
        <v>0</v>
      </c>
      <c r="PJ56" s="178">
        <f t="shared" si="2182"/>
        <v>0</v>
      </c>
      <c r="PK56" s="178">
        <f t="shared" si="2182"/>
        <v>0</v>
      </c>
      <c r="PL56" s="178">
        <f t="shared" si="2182"/>
        <v>0</v>
      </c>
      <c r="PM56" s="178">
        <f t="shared" si="2182"/>
        <v>0</v>
      </c>
      <c r="PN56" s="178">
        <f t="shared" si="2182"/>
        <v>0</v>
      </c>
      <c r="PO56" s="178">
        <f t="shared" si="2182"/>
        <v>0</v>
      </c>
      <c r="PP56" s="178">
        <f t="shared" si="2182"/>
        <v>0</v>
      </c>
      <c r="PQ56" s="178">
        <f t="shared" si="2182"/>
        <v>0</v>
      </c>
      <c r="PR56" s="178">
        <f t="shared" si="2182"/>
        <v>0</v>
      </c>
      <c r="PS56" s="178">
        <f t="shared" si="2182"/>
        <v>0</v>
      </c>
      <c r="PT56" s="178">
        <f t="shared" si="2182"/>
        <v>0</v>
      </c>
      <c r="PU56" s="178">
        <f t="shared" si="2182"/>
        <v>0</v>
      </c>
      <c r="PV56" s="178">
        <f t="shared" si="2182"/>
        <v>0</v>
      </c>
      <c r="PW56" s="178">
        <f t="shared" si="2182"/>
        <v>0</v>
      </c>
      <c r="PX56" s="178">
        <f t="shared" si="2182"/>
        <v>0</v>
      </c>
      <c r="PY56" s="178">
        <f t="shared" si="2182"/>
        <v>0</v>
      </c>
      <c r="PZ56" s="178">
        <f t="shared" si="2182"/>
        <v>0</v>
      </c>
      <c r="QA56" s="178">
        <f t="shared" ref="QA56:QT56" si="2183">SUM(QA47:QA55)</f>
        <v>0</v>
      </c>
      <c r="QB56" s="178">
        <f t="shared" si="2183"/>
        <v>0</v>
      </c>
      <c r="QC56" s="178">
        <f t="shared" si="2183"/>
        <v>0</v>
      </c>
      <c r="QD56" s="178">
        <f t="shared" si="2183"/>
        <v>0</v>
      </c>
      <c r="QE56" s="178">
        <f t="shared" si="2183"/>
        <v>0</v>
      </c>
      <c r="QF56" s="178">
        <f t="shared" si="2183"/>
        <v>0</v>
      </c>
      <c r="QG56" s="178">
        <f t="shared" si="2183"/>
        <v>0</v>
      </c>
      <c r="QH56" s="178">
        <f t="shared" si="2183"/>
        <v>0</v>
      </c>
      <c r="QI56" s="178">
        <f t="shared" si="2183"/>
        <v>0</v>
      </c>
      <c r="QJ56" s="178">
        <f t="shared" si="2183"/>
        <v>0</v>
      </c>
      <c r="QK56" s="178">
        <f t="shared" si="2183"/>
        <v>0</v>
      </c>
      <c r="QL56" s="178">
        <f t="shared" si="2183"/>
        <v>0</v>
      </c>
      <c r="QM56" s="178">
        <f t="shared" si="2183"/>
        <v>0</v>
      </c>
      <c r="QN56" s="178">
        <f t="shared" si="2183"/>
        <v>0</v>
      </c>
      <c r="QO56" s="178">
        <f t="shared" si="2183"/>
        <v>0</v>
      </c>
      <c r="QP56" s="178">
        <f t="shared" si="2183"/>
        <v>0</v>
      </c>
      <c r="QQ56" s="178">
        <f t="shared" si="2183"/>
        <v>0</v>
      </c>
      <c r="QR56" s="178">
        <f t="shared" si="2183"/>
        <v>0</v>
      </c>
      <c r="QS56" s="178">
        <f t="shared" si="2183"/>
        <v>0</v>
      </c>
      <c r="QT56" s="178">
        <f t="shared" si="2183"/>
        <v>0</v>
      </c>
    </row>
    <row r="58" spans="2:462" x14ac:dyDescent="0.3">
      <c r="B58" s="170" t="s">
        <v>394</v>
      </c>
    </row>
    <row r="59" spans="2:462" x14ac:dyDescent="0.3">
      <c r="B59" s="160" t="s">
        <v>294</v>
      </c>
      <c r="H59" s="13"/>
      <c r="I59" s="139">
        <v>0</v>
      </c>
      <c r="L59" s="13">
        <f>I59*L$3</f>
        <v>0</v>
      </c>
      <c r="M59" s="13">
        <f>L59*M$3</f>
        <v>0</v>
      </c>
      <c r="N59" s="13">
        <f t="shared" ref="N59:BY59" si="2184">M59*N$3</f>
        <v>0</v>
      </c>
      <c r="O59" s="13">
        <f t="shared" si="2184"/>
        <v>0</v>
      </c>
      <c r="P59" s="13">
        <f t="shared" si="2184"/>
        <v>0</v>
      </c>
      <c r="Q59" s="13">
        <f t="shared" si="2184"/>
        <v>0</v>
      </c>
      <c r="R59" s="13">
        <f t="shared" si="2184"/>
        <v>0</v>
      </c>
      <c r="S59" s="13">
        <f t="shared" si="2184"/>
        <v>0</v>
      </c>
      <c r="T59" s="13">
        <f t="shared" si="2184"/>
        <v>0</v>
      </c>
      <c r="U59" s="13">
        <f t="shared" si="2184"/>
        <v>0</v>
      </c>
      <c r="V59" s="13">
        <f t="shared" si="2184"/>
        <v>0</v>
      </c>
      <c r="W59" s="13">
        <f t="shared" si="2184"/>
        <v>0</v>
      </c>
      <c r="X59" s="13">
        <f t="shared" si="2184"/>
        <v>0</v>
      </c>
      <c r="Y59" s="13">
        <f t="shared" si="2184"/>
        <v>0</v>
      </c>
      <c r="Z59" s="13">
        <f t="shared" si="2184"/>
        <v>0</v>
      </c>
      <c r="AA59" s="13">
        <f t="shared" si="2184"/>
        <v>0</v>
      </c>
      <c r="AB59" s="13">
        <f t="shared" si="2184"/>
        <v>0</v>
      </c>
      <c r="AC59" s="13">
        <f t="shared" si="2184"/>
        <v>0</v>
      </c>
      <c r="AD59" s="13">
        <f t="shared" si="2184"/>
        <v>0</v>
      </c>
      <c r="AE59" s="13">
        <f t="shared" si="2184"/>
        <v>0</v>
      </c>
      <c r="AF59" s="13">
        <f t="shared" si="2184"/>
        <v>0</v>
      </c>
      <c r="AG59" s="13">
        <f t="shared" si="2184"/>
        <v>0</v>
      </c>
      <c r="AH59" s="13">
        <f t="shared" si="2184"/>
        <v>0</v>
      </c>
      <c r="AI59" s="13">
        <f t="shared" si="2184"/>
        <v>0</v>
      </c>
      <c r="AJ59" s="13">
        <f t="shared" si="2184"/>
        <v>0</v>
      </c>
      <c r="AK59" s="13">
        <f t="shared" si="2184"/>
        <v>0</v>
      </c>
      <c r="AL59" s="13">
        <f t="shared" si="2184"/>
        <v>0</v>
      </c>
      <c r="AM59" s="13">
        <f t="shared" si="2184"/>
        <v>0</v>
      </c>
      <c r="AN59" s="13">
        <f t="shared" si="2184"/>
        <v>0</v>
      </c>
      <c r="AO59" s="13">
        <f t="shared" si="2184"/>
        <v>0</v>
      </c>
      <c r="AP59" s="13">
        <f t="shared" si="2184"/>
        <v>0</v>
      </c>
      <c r="AQ59" s="13">
        <f t="shared" si="2184"/>
        <v>0</v>
      </c>
      <c r="AR59" s="13">
        <f t="shared" si="2184"/>
        <v>0</v>
      </c>
      <c r="AS59" s="13">
        <f t="shared" si="2184"/>
        <v>0</v>
      </c>
      <c r="AT59" s="13">
        <f t="shared" si="2184"/>
        <v>0</v>
      </c>
      <c r="AU59" s="13">
        <f t="shared" si="2184"/>
        <v>0</v>
      </c>
      <c r="AV59" s="13">
        <f t="shared" si="2184"/>
        <v>0</v>
      </c>
      <c r="AW59" s="13">
        <f t="shared" si="2184"/>
        <v>0</v>
      </c>
      <c r="AX59" s="13">
        <f t="shared" si="2184"/>
        <v>0</v>
      </c>
      <c r="AY59" s="13">
        <f t="shared" si="2184"/>
        <v>0</v>
      </c>
      <c r="AZ59" s="13">
        <f t="shared" si="2184"/>
        <v>0</v>
      </c>
      <c r="BA59" s="13">
        <f t="shared" si="2184"/>
        <v>0</v>
      </c>
      <c r="BB59" s="13">
        <f t="shared" si="2184"/>
        <v>0</v>
      </c>
      <c r="BC59" s="13">
        <f t="shared" si="2184"/>
        <v>0</v>
      </c>
      <c r="BD59" s="13">
        <f t="shared" si="2184"/>
        <v>0</v>
      </c>
      <c r="BE59" s="13">
        <f t="shared" si="2184"/>
        <v>0</v>
      </c>
      <c r="BF59" s="13">
        <f t="shared" si="2184"/>
        <v>0</v>
      </c>
      <c r="BG59" s="13">
        <f t="shared" si="2184"/>
        <v>0</v>
      </c>
      <c r="BH59" s="13">
        <f t="shared" si="2184"/>
        <v>0</v>
      </c>
      <c r="BI59" s="13">
        <f t="shared" si="2184"/>
        <v>0</v>
      </c>
      <c r="BJ59" s="13">
        <f t="shared" si="2184"/>
        <v>0</v>
      </c>
      <c r="BK59" s="13">
        <f t="shared" si="2184"/>
        <v>0</v>
      </c>
      <c r="BL59" s="13">
        <f t="shared" si="2184"/>
        <v>0</v>
      </c>
      <c r="BM59" s="13">
        <f t="shared" si="2184"/>
        <v>0</v>
      </c>
      <c r="BN59" s="13">
        <f t="shared" si="2184"/>
        <v>0</v>
      </c>
      <c r="BO59" s="13">
        <f t="shared" si="2184"/>
        <v>0</v>
      </c>
      <c r="BP59" s="13">
        <f t="shared" si="2184"/>
        <v>0</v>
      </c>
      <c r="BQ59" s="13">
        <f t="shared" si="2184"/>
        <v>0</v>
      </c>
      <c r="BR59" s="13">
        <f t="shared" si="2184"/>
        <v>0</v>
      </c>
      <c r="BS59" s="13">
        <f t="shared" si="2184"/>
        <v>0</v>
      </c>
      <c r="BT59" s="13">
        <f t="shared" si="2184"/>
        <v>0</v>
      </c>
      <c r="BU59" s="13">
        <f t="shared" si="2184"/>
        <v>0</v>
      </c>
      <c r="BV59" s="13">
        <f t="shared" si="2184"/>
        <v>0</v>
      </c>
      <c r="BW59" s="13">
        <f t="shared" si="2184"/>
        <v>0</v>
      </c>
      <c r="BX59" s="13">
        <f t="shared" si="2184"/>
        <v>0</v>
      </c>
      <c r="BY59" s="13">
        <f t="shared" si="2184"/>
        <v>0</v>
      </c>
      <c r="BZ59" s="13">
        <f t="shared" ref="BZ59:EK59" si="2185">BY59*BZ$3</f>
        <v>0</v>
      </c>
      <c r="CA59" s="13">
        <f t="shared" si="2185"/>
        <v>0</v>
      </c>
      <c r="CB59" s="13">
        <f t="shared" si="2185"/>
        <v>0</v>
      </c>
      <c r="CC59" s="13">
        <f t="shared" si="2185"/>
        <v>0</v>
      </c>
      <c r="CD59" s="13">
        <f t="shared" si="2185"/>
        <v>0</v>
      </c>
      <c r="CE59" s="13">
        <f t="shared" si="2185"/>
        <v>0</v>
      </c>
      <c r="CF59" s="13">
        <f t="shared" si="2185"/>
        <v>0</v>
      </c>
      <c r="CG59" s="13">
        <f t="shared" si="2185"/>
        <v>0</v>
      </c>
      <c r="CH59" s="13">
        <f t="shared" si="2185"/>
        <v>0</v>
      </c>
      <c r="CI59" s="13">
        <f t="shared" si="2185"/>
        <v>0</v>
      </c>
      <c r="CJ59" s="13">
        <f t="shared" si="2185"/>
        <v>0</v>
      </c>
      <c r="CK59" s="13">
        <f t="shared" si="2185"/>
        <v>0</v>
      </c>
      <c r="CL59" s="13">
        <f t="shared" si="2185"/>
        <v>0</v>
      </c>
      <c r="CM59" s="13">
        <f t="shared" si="2185"/>
        <v>0</v>
      </c>
      <c r="CN59" s="13">
        <f t="shared" si="2185"/>
        <v>0</v>
      </c>
      <c r="CO59" s="13">
        <f t="shared" si="2185"/>
        <v>0</v>
      </c>
      <c r="CP59" s="13">
        <f t="shared" si="2185"/>
        <v>0</v>
      </c>
      <c r="CQ59" s="13">
        <f t="shared" si="2185"/>
        <v>0</v>
      </c>
      <c r="CR59" s="13">
        <f t="shared" si="2185"/>
        <v>0</v>
      </c>
      <c r="CS59" s="13">
        <f t="shared" si="2185"/>
        <v>0</v>
      </c>
      <c r="CT59" s="13">
        <f t="shared" si="2185"/>
        <v>0</v>
      </c>
      <c r="CU59" s="13">
        <f t="shared" si="2185"/>
        <v>0</v>
      </c>
      <c r="CV59" s="13">
        <f t="shared" si="2185"/>
        <v>0</v>
      </c>
      <c r="CW59" s="13">
        <f t="shared" si="2185"/>
        <v>0</v>
      </c>
      <c r="CX59" s="13">
        <f t="shared" si="2185"/>
        <v>0</v>
      </c>
      <c r="CY59" s="13">
        <f t="shared" si="2185"/>
        <v>0</v>
      </c>
      <c r="CZ59" s="13">
        <f t="shared" si="2185"/>
        <v>0</v>
      </c>
      <c r="DA59" s="13">
        <f t="shared" si="2185"/>
        <v>0</v>
      </c>
      <c r="DB59" s="13">
        <f t="shared" si="2185"/>
        <v>0</v>
      </c>
      <c r="DC59" s="13">
        <f t="shared" si="2185"/>
        <v>0</v>
      </c>
      <c r="DD59" s="13">
        <f t="shared" si="2185"/>
        <v>0</v>
      </c>
      <c r="DE59" s="13">
        <f t="shared" si="2185"/>
        <v>0</v>
      </c>
      <c r="DF59" s="13">
        <f t="shared" si="2185"/>
        <v>0</v>
      </c>
      <c r="DG59" s="13">
        <f t="shared" si="2185"/>
        <v>0</v>
      </c>
      <c r="DH59" s="13">
        <f t="shared" si="2185"/>
        <v>0</v>
      </c>
      <c r="DI59" s="13">
        <f t="shared" si="2185"/>
        <v>0</v>
      </c>
      <c r="DJ59" s="13">
        <f t="shared" si="2185"/>
        <v>0</v>
      </c>
      <c r="DK59" s="13">
        <f t="shared" si="2185"/>
        <v>0</v>
      </c>
      <c r="DL59" s="13">
        <f t="shared" si="2185"/>
        <v>0</v>
      </c>
      <c r="DM59" s="13">
        <f t="shared" si="2185"/>
        <v>0</v>
      </c>
      <c r="DN59" s="13">
        <f t="shared" si="2185"/>
        <v>0</v>
      </c>
      <c r="DO59" s="13">
        <f t="shared" si="2185"/>
        <v>0</v>
      </c>
      <c r="DP59" s="13">
        <f t="shared" si="2185"/>
        <v>0</v>
      </c>
      <c r="DQ59" s="13">
        <f t="shared" si="2185"/>
        <v>0</v>
      </c>
      <c r="DR59" s="13">
        <f t="shared" si="2185"/>
        <v>0</v>
      </c>
      <c r="DS59" s="13">
        <f t="shared" si="2185"/>
        <v>0</v>
      </c>
      <c r="DT59" s="13">
        <f t="shared" si="2185"/>
        <v>0</v>
      </c>
      <c r="DU59" s="13">
        <f t="shared" si="2185"/>
        <v>0</v>
      </c>
      <c r="DV59" s="13">
        <f t="shared" si="2185"/>
        <v>0</v>
      </c>
      <c r="DW59" s="13">
        <f t="shared" si="2185"/>
        <v>0</v>
      </c>
      <c r="DX59" s="13">
        <f t="shared" si="2185"/>
        <v>0</v>
      </c>
      <c r="DY59" s="13">
        <f t="shared" si="2185"/>
        <v>0</v>
      </c>
      <c r="DZ59" s="13">
        <f t="shared" si="2185"/>
        <v>0</v>
      </c>
      <c r="EA59" s="13">
        <f t="shared" si="2185"/>
        <v>0</v>
      </c>
      <c r="EB59" s="13">
        <f t="shared" si="2185"/>
        <v>0</v>
      </c>
      <c r="EC59" s="13">
        <f t="shared" si="2185"/>
        <v>0</v>
      </c>
      <c r="ED59" s="13">
        <f t="shared" si="2185"/>
        <v>0</v>
      </c>
      <c r="EE59" s="13">
        <f t="shared" si="2185"/>
        <v>0</v>
      </c>
      <c r="EF59" s="13">
        <f t="shared" si="2185"/>
        <v>0</v>
      </c>
      <c r="EG59" s="13">
        <f t="shared" si="2185"/>
        <v>0</v>
      </c>
      <c r="EH59" s="13">
        <f t="shared" si="2185"/>
        <v>0</v>
      </c>
      <c r="EI59" s="13">
        <f t="shared" si="2185"/>
        <v>0</v>
      </c>
      <c r="EJ59" s="13">
        <f t="shared" si="2185"/>
        <v>0</v>
      </c>
      <c r="EK59" s="13">
        <f t="shared" si="2185"/>
        <v>0</v>
      </c>
      <c r="EL59" s="13">
        <f t="shared" ref="EL59:GW59" si="2186">EK59*EL$3</f>
        <v>0</v>
      </c>
      <c r="EM59" s="13">
        <f t="shared" si="2186"/>
        <v>0</v>
      </c>
      <c r="EN59" s="13">
        <f t="shared" si="2186"/>
        <v>0</v>
      </c>
      <c r="EO59" s="13">
        <f t="shared" si="2186"/>
        <v>0</v>
      </c>
      <c r="EP59" s="13">
        <f t="shared" si="2186"/>
        <v>0</v>
      </c>
      <c r="EQ59" s="13">
        <f t="shared" si="2186"/>
        <v>0</v>
      </c>
      <c r="ER59" s="13">
        <f t="shared" si="2186"/>
        <v>0</v>
      </c>
      <c r="ES59" s="13">
        <f t="shared" si="2186"/>
        <v>0</v>
      </c>
      <c r="ET59" s="13">
        <f t="shared" si="2186"/>
        <v>0</v>
      </c>
      <c r="EU59" s="13">
        <f t="shared" si="2186"/>
        <v>0</v>
      </c>
      <c r="EV59" s="13">
        <f t="shared" si="2186"/>
        <v>0</v>
      </c>
      <c r="EW59" s="13">
        <f t="shared" si="2186"/>
        <v>0</v>
      </c>
      <c r="EX59" s="13">
        <f t="shared" si="2186"/>
        <v>0</v>
      </c>
      <c r="EY59" s="13">
        <f t="shared" si="2186"/>
        <v>0</v>
      </c>
      <c r="EZ59" s="13">
        <f t="shared" si="2186"/>
        <v>0</v>
      </c>
      <c r="FA59" s="13">
        <f t="shared" si="2186"/>
        <v>0</v>
      </c>
      <c r="FB59" s="13">
        <f t="shared" si="2186"/>
        <v>0</v>
      </c>
      <c r="FC59" s="13">
        <f t="shared" si="2186"/>
        <v>0</v>
      </c>
      <c r="FD59" s="13">
        <f t="shared" si="2186"/>
        <v>0</v>
      </c>
      <c r="FE59" s="13">
        <f t="shared" si="2186"/>
        <v>0</v>
      </c>
      <c r="FF59" s="13">
        <f t="shared" si="2186"/>
        <v>0</v>
      </c>
      <c r="FG59" s="13">
        <f t="shared" si="2186"/>
        <v>0</v>
      </c>
      <c r="FH59" s="13">
        <f t="shared" si="2186"/>
        <v>0</v>
      </c>
      <c r="FI59" s="13">
        <f t="shared" si="2186"/>
        <v>0</v>
      </c>
      <c r="FJ59" s="13">
        <f t="shared" si="2186"/>
        <v>0</v>
      </c>
      <c r="FK59" s="13">
        <f t="shared" si="2186"/>
        <v>0</v>
      </c>
      <c r="FL59" s="13">
        <f t="shared" si="2186"/>
        <v>0</v>
      </c>
      <c r="FM59" s="13">
        <f t="shared" si="2186"/>
        <v>0</v>
      </c>
      <c r="FN59" s="13">
        <f t="shared" si="2186"/>
        <v>0</v>
      </c>
      <c r="FO59" s="13">
        <f t="shared" si="2186"/>
        <v>0</v>
      </c>
      <c r="FP59" s="13">
        <f t="shared" si="2186"/>
        <v>0</v>
      </c>
      <c r="FQ59" s="13">
        <f t="shared" si="2186"/>
        <v>0</v>
      </c>
      <c r="FR59" s="13">
        <f t="shared" si="2186"/>
        <v>0</v>
      </c>
      <c r="FS59" s="13">
        <f t="shared" si="2186"/>
        <v>0</v>
      </c>
      <c r="FT59" s="13">
        <f t="shared" si="2186"/>
        <v>0</v>
      </c>
      <c r="FU59" s="13">
        <f t="shared" si="2186"/>
        <v>0</v>
      </c>
      <c r="FV59" s="13">
        <f t="shared" si="2186"/>
        <v>0</v>
      </c>
      <c r="FW59" s="13">
        <f t="shared" si="2186"/>
        <v>0</v>
      </c>
      <c r="FX59" s="13">
        <f t="shared" si="2186"/>
        <v>0</v>
      </c>
      <c r="FY59" s="13">
        <f t="shared" si="2186"/>
        <v>0</v>
      </c>
      <c r="FZ59" s="13">
        <f t="shared" si="2186"/>
        <v>0</v>
      </c>
      <c r="GA59" s="13">
        <f t="shared" si="2186"/>
        <v>0</v>
      </c>
      <c r="GB59" s="13">
        <f t="shared" si="2186"/>
        <v>0</v>
      </c>
      <c r="GC59" s="13">
        <f t="shared" si="2186"/>
        <v>0</v>
      </c>
      <c r="GD59" s="13">
        <f t="shared" si="2186"/>
        <v>0</v>
      </c>
      <c r="GE59" s="13">
        <f t="shared" si="2186"/>
        <v>0</v>
      </c>
      <c r="GF59" s="13">
        <f t="shared" si="2186"/>
        <v>0</v>
      </c>
      <c r="GG59" s="13">
        <f t="shared" si="2186"/>
        <v>0</v>
      </c>
      <c r="GH59" s="13">
        <f t="shared" si="2186"/>
        <v>0</v>
      </c>
      <c r="GI59" s="13">
        <f t="shared" si="2186"/>
        <v>0</v>
      </c>
      <c r="GJ59" s="13">
        <f t="shared" si="2186"/>
        <v>0</v>
      </c>
      <c r="GK59" s="13">
        <f t="shared" si="2186"/>
        <v>0</v>
      </c>
      <c r="GL59" s="13">
        <f t="shared" si="2186"/>
        <v>0</v>
      </c>
      <c r="GM59" s="13">
        <f t="shared" si="2186"/>
        <v>0</v>
      </c>
      <c r="GN59" s="13">
        <f t="shared" si="2186"/>
        <v>0</v>
      </c>
      <c r="GO59" s="13">
        <f t="shared" si="2186"/>
        <v>0</v>
      </c>
      <c r="GP59" s="13">
        <f t="shared" si="2186"/>
        <v>0</v>
      </c>
      <c r="GQ59" s="13">
        <f t="shared" si="2186"/>
        <v>0</v>
      </c>
      <c r="GR59" s="13">
        <f t="shared" si="2186"/>
        <v>0</v>
      </c>
      <c r="GS59" s="13">
        <f t="shared" si="2186"/>
        <v>0</v>
      </c>
      <c r="GT59" s="13">
        <f t="shared" si="2186"/>
        <v>0</v>
      </c>
      <c r="GU59" s="13">
        <f t="shared" si="2186"/>
        <v>0</v>
      </c>
      <c r="GV59" s="13">
        <f t="shared" si="2186"/>
        <v>0</v>
      </c>
      <c r="GW59" s="13">
        <f t="shared" si="2186"/>
        <v>0</v>
      </c>
      <c r="GX59" s="13">
        <f t="shared" ref="GX59:IP59" si="2187">GW59*GX$3</f>
        <v>0</v>
      </c>
      <c r="GY59" s="13">
        <f t="shared" si="2187"/>
        <v>0</v>
      </c>
      <c r="GZ59" s="13">
        <f t="shared" si="2187"/>
        <v>0</v>
      </c>
      <c r="HA59" s="13">
        <f t="shared" si="2187"/>
        <v>0</v>
      </c>
      <c r="HB59" s="13">
        <f t="shared" si="2187"/>
        <v>0</v>
      </c>
      <c r="HC59" s="13">
        <f t="shared" si="2187"/>
        <v>0</v>
      </c>
      <c r="HD59" s="13">
        <f t="shared" si="2187"/>
        <v>0</v>
      </c>
      <c r="HE59" s="13">
        <f t="shared" si="2187"/>
        <v>0</v>
      </c>
      <c r="HF59" s="13">
        <f t="shared" si="2187"/>
        <v>0</v>
      </c>
      <c r="HG59" s="13">
        <f t="shared" si="2187"/>
        <v>0</v>
      </c>
      <c r="HH59" s="13">
        <f t="shared" si="2187"/>
        <v>0</v>
      </c>
      <c r="HI59" s="13">
        <f t="shared" si="2187"/>
        <v>0</v>
      </c>
      <c r="HJ59" s="13">
        <f t="shared" si="2187"/>
        <v>0</v>
      </c>
      <c r="HK59" s="13">
        <f t="shared" si="2187"/>
        <v>0</v>
      </c>
      <c r="HL59" s="13">
        <f t="shared" si="2187"/>
        <v>0</v>
      </c>
      <c r="HM59" s="13">
        <f t="shared" si="2187"/>
        <v>0</v>
      </c>
      <c r="HN59" s="13">
        <f t="shared" si="2187"/>
        <v>0</v>
      </c>
      <c r="HO59" s="13">
        <f t="shared" si="2187"/>
        <v>0</v>
      </c>
      <c r="HP59" s="13">
        <f t="shared" si="2187"/>
        <v>0</v>
      </c>
      <c r="HQ59" s="13">
        <f t="shared" si="2187"/>
        <v>0</v>
      </c>
      <c r="HR59" s="13">
        <f t="shared" si="2187"/>
        <v>0</v>
      </c>
      <c r="HS59" s="13">
        <f t="shared" si="2187"/>
        <v>0</v>
      </c>
      <c r="HT59" s="13">
        <f t="shared" si="2187"/>
        <v>0</v>
      </c>
      <c r="HU59" s="13">
        <f t="shared" si="2187"/>
        <v>0</v>
      </c>
      <c r="HV59" s="13">
        <f t="shared" si="2187"/>
        <v>0</v>
      </c>
      <c r="HW59" s="13">
        <f t="shared" si="2187"/>
        <v>0</v>
      </c>
      <c r="HX59" s="13">
        <f t="shared" si="2187"/>
        <v>0</v>
      </c>
      <c r="HY59" s="13">
        <f t="shared" si="2187"/>
        <v>0</v>
      </c>
      <c r="HZ59" s="13">
        <f t="shared" si="2187"/>
        <v>0</v>
      </c>
      <c r="IA59" s="13">
        <f t="shared" si="2187"/>
        <v>0</v>
      </c>
      <c r="IB59" s="13">
        <f t="shared" si="2187"/>
        <v>0</v>
      </c>
      <c r="IC59" s="13">
        <f t="shared" si="2187"/>
        <v>0</v>
      </c>
      <c r="ID59" s="13">
        <f t="shared" si="2187"/>
        <v>0</v>
      </c>
      <c r="IE59" s="13">
        <f t="shared" si="2187"/>
        <v>0</v>
      </c>
      <c r="IF59" s="13">
        <f t="shared" si="2187"/>
        <v>0</v>
      </c>
      <c r="IG59" s="13">
        <f t="shared" si="2187"/>
        <v>0</v>
      </c>
      <c r="IH59" s="13">
        <f t="shared" si="2187"/>
        <v>0</v>
      </c>
      <c r="II59" s="13">
        <f t="shared" si="2187"/>
        <v>0</v>
      </c>
      <c r="IJ59" s="13">
        <f t="shared" si="2187"/>
        <v>0</v>
      </c>
      <c r="IK59" s="13">
        <f t="shared" si="2187"/>
        <v>0</v>
      </c>
      <c r="IL59" s="13">
        <f t="shared" si="2187"/>
        <v>0</v>
      </c>
      <c r="IM59" s="13">
        <f t="shared" si="2187"/>
        <v>0</v>
      </c>
      <c r="IN59" s="13">
        <f t="shared" si="2187"/>
        <v>0</v>
      </c>
      <c r="IO59" s="13">
        <f t="shared" si="2187"/>
        <v>0</v>
      </c>
      <c r="IP59" s="13">
        <f t="shared" si="2187"/>
        <v>0</v>
      </c>
      <c r="IQ59" s="13">
        <f t="shared" ref="IQ59:LB59" si="2188">IP59*IQ$3</f>
        <v>0</v>
      </c>
      <c r="IR59" s="13">
        <f t="shared" si="2188"/>
        <v>0</v>
      </c>
      <c r="IS59" s="13">
        <f t="shared" si="2188"/>
        <v>0</v>
      </c>
      <c r="IT59" s="13">
        <f t="shared" si="2188"/>
        <v>0</v>
      </c>
      <c r="IU59" s="13">
        <f t="shared" si="2188"/>
        <v>0</v>
      </c>
      <c r="IV59" s="13">
        <f t="shared" si="2188"/>
        <v>0</v>
      </c>
      <c r="IW59" s="13">
        <f t="shared" si="2188"/>
        <v>0</v>
      </c>
      <c r="IX59" s="13">
        <f t="shared" si="2188"/>
        <v>0</v>
      </c>
      <c r="IY59" s="13">
        <f t="shared" si="2188"/>
        <v>0</v>
      </c>
      <c r="IZ59" s="13">
        <f t="shared" si="2188"/>
        <v>0</v>
      </c>
      <c r="JA59" s="13">
        <f t="shared" si="2188"/>
        <v>0</v>
      </c>
      <c r="JB59" s="13">
        <f t="shared" si="2188"/>
        <v>0</v>
      </c>
      <c r="JC59" s="13">
        <f t="shared" si="2188"/>
        <v>0</v>
      </c>
      <c r="JD59" s="13">
        <f t="shared" si="2188"/>
        <v>0</v>
      </c>
      <c r="JE59" s="13">
        <f t="shared" si="2188"/>
        <v>0</v>
      </c>
      <c r="JF59" s="13">
        <f t="shared" si="2188"/>
        <v>0</v>
      </c>
      <c r="JG59" s="13">
        <f t="shared" si="2188"/>
        <v>0</v>
      </c>
      <c r="JH59" s="13">
        <f t="shared" si="2188"/>
        <v>0</v>
      </c>
      <c r="JI59" s="13">
        <f t="shared" si="2188"/>
        <v>0</v>
      </c>
      <c r="JJ59" s="13">
        <f t="shared" si="2188"/>
        <v>0</v>
      </c>
      <c r="JK59" s="13">
        <f t="shared" si="2188"/>
        <v>0</v>
      </c>
      <c r="JL59" s="13">
        <f t="shared" si="2188"/>
        <v>0</v>
      </c>
      <c r="JM59" s="13">
        <f t="shared" si="2188"/>
        <v>0</v>
      </c>
      <c r="JN59" s="13">
        <f t="shared" si="2188"/>
        <v>0</v>
      </c>
      <c r="JO59" s="13">
        <f t="shared" si="2188"/>
        <v>0</v>
      </c>
      <c r="JP59" s="13">
        <f t="shared" si="2188"/>
        <v>0</v>
      </c>
      <c r="JQ59" s="13">
        <f t="shared" si="2188"/>
        <v>0</v>
      </c>
      <c r="JR59" s="13">
        <f t="shared" si="2188"/>
        <v>0</v>
      </c>
      <c r="JS59" s="13">
        <f t="shared" si="2188"/>
        <v>0</v>
      </c>
      <c r="JT59" s="13">
        <f t="shared" si="2188"/>
        <v>0</v>
      </c>
      <c r="JU59" s="13">
        <f t="shared" si="2188"/>
        <v>0</v>
      </c>
      <c r="JV59" s="13">
        <f t="shared" si="2188"/>
        <v>0</v>
      </c>
      <c r="JW59" s="13">
        <f t="shared" si="2188"/>
        <v>0</v>
      </c>
      <c r="JX59" s="13">
        <f t="shared" si="2188"/>
        <v>0</v>
      </c>
      <c r="JY59" s="13">
        <f t="shared" si="2188"/>
        <v>0</v>
      </c>
      <c r="JZ59" s="13">
        <f t="shared" si="2188"/>
        <v>0</v>
      </c>
      <c r="KA59" s="13">
        <f t="shared" si="2188"/>
        <v>0</v>
      </c>
      <c r="KB59" s="13">
        <f t="shared" si="2188"/>
        <v>0</v>
      </c>
      <c r="KC59" s="13">
        <f t="shared" si="2188"/>
        <v>0</v>
      </c>
      <c r="KD59" s="13">
        <f t="shared" si="2188"/>
        <v>0</v>
      </c>
      <c r="KE59" s="13">
        <f t="shared" si="2188"/>
        <v>0</v>
      </c>
      <c r="KF59" s="13">
        <f t="shared" si="2188"/>
        <v>0</v>
      </c>
      <c r="KG59" s="13">
        <f t="shared" si="2188"/>
        <v>0</v>
      </c>
      <c r="KH59" s="13">
        <f t="shared" si="2188"/>
        <v>0</v>
      </c>
      <c r="KI59" s="13">
        <f t="shared" si="2188"/>
        <v>0</v>
      </c>
      <c r="KJ59" s="13">
        <f t="shared" si="2188"/>
        <v>0</v>
      </c>
      <c r="KK59" s="13">
        <f t="shared" si="2188"/>
        <v>0</v>
      </c>
      <c r="KL59" s="13">
        <f t="shared" si="2188"/>
        <v>0</v>
      </c>
      <c r="KM59" s="13">
        <f t="shared" si="2188"/>
        <v>0</v>
      </c>
      <c r="KN59" s="13">
        <f t="shared" si="2188"/>
        <v>0</v>
      </c>
      <c r="KO59" s="13">
        <f t="shared" si="2188"/>
        <v>0</v>
      </c>
      <c r="KP59" s="13">
        <f t="shared" si="2188"/>
        <v>0</v>
      </c>
      <c r="KQ59" s="13">
        <f t="shared" si="2188"/>
        <v>0</v>
      </c>
      <c r="KR59" s="13">
        <f t="shared" si="2188"/>
        <v>0</v>
      </c>
      <c r="KS59" s="13">
        <f t="shared" si="2188"/>
        <v>0</v>
      </c>
      <c r="KT59" s="13">
        <f t="shared" si="2188"/>
        <v>0</v>
      </c>
      <c r="KU59" s="13">
        <f t="shared" si="2188"/>
        <v>0</v>
      </c>
      <c r="KV59" s="13">
        <f t="shared" si="2188"/>
        <v>0</v>
      </c>
      <c r="KW59" s="13">
        <f t="shared" si="2188"/>
        <v>0</v>
      </c>
      <c r="KX59" s="13">
        <f t="shared" si="2188"/>
        <v>0</v>
      </c>
      <c r="KY59" s="13">
        <f t="shared" si="2188"/>
        <v>0</v>
      </c>
      <c r="KZ59" s="13">
        <f t="shared" si="2188"/>
        <v>0</v>
      </c>
      <c r="LA59" s="13">
        <f t="shared" si="2188"/>
        <v>0</v>
      </c>
      <c r="LB59" s="13">
        <f t="shared" si="2188"/>
        <v>0</v>
      </c>
      <c r="LC59" s="13">
        <f t="shared" ref="LC59:NN59" si="2189">LB59*LC$3</f>
        <v>0</v>
      </c>
      <c r="LD59" s="13">
        <f t="shared" si="2189"/>
        <v>0</v>
      </c>
      <c r="LE59" s="13">
        <f t="shared" si="2189"/>
        <v>0</v>
      </c>
      <c r="LF59" s="13">
        <f t="shared" si="2189"/>
        <v>0</v>
      </c>
      <c r="LG59" s="13">
        <f t="shared" si="2189"/>
        <v>0</v>
      </c>
      <c r="LH59" s="13">
        <f t="shared" si="2189"/>
        <v>0</v>
      </c>
      <c r="LI59" s="13">
        <f t="shared" si="2189"/>
        <v>0</v>
      </c>
      <c r="LJ59" s="13">
        <f t="shared" si="2189"/>
        <v>0</v>
      </c>
      <c r="LK59" s="13">
        <f t="shared" si="2189"/>
        <v>0</v>
      </c>
      <c r="LL59" s="13">
        <f t="shared" si="2189"/>
        <v>0</v>
      </c>
      <c r="LM59" s="13">
        <f t="shared" si="2189"/>
        <v>0</v>
      </c>
      <c r="LN59" s="13">
        <f t="shared" si="2189"/>
        <v>0</v>
      </c>
      <c r="LO59" s="13">
        <f t="shared" si="2189"/>
        <v>0</v>
      </c>
      <c r="LP59" s="13">
        <f t="shared" si="2189"/>
        <v>0</v>
      </c>
      <c r="LQ59" s="13">
        <f t="shared" si="2189"/>
        <v>0</v>
      </c>
      <c r="LR59" s="13">
        <f t="shared" si="2189"/>
        <v>0</v>
      </c>
      <c r="LS59" s="13">
        <f t="shared" si="2189"/>
        <v>0</v>
      </c>
      <c r="LT59" s="13">
        <f t="shared" si="2189"/>
        <v>0</v>
      </c>
      <c r="LU59" s="13">
        <f t="shared" si="2189"/>
        <v>0</v>
      </c>
      <c r="LV59" s="13">
        <f t="shared" si="2189"/>
        <v>0</v>
      </c>
      <c r="LW59" s="13">
        <f t="shared" si="2189"/>
        <v>0</v>
      </c>
      <c r="LX59" s="13">
        <f t="shared" si="2189"/>
        <v>0</v>
      </c>
      <c r="LY59" s="13">
        <f t="shared" si="2189"/>
        <v>0</v>
      </c>
      <c r="LZ59" s="13">
        <f t="shared" si="2189"/>
        <v>0</v>
      </c>
      <c r="MA59" s="13">
        <f t="shared" si="2189"/>
        <v>0</v>
      </c>
      <c r="MB59" s="13">
        <f t="shared" si="2189"/>
        <v>0</v>
      </c>
      <c r="MC59" s="13">
        <f t="shared" si="2189"/>
        <v>0</v>
      </c>
      <c r="MD59" s="13">
        <f t="shared" si="2189"/>
        <v>0</v>
      </c>
      <c r="ME59" s="13">
        <f t="shared" si="2189"/>
        <v>0</v>
      </c>
      <c r="MF59" s="13">
        <f t="shared" si="2189"/>
        <v>0</v>
      </c>
      <c r="MG59" s="13">
        <f t="shared" si="2189"/>
        <v>0</v>
      </c>
      <c r="MH59" s="13">
        <f t="shared" si="2189"/>
        <v>0</v>
      </c>
      <c r="MI59" s="13">
        <f t="shared" si="2189"/>
        <v>0</v>
      </c>
      <c r="MJ59" s="13">
        <f t="shared" si="2189"/>
        <v>0</v>
      </c>
      <c r="MK59" s="13">
        <f t="shared" si="2189"/>
        <v>0</v>
      </c>
      <c r="ML59" s="13">
        <f t="shared" si="2189"/>
        <v>0</v>
      </c>
      <c r="MM59" s="13">
        <f t="shared" si="2189"/>
        <v>0</v>
      </c>
      <c r="MN59" s="13">
        <f t="shared" si="2189"/>
        <v>0</v>
      </c>
      <c r="MO59" s="13">
        <f t="shared" si="2189"/>
        <v>0</v>
      </c>
      <c r="MP59" s="13">
        <f t="shared" si="2189"/>
        <v>0</v>
      </c>
      <c r="MQ59" s="13">
        <f t="shared" si="2189"/>
        <v>0</v>
      </c>
      <c r="MR59" s="13">
        <f t="shared" si="2189"/>
        <v>0</v>
      </c>
      <c r="MS59" s="13">
        <f t="shared" si="2189"/>
        <v>0</v>
      </c>
      <c r="MT59" s="13">
        <f t="shared" si="2189"/>
        <v>0</v>
      </c>
      <c r="MU59" s="13">
        <f t="shared" si="2189"/>
        <v>0</v>
      </c>
      <c r="MV59" s="13">
        <f t="shared" si="2189"/>
        <v>0</v>
      </c>
      <c r="MW59" s="13">
        <f t="shared" si="2189"/>
        <v>0</v>
      </c>
      <c r="MX59" s="13">
        <f t="shared" si="2189"/>
        <v>0</v>
      </c>
      <c r="MY59" s="13">
        <f t="shared" si="2189"/>
        <v>0</v>
      </c>
      <c r="MZ59" s="13">
        <f t="shared" si="2189"/>
        <v>0</v>
      </c>
      <c r="NA59" s="13">
        <f t="shared" si="2189"/>
        <v>0</v>
      </c>
      <c r="NB59" s="13">
        <f t="shared" si="2189"/>
        <v>0</v>
      </c>
      <c r="NC59" s="13">
        <f t="shared" si="2189"/>
        <v>0</v>
      </c>
      <c r="ND59" s="13">
        <f t="shared" si="2189"/>
        <v>0</v>
      </c>
      <c r="NE59" s="13">
        <f t="shared" si="2189"/>
        <v>0</v>
      </c>
      <c r="NF59" s="13">
        <f t="shared" si="2189"/>
        <v>0</v>
      </c>
      <c r="NG59" s="13">
        <f t="shared" si="2189"/>
        <v>0</v>
      </c>
      <c r="NH59" s="13">
        <f t="shared" si="2189"/>
        <v>0</v>
      </c>
      <c r="NI59" s="13">
        <f t="shared" si="2189"/>
        <v>0</v>
      </c>
      <c r="NJ59" s="13">
        <f t="shared" si="2189"/>
        <v>0</v>
      </c>
      <c r="NK59" s="13">
        <f t="shared" si="2189"/>
        <v>0</v>
      </c>
      <c r="NL59" s="13">
        <f t="shared" si="2189"/>
        <v>0</v>
      </c>
      <c r="NM59" s="13">
        <f t="shared" si="2189"/>
        <v>0</v>
      </c>
      <c r="NN59" s="13">
        <f t="shared" si="2189"/>
        <v>0</v>
      </c>
      <c r="NO59" s="13">
        <f t="shared" ref="NO59:PZ59" si="2190">NN59*NO$3</f>
        <v>0</v>
      </c>
      <c r="NP59" s="13">
        <f t="shared" si="2190"/>
        <v>0</v>
      </c>
      <c r="NQ59" s="13">
        <f t="shared" si="2190"/>
        <v>0</v>
      </c>
      <c r="NR59" s="13">
        <f t="shared" si="2190"/>
        <v>0</v>
      </c>
      <c r="NS59" s="13">
        <f t="shared" si="2190"/>
        <v>0</v>
      </c>
      <c r="NT59" s="13">
        <f t="shared" si="2190"/>
        <v>0</v>
      </c>
      <c r="NU59" s="13">
        <f t="shared" si="2190"/>
        <v>0</v>
      </c>
      <c r="NV59" s="13">
        <f t="shared" si="2190"/>
        <v>0</v>
      </c>
      <c r="NW59" s="13">
        <f t="shared" si="2190"/>
        <v>0</v>
      </c>
      <c r="NX59" s="13">
        <f t="shared" si="2190"/>
        <v>0</v>
      </c>
      <c r="NY59" s="13">
        <f t="shared" si="2190"/>
        <v>0</v>
      </c>
      <c r="NZ59" s="13">
        <f t="shared" si="2190"/>
        <v>0</v>
      </c>
      <c r="OA59" s="13">
        <f t="shared" si="2190"/>
        <v>0</v>
      </c>
      <c r="OB59" s="13">
        <f t="shared" si="2190"/>
        <v>0</v>
      </c>
      <c r="OC59" s="13">
        <f t="shared" si="2190"/>
        <v>0</v>
      </c>
      <c r="OD59" s="13">
        <f t="shared" si="2190"/>
        <v>0</v>
      </c>
      <c r="OE59" s="13">
        <f t="shared" si="2190"/>
        <v>0</v>
      </c>
      <c r="OF59" s="13">
        <f t="shared" si="2190"/>
        <v>0</v>
      </c>
      <c r="OG59" s="13">
        <f t="shared" si="2190"/>
        <v>0</v>
      </c>
      <c r="OH59" s="13">
        <f t="shared" si="2190"/>
        <v>0</v>
      </c>
      <c r="OI59" s="13">
        <f t="shared" si="2190"/>
        <v>0</v>
      </c>
      <c r="OJ59" s="13">
        <f t="shared" si="2190"/>
        <v>0</v>
      </c>
      <c r="OK59" s="13">
        <f t="shared" si="2190"/>
        <v>0</v>
      </c>
      <c r="OL59" s="13">
        <f t="shared" si="2190"/>
        <v>0</v>
      </c>
      <c r="OM59" s="13">
        <f t="shared" si="2190"/>
        <v>0</v>
      </c>
      <c r="ON59" s="13">
        <f t="shared" si="2190"/>
        <v>0</v>
      </c>
      <c r="OO59" s="13">
        <f t="shared" si="2190"/>
        <v>0</v>
      </c>
      <c r="OP59" s="13">
        <f t="shared" si="2190"/>
        <v>0</v>
      </c>
      <c r="OQ59" s="13">
        <f t="shared" si="2190"/>
        <v>0</v>
      </c>
      <c r="OR59" s="13">
        <f t="shared" si="2190"/>
        <v>0</v>
      </c>
      <c r="OS59" s="13">
        <f t="shared" si="2190"/>
        <v>0</v>
      </c>
      <c r="OT59" s="13">
        <f t="shared" si="2190"/>
        <v>0</v>
      </c>
      <c r="OU59" s="13">
        <f t="shared" si="2190"/>
        <v>0</v>
      </c>
      <c r="OV59" s="13">
        <f t="shared" si="2190"/>
        <v>0</v>
      </c>
      <c r="OW59" s="13">
        <f t="shared" si="2190"/>
        <v>0</v>
      </c>
      <c r="OX59" s="13">
        <f t="shared" si="2190"/>
        <v>0</v>
      </c>
      <c r="OY59" s="13">
        <f t="shared" si="2190"/>
        <v>0</v>
      </c>
      <c r="OZ59" s="13">
        <f t="shared" si="2190"/>
        <v>0</v>
      </c>
      <c r="PA59" s="13">
        <f t="shared" si="2190"/>
        <v>0</v>
      </c>
      <c r="PB59" s="13">
        <f t="shared" si="2190"/>
        <v>0</v>
      </c>
      <c r="PC59" s="13">
        <f t="shared" si="2190"/>
        <v>0</v>
      </c>
      <c r="PD59" s="13">
        <f t="shared" si="2190"/>
        <v>0</v>
      </c>
      <c r="PE59" s="13">
        <f t="shared" si="2190"/>
        <v>0</v>
      </c>
      <c r="PF59" s="13">
        <f t="shared" si="2190"/>
        <v>0</v>
      </c>
      <c r="PG59" s="13">
        <f t="shared" si="2190"/>
        <v>0</v>
      </c>
      <c r="PH59" s="13">
        <f t="shared" si="2190"/>
        <v>0</v>
      </c>
      <c r="PI59" s="13">
        <f t="shared" si="2190"/>
        <v>0</v>
      </c>
      <c r="PJ59" s="13">
        <f t="shared" si="2190"/>
        <v>0</v>
      </c>
      <c r="PK59" s="13">
        <f t="shared" si="2190"/>
        <v>0</v>
      </c>
      <c r="PL59" s="13">
        <f t="shared" si="2190"/>
        <v>0</v>
      </c>
      <c r="PM59" s="13">
        <f t="shared" si="2190"/>
        <v>0</v>
      </c>
      <c r="PN59" s="13">
        <f t="shared" si="2190"/>
        <v>0</v>
      </c>
      <c r="PO59" s="13">
        <f t="shared" si="2190"/>
        <v>0</v>
      </c>
      <c r="PP59" s="13">
        <f t="shared" si="2190"/>
        <v>0</v>
      </c>
      <c r="PQ59" s="13">
        <f t="shared" si="2190"/>
        <v>0</v>
      </c>
      <c r="PR59" s="13">
        <f t="shared" si="2190"/>
        <v>0</v>
      </c>
      <c r="PS59" s="13">
        <f t="shared" si="2190"/>
        <v>0</v>
      </c>
      <c r="PT59" s="13">
        <f t="shared" si="2190"/>
        <v>0</v>
      </c>
      <c r="PU59" s="13">
        <f t="shared" si="2190"/>
        <v>0</v>
      </c>
      <c r="PV59" s="13">
        <f t="shared" si="2190"/>
        <v>0</v>
      </c>
      <c r="PW59" s="13">
        <f t="shared" si="2190"/>
        <v>0</v>
      </c>
      <c r="PX59" s="13">
        <f t="shared" si="2190"/>
        <v>0</v>
      </c>
      <c r="PY59" s="13">
        <f t="shared" si="2190"/>
        <v>0</v>
      </c>
      <c r="PZ59" s="13">
        <f t="shared" si="2190"/>
        <v>0</v>
      </c>
      <c r="QA59" s="13">
        <f t="shared" ref="QA59:QT59" si="2191">PZ59*QA$3</f>
        <v>0</v>
      </c>
      <c r="QB59" s="13">
        <f t="shared" si="2191"/>
        <v>0</v>
      </c>
      <c r="QC59" s="13">
        <f t="shared" si="2191"/>
        <v>0</v>
      </c>
      <c r="QD59" s="13">
        <f t="shared" si="2191"/>
        <v>0</v>
      </c>
      <c r="QE59" s="13">
        <f t="shared" si="2191"/>
        <v>0</v>
      </c>
      <c r="QF59" s="13">
        <f t="shared" si="2191"/>
        <v>0</v>
      </c>
      <c r="QG59" s="13">
        <f t="shared" si="2191"/>
        <v>0</v>
      </c>
      <c r="QH59" s="13">
        <f t="shared" si="2191"/>
        <v>0</v>
      </c>
      <c r="QI59" s="13">
        <f t="shared" si="2191"/>
        <v>0</v>
      </c>
      <c r="QJ59" s="13">
        <f t="shared" si="2191"/>
        <v>0</v>
      </c>
      <c r="QK59" s="13">
        <f t="shared" si="2191"/>
        <v>0</v>
      </c>
      <c r="QL59" s="13">
        <f t="shared" si="2191"/>
        <v>0</v>
      </c>
      <c r="QM59" s="13">
        <f t="shared" si="2191"/>
        <v>0</v>
      </c>
      <c r="QN59" s="13">
        <f t="shared" si="2191"/>
        <v>0</v>
      </c>
      <c r="QO59" s="13">
        <f t="shared" si="2191"/>
        <v>0</v>
      </c>
      <c r="QP59" s="13">
        <f t="shared" si="2191"/>
        <v>0</v>
      </c>
      <c r="QQ59" s="13">
        <f t="shared" si="2191"/>
        <v>0</v>
      </c>
      <c r="QR59" s="13">
        <f t="shared" si="2191"/>
        <v>0</v>
      </c>
      <c r="QS59" s="13">
        <f t="shared" si="2191"/>
        <v>0</v>
      </c>
      <c r="QT59" s="13">
        <f t="shared" si="2191"/>
        <v>0</v>
      </c>
    </row>
    <row r="60" spans="2:462" x14ac:dyDescent="0.3">
      <c r="B60" s="160" t="s">
        <v>293</v>
      </c>
      <c r="H60" s="13"/>
      <c r="I60" s="139">
        <v>0</v>
      </c>
      <c r="L60" s="13">
        <f>I60*L$3</f>
        <v>0</v>
      </c>
      <c r="M60" s="13">
        <f>L60*M$3</f>
        <v>0</v>
      </c>
      <c r="N60" s="13">
        <f t="shared" ref="N60:BY60" si="2192">M60*N$3</f>
        <v>0</v>
      </c>
      <c r="O60" s="13">
        <f t="shared" si="2192"/>
        <v>0</v>
      </c>
      <c r="P60" s="13">
        <f t="shared" si="2192"/>
        <v>0</v>
      </c>
      <c r="Q60" s="13">
        <f t="shared" si="2192"/>
        <v>0</v>
      </c>
      <c r="R60" s="13">
        <f t="shared" si="2192"/>
        <v>0</v>
      </c>
      <c r="S60" s="13">
        <f t="shared" si="2192"/>
        <v>0</v>
      </c>
      <c r="T60" s="13">
        <f t="shared" si="2192"/>
        <v>0</v>
      </c>
      <c r="U60" s="13">
        <f t="shared" si="2192"/>
        <v>0</v>
      </c>
      <c r="V60" s="13">
        <f t="shared" si="2192"/>
        <v>0</v>
      </c>
      <c r="W60" s="13">
        <f t="shared" si="2192"/>
        <v>0</v>
      </c>
      <c r="X60" s="13">
        <f t="shared" si="2192"/>
        <v>0</v>
      </c>
      <c r="Y60" s="13">
        <f t="shared" si="2192"/>
        <v>0</v>
      </c>
      <c r="Z60" s="13">
        <f t="shared" si="2192"/>
        <v>0</v>
      </c>
      <c r="AA60" s="13">
        <f t="shared" si="2192"/>
        <v>0</v>
      </c>
      <c r="AB60" s="13">
        <f t="shared" si="2192"/>
        <v>0</v>
      </c>
      <c r="AC60" s="13">
        <f t="shared" si="2192"/>
        <v>0</v>
      </c>
      <c r="AD60" s="13">
        <f t="shared" si="2192"/>
        <v>0</v>
      </c>
      <c r="AE60" s="13">
        <f t="shared" si="2192"/>
        <v>0</v>
      </c>
      <c r="AF60" s="13">
        <f t="shared" si="2192"/>
        <v>0</v>
      </c>
      <c r="AG60" s="13">
        <f t="shared" si="2192"/>
        <v>0</v>
      </c>
      <c r="AH60" s="13">
        <f t="shared" si="2192"/>
        <v>0</v>
      </c>
      <c r="AI60" s="13">
        <f t="shared" si="2192"/>
        <v>0</v>
      </c>
      <c r="AJ60" s="13">
        <f t="shared" si="2192"/>
        <v>0</v>
      </c>
      <c r="AK60" s="13">
        <f t="shared" si="2192"/>
        <v>0</v>
      </c>
      <c r="AL60" s="13">
        <f t="shared" si="2192"/>
        <v>0</v>
      </c>
      <c r="AM60" s="13">
        <f t="shared" si="2192"/>
        <v>0</v>
      </c>
      <c r="AN60" s="13">
        <f t="shared" si="2192"/>
        <v>0</v>
      </c>
      <c r="AO60" s="13">
        <f t="shared" si="2192"/>
        <v>0</v>
      </c>
      <c r="AP60" s="13">
        <f t="shared" si="2192"/>
        <v>0</v>
      </c>
      <c r="AQ60" s="13">
        <f t="shared" si="2192"/>
        <v>0</v>
      </c>
      <c r="AR60" s="13">
        <f t="shared" si="2192"/>
        <v>0</v>
      </c>
      <c r="AS60" s="13">
        <f t="shared" si="2192"/>
        <v>0</v>
      </c>
      <c r="AT60" s="13">
        <f t="shared" si="2192"/>
        <v>0</v>
      </c>
      <c r="AU60" s="13">
        <f t="shared" si="2192"/>
        <v>0</v>
      </c>
      <c r="AV60" s="13">
        <f t="shared" si="2192"/>
        <v>0</v>
      </c>
      <c r="AW60" s="13">
        <f t="shared" si="2192"/>
        <v>0</v>
      </c>
      <c r="AX60" s="13">
        <f t="shared" si="2192"/>
        <v>0</v>
      </c>
      <c r="AY60" s="13">
        <f t="shared" si="2192"/>
        <v>0</v>
      </c>
      <c r="AZ60" s="13">
        <f t="shared" si="2192"/>
        <v>0</v>
      </c>
      <c r="BA60" s="13">
        <f t="shared" si="2192"/>
        <v>0</v>
      </c>
      <c r="BB60" s="13">
        <f t="shared" si="2192"/>
        <v>0</v>
      </c>
      <c r="BC60" s="13">
        <f t="shared" si="2192"/>
        <v>0</v>
      </c>
      <c r="BD60" s="13">
        <f t="shared" si="2192"/>
        <v>0</v>
      </c>
      <c r="BE60" s="13">
        <f t="shared" si="2192"/>
        <v>0</v>
      </c>
      <c r="BF60" s="13">
        <f t="shared" si="2192"/>
        <v>0</v>
      </c>
      <c r="BG60" s="13">
        <f t="shared" si="2192"/>
        <v>0</v>
      </c>
      <c r="BH60" s="13">
        <f t="shared" si="2192"/>
        <v>0</v>
      </c>
      <c r="BI60" s="13">
        <f t="shared" si="2192"/>
        <v>0</v>
      </c>
      <c r="BJ60" s="13">
        <f t="shared" si="2192"/>
        <v>0</v>
      </c>
      <c r="BK60" s="13">
        <f t="shared" si="2192"/>
        <v>0</v>
      </c>
      <c r="BL60" s="13">
        <f t="shared" si="2192"/>
        <v>0</v>
      </c>
      <c r="BM60" s="13">
        <f t="shared" si="2192"/>
        <v>0</v>
      </c>
      <c r="BN60" s="13">
        <f t="shared" si="2192"/>
        <v>0</v>
      </c>
      <c r="BO60" s="13">
        <f t="shared" si="2192"/>
        <v>0</v>
      </c>
      <c r="BP60" s="13">
        <f t="shared" si="2192"/>
        <v>0</v>
      </c>
      <c r="BQ60" s="13">
        <f t="shared" si="2192"/>
        <v>0</v>
      </c>
      <c r="BR60" s="13">
        <f t="shared" si="2192"/>
        <v>0</v>
      </c>
      <c r="BS60" s="13">
        <f t="shared" si="2192"/>
        <v>0</v>
      </c>
      <c r="BT60" s="13">
        <f t="shared" si="2192"/>
        <v>0</v>
      </c>
      <c r="BU60" s="13">
        <f t="shared" si="2192"/>
        <v>0</v>
      </c>
      <c r="BV60" s="13">
        <f t="shared" si="2192"/>
        <v>0</v>
      </c>
      <c r="BW60" s="13">
        <f t="shared" si="2192"/>
        <v>0</v>
      </c>
      <c r="BX60" s="13">
        <f t="shared" si="2192"/>
        <v>0</v>
      </c>
      <c r="BY60" s="13">
        <f t="shared" si="2192"/>
        <v>0</v>
      </c>
      <c r="BZ60" s="13">
        <f t="shared" ref="BZ60:EK60" si="2193">BY60*BZ$3</f>
        <v>0</v>
      </c>
      <c r="CA60" s="13">
        <f t="shared" si="2193"/>
        <v>0</v>
      </c>
      <c r="CB60" s="13">
        <f t="shared" si="2193"/>
        <v>0</v>
      </c>
      <c r="CC60" s="13">
        <f t="shared" si="2193"/>
        <v>0</v>
      </c>
      <c r="CD60" s="13">
        <f t="shared" si="2193"/>
        <v>0</v>
      </c>
      <c r="CE60" s="13">
        <f t="shared" si="2193"/>
        <v>0</v>
      </c>
      <c r="CF60" s="13">
        <f t="shared" si="2193"/>
        <v>0</v>
      </c>
      <c r="CG60" s="13">
        <f t="shared" si="2193"/>
        <v>0</v>
      </c>
      <c r="CH60" s="13">
        <f t="shared" si="2193"/>
        <v>0</v>
      </c>
      <c r="CI60" s="13">
        <f t="shared" si="2193"/>
        <v>0</v>
      </c>
      <c r="CJ60" s="13">
        <f t="shared" si="2193"/>
        <v>0</v>
      </c>
      <c r="CK60" s="13">
        <f t="shared" si="2193"/>
        <v>0</v>
      </c>
      <c r="CL60" s="13">
        <f t="shared" si="2193"/>
        <v>0</v>
      </c>
      <c r="CM60" s="13">
        <f t="shared" si="2193"/>
        <v>0</v>
      </c>
      <c r="CN60" s="13">
        <f t="shared" si="2193"/>
        <v>0</v>
      </c>
      <c r="CO60" s="13">
        <f t="shared" si="2193"/>
        <v>0</v>
      </c>
      <c r="CP60" s="13">
        <f t="shared" si="2193"/>
        <v>0</v>
      </c>
      <c r="CQ60" s="13">
        <f t="shared" si="2193"/>
        <v>0</v>
      </c>
      <c r="CR60" s="13">
        <f t="shared" si="2193"/>
        <v>0</v>
      </c>
      <c r="CS60" s="13">
        <f t="shared" si="2193"/>
        <v>0</v>
      </c>
      <c r="CT60" s="13">
        <f t="shared" si="2193"/>
        <v>0</v>
      </c>
      <c r="CU60" s="13">
        <f t="shared" si="2193"/>
        <v>0</v>
      </c>
      <c r="CV60" s="13">
        <f t="shared" si="2193"/>
        <v>0</v>
      </c>
      <c r="CW60" s="13">
        <f t="shared" si="2193"/>
        <v>0</v>
      </c>
      <c r="CX60" s="13">
        <f t="shared" si="2193"/>
        <v>0</v>
      </c>
      <c r="CY60" s="13">
        <f t="shared" si="2193"/>
        <v>0</v>
      </c>
      <c r="CZ60" s="13">
        <f t="shared" si="2193"/>
        <v>0</v>
      </c>
      <c r="DA60" s="13">
        <f t="shared" si="2193"/>
        <v>0</v>
      </c>
      <c r="DB60" s="13">
        <f t="shared" si="2193"/>
        <v>0</v>
      </c>
      <c r="DC60" s="13">
        <f t="shared" si="2193"/>
        <v>0</v>
      </c>
      <c r="DD60" s="13">
        <f t="shared" si="2193"/>
        <v>0</v>
      </c>
      <c r="DE60" s="13">
        <f t="shared" si="2193"/>
        <v>0</v>
      </c>
      <c r="DF60" s="13">
        <f t="shared" si="2193"/>
        <v>0</v>
      </c>
      <c r="DG60" s="13">
        <f t="shared" si="2193"/>
        <v>0</v>
      </c>
      <c r="DH60" s="13">
        <f t="shared" si="2193"/>
        <v>0</v>
      </c>
      <c r="DI60" s="13">
        <f t="shared" si="2193"/>
        <v>0</v>
      </c>
      <c r="DJ60" s="13">
        <f t="shared" si="2193"/>
        <v>0</v>
      </c>
      <c r="DK60" s="13">
        <f t="shared" si="2193"/>
        <v>0</v>
      </c>
      <c r="DL60" s="13">
        <f t="shared" si="2193"/>
        <v>0</v>
      </c>
      <c r="DM60" s="13">
        <f t="shared" si="2193"/>
        <v>0</v>
      </c>
      <c r="DN60" s="13">
        <f t="shared" si="2193"/>
        <v>0</v>
      </c>
      <c r="DO60" s="13">
        <f t="shared" si="2193"/>
        <v>0</v>
      </c>
      <c r="DP60" s="13">
        <f t="shared" si="2193"/>
        <v>0</v>
      </c>
      <c r="DQ60" s="13">
        <f t="shared" si="2193"/>
        <v>0</v>
      </c>
      <c r="DR60" s="13">
        <f t="shared" si="2193"/>
        <v>0</v>
      </c>
      <c r="DS60" s="13">
        <f t="shared" si="2193"/>
        <v>0</v>
      </c>
      <c r="DT60" s="13">
        <f t="shared" si="2193"/>
        <v>0</v>
      </c>
      <c r="DU60" s="13">
        <f t="shared" si="2193"/>
        <v>0</v>
      </c>
      <c r="DV60" s="13">
        <f t="shared" si="2193"/>
        <v>0</v>
      </c>
      <c r="DW60" s="13">
        <f t="shared" si="2193"/>
        <v>0</v>
      </c>
      <c r="DX60" s="13">
        <f t="shared" si="2193"/>
        <v>0</v>
      </c>
      <c r="DY60" s="13">
        <f t="shared" si="2193"/>
        <v>0</v>
      </c>
      <c r="DZ60" s="13">
        <f t="shared" si="2193"/>
        <v>0</v>
      </c>
      <c r="EA60" s="13">
        <f t="shared" si="2193"/>
        <v>0</v>
      </c>
      <c r="EB60" s="13">
        <f t="shared" si="2193"/>
        <v>0</v>
      </c>
      <c r="EC60" s="13">
        <f t="shared" si="2193"/>
        <v>0</v>
      </c>
      <c r="ED60" s="13">
        <f t="shared" si="2193"/>
        <v>0</v>
      </c>
      <c r="EE60" s="13">
        <f t="shared" si="2193"/>
        <v>0</v>
      </c>
      <c r="EF60" s="13">
        <f t="shared" si="2193"/>
        <v>0</v>
      </c>
      <c r="EG60" s="13">
        <f t="shared" si="2193"/>
        <v>0</v>
      </c>
      <c r="EH60" s="13">
        <f t="shared" si="2193"/>
        <v>0</v>
      </c>
      <c r="EI60" s="13">
        <f t="shared" si="2193"/>
        <v>0</v>
      </c>
      <c r="EJ60" s="13">
        <f t="shared" si="2193"/>
        <v>0</v>
      </c>
      <c r="EK60" s="13">
        <f t="shared" si="2193"/>
        <v>0</v>
      </c>
      <c r="EL60" s="13">
        <f t="shared" ref="EL60:GW60" si="2194">EK60*EL$3</f>
        <v>0</v>
      </c>
      <c r="EM60" s="13">
        <f t="shared" si="2194"/>
        <v>0</v>
      </c>
      <c r="EN60" s="13">
        <f t="shared" si="2194"/>
        <v>0</v>
      </c>
      <c r="EO60" s="13">
        <f t="shared" si="2194"/>
        <v>0</v>
      </c>
      <c r="EP60" s="13">
        <f t="shared" si="2194"/>
        <v>0</v>
      </c>
      <c r="EQ60" s="13">
        <f t="shared" si="2194"/>
        <v>0</v>
      </c>
      <c r="ER60" s="13">
        <f t="shared" si="2194"/>
        <v>0</v>
      </c>
      <c r="ES60" s="13">
        <f t="shared" si="2194"/>
        <v>0</v>
      </c>
      <c r="ET60" s="13">
        <f t="shared" si="2194"/>
        <v>0</v>
      </c>
      <c r="EU60" s="13">
        <f t="shared" si="2194"/>
        <v>0</v>
      </c>
      <c r="EV60" s="13">
        <f t="shared" si="2194"/>
        <v>0</v>
      </c>
      <c r="EW60" s="13">
        <f t="shared" si="2194"/>
        <v>0</v>
      </c>
      <c r="EX60" s="13">
        <f t="shared" si="2194"/>
        <v>0</v>
      </c>
      <c r="EY60" s="13">
        <f t="shared" si="2194"/>
        <v>0</v>
      </c>
      <c r="EZ60" s="13">
        <f t="shared" si="2194"/>
        <v>0</v>
      </c>
      <c r="FA60" s="13">
        <f t="shared" si="2194"/>
        <v>0</v>
      </c>
      <c r="FB60" s="13">
        <f t="shared" si="2194"/>
        <v>0</v>
      </c>
      <c r="FC60" s="13">
        <f t="shared" si="2194"/>
        <v>0</v>
      </c>
      <c r="FD60" s="13">
        <f t="shared" si="2194"/>
        <v>0</v>
      </c>
      <c r="FE60" s="13">
        <f t="shared" si="2194"/>
        <v>0</v>
      </c>
      <c r="FF60" s="13">
        <f t="shared" si="2194"/>
        <v>0</v>
      </c>
      <c r="FG60" s="13">
        <f t="shared" si="2194"/>
        <v>0</v>
      </c>
      <c r="FH60" s="13">
        <f t="shared" si="2194"/>
        <v>0</v>
      </c>
      <c r="FI60" s="13">
        <f t="shared" si="2194"/>
        <v>0</v>
      </c>
      <c r="FJ60" s="13">
        <f t="shared" si="2194"/>
        <v>0</v>
      </c>
      <c r="FK60" s="13">
        <f t="shared" si="2194"/>
        <v>0</v>
      </c>
      <c r="FL60" s="13">
        <f t="shared" si="2194"/>
        <v>0</v>
      </c>
      <c r="FM60" s="13">
        <f t="shared" si="2194"/>
        <v>0</v>
      </c>
      <c r="FN60" s="13">
        <f t="shared" si="2194"/>
        <v>0</v>
      </c>
      <c r="FO60" s="13">
        <f t="shared" si="2194"/>
        <v>0</v>
      </c>
      <c r="FP60" s="13">
        <f t="shared" si="2194"/>
        <v>0</v>
      </c>
      <c r="FQ60" s="13">
        <f t="shared" si="2194"/>
        <v>0</v>
      </c>
      <c r="FR60" s="13">
        <f t="shared" si="2194"/>
        <v>0</v>
      </c>
      <c r="FS60" s="13">
        <f t="shared" si="2194"/>
        <v>0</v>
      </c>
      <c r="FT60" s="13">
        <f t="shared" si="2194"/>
        <v>0</v>
      </c>
      <c r="FU60" s="13">
        <f t="shared" si="2194"/>
        <v>0</v>
      </c>
      <c r="FV60" s="13">
        <f t="shared" si="2194"/>
        <v>0</v>
      </c>
      <c r="FW60" s="13">
        <f t="shared" si="2194"/>
        <v>0</v>
      </c>
      <c r="FX60" s="13">
        <f t="shared" si="2194"/>
        <v>0</v>
      </c>
      <c r="FY60" s="13">
        <f t="shared" si="2194"/>
        <v>0</v>
      </c>
      <c r="FZ60" s="13">
        <f t="shared" si="2194"/>
        <v>0</v>
      </c>
      <c r="GA60" s="13">
        <f t="shared" si="2194"/>
        <v>0</v>
      </c>
      <c r="GB60" s="13">
        <f t="shared" si="2194"/>
        <v>0</v>
      </c>
      <c r="GC60" s="13">
        <f t="shared" si="2194"/>
        <v>0</v>
      </c>
      <c r="GD60" s="13">
        <f t="shared" si="2194"/>
        <v>0</v>
      </c>
      <c r="GE60" s="13">
        <f t="shared" si="2194"/>
        <v>0</v>
      </c>
      <c r="GF60" s="13">
        <f t="shared" si="2194"/>
        <v>0</v>
      </c>
      <c r="GG60" s="13">
        <f t="shared" si="2194"/>
        <v>0</v>
      </c>
      <c r="GH60" s="13">
        <f t="shared" si="2194"/>
        <v>0</v>
      </c>
      <c r="GI60" s="13">
        <f t="shared" si="2194"/>
        <v>0</v>
      </c>
      <c r="GJ60" s="13">
        <f t="shared" si="2194"/>
        <v>0</v>
      </c>
      <c r="GK60" s="13">
        <f t="shared" si="2194"/>
        <v>0</v>
      </c>
      <c r="GL60" s="13">
        <f t="shared" si="2194"/>
        <v>0</v>
      </c>
      <c r="GM60" s="13">
        <f t="shared" si="2194"/>
        <v>0</v>
      </c>
      <c r="GN60" s="13">
        <f t="shared" si="2194"/>
        <v>0</v>
      </c>
      <c r="GO60" s="13">
        <f t="shared" si="2194"/>
        <v>0</v>
      </c>
      <c r="GP60" s="13">
        <f t="shared" si="2194"/>
        <v>0</v>
      </c>
      <c r="GQ60" s="13">
        <f t="shared" si="2194"/>
        <v>0</v>
      </c>
      <c r="GR60" s="13">
        <f t="shared" si="2194"/>
        <v>0</v>
      </c>
      <c r="GS60" s="13">
        <f t="shared" si="2194"/>
        <v>0</v>
      </c>
      <c r="GT60" s="13">
        <f t="shared" si="2194"/>
        <v>0</v>
      </c>
      <c r="GU60" s="13">
        <f t="shared" si="2194"/>
        <v>0</v>
      </c>
      <c r="GV60" s="13">
        <f t="shared" si="2194"/>
        <v>0</v>
      </c>
      <c r="GW60" s="13">
        <f t="shared" si="2194"/>
        <v>0</v>
      </c>
      <c r="GX60" s="13">
        <f t="shared" ref="GX60:IP60" si="2195">GW60*GX$3</f>
        <v>0</v>
      </c>
      <c r="GY60" s="13">
        <f t="shared" si="2195"/>
        <v>0</v>
      </c>
      <c r="GZ60" s="13">
        <f t="shared" si="2195"/>
        <v>0</v>
      </c>
      <c r="HA60" s="13">
        <f t="shared" si="2195"/>
        <v>0</v>
      </c>
      <c r="HB60" s="13">
        <f t="shared" si="2195"/>
        <v>0</v>
      </c>
      <c r="HC60" s="13">
        <f t="shared" si="2195"/>
        <v>0</v>
      </c>
      <c r="HD60" s="13">
        <f t="shared" si="2195"/>
        <v>0</v>
      </c>
      <c r="HE60" s="13">
        <f t="shared" si="2195"/>
        <v>0</v>
      </c>
      <c r="HF60" s="13">
        <f t="shared" si="2195"/>
        <v>0</v>
      </c>
      <c r="HG60" s="13">
        <f t="shared" si="2195"/>
        <v>0</v>
      </c>
      <c r="HH60" s="13">
        <f t="shared" si="2195"/>
        <v>0</v>
      </c>
      <c r="HI60" s="13">
        <f t="shared" si="2195"/>
        <v>0</v>
      </c>
      <c r="HJ60" s="13">
        <f t="shared" si="2195"/>
        <v>0</v>
      </c>
      <c r="HK60" s="13">
        <f t="shared" si="2195"/>
        <v>0</v>
      </c>
      <c r="HL60" s="13">
        <f t="shared" si="2195"/>
        <v>0</v>
      </c>
      <c r="HM60" s="13">
        <f t="shared" si="2195"/>
        <v>0</v>
      </c>
      <c r="HN60" s="13">
        <f t="shared" si="2195"/>
        <v>0</v>
      </c>
      <c r="HO60" s="13">
        <f t="shared" si="2195"/>
        <v>0</v>
      </c>
      <c r="HP60" s="13">
        <f t="shared" si="2195"/>
        <v>0</v>
      </c>
      <c r="HQ60" s="13">
        <f t="shared" si="2195"/>
        <v>0</v>
      </c>
      <c r="HR60" s="13">
        <f t="shared" si="2195"/>
        <v>0</v>
      </c>
      <c r="HS60" s="13">
        <f t="shared" si="2195"/>
        <v>0</v>
      </c>
      <c r="HT60" s="13">
        <f t="shared" si="2195"/>
        <v>0</v>
      </c>
      <c r="HU60" s="13">
        <f t="shared" si="2195"/>
        <v>0</v>
      </c>
      <c r="HV60" s="13">
        <f t="shared" si="2195"/>
        <v>0</v>
      </c>
      <c r="HW60" s="13">
        <f t="shared" si="2195"/>
        <v>0</v>
      </c>
      <c r="HX60" s="13">
        <f t="shared" si="2195"/>
        <v>0</v>
      </c>
      <c r="HY60" s="13">
        <f t="shared" si="2195"/>
        <v>0</v>
      </c>
      <c r="HZ60" s="13">
        <f t="shared" si="2195"/>
        <v>0</v>
      </c>
      <c r="IA60" s="13">
        <f t="shared" si="2195"/>
        <v>0</v>
      </c>
      <c r="IB60" s="13">
        <f t="shared" si="2195"/>
        <v>0</v>
      </c>
      <c r="IC60" s="13">
        <f t="shared" si="2195"/>
        <v>0</v>
      </c>
      <c r="ID60" s="13">
        <f t="shared" si="2195"/>
        <v>0</v>
      </c>
      <c r="IE60" s="13">
        <f t="shared" si="2195"/>
        <v>0</v>
      </c>
      <c r="IF60" s="13">
        <f t="shared" si="2195"/>
        <v>0</v>
      </c>
      <c r="IG60" s="13">
        <f t="shared" si="2195"/>
        <v>0</v>
      </c>
      <c r="IH60" s="13">
        <f t="shared" si="2195"/>
        <v>0</v>
      </c>
      <c r="II60" s="13">
        <f t="shared" si="2195"/>
        <v>0</v>
      </c>
      <c r="IJ60" s="13">
        <f t="shared" si="2195"/>
        <v>0</v>
      </c>
      <c r="IK60" s="13">
        <f t="shared" si="2195"/>
        <v>0</v>
      </c>
      <c r="IL60" s="13">
        <f t="shared" si="2195"/>
        <v>0</v>
      </c>
      <c r="IM60" s="13">
        <f t="shared" si="2195"/>
        <v>0</v>
      </c>
      <c r="IN60" s="13">
        <f t="shared" si="2195"/>
        <v>0</v>
      </c>
      <c r="IO60" s="13">
        <f t="shared" si="2195"/>
        <v>0</v>
      </c>
      <c r="IP60" s="13">
        <f t="shared" si="2195"/>
        <v>0</v>
      </c>
      <c r="IQ60" s="13">
        <f t="shared" ref="IQ60:LB60" si="2196">IP60*IQ$3</f>
        <v>0</v>
      </c>
      <c r="IR60" s="13">
        <f t="shared" si="2196"/>
        <v>0</v>
      </c>
      <c r="IS60" s="13">
        <f t="shared" si="2196"/>
        <v>0</v>
      </c>
      <c r="IT60" s="13">
        <f t="shared" si="2196"/>
        <v>0</v>
      </c>
      <c r="IU60" s="13">
        <f t="shared" si="2196"/>
        <v>0</v>
      </c>
      <c r="IV60" s="13">
        <f t="shared" si="2196"/>
        <v>0</v>
      </c>
      <c r="IW60" s="13">
        <f t="shared" si="2196"/>
        <v>0</v>
      </c>
      <c r="IX60" s="13">
        <f t="shared" si="2196"/>
        <v>0</v>
      </c>
      <c r="IY60" s="13">
        <f t="shared" si="2196"/>
        <v>0</v>
      </c>
      <c r="IZ60" s="13">
        <f t="shared" si="2196"/>
        <v>0</v>
      </c>
      <c r="JA60" s="13">
        <f t="shared" si="2196"/>
        <v>0</v>
      </c>
      <c r="JB60" s="13">
        <f t="shared" si="2196"/>
        <v>0</v>
      </c>
      <c r="JC60" s="13">
        <f t="shared" si="2196"/>
        <v>0</v>
      </c>
      <c r="JD60" s="13">
        <f t="shared" si="2196"/>
        <v>0</v>
      </c>
      <c r="JE60" s="13">
        <f t="shared" si="2196"/>
        <v>0</v>
      </c>
      <c r="JF60" s="13">
        <f t="shared" si="2196"/>
        <v>0</v>
      </c>
      <c r="JG60" s="13">
        <f t="shared" si="2196"/>
        <v>0</v>
      </c>
      <c r="JH60" s="13">
        <f t="shared" si="2196"/>
        <v>0</v>
      </c>
      <c r="JI60" s="13">
        <f t="shared" si="2196"/>
        <v>0</v>
      </c>
      <c r="JJ60" s="13">
        <f t="shared" si="2196"/>
        <v>0</v>
      </c>
      <c r="JK60" s="13">
        <f t="shared" si="2196"/>
        <v>0</v>
      </c>
      <c r="JL60" s="13">
        <f t="shared" si="2196"/>
        <v>0</v>
      </c>
      <c r="JM60" s="13">
        <f t="shared" si="2196"/>
        <v>0</v>
      </c>
      <c r="JN60" s="13">
        <f t="shared" si="2196"/>
        <v>0</v>
      </c>
      <c r="JO60" s="13">
        <f t="shared" si="2196"/>
        <v>0</v>
      </c>
      <c r="JP60" s="13">
        <f t="shared" si="2196"/>
        <v>0</v>
      </c>
      <c r="JQ60" s="13">
        <f t="shared" si="2196"/>
        <v>0</v>
      </c>
      <c r="JR60" s="13">
        <f t="shared" si="2196"/>
        <v>0</v>
      </c>
      <c r="JS60" s="13">
        <f t="shared" si="2196"/>
        <v>0</v>
      </c>
      <c r="JT60" s="13">
        <f t="shared" si="2196"/>
        <v>0</v>
      </c>
      <c r="JU60" s="13">
        <f t="shared" si="2196"/>
        <v>0</v>
      </c>
      <c r="JV60" s="13">
        <f t="shared" si="2196"/>
        <v>0</v>
      </c>
      <c r="JW60" s="13">
        <f t="shared" si="2196"/>
        <v>0</v>
      </c>
      <c r="JX60" s="13">
        <f t="shared" si="2196"/>
        <v>0</v>
      </c>
      <c r="JY60" s="13">
        <f t="shared" si="2196"/>
        <v>0</v>
      </c>
      <c r="JZ60" s="13">
        <f t="shared" si="2196"/>
        <v>0</v>
      </c>
      <c r="KA60" s="13">
        <f t="shared" si="2196"/>
        <v>0</v>
      </c>
      <c r="KB60" s="13">
        <f t="shared" si="2196"/>
        <v>0</v>
      </c>
      <c r="KC60" s="13">
        <f t="shared" si="2196"/>
        <v>0</v>
      </c>
      <c r="KD60" s="13">
        <f t="shared" si="2196"/>
        <v>0</v>
      </c>
      <c r="KE60" s="13">
        <f t="shared" si="2196"/>
        <v>0</v>
      </c>
      <c r="KF60" s="13">
        <f t="shared" si="2196"/>
        <v>0</v>
      </c>
      <c r="KG60" s="13">
        <f t="shared" si="2196"/>
        <v>0</v>
      </c>
      <c r="KH60" s="13">
        <f t="shared" si="2196"/>
        <v>0</v>
      </c>
      <c r="KI60" s="13">
        <f t="shared" si="2196"/>
        <v>0</v>
      </c>
      <c r="KJ60" s="13">
        <f t="shared" si="2196"/>
        <v>0</v>
      </c>
      <c r="KK60" s="13">
        <f t="shared" si="2196"/>
        <v>0</v>
      </c>
      <c r="KL60" s="13">
        <f t="shared" si="2196"/>
        <v>0</v>
      </c>
      <c r="KM60" s="13">
        <f t="shared" si="2196"/>
        <v>0</v>
      </c>
      <c r="KN60" s="13">
        <f t="shared" si="2196"/>
        <v>0</v>
      </c>
      <c r="KO60" s="13">
        <f t="shared" si="2196"/>
        <v>0</v>
      </c>
      <c r="KP60" s="13">
        <f t="shared" si="2196"/>
        <v>0</v>
      </c>
      <c r="KQ60" s="13">
        <f t="shared" si="2196"/>
        <v>0</v>
      </c>
      <c r="KR60" s="13">
        <f t="shared" si="2196"/>
        <v>0</v>
      </c>
      <c r="KS60" s="13">
        <f t="shared" si="2196"/>
        <v>0</v>
      </c>
      <c r="KT60" s="13">
        <f t="shared" si="2196"/>
        <v>0</v>
      </c>
      <c r="KU60" s="13">
        <f t="shared" si="2196"/>
        <v>0</v>
      </c>
      <c r="KV60" s="13">
        <f t="shared" si="2196"/>
        <v>0</v>
      </c>
      <c r="KW60" s="13">
        <f t="shared" si="2196"/>
        <v>0</v>
      </c>
      <c r="KX60" s="13">
        <f t="shared" si="2196"/>
        <v>0</v>
      </c>
      <c r="KY60" s="13">
        <f t="shared" si="2196"/>
        <v>0</v>
      </c>
      <c r="KZ60" s="13">
        <f t="shared" si="2196"/>
        <v>0</v>
      </c>
      <c r="LA60" s="13">
        <f t="shared" si="2196"/>
        <v>0</v>
      </c>
      <c r="LB60" s="13">
        <f t="shared" si="2196"/>
        <v>0</v>
      </c>
      <c r="LC60" s="13">
        <f t="shared" ref="LC60:NN60" si="2197">LB60*LC$3</f>
        <v>0</v>
      </c>
      <c r="LD60" s="13">
        <f t="shared" si="2197"/>
        <v>0</v>
      </c>
      <c r="LE60" s="13">
        <f t="shared" si="2197"/>
        <v>0</v>
      </c>
      <c r="LF60" s="13">
        <f t="shared" si="2197"/>
        <v>0</v>
      </c>
      <c r="LG60" s="13">
        <f t="shared" si="2197"/>
        <v>0</v>
      </c>
      <c r="LH60" s="13">
        <f t="shared" si="2197"/>
        <v>0</v>
      </c>
      <c r="LI60" s="13">
        <f t="shared" si="2197"/>
        <v>0</v>
      </c>
      <c r="LJ60" s="13">
        <f t="shared" si="2197"/>
        <v>0</v>
      </c>
      <c r="LK60" s="13">
        <f t="shared" si="2197"/>
        <v>0</v>
      </c>
      <c r="LL60" s="13">
        <f t="shared" si="2197"/>
        <v>0</v>
      </c>
      <c r="LM60" s="13">
        <f t="shared" si="2197"/>
        <v>0</v>
      </c>
      <c r="LN60" s="13">
        <f t="shared" si="2197"/>
        <v>0</v>
      </c>
      <c r="LO60" s="13">
        <f t="shared" si="2197"/>
        <v>0</v>
      </c>
      <c r="LP60" s="13">
        <f t="shared" si="2197"/>
        <v>0</v>
      </c>
      <c r="LQ60" s="13">
        <f t="shared" si="2197"/>
        <v>0</v>
      </c>
      <c r="LR60" s="13">
        <f t="shared" si="2197"/>
        <v>0</v>
      </c>
      <c r="LS60" s="13">
        <f t="shared" si="2197"/>
        <v>0</v>
      </c>
      <c r="LT60" s="13">
        <f t="shared" si="2197"/>
        <v>0</v>
      </c>
      <c r="LU60" s="13">
        <f t="shared" si="2197"/>
        <v>0</v>
      </c>
      <c r="LV60" s="13">
        <f t="shared" si="2197"/>
        <v>0</v>
      </c>
      <c r="LW60" s="13">
        <f t="shared" si="2197"/>
        <v>0</v>
      </c>
      <c r="LX60" s="13">
        <f t="shared" si="2197"/>
        <v>0</v>
      </c>
      <c r="LY60" s="13">
        <f t="shared" si="2197"/>
        <v>0</v>
      </c>
      <c r="LZ60" s="13">
        <f t="shared" si="2197"/>
        <v>0</v>
      </c>
      <c r="MA60" s="13">
        <f t="shared" si="2197"/>
        <v>0</v>
      </c>
      <c r="MB60" s="13">
        <f t="shared" si="2197"/>
        <v>0</v>
      </c>
      <c r="MC60" s="13">
        <f t="shared" si="2197"/>
        <v>0</v>
      </c>
      <c r="MD60" s="13">
        <f t="shared" si="2197"/>
        <v>0</v>
      </c>
      <c r="ME60" s="13">
        <f t="shared" si="2197"/>
        <v>0</v>
      </c>
      <c r="MF60" s="13">
        <f t="shared" si="2197"/>
        <v>0</v>
      </c>
      <c r="MG60" s="13">
        <f t="shared" si="2197"/>
        <v>0</v>
      </c>
      <c r="MH60" s="13">
        <f t="shared" si="2197"/>
        <v>0</v>
      </c>
      <c r="MI60" s="13">
        <f t="shared" si="2197"/>
        <v>0</v>
      </c>
      <c r="MJ60" s="13">
        <f t="shared" si="2197"/>
        <v>0</v>
      </c>
      <c r="MK60" s="13">
        <f t="shared" si="2197"/>
        <v>0</v>
      </c>
      <c r="ML60" s="13">
        <f t="shared" si="2197"/>
        <v>0</v>
      </c>
      <c r="MM60" s="13">
        <f t="shared" si="2197"/>
        <v>0</v>
      </c>
      <c r="MN60" s="13">
        <f t="shared" si="2197"/>
        <v>0</v>
      </c>
      <c r="MO60" s="13">
        <f t="shared" si="2197"/>
        <v>0</v>
      </c>
      <c r="MP60" s="13">
        <f t="shared" si="2197"/>
        <v>0</v>
      </c>
      <c r="MQ60" s="13">
        <f t="shared" si="2197"/>
        <v>0</v>
      </c>
      <c r="MR60" s="13">
        <f t="shared" si="2197"/>
        <v>0</v>
      </c>
      <c r="MS60" s="13">
        <f t="shared" si="2197"/>
        <v>0</v>
      </c>
      <c r="MT60" s="13">
        <f t="shared" si="2197"/>
        <v>0</v>
      </c>
      <c r="MU60" s="13">
        <f t="shared" si="2197"/>
        <v>0</v>
      </c>
      <c r="MV60" s="13">
        <f t="shared" si="2197"/>
        <v>0</v>
      </c>
      <c r="MW60" s="13">
        <f t="shared" si="2197"/>
        <v>0</v>
      </c>
      <c r="MX60" s="13">
        <f t="shared" si="2197"/>
        <v>0</v>
      </c>
      <c r="MY60" s="13">
        <f t="shared" si="2197"/>
        <v>0</v>
      </c>
      <c r="MZ60" s="13">
        <f t="shared" si="2197"/>
        <v>0</v>
      </c>
      <c r="NA60" s="13">
        <f t="shared" si="2197"/>
        <v>0</v>
      </c>
      <c r="NB60" s="13">
        <f t="shared" si="2197"/>
        <v>0</v>
      </c>
      <c r="NC60" s="13">
        <f t="shared" si="2197"/>
        <v>0</v>
      </c>
      <c r="ND60" s="13">
        <f t="shared" si="2197"/>
        <v>0</v>
      </c>
      <c r="NE60" s="13">
        <f t="shared" si="2197"/>
        <v>0</v>
      </c>
      <c r="NF60" s="13">
        <f t="shared" si="2197"/>
        <v>0</v>
      </c>
      <c r="NG60" s="13">
        <f t="shared" si="2197"/>
        <v>0</v>
      </c>
      <c r="NH60" s="13">
        <f t="shared" si="2197"/>
        <v>0</v>
      </c>
      <c r="NI60" s="13">
        <f t="shared" si="2197"/>
        <v>0</v>
      </c>
      <c r="NJ60" s="13">
        <f t="shared" si="2197"/>
        <v>0</v>
      </c>
      <c r="NK60" s="13">
        <f t="shared" si="2197"/>
        <v>0</v>
      </c>
      <c r="NL60" s="13">
        <f t="shared" si="2197"/>
        <v>0</v>
      </c>
      <c r="NM60" s="13">
        <f t="shared" si="2197"/>
        <v>0</v>
      </c>
      <c r="NN60" s="13">
        <f t="shared" si="2197"/>
        <v>0</v>
      </c>
      <c r="NO60" s="13">
        <f t="shared" ref="NO60:PZ60" si="2198">NN60*NO$3</f>
        <v>0</v>
      </c>
      <c r="NP60" s="13">
        <f t="shared" si="2198"/>
        <v>0</v>
      </c>
      <c r="NQ60" s="13">
        <f t="shared" si="2198"/>
        <v>0</v>
      </c>
      <c r="NR60" s="13">
        <f t="shared" si="2198"/>
        <v>0</v>
      </c>
      <c r="NS60" s="13">
        <f t="shared" si="2198"/>
        <v>0</v>
      </c>
      <c r="NT60" s="13">
        <f t="shared" si="2198"/>
        <v>0</v>
      </c>
      <c r="NU60" s="13">
        <f t="shared" si="2198"/>
        <v>0</v>
      </c>
      <c r="NV60" s="13">
        <f t="shared" si="2198"/>
        <v>0</v>
      </c>
      <c r="NW60" s="13">
        <f t="shared" si="2198"/>
        <v>0</v>
      </c>
      <c r="NX60" s="13">
        <f t="shared" si="2198"/>
        <v>0</v>
      </c>
      <c r="NY60" s="13">
        <f t="shared" si="2198"/>
        <v>0</v>
      </c>
      <c r="NZ60" s="13">
        <f t="shared" si="2198"/>
        <v>0</v>
      </c>
      <c r="OA60" s="13">
        <f t="shared" si="2198"/>
        <v>0</v>
      </c>
      <c r="OB60" s="13">
        <f t="shared" si="2198"/>
        <v>0</v>
      </c>
      <c r="OC60" s="13">
        <f t="shared" si="2198"/>
        <v>0</v>
      </c>
      <c r="OD60" s="13">
        <f t="shared" si="2198"/>
        <v>0</v>
      </c>
      <c r="OE60" s="13">
        <f t="shared" si="2198"/>
        <v>0</v>
      </c>
      <c r="OF60" s="13">
        <f t="shared" si="2198"/>
        <v>0</v>
      </c>
      <c r="OG60" s="13">
        <f t="shared" si="2198"/>
        <v>0</v>
      </c>
      <c r="OH60" s="13">
        <f t="shared" si="2198"/>
        <v>0</v>
      </c>
      <c r="OI60" s="13">
        <f t="shared" si="2198"/>
        <v>0</v>
      </c>
      <c r="OJ60" s="13">
        <f t="shared" si="2198"/>
        <v>0</v>
      </c>
      <c r="OK60" s="13">
        <f t="shared" si="2198"/>
        <v>0</v>
      </c>
      <c r="OL60" s="13">
        <f t="shared" si="2198"/>
        <v>0</v>
      </c>
      <c r="OM60" s="13">
        <f t="shared" si="2198"/>
        <v>0</v>
      </c>
      <c r="ON60" s="13">
        <f t="shared" si="2198"/>
        <v>0</v>
      </c>
      <c r="OO60" s="13">
        <f t="shared" si="2198"/>
        <v>0</v>
      </c>
      <c r="OP60" s="13">
        <f t="shared" si="2198"/>
        <v>0</v>
      </c>
      <c r="OQ60" s="13">
        <f t="shared" si="2198"/>
        <v>0</v>
      </c>
      <c r="OR60" s="13">
        <f t="shared" si="2198"/>
        <v>0</v>
      </c>
      <c r="OS60" s="13">
        <f t="shared" si="2198"/>
        <v>0</v>
      </c>
      <c r="OT60" s="13">
        <f t="shared" si="2198"/>
        <v>0</v>
      </c>
      <c r="OU60" s="13">
        <f t="shared" si="2198"/>
        <v>0</v>
      </c>
      <c r="OV60" s="13">
        <f t="shared" si="2198"/>
        <v>0</v>
      </c>
      <c r="OW60" s="13">
        <f t="shared" si="2198"/>
        <v>0</v>
      </c>
      <c r="OX60" s="13">
        <f t="shared" si="2198"/>
        <v>0</v>
      </c>
      <c r="OY60" s="13">
        <f t="shared" si="2198"/>
        <v>0</v>
      </c>
      <c r="OZ60" s="13">
        <f t="shared" si="2198"/>
        <v>0</v>
      </c>
      <c r="PA60" s="13">
        <f t="shared" si="2198"/>
        <v>0</v>
      </c>
      <c r="PB60" s="13">
        <f t="shared" si="2198"/>
        <v>0</v>
      </c>
      <c r="PC60" s="13">
        <f t="shared" si="2198"/>
        <v>0</v>
      </c>
      <c r="PD60" s="13">
        <f t="shared" si="2198"/>
        <v>0</v>
      </c>
      <c r="PE60" s="13">
        <f t="shared" si="2198"/>
        <v>0</v>
      </c>
      <c r="PF60" s="13">
        <f t="shared" si="2198"/>
        <v>0</v>
      </c>
      <c r="PG60" s="13">
        <f t="shared" si="2198"/>
        <v>0</v>
      </c>
      <c r="PH60" s="13">
        <f t="shared" si="2198"/>
        <v>0</v>
      </c>
      <c r="PI60" s="13">
        <f t="shared" si="2198"/>
        <v>0</v>
      </c>
      <c r="PJ60" s="13">
        <f t="shared" si="2198"/>
        <v>0</v>
      </c>
      <c r="PK60" s="13">
        <f t="shared" si="2198"/>
        <v>0</v>
      </c>
      <c r="PL60" s="13">
        <f t="shared" si="2198"/>
        <v>0</v>
      </c>
      <c r="PM60" s="13">
        <f t="shared" si="2198"/>
        <v>0</v>
      </c>
      <c r="PN60" s="13">
        <f t="shared" si="2198"/>
        <v>0</v>
      </c>
      <c r="PO60" s="13">
        <f t="shared" si="2198"/>
        <v>0</v>
      </c>
      <c r="PP60" s="13">
        <f t="shared" si="2198"/>
        <v>0</v>
      </c>
      <c r="PQ60" s="13">
        <f t="shared" si="2198"/>
        <v>0</v>
      </c>
      <c r="PR60" s="13">
        <f t="shared" si="2198"/>
        <v>0</v>
      </c>
      <c r="PS60" s="13">
        <f t="shared" si="2198"/>
        <v>0</v>
      </c>
      <c r="PT60" s="13">
        <f t="shared" si="2198"/>
        <v>0</v>
      </c>
      <c r="PU60" s="13">
        <f t="shared" si="2198"/>
        <v>0</v>
      </c>
      <c r="PV60" s="13">
        <f t="shared" si="2198"/>
        <v>0</v>
      </c>
      <c r="PW60" s="13">
        <f t="shared" si="2198"/>
        <v>0</v>
      </c>
      <c r="PX60" s="13">
        <f t="shared" si="2198"/>
        <v>0</v>
      </c>
      <c r="PY60" s="13">
        <f t="shared" si="2198"/>
        <v>0</v>
      </c>
      <c r="PZ60" s="13">
        <f t="shared" si="2198"/>
        <v>0</v>
      </c>
      <c r="QA60" s="13">
        <f t="shared" ref="QA60:QT60" si="2199">PZ60*QA$3</f>
        <v>0</v>
      </c>
      <c r="QB60" s="13">
        <f t="shared" si="2199"/>
        <v>0</v>
      </c>
      <c r="QC60" s="13">
        <f t="shared" si="2199"/>
        <v>0</v>
      </c>
      <c r="QD60" s="13">
        <f t="shared" si="2199"/>
        <v>0</v>
      </c>
      <c r="QE60" s="13">
        <f t="shared" si="2199"/>
        <v>0</v>
      </c>
      <c r="QF60" s="13">
        <f t="shared" si="2199"/>
        <v>0</v>
      </c>
      <c r="QG60" s="13">
        <f t="shared" si="2199"/>
        <v>0</v>
      </c>
      <c r="QH60" s="13">
        <f t="shared" si="2199"/>
        <v>0</v>
      </c>
      <c r="QI60" s="13">
        <f t="shared" si="2199"/>
        <v>0</v>
      </c>
      <c r="QJ60" s="13">
        <f t="shared" si="2199"/>
        <v>0</v>
      </c>
      <c r="QK60" s="13">
        <f t="shared" si="2199"/>
        <v>0</v>
      </c>
      <c r="QL60" s="13">
        <f t="shared" si="2199"/>
        <v>0</v>
      </c>
      <c r="QM60" s="13">
        <f t="shared" si="2199"/>
        <v>0</v>
      </c>
      <c r="QN60" s="13">
        <f t="shared" si="2199"/>
        <v>0</v>
      </c>
      <c r="QO60" s="13">
        <f t="shared" si="2199"/>
        <v>0</v>
      </c>
      <c r="QP60" s="13">
        <f t="shared" si="2199"/>
        <v>0</v>
      </c>
      <c r="QQ60" s="13">
        <f t="shared" si="2199"/>
        <v>0</v>
      </c>
      <c r="QR60" s="13">
        <f t="shared" si="2199"/>
        <v>0</v>
      </c>
      <c r="QS60" s="13">
        <f t="shared" si="2199"/>
        <v>0</v>
      </c>
      <c r="QT60" s="13">
        <f t="shared" si="2199"/>
        <v>0</v>
      </c>
    </row>
    <row r="61" spans="2:462" x14ac:dyDescent="0.3">
      <c r="B61" s="160" t="s">
        <v>395</v>
      </c>
      <c r="H61" s="13"/>
      <c r="I61" s="13">
        <f>Assumptions!N52</f>
        <v>15000</v>
      </c>
      <c r="L61" s="13">
        <f>I61*L$3</f>
        <v>15000</v>
      </c>
      <c r="M61" s="13">
        <f>L61*M$3</f>
        <v>15000</v>
      </c>
      <c r="N61" s="13">
        <f t="shared" ref="N61:BY61" si="2200">M61*N$3</f>
        <v>15000</v>
      </c>
      <c r="O61" s="13">
        <f t="shared" si="2200"/>
        <v>15000</v>
      </c>
      <c r="P61" s="13">
        <f t="shared" si="2200"/>
        <v>15000</v>
      </c>
      <c r="Q61" s="13">
        <f t="shared" si="2200"/>
        <v>15000</v>
      </c>
      <c r="R61" s="13">
        <f t="shared" si="2200"/>
        <v>15000</v>
      </c>
      <c r="S61" s="13">
        <f t="shared" si="2200"/>
        <v>15000</v>
      </c>
      <c r="T61" s="13">
        <f t="shared" si="2200"/>
        <v>15000</v>
      </c>
      <c r="U61" s="13">
        <f t="shared" si="2200"/>
        <v>15000</v>
      </c>
      <c r="V61" s="13">
        <f t="shared" si="2200"/>
        <v>15000</v>
      </c>
      <c r="W61" s="13">
        <f t="shared" si="2200"/>
        <v>15000</v>
      </c>
      <c r="X61" s="13">
        <f t="shared" si="2200"/>
        <v>15000</v>
      </c>
      <c r="Y61" s="13">
        <f t="shared" si="2200"/>
        <v>15000</v>
      </c>
      <c r="Z61" s="13">
        <f t="shared" si="2200"/>
        <v>15000</v>
      </c>
      <c r="AA61" s="13">
        <f t="shared" si="2200"/>
        <v>15000</v>
      </c>
      <c r="AB61" s="13">
        <f t="shared" si="2200"/>
        <v>15000</v>
      </c>
      <c r="AC61" s="13">
        <f t="shared" si="2200"/>
        <v>15000</v>
      </c>
      <c r="AD61" s="13">
        <f t="shared" si="2200"/>
        <v>15000</v>
      </c>
      <c r="AE61" s="13">
        <f t="shared" si="2200"/>
        <v>15000</v>
      </c>
      <c r="AF61" s="13">
        <f t="shared" si="2200"/>
        <v>15000</v>
      </c>
      <c r="AG61" s="13">
        <f t="shared" si="2200"/>
        <v>15000</v>
      </c>
      <c r="AH61" s="13">
        <f t="shared" si="2200"/>
        <v>15000</v>
      </c>
      <c r="AI61" s="13">
        <f t="shared" si="2200"/>
        <v>15000</v>
      </c>
      <c r="AJ61" s="13">
        <f t="shared" si="2200"/>
        <v>15000</v>
      </c>
      <c r="AK61" s="13">
        <f t="shared" si="2200"/>
        <v>15000</v>
      </c>
      <c r="AL61" s="13">
        <f t="shared" si="2200"/>
        <v>15000</v>
      </c>
      <c r="AM61" s="13">
        <f t="shared" si="2200"/>
        <v>15000</v>
      </c>
      <c r="AN61" s="13">
        <f t="shared" si="2200"/>
        <v>15000</v>
      </c>
      <c r="AO61" s="13">
        <f t="shared" si="2200"/>
        <v>15000</v>
      </c>
      <c r="AP61" s="13">
        <f t="shared" si="2200"/>
        <v>15000</v>
      </c>
      <c r="AQ61" s="13">
        <f t="shared" si="2200"/>
        <v>15000</v>
      </c>
      <c r="AR61" s="13">
        <f t="shared" si="2200"/>
        <v>15000</v>
      </c>
      <c r="AS61" s="13">
        <f t="shared" si="2200"/>
        <v>15000</v>
      </c>
      <c r="AT61" s="13">
        <f t="shared" si="2200"/>
        <v>15000</v>
      </c>
      <c r="AU61" s="13">
        <f t="shared" si="2200"/>
        <v>15000</v>
      </c>
      <c r="AV61" s="13">
        <f t="shared" si="2200"/>
        <v>15000</v>
      </c>
      <c r="AW61" s="13">
        <f t="shared" si="2200"/>
        <v>15000</v>
      </c>
      <c r="AX61" s="13">
        <f t="shared" si="2200"/>
        <v>15000</v>
      </c>
      <c r="AY61" s="13">
        <f t="shared" si="2200"/>
        <v>15000</v>
      </c>
      <c r="AZ61" s="13">
        <f t="shared" si="2200"/>
        <v>15000</v>
      </c>
      <c r="BA61" s="13">
        <f t="shared" si="2200"/>
        <v>15000</v>
      </c>
      <c r="BB61" s="13">
        <f t="shared" si="2200"/>
        <v>15000</v>
      </c>
      <c r="BC61" s="13">
        <f t="shared" si="2200"/>
        <v>15000</v>
      </c>
      <c r="BD61" s="13">
        <f t="shared" si="2200"/>
        <v>15000</v>
      </c>
      <c r="BE61" s="13">
        <f t="shared" si="2200"/>
        <v>15000</v>
      </c>
      <c r="BF61" s="13">
        <f t="shared" si="2200"/>
        <v>15000</v>
      </c>
      <c r="BG61" s="13">
        <f t="shared" si="2200"/>
        <v>15000</v>
      </c>
      <c r="BH61" s="13">
        <f t="shared" si="2200"/>
        <v>15000</v>
      </c>
      <c r="BI61" s="13">
        <f t="shared" si="2200"/>
        <v>15000</v>
      </c>
      <c r="BJ61" s="13">
        <f t="shared" si="2200"/>
        <v>15000</v>
      </c>
      <c r="BK61" s="13">
        <f t="shared" si="2200"/>
        <v>15000</v>
      </c>
      <c r="BL61" s="13">
        <f t="shared" si="2200"/>
        <v>15000</v>
      </c>
      <c r="BM61" s="13">
        <f t="shared" si="2200"/>
        <v>15000</v>
      </c>
      <c r="BN61" s="13">
        <f t="shared" si="2200"/>
        <v>15000</v>
      </c>
      <c r="BO61" s="13">
        <f t="shared" si="2200"/>
        <v>15000</v>
      </c>
      <c r="BP61" s="13">
        <f t="shared" si="2200"/>
        <v>15000</v>
      </c>
      <c r="BQ61" s="13">
        <f t="shared" si="2200"/>
        <v>15000</v>
      </c>
      <c r="BR61" s="13">
        <f t="shared" si="2200"/>
        <v>15000</v>
      </c>
      <c r="BS61" s="13">
        <f t="shared" si="2200"/>
        <v>15000</v>
      </c>
      <c r="BT61" s="13">
        <f t="shared" si="2200"/>
        <v>15000</v>
      </c>
      <c r="BU61" s="13">
        <f t="shared" si="2200"/>
        <v>15000</v>
      </c>
      <c r="BV61" s="13">
        <f t="shared" si="2200"/>
        <v>15000</v>
      </c>
      <c r="BW61" s="13">
        <f t="shared" si="2200"/>
        <v>15000</v>
      </c>
      <c r="BX61" s="13">
        <f t="shared" si="2200"/>
        <v>15000</v>
      </c>
      <c r="BY61" s="13">
        <f t="shared" si="2200"/>
        <v>15000</v>
      </c>
      <c r="BZ61" s="13">
        <f t="shared" ref="BZ61:EK61" si="2201">BY61*BZ$3</f>
        <v>15000</v>
      </c>
      <c r="CA61" s="13">
        <f t="shared" si="2201"/>
        <v>15000</v>
      </c>
      <c r="CB61" s="13">
        <f t="shared" si="2201"/>
        <v>15000</v>
      </c>
      <c r="CC61" s="13">
        <f t="shared" si="2201"/>
        <v>15000</v>
      </c>
      <c r="CD61" s="13">
        <f t="shared" si="2201"/>
        <v>15000</v>
      </c>
      <c r="CE61" s="13">
        <f t="shared" si="2201"/>
        <v>15000</v>
      </c>
      <c r="CF61" s="13">
        <f t="shared" si="2201"/>
        <v>0</v>
      </c>
      <c r="CG61" s="13">
        <f t="shared" si="2201"/>
        <v>0</v>
      </c>
      <c r="CH61" s="13">
        <f t="shared" si="2201"/>
        <v>0</v>
      </c>
      <c r="CI61" s="13">
        <f t="shared" si="2201"/>
        <v>0</v>
      </c>
      <c r="CJ61" s="13">
        <f t="shared" si="2201"/>
        <v>0</v>
      </c>
      <c r="CK61" s="13">
        <f t="shared" si="2201"/>
        <v>0</v>
      </c>
      <c r="CL61" s="13">
        <f t="shared" si="2201"/>
        <v>0</v>
      </c>
      <c r="CM61" s="13">
        <f t="shared" si="2201"/>
        <v>0</v>
      </c>
      <c r="CN61" s="13">
        <f t="shared" si="2201"/>
        <v>0</v>
      </c>
      <c r="CO61" s="13">
        <f t="shared" si="2201"/>
        <v>0</v>
      </c>
      <c r="CP61" s="13">
        <f t="shared" si="2201"/>
        <v>0</v>
      </c>
      <c r="CQ61" s="13">
        <f t="shared" si="2201"/>
        <v>0</v>
      </c>
      <c r="CR61" s="13">
        <f t="shared" si="2201"/>
        <v>0</v>
      </c>
      <c r="CS61" s="13">
        <f t="shared" si="2201"/>
        <v>0</v>
      </c>
      <c r="CT61" s="13">
        <f t="shared" si="2201"/>
        <v>0</v>
      </c>
      <c r="CU61" s="13">
        <f t="shared" si="2201"/>
        <v>0</v>
      </c>
      <c r="CV61" s="13">
        <f t="shared" si="2201"/>
        <v>0</v>
      </c>
      <c r="CW61" s="13">
        <f t="shared" si="2201"/>
        <v>0</v>
      </c>
      <c r="CX61" s="13">
        <f t="shared" si="2201"/>
        <v>0</v>
      </c>
      <c r="CY61" s="13">
        <f t="shared" si="2201"/>
        <v>0</v>
      </c>
      <c r="CZ61" s="13">
        <f t="shared" si="2201"/>
        <v>0</v>
      </c>
      <c r="DA61" s="13">
        <f t="shared" si="2201"/>
        <v>0</v>
      </c>
      <c r="DB61" s="13">
        <f t="shared" si="2201"/>
        <v>0</v>
      </c>
      <c r="DC61" s="13">
        <f t="shared" si="2201"/>
        <v>0</v>
      </c>
      <c r="DD61" s="13">
        <f t="shared" si="2201"/>
        <v>0</v>
      </c>
      <c r="DE61" s="13">
        <f t="shared" si="2201"/>
        <v>0</v>
      </c>
      <c r="DF61" s="13">
        <f t="shared" si="2201"/>
        <v>0</v>
      </c>
      <c r="DG61" s="13">
        <f t="shared" si="2201"/>
        <v>0</v>
      </c>
      <c r="DH61" s="13">
        <f t="shared" si="2201"/>
        <v>0</v>
      </c>
      <c r="DI61" s="13">
        <f t="shared" si="2201"/>
        <v>0</v>
      </c>
      <c r="DJ61" s="13">
        <f t="shared" si="2201"/>
        <v>0</v>
      </c>
      <c r="DK61" s="13">
        <f t="shared" si="2201"/>
        <v>0</v>
      </c>
      <c r="DL61" s="13">
        <f t="shared" si="2201"/>
        <v>0</v>
      </c>
      <c r="DM61" s="13">
        <f t="shared" si="2201"/>
        <v>0</v>
      </c>
      <c r="DN61" s="13">
        <f t="shared" si="2201"/>
        <v>0</v>
      </c>
      <c r="DO61" s="13">
        <f t="shared" si="2201"/>
        <v>0</v>
      </c>
      <c r="DP61" s="13">
        <f t="shared" si="2201"/>
        <v>0</v>
      </c>
      <c r="DQ61" s="13">
        <f t="shared" si="2201"/>
        <v>0</v>
      </c>
      <c r="DR61" s="13">
        <f t="shared" si="2201"/>
        <v>0</v>
      </c>
      <c r="DS61" s="13">
        <f t="shared" si="2201"/>
        <v>0</v>
      </c>
      <c r="DT61" s="13">
        <f t="shared" si="2201"/>
        <v>0</v>
      </c>
      <c r="DU61" s="13">
        <f t="shared" si="2201"/>
        <v>0</v>
      </c>
      <c r="DV61" s="13">
        <f t="shared" si="2201"/>
        <v>0</v>
      </c>
      <c r="DW61" s="13">
        <f t="shared" si="2201"/>
        <v>0</v>
      </c>
      <c r="DX61" s="13">
        <f t="shared" si="2201"/>
        <v>0</v>
      </c>
      <c r="DY61" s="13">
        <f t="shared" si="2201"/>
        <v>0</v>
      </c>
      <c r="DZ61" s="13">
        <f t="shared" si="2201"/>
        <v>0</v>
      </c>
      <c r="EA61" s="13">
        <f t="shared" si="2201"/>
        <v>0</v>
      </c>
      <c r="EB61" s="13">
        <f t="shared" si="2201"/>
        <v>0</v>
      </c>
      <c r="EC61" s="13">
        <f t="shared" si="2201"/>
        <v>0</v>
      </c>
      <c r="ED61" s="13">
        <f t="shared" si="2201"/>
        <v>0</v>
      </c>
      <c r="EE61" s="13">
        <f t="shared" si="2201"/>
        <v>0</v>
      </c>
      <c r="EF61" s="13">
        <f t="shared" si="2201"/>
        <v>0</v>
      </c>
      <c r="EG61" s="13">
        <f t="shared" si="2201"/>
        <v>0</v>
      </c>
      <c r="EH61" s="13">
        <f t="shared" si="2201"/>
        <v>0</v>
      </c>
      <c r="EI61" s="13">
        <f t="shared" si="2201"/>
        <v>0</v>
      </c>
      <c r="EJ61" s="13">
        <f t="shared" si="2201"/>
        <v>0</v>
      </c>
      <c r="EK61" s="13">
        <f t="shared" si="2201"/>
        <v>0</v>
      </c>
      <c r="EL61" s="13">
        <f t="shared" ref="EL61:GW61" si="2202">EK61*EL$3</f>
        <v>0</v>
      </c>
      <c r="EM61" s="13">
        <f t="shared" si="2202"/>
        <v>0</v>
      </c>
      <c r="EN61" s="13">
        <f t="shared" si="2202"/>
        <v>0</v>
      </c>
      <c r="EO61" s="13">
        <f t="shared" si="2202"/>
        <v>0</v>
      </c>
      <c r="EP61" s="13">
        <f t="shared" si="2202"/>
        <v>0</v>
      </c>
      <c r="EQ61" s="13">
        <f t="shared" si="2202"/>
        <v>0</v>
      </c>
      <c r="ER61" s="13">
        <f t="shared" si="2202"/>
        <v>0</v>
      </c>
      <c r="ES61" s="13">
        <f t="shared" si="2202"/>
        <v>0</v>
      </c>
      <c r="ET61" s="13">
        <f t="shared" si="2202"/>
        <v>0</v>
      </c>
      <c r="EU61" s="13">
        <f t="shared" si="2202"/>
        <v>0</v>
      </c>
      <c r="EV61" s="13">
        <f t="shared" si="2202"/>
        <v>0</v>
      </c>
      <c r="EW61" s="13">
        <f t="shared" si="2202"/>
        <v>0</v>
      </c>
      <c r="EX61" s="13">
        <f t="shared" si="2202"/>
        <v>0</v>
      </c>
      <c r="EY61" s="13">
        <f t="shared" si="2202"/>
        <v>0</v>
      </c>
      <c r="EZ61" s="13">
        <f t="shared" si="2202"/>
        <v>0</v>
      </c>
      <c r="FA61" s="13">
        <f t="shared" si="2202"/>
        <v>0</v>
      </c>
      <c r="FB61" s="13">
        <f t="shared" si="2202"/>
        <v>0</v>
      </c>
      <c r="FC61" s="13">
        <f t="shared" si="2202"/>
        <v>0</v>
      </c>
      <c r="FD61" s="13">
        <f t="shared" si="2202"/>
        <v>0</v>
      </c>
      <c r="FE61" s="13">
        <f t="shared" si="2202"/>
        <v>0</v>
      </c>
      <c r="FF61" s="13">
        <f t="shared" si="2202"/>
        <v>0</v>
      </c>
      <c r="FG61" s="13">
        <f t="shared" si="2202"/>
        <v>0</v>
      </c>
      <c r="FH61" s="13">
        <f t="shared" si="2202"/>
        <v>0</v>
      </c>
      <c r="FI61" s="13">
        <f t="shared" si="2202"/>
        <v>0</v>
      </c>
      <c r="FJ61" s="13">
        <f t="shared" si="2202"/>
        <v>0</v>
      </c>
      <c r="FK61" s="13">
        <f t="shared" si="2202"/>
        <v>0</v>
      </c>
      <c r="FL61" s="13">
        <f t="shared" si="2202"/>
        <v>0</v>
      </c>
      <c r="FM61" s="13">
        <f t="shared" si="2202"/>
        <v>0</v>
      </c>
      <c r="FN61" s="13">
        <f t="shared" si="2202"/>
        <v>0</v>
      </c>
      <c r="FO61" s="13">
        <f t="shared" si="2202"/>
        <v>0</v>
      </c>
      <c r="FP61" s="13">
        <f t="shared" si="2202"/>
        <v>0</v>
      </c>
      <c r="FQ61" s="13">
        <f t="shared" si="2202"/>
        <v>0</v>
      </c>
      <c r="FR61" s="13">
        <f t="shared" si="2202"/>
        <v>0</v>
      </c>
      <c r="FS61" s="13">
        <f t="shared" si="2202"/>
        <v>0</v>
      </c>
      <c r="FT61" s="13">
        <f t="shared" si="2202"/>
        <v>0</v>
      </c>
      <c r="FU61" s="13">
        <f t="shared" si="2202"/>
        <v>0</v>
      </c>
      <c r="FV61" s="13">
        <f t="shared" si="2202"/>
        <v>0</v>
      </c>
      <c r="FW61" s="13">
        <f t="shared" si="2202"/>
        <v>0</v>
      </c>
      <c r="FX61" s="13">
        <f t="shared" si="2202"/>
        <v>0</v>
      </c>
      <c r="FY61" s="13">
        <f t="shared" si="2202"/>
        <v>0</v>
      </c>
      <c r="FZ61" s="13">
        <f t="shared" si="2202"/>
        <v>0</v>
      </c>
      <c r="GA61" s="13">
        <f t="shared" si="2202"/>
        <v>0</v>
      </c>
      <c r="GB61" s="13">
        <f t="shared" si="2202"/>
        <v>0</v>
      </c>
      <c r="GC61" s="13">
        <f t="shared" si="2202"/>
        <v>0</v>
      </c>
      <c r="GD61" s="13">
        <f t="shared" si="2202"/>
        <v>0</v>
      </c>
      <c r="GE61" s="13">
        <f t="shared" si="2202"/>
        <v>0</v>
      </c>
      <c r="GF61" s="13">
        <f t="shared" si="2202"/>
        <v>0</v>
      </c>
      <c r="GG61" s="13">
        <f t="shared" si="2202"/>
        <v>0</v>
      </c>
      <c r="GH61" s="13">
        <f t="shared" si="2202"/>
        <v>0</v>
      </c>
      <c r="GI61" s="13">
        <f t="shared" si="2202"/>
        <v>0</v>
      </c>
      <c r="GJ61" s="13">
        <f t="shared" si="2202"/>
        <v>0</v>
      </c>
      <c r="GK61" s="13">
        <f t="shared" si="2202"/>
        <v>0</v>
      </c>
      <c r="GL61" s="13">
        <f t="shared" si="2202"/>
        <v>0</v>
      </c>
      <c r="GM61" s="13">
        <f t="shared" si="2202"/>
        <v>0</v>
      </c>
      <c r="GN61" s="13">
        <f t="shared" si="2202"/>
        <v>0</v>
      </c>
      <c r="GO61" s="13">
        <f t="shared" si="2202"/>
        <v>0</v>
      </c>
      <c r="GP61" s="13">
        <f t="shared" si="2202"/>
        <v>0</v>
      </c>
      <c r="GQ61" s="13">
        <f t="shared" si="2202"/>
        <v>0</v>
      </c>
      <c r="GR61" s="13">
        <f t="shared" si="2202"/>
        <v>0</v>
      </c>
      <c r="GS61" s="13">
        <f t="shared" si="2202"/>
        <v>0</v>
      </c>
      <c r="GT61" s="13">
        <f t="shared" si="2202"/>
        <v>0</v>
      </c>
      <c r="GU61" s="13">
        <f t="shared" si="2202"/>
        <v>0</v>
      </c>
      <c r="GV61" s="13">
        <f t="shared" si="2202"/>
        <v>0</v>
      </c>
      <c r="GW61" s="13">
        <f t="shared" si="2202"/>
        <v>0</v>
      </c>
      <c r="GX61" s="13">
        <f t="shared" ref="GX61:IP61" si="2203">GW61*GX$3</f>
        <v>0</v>
      </c>
      <c r="GY61" s="13">
        <f t="shared" si="2203"/>
        <v>0</v>
      </c>
      <c r="GZ61" s="13">
        <f t="shared" si="2203"/>
        <v>0</v>
      </c>
      <c r="HA61" s="13">
        <f t="shared" si="2203"/>
        <v>0</v>
      </c>
      <c r="HB61" s="13">
        <f t="shared" si="2203"/>
        <v>0</v>
      </c>
      <c r="HC61" s="13">
        <f t="shared" si="2203"/>
        <v>0</v>
      </c>
      <c r="HD61" s="13">
        <f t="shared" si="2203"/>
        <v>0</v>
      </c>
      <c r="HE61" s="13">
        <f t="shared" si="2203"/>
        <v>0</v>
      </c>
      <c r="HF61" s="13">
        <f t="shared" si="2203"/>
        <v>0</v>
      </c>
      <c r="HG61" s="13">
        <f t="shared" si="2203"/>
        <v>0</v>
      </c>
      <c r="HH61" s="13">
        <f t="shared" si="2203"/>
        <v>0</v>
      </c>
      <c r="HI61" s="13">
        <f t="shared" si="2203"/>
        <v>0</v>
      </c>
      <c r="HJ61" s="13">
        <f t="shared" si="2203"/>
        <v>0</v>
      </c>
      <c r="HK61" s="13">
        <f t="shared" si="2203"/>
        <v>0</v>
      </c>
      <c r="HL61" s="13">
        <f t="shared" si="2203"/>
        <v>0</v>
      </c>
      <c r="HM61" s="13">
        <f t="shared" si="2203"/>
        <v>0</v>
      </c>
      <c r="HN61" s="13">
        <f t="shared" si="2203"/>
        <v>0</v>
      </c>
      <c r="HO61" s="13">
        <f t="shared" si="2203"/>
        <v>0</v>
      </c>
      <c r="HP61" s="13">
        <f t="shared" si="2203"/>
        <v>0</v>
      </c>
      <c r="HQ61" s="13">
        <f t="shared" si="2203"/>
        <v>0</v>
      </c>
      <c r="HR61" s="13">
        <f t="shared" si="2203"/>
        <v>0</v>
      </c>
      <c r="HS61" s="13">
        <f t="shared" si="2203"/>
        <v>0</v>
      </c>
      <c r="HT61" s="13">
        <f t="shared" si="2203"/>
        <v>0</v>
      </c>
      <c r="HU61" s="13">
        <f t="shared" si="2203"/>
        <v>0</v>
      </c>
      <c r="HV61" s="13">
        <f t="shared" si="2203"/>
        <v>0</v>
      </c>
      <c r="HW61" s="13">
        <f t="shared" si="2203"/>
        <v>0</v>
      </c>
      <c r="HX61" s="13">
        <f t="shared" si="2203"/>
        <v>0</v>
      </c>
      <c r="HY61" s="13">
        <f t="shared" si="2203"/>
        <v>0</v>
      </c>
      <c r="HZ61" s="13">
        <f t="shared" si="2203"/>
        <v>0</v>
      </c>
      <c r="IA61" s="13">
        <f t="shared" si="2203"/>
        <v>0</v>
      </c>
      <c r="IB61" s="13">
        <f t="shared" si="2203"/>
        <v>0</v>
      </c>
      <c r="IC61" s="13">
        <f t="shared" si="2203"/>
        <v>0</v>
      </c>
      <c r="ID61" s="13">
        <f t="shared" si="2203"/>
        <v>0</v>
      </c>
      <c r="IE61" s="13">
        <f t="shared" si="2203"/>
        <v>0</v>
      </c>
      <c r="IF61" s="13">
        <f t="shared" si="2203"/>
        <v>0</v>
      </c>
      <c r="IG61" s="13">
        <f t="shared" si="2203"/>
        <v>0</v>
      </c>
      <c r="IH61" s="13">
        <f t="shared" si="2203"/>
        <v>0</v>
      </c>
      <c r="II61" s="13">
        <f t="shared" si="2203"/>
        <v>0</v>
      </c>
      <c r="IJ61" s="13">
        <f t="shared" si="2203"/>
        <v>0</v>
      </c>
      <c r="IK61" s="13">
        <f t="shared" si="2203"/>
        <v>0</v>
      </c>
      <c r="IL61" s="13">
        <f t="shared" si="2203"/>
        <v>0</v>
      </c>
      <c r="IM61" s="13">
        <f t="shared" si="2203"/>
        <v>0</v>
      </c>
      <c r="IN61" s="13">
        <f t="shared" si="2203"/>
        <v>0</v>
      </c>
      <c r="IO61" s="13">
        <f t="shared" si="2203"/>
        <v>0</v>
      </c>
      <c r="IP61" s="13">
        <f t="shared" si="2203"/>
        <v>0</v>
      </c>
      <c r="IQ61" s="13">
        <f t="shared" ref="IQ61:LB61" si="2204">IP61*IQ$3</f>
        <v>0</v>
      </c>
      <c r="IR61" s="13">
        <f t="shared" si="2204"/>
        <v>0</v>
      </c>
      <c r="IS61" s="13">
        <f t="shared" si="2204"/>
        <v>0</v>
      </c>
      <c r="IT61" s="13">
        <f t="shared" si="2204"/>
        <v>0</v>
      </c>
      <c r="IU61" s="13">
        <f t="shared" si="2204"/>
        <v>0</v>
      </c>
      <c r="IV61" s="13">
        <f t="shared" si="2204"/>
        <v>0</v>
      </c>
      <c r="IW61" s="13">
        <f t="shared" si="2204"/>
        <v>0</v>
      </c>
      <c r="IX61" s="13">
        <f t="shared" si="2204"/>
        <v>0</v>
      </c>
      <c r="IY61" s="13">
        <f t="shared" si="2204"/>
        <v>0</v>
      </c>
      <c r="IZ61" s="13">
        <f t="shared" si="2204"/>
        <v>0</v>
      </c>
      <c r="JA61" s="13">
        <f t="shared" si="2204"/>
        <v>0</v>
      </c>
      <c r="JB61" s="13">
        <f t="shared" si="2204"/>
        <v>0</v>
      </c>
      <c r="JC61" s="13">
        <f t="shared" si="2204"/>
        <v>0</v>
      </c>
      <c r="JD61" s="13">
        <f t="shared" si="2204"/>
        <v>0</v>
      </c>
      <c r="JE61" s="13">
        <f t="shared" si="2204"/>
        <v>0</v>
      </c>
      <c r="JF61" s="13">
        <f t="shared" si="2204"/>
        <v>0</v>
      </c>
      <c r="JG61" s="13">
        <f t="shared" si="2204"/>
        <v>0</v>
      </c>
      <c r="JH61" s="13">
        <f t="shared" si="2204"/>
        <v>0</v>
      </c>
      <c r="JI61" s="13">
        <f t="shared" si="2204"/>
        <v>0</v>
      </c>
      <c r="JJ61" s="13">
        <f t="shared" si="2204"/>
        <v>0</v>
      </c>
      <c r="JK61" s="13">
        <f t="shared" si="2204"/>
        <v>0</v>
      </c>
      <c r="JL61" s="13">
        <f t="shared" si="2204"/>
        <v>0</v>
      </c>
      <c r="JM61" s="13">
        <f t="shared" si="2204"/>
        <v>0</v>
      </c>
      <c r="JN61" s="13">
        <f t="shared" si="2204"/>
        <v>0</v>
      </c>
      <c r="JO61" s="13">
        <f t="shared" si="2204"/>
        <v>0</v>
      </c>
      <c r="JP61" s="13">
        <f t="shared" si="2204"/>
        <v>0</v>
      </c>
      <c r="JQ61" s="13">
        <f t="shared" si="2204"/>
        <v>0</v>
      </c>
      <c r="JR61" s="13">
        <f t="shared" si="2204"/>
        <v>0</v>
      </c>
      <c r="JS61" s="13">
        <f t="shared" si="2204"/>
        <v>0</v>
      </c>
      <c r="JT61" s="13">
        <f t="shared" si="2204"/>
        <v>0</v>
      </c>
      <c r="JU61" s="13">
        <f t="shared" si="2204"/>
        <v>0</v>
      </c>
      <c r="JV61" s="13">
        <f t="shared" si="2204"/>
        <v>0</v>
      </c>
      <c r="JW61" s="13">
        <f t="shared" si="2204"/>
        <v>0</v>
      </c>
      <c r="JX61" s="13">
        <f t="shared" si="2204"/>
        <v>0</v>
      </c>
      <c r="JY61" s="13">
        <f t="shared" si="2204"/>
        <v>0</v>
      </c>
      <c r="JZ61" s="13">
        <f t="shared" si="2204"/>
        <v>0</v>
      </c>
      <c r="KA61" s="13">
        <f t="shared" si="2204"/>
        <v>0</v>
      </c>
      <c r="KB61" s="13">
        <f t="shared" si="2204"/>
        <v>0</v>
      </c>
      <c r="KC61" s="13">
        <f t="shared" si="2204"/>
        <v>0</v>
      </c>
      <c r="KD61" s="13">
        <f t="shared" si="2204"/>
        <v>0</v>
      </c>
      <c r="KE61" s="13">
        <f t="shared" si="2204"/>
        <v>0</v>
      </c>
      <c r="KF61" s="13">
        <f t="shared" si="2204"/>
        <v>0</v>
      </c>
      <c r="KG61" s="13">
        <f t="shared" si="2204"/>
        <v>0</v>
      </c>
      <c r="KH61" s="13">
        <f t="shared" si="2204"/>
        <v>0</v>
      </c>
      <c r="KI61" s="13">
        <f t="shared" si="2204"/>
        <v>0</v>
      </c>
      <c r="KJ61" s="13">
        <f t="shared" si="2204"/>
        <v>0</v>
      </c>
      <c r="KK61" s="13">
        <f t="shared" si="2204"/>
        <v>0</v>
      </c>
      <c r="KL61" s="13">
        <f t="shared" si="2204"/>
        <v>0</v>
      </c>
      <c r="KM61" s="13">
        <f t="shared" si="2204"/>
        <v>0</v>
      </c>
      <c r="KN61" s="13">
        <f t="shared" si="2204"/>
        <v>0</v>
      </c>
      <c r="KO61" s="13">
        <f t="shared" si="2204"/>
        <v>0</v>
      </c>
      <c r="KP61" s="13">
        <f t="shared" si="2204"/>
        <v>0</v>
      </c>
      <c r="KQ61" s="13">
        <f t="shared" si="2204"/>
        <v>0</v>
      </c>
      <c r="KR61" s="13">
        <f t="shared" si="2204"/>
        <v>0</v>
      </c>
      <c r="KS61" s="13">
        <f t="shared" si="2204"/>
        <v>0</v>
      </c>
      <c r="KT61" s="13">
        <f t="shared" si="2204"/>
        <v>0</v>
      </c>
      <c r="KU61" s="13">
        <f t="shared" si="2204"/>
        <v>0</v>
      </c>
      <c r="KV61" s="13">
        <f t="shared" si="2204"/>
        <v>0</v>
      </c>
      <c r="KW61" s="13">
        <f t="shared" si="2204"/>
        <v>0</v>
      </c>
      <c r="KX61" s="13">
        <f t="shared" si="2204"/>
        <v>0</v>
      </c>
      <c r="KY61" s="13">
        <f t="shared" si="2204"/>
        <v>0</v>
      </c>
      <c r="KZ61" s="13">
        <f t="shared" si="2204"/>
        <v>0</v>
      </c>
      <c r="LA61" s="13">
        <f t="shared" si="2204"/>
        <v>0</v>
      </c>
      <c r="LB61" s="13">
        <f t="shared" si="2204"/>
        <v>0</v>
      </c>
      <c r="LC61" s="13">
        <f t="shared" ref="LC61:NN61" si="2205">LB61*LC$3</f>
        <v>0</v>
      </c>
      <c r="LD61" s="13">
        <f t="shared" si="2205"/>
        <v>0</v>
      </c>
      <c r="LE61" s="13">
        <f t="shared" si="2205"/>
        <v>0</v>
      </c>
      <c r="LF61" s="13">
        <f t="shared" si="2205"/>
        <v>0</v>
      </c>
      <c r="LG61" s="13">
        <f t="shared" si="2205"/>
        <v>0</v>
      </c>
      <c r="LH61" s="13">
        <f t="shared" si="2205"/>
        <v>0</v>
      </c>
      <c r="LI61" s="13">
        <f t="shared" si="2205"/>
        <v>0</v>
      </c>
      <c r="LJ61" s="13">
        <f t="shared" si="2205"/>
        <v>0</v>
      </c>
      <c r="LK61" s="13">
        <f t="shared" si="2205"/>
        <v>0</v>
      </c>
      <c r="LL61" s="13">
        <f t="shared" si="2205"/>
        <v>0</v>
      </c>
      <c r="LM61" s="13">
        <f t="shared" si="2205"/>
        <v>0</v>
      </c>
      <c r="LN61" s="13">
        <f t="shared" si="2205"/>
        <v>0</v>
      </c>
      <c r="LO61" s="13">
        <f t="shared" si="2205"/>
        <v>0</v>
      </c>
      <c r="LP61" s="13">
        <f t="shared" si="2205"/>
        <v>0</v>
      </c>
      <c r="LQ61" s="13">
        <f t="shared" si="2205"/>
        <v>0</v>
      </c>
      <c r="LR61" s="13">
        <f t="shared" si="2205"/>
        <v>0</v>
      </c>
      <c r="LS61" s="13">
        <f t="shared" si="2205"/>
        <v>0</v>
      </c>
      <c r="LT61" s="13">
        <f t="shared" si="2205"/>
        <v>0</v>
      </c>
      <c r="LU61" s="13">
        <f t="shared" si="2205"/>
        <v>0</v>
      </c>
      <c r="LV61" s="13">
        <f t="shared" si="2205"/>
        <v>0</v>
      </c>
      <c r="LW61" s="13">
        <f t="shared" si="2205"/>
        <v>0</v>
      </c>
      <c r="LX61" s="13">
        <f t="shared" si="2205"/>
        <v>0</v>
      </c>
      <c r="LY61" s="13">
        <f t="shared" si="2205"/>
        <v>0</v>
      </c>
      <c r="LZ61" s="13">
        <f t="shared" si="2205"/>
        <v>0</v>
      </c>
      <c r="MA61" s="13">
        <f t="shared" si="2205"/>
        <v>0</v>
      </c>
      <c r="MB61" s="13">
        <f t="shared" si="2205"/>
        <v>0</v>
      </c>
      <c r="MC61" s="13">
        <f t="shared" si="2205"/>
        <v>0</v>
      </c>
      <c r="MD61" s="13">
        <f t="shared" si="2205"/>
        <v>0</v>
      </c>
      <c r="ME61" s="13">
        <f t="shared" si="2205"/>
        <v>0</v>
      </c>
      <c r="MF61" s="13">
        <f t="shared" si="2205"/>
        <v>0</v>
      </c>
      <c r="MG61" s="13">
        <f t="shared" si="2205"/>
        <v>0</v>
      </c>
      <c r="MH61" s="13">
        <f t="shared" si="2205"/>
        <v>0</v>
      </c>
      <c r="MI61" s="13">
        <f t="shared" si="2205"/>
        <v>0</v>
      </c>
      <c r="MJ61" s="13">
        <f t="shared" si="2205"/>
        <v>0</v>
      </c>
      <c r="MK61" s="13">
        <f t="shared" si="2205"/>
        <v>0</v>
      </c>
      <c r="ML61" s="13">
        <f t="shared" si="2205"/>
        <v>0</v>
      </c>
      <c r="MM61" s="13">
        <f t="shared" si="2205"/>
        <v>0</v>
      </c>
      <c r="MN61" s="13">
        <f t="shared" si="2205"/>
        <v>0</v>
      </c>
      <c r="MO61" s="13">
        <f t="shared" si="2205"/>
        <v>0</v>
      </c>
      <c r="MP61" s="13">
        <f t="shared" si="2205"/>
        <v>0</v>
      </c>
      <c r="MQ61" s="13">
        <f t="shared" si="2205"/>
        <v>0</v>
      </c>
      <c r="MR61" s="13">
        <f t="shared" si="2205"/>
        <v>0</v>
      </c>
      <c r="MS61" s="13">
        <f t="shared" si="2205"/>
        <v>0</v>
      </c>
      <c r="MT61" s="13">
        <f t="shared" si="2205"/>
        <v>0</v>
      </c>
      <c r="MU61" s="13">
        <f t="shared" si="2205"/>
        <v>0</v>
      </c>
      <c r="MV61" s="13">
        <f t="shared" si="2205"/>
        <v>0</v>
      </c>
      <c r="MW61" s="13">
        <f t="shared" si="2205"/>
        <v>0</v>
      </c>
      <c r="MX61" s="13">
        <f t="shared" si="2205"/>
        <v>0</v>
      </c>
      <c r="MY61" s="13">
        <f t="shared" si="2205"/>
        <v>0</v>
      </c>
      <c r="MZ61" s="13">
        <f t="shared" si="2205"/>
        <v>0</v>
      </c>
      <c r="NA61" s="13">
        <f t="shared" si="2205"/>
        <v>0</v>
      </c>
      <c r="NB61" s="13">
        <f t="shared" si="2205"/>
        <v>0</v>
      </c>
      <c r="NC61" s="13">
        <f t="shared" si="2205"/>
        <v>0</v>
      </c>
      <c r="ND61" s="13">
        <f t="shared" si="2205"/>
        <v>0</v>
      </c>
      <c r="NE61" s="13">
        <f t="shared" si="2205"/>
        <v>0</v>
      </c>
      <c r="NF61" s="13">
        <f t="shared" si="2205"/>
        <v>0</v>
      </c>
      <c r="NG61" s="13">
        <f t="shared" si="2205"/>
        <v>0</v>
      </c>
      <c r="NH61" s="13">
        <f t="shared" si="2205"/>
        <v>0</v>
      </c>
      <c r="NI61" s="13">
        <f t="shared" si="2205"/>
        <v>0</v>
      </c>
      <c r="NJ61" s="13">
        <f t="shared" si="2205"/>
        <v>0</v>
      </c>
      <c r="NK61" s="13">
        <f t="shared" si="2205"/>
        <v>0</v>
      </c>
      <c r="NL61" s="13">
        <f t="shared" si="2205"/>
        <v>0</v>
      </c>
      <c r="NM61" s="13">
        <f t="shared" si="2205"/>
        <v>0</v>
      </c>
      <c r="NN61" s="13">
        <f t="shared" si="2205"/>
        <v>0</v>
      </c>
      <c r="NO61" s="13">
        <f t="shared" ref="NO61:PZ61" si="2206">NN61*NO$3</f>
        <v>0</v>
      </c>
      <c r="NP61" s="13">
        <f t="shared" si="2206"/>
        <v>0</v>
      </c>
      <c r="NQ61" s="13">
        <f t="shared" si="2206"/>
        <v>0</v>
      </c>
      <c r="NR61" s="13">
        <f t="shared" si="2206"/>
        <v>0</v>
      </c>
      <c r="NS61" s="13">
        <f t="shared" si="2206"/>
        <v>0</v>
      </c>
      <c r="NT61" s="13">
        <f t="shared" si="2206"/>
        <v>0</v>
      </c>
      <c r="NU61" s="13">
        <f t="shared" si="2206"/>
        <v>0</v>
      </c>
      <c r="NV61" s="13">
        <f t="shared" si="2206"/>
        <v>0</v>
      </c>
      <c r="NW61" s="13">
        <f t="shared" si="2206"/>
        <v>0</v>
      </c>
      <c r="NX61" s="13">
        <f t="shared" si="2206"/>
        <v>0</v>
      </c>
      <c r="NY61" s="13">
        <f t="shared" si="2206"/>
        <v>0</v>
      </c>
      <c r="NZ61" s="13">
        <f t="shared" si="2206"/>
        <v>0</v>
      </c>
      <c r="OA61" s="13">
        <f t="shared" si="2206"/>
        <v>0</v>
      </c>
      <c r="OB61" s="13">
        <f t="shared" si="2206"/>
        <v>0</v>
      </c>
      <c r="OC61" s="13">
        <f t="shared" si="2206"/>
        <v>0</v>
      </c>
      <c r="OD61" s="13">
        <f t="shared" si="2206"/>
        <v>0</v>
      </c>
      <c r="OE61" s="13">
        <f t="shared" si="2206"/>
        <v>0</v>
      </c>
      <c r="OF61" s="13">
        <f t="shared" si="2206"/>
        <v>0</v>
      </c>
      <c r="OG61" s="13">
        <f t="shared" si="2206"/>
        <v>0</v>
      </c>
      <c r="OH61" s="13">
        <f t="shared" si="2206"/>
        <v>0</v>
      </c>
      <c r="OI61" s="13">
        <f t="shared" si="2206"/>
        <v>0</v>
      </c>
      <c r="OJ61" s="13">
        <f t="shared" si="2206"/>
        <v>0</v>
      </c>
      <c r="OK61" s="13">
        <f t="shared" si="2206"/>
        <v>0</v>
      </c>
      <c r="OL61" s="13">
        <f t="shared" si="2206"/>
        <v>0</v>
      </c>
      <c r="OM61" s="13">
        <f t="shared" si="2206"/>
        <v>0</v>
      </c>
      <c r="ON61" s="13">
        <f t="shared" si="2206"/>
        <v>0</v>
      </c>
      <c r="OO61" s="13">
        <f t="shared" si="2206"/>
        <v>0</v>
      </c>
      <c r="OP61" s="13">
        <f t="shared" si="2206"/>
        <v>0</v>
      </c>
      <c r="OQ61" s="13">
        <f t="shared" si="2206"/>
        <v>0</v>
      </c>
      <c r="OR61" s="13">
        <f t="shared" si="2206"/>
        <v>0</v>
      </c>
      <c r="OS61" s="13">
        <f t="shared" si="2206"/>
        <v>0</v>
      </c>
      <c r="OT61" s="13">
        <f t="shared" si="2206"/>
        <v>0</v>
      </c>
      <c r="OU61" s="13">
        <f t="shared" si="2206"/>
        <v>0</v>
      </c>
      <c r="OV61" s="13">
        <f t="shared" si="2206"/>
        <v>0</v>
      </c>
      <c r="OW61" s="13">
        <f t="shared" si="2206"/>
        <v>0</v>
      </c>
      <c r="OX61" s="13">
        <f t="shared" si="2206"/>
        <v>0</v>
      </c>
      <c r="OY61" s="13">
        <f t="shared" si="2206"/>
        <v>0</v>
      </c>
      <c r="OZ61" s="13">
        <f t="shared" si="2206"/>
        <v>0</v>
      </c>
      <c r="PA61" s="13">
        <f t="shared" si="2206"/>
        <v>0</v>
      </c>
      <c r="PB61" s="13">
        <f t="shared" si="2206"/>
        <v>0</v>
      </c>
      <c r="PC61" s="13">
        <f t="shared" si="2206"/>
        <v>0</v>
      </c>
      <c r="PD61" s="13">
        <f t="shared" si="2206"/>
        <v>0</v>
      </c>
      <c r="PE61" s="13">
        <f t="shared" si="2206"/>
        <v>0</v>
      </c>
      <c r="PF61" s="13">
        <f t="shared" si="2206"/>
        <v>0</v>
      </c>
      <c r="PG61" s="13">
        <f t="shared" si="2206"/>
        <v>0</v>
      </c>
      <c r="PH61" s="13">
        <f t="shared" si="2206"/>
        <v>0</v>
      </c>
      <c r="PI61" s="13">
        <f t="shared" si="2206"/>
        <v>0</v>
      </c>
      <c r="PJ61" s="13">
        <f t="shared" si="2206"/>
        <v>0</v>
      </c>
      <c r="PK61" s="13">
        <f t="shared" si="2206"/>
        <v>0</v>
      </c>
      <c r="PL61" s="13">
        <f t="shared" si="2206"/>
        <v>0</v>
      </c>
      <c r="PM61" s="13">
        <f t="shared" si="2206"/>
        <v>0</v>
      </c>
      <c r="PN61" s="13">
        <f t="shared" si="2206"/>
        <v>0</v>
      </c>
      <c r="PO61" s="13">
        <f t="shared" si="2206"/>
        <v>0</v>
      </c>
      <c r="PP61" s="13">
        <f t="shared" si="2206"/>
        <v>0</v>
      </c>
      <c r="PQ61" s="13">
        <f t="shared" si="2206"/>
        <v>0</v>
      </c>
      <c r="PR61" s="13">
        <f t="shared" si="2206"/>
        <v>0</v>
      </c>
      <c r="PS61" s="13">
        <f t="shared" si="2206"/>
        <v>0</v>
      </c>
      <c r="PT61" s="13">
        <f t="shared" si="2206"/>
        <v>0</v>
      </c>
      <c r="PU61" s="13">
        <f t="shared" si="2206"/>
        <v>0</v>
      </c>
      <c r="PV61" s="13">
        <f t="shared" si="2206"/>
        <v>0</v>
      </c>
      <c r="PW61" s="13">
        <f t="shared" si="2206"/>
        <v>0</v>
      </c>
      <c r="PX61" s="13">
        <f t="shared" si="2206"/>
        <v>0</v>
      </c>
      <c r="PY61" s="13">
        <f t="shared" si="2206"/>
        <v>0</v>
      </c>
      <c r="PZ61" s="13">
        <f t="shared" si="2206"/>
        <v>0</v>
      </c>
      <c r="QA61" s="13">
        <f t="shared" ref="QA61:QT61" si="2207">PZ61*QA$3</f>
        <v>0</v>
      </c>
      <c r="QB61" s="13">
        <f t="shared" si="2207"/>
        <v>0</v>
      </c>
      <c r="QC61" s="13">
        <f t="shared" si="2207"/>
        <v>0</v>
      </c>
      <c r="QD61" s="13">
        <f t="shared" si="2207"/>
        <v>0</v>
      </c>
      <c r="QE61" s="13">
        <f t="shared" si="2207"/>
        <v>0</v>
      </c>
      <c r="QF61" s="13">
        <f t="shared" si="2207"/>
        <v>0</v>
      </c>
      <c r="QG61" s="13">
        <f t="shared" si="2207"/>
        <v>0</v>
      </c>
      <c r="QH61" s="13">
        <f t="shared" si="2207"/>
        <v>0</v>
      </c>
      <c r="QI61" s="13">
        <f t="shared" si="2207"/>
        <v>0</v>
      </c>
      <c r="QJ61" s="13">
        <f t="shared" si="2207"/>
        <v>0</v>
      </c>
      <c r="QK61" s="13">
        <f t="shared" si="2207"/>
        <v>0</v>
      </c>
      <c r="QL61" s="13">
        <f t="shared" si="2207"/>
        <v>0</v>
      </c>
      <c r="QM61" s="13">
        <f t="shared" si="2207"/>
        <v>0</v>
      </c>
      <c r="QN61" s="13">
        <f t="shared" si="2207"/>
        <v>0</v>
      </c>
      <c r="QO61" s="13">
        <f t="shared" si="2207"/>
        <v>0</v>
      </c>
      <c r="QP61" s="13">
        <f t="shared" si="2207"/>
        <v>0</v>
      </c>
      <c r="QQ61" s="13">
        <f t="shared" si="2207"/>
        <v>0</v>
      </c>
      <c r="QR61" s="13">
        <f t="shared" si="2207"/>
        <v>0</v>
      </c>
      <c r="QS61" s="13">
        <f t="shared" si="2207"/>
        <v>0</v>
      </c>
      <c r="QT61" s="13">
        <f t="shared" si="2207"/>
        <v>0</v>
      </c>
    </row>
    <row r="62" spans="2:462" x14ac:dyDescent="0.3">
      <c r="B62" s="160" t="s">
        <v>295</v>
      </c>
      <c r="H62" s="13"/>
      <c r="I62" s="139">
        <v>0</v>
      </c>
      <c r="L62" s="13">
        <f>I62*L$3</f>
        <v>0</v>
      </c>
      <c r="M62" s="13">
        <f>L62*M$3</f>
        <v>0</v>
      </c>
      <c r="N62" s="13">
        <f t="shared" ref="N62:BY62" si="2208">M62*N$3</f>
        <v>0</v>
      </c>
      <c r="O62" s="13">
        <f t="shared" si="2208"/>
        <v>0</v>
      </c>
      <c r="P62" s="13">
        <f t="shared" si="2208"/>
        <v>0</v>
      </c>
      <c r="Q62" s="13">
        <f t="shared" si="2208"/>
        <v>0</v>
      </c>
      <c r="R62" s="13">
        <f t="shared" si="2208"/>
        <v>0</v>
      </c>
      <c r="S62" s="13">
        <f t="shared" si="2208"/>
        <v>0</v>
      </c>
      <c r="T62" s="13">
        <f t="shared" si="2208"/>
        <v>0</v>
      </c>
      <c r="U62" s="13">
        <f t="shared" si="2208"/>
        <v>0</v>
      </c>
      <c r="V62" s="13">
        <f t="shared" si="2208"/>
        <v>0</v>
      </c>
      <c r="W62" s="13">
        <f t="shared" si="2208"/>
        <v>0</v>
      </c>
      <c r="X62" s="13">
        <f t="shared" si="2208"/>
        <v>0</v>
      </c>
      <c r="Y62" s="13">
        <f t="shared" si="2208"/>
        <v>0</v>
      </c>
      <c r="Z62" s="13">
        <f t="shared" si="2208"/>
        <v>0</v>
      </c>
      <c r="AA62" s="13">
        <f t="shared" si="2208"/>
        <v>0</v>
      </c>
      <c r="AB62" s="13">
        <f t="shared" si="2208"/>
        <v>0</v>
      </c>
      <c r="AC62" s="13">
        <f t="shared" si="2208"/>
        <v>0</v>
      </c>
      <c r="AD62" s="13">
        <f t="shared" si="2208"/>
        <v>0</v>
      </c>
      <c r="AE62" s="13">
        <f t="shared" si="2208"/>
        <v>0</v>
      </c>
      <c r="AF62" s="13">
        <f t="shared" si="2208"/>
        <v>0</v>
      </c>
      <c r="AG62" s="13">
        <f t="shared" si="2208"/>
        <v>0</v>
      </c>
      <c r="AH62" s="13">
        <f t="shared" si="2208"/>
        <v>0</v>
      </c>
      <c r="AI62" s="13">
        <f t="shared" si="2208"/>
        <v>0</v>
      </c>
      <c r="AJ62" s="13">
        <f t="shared" si="2208"/>
        <v>0</v>
      </c>
      <c r="AK62" s="13">
        <f t="shared" si="2208"/>
        <v>0</v>
      </c>
      <c r="AL62" s="13">
        <f t="shared" si="2208"/>
        <v>0</v>
      </c>
      <c r="AM62" s="13">
        <f t="shared" si="2208"/>
        <v>0</v>
      </c>
      <c r="AN62" s="13">
        <f t="shared" si="2208"/>
        <v>0</v>
      </c>
      <c r="AO62" s="13">
        <f t="shared" si="2208"/>
        <v>0</v>
      </c>
      <c r="AP62" s="13">
        <f t="shared" si="2208"/>
        <v>0</v>
      </c>
      <c r="AQ62" s="13">
        <f t="shared" si="2208"/>
        <v>0</v>
      </c>
      <c r="AR62" s="13">
        <f t="shared" si="2208"/>
        <v>0</v>
      </c>
      <c r="AS62" s="13">
        <f t="shared" si="2208"/>
        <v>0</v>
      </c>
      <c r="AT62" s="13">
        <f t="shared" si="2208"/>
        <v>0</v>
      </c>
      <c r="AU62" s="13">
        <f t="shared" si="2208"/>
        <v>0</v>
      </c>
      <c r="AV62" s="13">
        <f t="shared" si="2208"/>
        <v>0</v>
      </c>
      <c r="AW62" s="13">
        <f t="shared" si="2208"/>
        <v>0</v>
      </c>
      <c r="AX62" s="13">
        <f t="shared" si="2208"/>
        <v>0</v>
      </c>
      <c r="AY62" s="13">
        <f t="shared" si="2208"/>
        <v>0</v>
      </c>
      <c r="AZ62" s="13">
        <f t="shared" si="2208"/>
        <v>0</v>
      </c>
      <c r="BA62" s="13">
        <f t="shared" si="2208"/>
        <v>0</v>
      </c>
      <c r="BB62" s="13">
        <f t="shared" si="2208"/>
        <v>0</v>
      </c>
      <c r="BC62" s="13">
        <f t="shared" si="2208"/>
        <v>0</v>
      </c>
      <c r="BD62" s="13">
        <f t="shared" si="2208"/>
        <v>0</v>
      </c>
      <c r="BE62" s="13">
        <f t="shared" si="2208"/>
        <v>0</v>
      </c>
      <c r="BF62" s="13">
        <f t="shared" si="2208"/>
        <v>0</v>
      </c>
      <c r="BG62" s="13">
        <f t="shared" si="2208"/>
        <v>0</v>
      </c>
      <c r="BH62" s="13">
        <f t="shared" si="2208"/>
        <v>0</v>
      </c>
      <c r="BI62" s="13">
        <f t="shared" si="2208"/>
        <v>0</v>
      </c>
      <c r="BJ62" s="13">
        <f t="shared" si="2208"/>
        <v>0</v>
      </c>
      <c r="BK62" s="13">
        <f t="shared" si="2208"/>
        <v>0</v>
      </c>
      <c r="BL62" s="13">
        <f t="shared" si="2208"/>
        <v>0</v>
      </c>
      <c r="BM62" s="13">
        <f t="shared" si="2208"/>
        <v>0</v>
      </c>
      <c r="BN62" s="13">
        <f t="shared" si="2208"/>
        <v>0</v>
      </c>
      <c r="BO62" s="13">
        <f t="shared" si="2208"/>
        <v>0</v>
      </c>
      <c r="BP62" s="13">
        <f t="shared" si="2208"/>
        <v>0</v>
      </c>
      <c r="BQ62" s="13">
        <f t="shared" si="2208"/>
        <v>0</v>
      </c>
      <c r="BR62" s="13">
        <f t="shared" si="2208"/>
        <v>0</v>
      </c>
      <c r="BS62" s="13">
        <f t="shared" si="2208"/>
        <v>0</v>
      </c>
      <c r="BT62" s="13">
        <f t="shared" si="2208"/>
        <v>0</v>
      </c>
      <c r="BU62" s="13">
        <f t="shared" si="2208"/>
        <v>0</v>
      </c>
      <c r="BV62" s="13">
        <f t="shared" si="2208"/>
        <v>0</v>
      </c>
      <c r="BW62" s="13">
        <f t="shared" si="2208"/>
        <v>0</v>
      </c>
      <c r="BX62" s="13">
        <f t="shared" si="2208"/>
        <v>0</v>
      </c>
      <c r="BY62" s="13">
        <f t="shared" si="2208"/>
        <v>0</v>
      </c>
      <c r="BZ62" s="13">
        <f t="shared" ref="BZ62:EK62" si="2209">BY62*BZ$3</f>
        <v>0</v>
      </c>
      <c r="CA62" s="13">
        <f t="shared" si="2209"/>
        <v>0</v>
      </c>
      <c r="CB62" s="13">
        <f t="shared" si="2209"/>
        <v>0</v>
      </c>
      <c r="CC62" s="13">
        <f t="shared" si="2209"/>
        <v>0</v>
      </c>
      <c r="CD62" s="13">
        <f t="shared" si="2209"/>
        <v>0</v>
      </c>
      <c r="CE62" s="13">
        <f t="shared" si="2209"/>
        <v>0</v>
      </c>
      <c r="CF62" s="13">
        <f t="shared" si="2209"/>
        <v>0</v>
      </c>
      <c r="CG62" s="13">
        <f t="shared" si="2209"/>
        <v>0</v>
      </c>
      <c r="CH62" s="13">
        <f t="shared" si="2209"/>
        <v>0</v>
      </c>
      <c r="CI62" s="13">
        <f t="shared" si="2209"/>
        <v>0</v>
      </c>
      <c r="CJ62" s="13">
        <f t="shared" si="2209"/>
        <v>0</v>
      </c>
      <c r="CK62" s="13">
        <f t="shared" si="2209"/>
        <v>0</v>
      </c>
      <c r="CL62" s="13">
        <f t="shared" si="2209"/>
        <v>0</v>
      </c>
      <c r="CM62" s="13">
        <f t="shared" si="2209"/>
        <v>0</v>
      </c>
      <c r="CN62" s="13">
        <f t="shared" si="2209"/>
        <v>0</v>
      </c>
      <c r="CO62" s="13">
        <f t="shared" si="2209"/>
        <v>0</v>
      </c>
      <c r="CP62" s="13">
        <f t="shared" si="2209"/>
        <v>0</v>
      </c>
      <c r="CQ62" s="13">
        <f t="shared" si="2209"/>
        <v>0</v>
      </c>
      <c r="CR62" s="13">
        <f t="shared" si="2209"/>
        <v>0</v>
      </c>
      <c r="CS62" s="13">
        <f t="shared" si="2209"/>
        <v>0</v>
      </c>
      <c r="CT62" s="13">
        <f t="shared" si="2209"/>
        <v>0</v>
      </c>
      <c r="CU62" s="13">
        <f t="shared" si="2209"/>
        <v>0</v>
      </c>
      <c r="CV62" s="13">
        <f t="shared" si="2209"/>
        <v>0</v>
      </c>
      <c r="CW62" s="13">
        <f t="shared" si="2209"/>
        <v>0</v>
      </c>
      <c r="CX62" s="13">
        <f t="shared" si="2209"/>
        <v>0</v>
      </c>
      <c r="CY62" s="13">
        <f t="shared" si="2209"/>
        <v>0</v>
      </c>
      <c r="CZ62" s="13">
        <f t="shared" si="2209"/>
        <v>0</v>
      </c>
      <c r="DA62" s="13">
        <f t="shared" si="2209"/>
        <v>0</v>
      </c>
      <c r="DB62" s="13">
        <f t="shared" si="2209"/>
        <v>0</v>
      </c>
      <c r="DC62" s="13">
        <f t="shared" si="2209"/>
        <v>0</v>
      </c>
      <c r="DD62" s="13">
        <f t="shared" si="2209"/>
        <v>0</v>
      </c>
      <c r="DE62" s="13">
        <f t="shared" si="2209"/>
        <v>0</v>
      </c>
      <c r="DF62" s="13">
        <f t="shared" si="2209"/>
        <v>0</v>
      </c>
      <c r="DG62" s="13">
        <f t="shared" si="2209"/>
        <v>0</v>
      </c>
      <c r="DH62" s="13">
        <f t="shared" si="2209"/>
        <v>0</v>
      </c>
      <c r="DI62" s="13">
        <f t="shared" si="2209"/>
        <v>0</v>
      </c>
      <c r="DJ62" s="13">
        <f t="shared" si="2209"/>
        <v>0</v>
      </c>
      <c r="DK62" s="13">
        <f t="shared" si="2209"/>
        <v>0</v>
      </c>
      <c r="DL62" s="13">
        <f t="shared" si="2209"/>
        <v>0</v>
      </c>
      <c r="DM62" s="13">
        <f t="shared" si="2209"/>
        <v>0</v>
      </c>
      <c r="DN62" s="13">
        <f t="shared" si="2209"/>
        <v>0</v>
      </c>
      <c r="DO62" s="13">
        <f t="shared" si="2209"/>
        <v>0</v>
      </c>
      <c r="DP62" s="13">
        <f t="shared" si="2209"/>
        <v>0</v>
      </c>
      <c r="DQ62" s="13">
        <f t="shared" si="2209"/>
        <v>0</v>
      </c>
      <c r="DR62" s="13">
        <f t="shared" si="2209"/>
        <v>0</v>
      </c>
      <c r="DS62" s="13">
        <f t="shared" si="2209"/>
        <v>0</v>
      </c>
      <c r="DT62" s="13">
        <f t="shared" si="2209"/>
        <v>0</v>
      </c>
      <c r="DU62" s="13">
        <f t="shared" si="2209"/>
        <v>0</v>
      </c>
      <c r="DV62" s="13">
        <f t="shared" si="2209"/>
        <v>0</v>
      </c>
      <c r="DW62" s="13">
        <f t="shared" si="2209"/>
        <v>0</v>
      </c>
      <c r="DX62" s="13">
        <f t="shared" si="2209"/>
        <v>0</v>
      </c>
      <c r="DY62" s="13">
        <f t="shared" si="2209"/>
        <v>0</v>
      </c>
      <c r="DZ62" s="13">
        <f t="shared" si="2209"/>
        <v>0</v>
      </c>
      <c r="EA62" s="13">
        <f t="shared" si="2209"/>
        <v>0</v>
      </c>
      <c r="EB62" s="13">
        <f t="shared" si="2209"/>
        <v>0</v>
      </c>
      <c r="EC62" s="13">
        <f t="shared" si="2209"/>
        <v>0</v>
      </c>
      <c r="ED62" s="13">
        <f t="shared" si="2209"/>
        <v>0</v>
      </c>
      <c r="EE62" s="13">
        <f t="shared" si="2209"/>
        <v>0</v>
      </c>
      <c r="EF62" s="13">
        <f t="shared" si="2209"/>
        <v>0</v>
      </c>
      <c r="EG62" s="13">
        <f t="shared" si="2209"/>
        <v>0</v>
      </c>
      <c r="EH62" s="13">
        <f t="shared" si="2209"/>
        <v>0</v>
      </c>
      <c r="EI62" s="13">
        <f t="shared" si="2209"/>
        <v>0</v>
      </c>
      <c r="EJ62" s="13">
        <f t="shared" si="2209"/>
        <v>0</v>
      </c>
      <c r="EK62" s="13">
        <f t="shared" si="2209"/>
        <v>0</v>
      </c>
      <c r="EL62" s="13">
        <f t="shared" ref="EL62:GW62" si="2210">EK62*EL$3</f>
        <v>0</v>
      </c>
      <c r="EM62" s="13">
        <f t="shared" si="2210"/>
        <v>0</v>
      </c>
      <c r="EN62" s="13">
        <f t="shared" si="2210"/>
        <v>0</v>
      </c>
      <c r="EO62" s="13">
        <f t="shared" si="2210"/>
        <v>0</v>
      </c>
      <c r="EP62" s="13">
        <f t="shared" si="2210"/>
        <v>0</v>
      </c>
      <c r="EQ62" s="13">
        <f t="shared" si="2210"/>
        <v>0</v>
      </c>
      <c r="ER62" s="13">
        <f t="shared" si="2210"/>
        <v>0</v>
      </c>
      <c r="ES62" s="13">
        <f t="shared" si="2210"/>
        <v>0</v>
      </c>
      <c r="ET62" s="13">
        <f t="shared" si="2210"/>
        <v>0</v>
      </c>
      <c r="EU62" s="13">
        <f t="shared" si="2210"/>
        <v>0</v>
      </c>
      <c r="EV62" s="13">
        <f t="shared" si="2210"/>
        <v>0</v>
      </c>
      <c r="EW62" s="13">
        <f t="shared" si="2210"/>
        <v>0</v>
      </c>
      <c r="EX62" s="13">
        <f t="shared" si="2210"/>
        <v>0</v>
      </c>
      <c r="EY62" s="13">
        <f t="shared" si="2210"/>
        <v>0</v>
      </c>
      <c r="EZ62" s="13">
        <f t="shared" si="2210"/>
        <v>0</v>
      </c>
      <c r="FA62" s="13">
        <f t="shared" si="2210"/>
        <v>0</v>
      </c>
      <c r="FB62" s="13">
        <f t="shared" si="2210"/>
        <v>0</v>
      </c>
      <c r="FC62" s="13">
        <f t="shared" si="2210"/>
        <v>0</v>
      </c>
      <c r="FD62" s="13">
        <f t="shared" si="2210"/>
        <v>0</v>
      </c>
      <c r="FE62" s="13">
        <f t="shared" si="2210"/>
        <v>0</v>
      </c>
      <c r="FF62" s="13">
        <f t="shared" si="2210"/>
        <v>0</v>
      </c>
      <c r="FG62" s="13">
        <f t="shared" si="2210"/>
        <v>0</v>
      </c>
      <c r="FH62" s="13">
        <f t="shared" si="2210"/>
        <v>0</v>
      </c>
      <c r="FI62" s="13">
        <f t="shared" si="2210"/>
        <v>0</v>
      </c>
      <c r="FJ62" s="13">
        <f t="shared" si="2210"/>
        <v>0</v>
      </c>
      <c r="FK62" s="13">
        <f t="shared" si="2210"/>
        <v>0</v>
      </c>
      <c r="FL62" s="13">
        <f t="shared" si="2210"/>
        <v>0</v>
      </c>
      <c r="FM62" s="13">
        <f t="shared" si="2210"/>
        <v>0</v>
      </c>
      <c r="FN62" s="13">
        <f t="shared" si="2210"/>
        <v>0</v>
      </c>
      <c r="FO62" s="13">
        <f t="shared" si="2210"/>
        <v>0</v>
      </c>
      <c r="FP62" s="13">
        <f t="shared" si="2210"/>
        <v>0</v>
      </c>
      <c r="FQ62" s="13">
        <f t="shared" si="2210"/>
        <v>0</v>
      </c>
      <c r="FR62" s="13">
        <f t="shared" si="2210"/>
        <v>0</v>
      </c>
      <c r="FS62" s="13">
        <f t="shared" si="2210"/>
        <v>0</v>
      </c>
      <c r="FT62" s="13">
        <f t="shared" si="2210"/>
        <v>0</v>
      </c>
      <c r="FU62" s="13">
        <f t="shared" si="2210"/>
        <v>0</v>
      </c>
      <c r="FV62" s="13">
        <f t="shared" si="2210"/>
        <v>0</v>
      </c>
      <c r="FW62" s="13">
        <f t="shared" si="2210"/>
        <v>0</v>
      </c>
      <c r="FX62" s="13">
        <f t="shared" si="2210"/>
        <v>0</v>
      </c>
      <c r="FY62" s="13">
        <f t="shared" si="2210"/>
        <v>0</v>
      </c>
      <c r="FZ62" s="13">
        <f t="shared" si="2210"/>
        <v>0</v>
      </c>
      <c r="GA62" s="13">
        <f t="shared" si="2210"/>
        <v>0</v>
      </c>
      <c r="GB62" s="13">
        <f t="shared" si="2210"/>
        <v>0</v>
      </c>
      <c r="GC62" s="13">
        <f t="shared" si="2210"/>
        <v>0</v>
      </c>
      <c r="GD62" s="13">
        <f t="shared" si="2210"/>
        <v>0</v>
      </c>
      <c r="GE62" s="13">
        <f t="shared" si="2210"/>
        <v>0</v>
      </c>
      <c r="GF62" s="13">
        <f t="shared" si="2210"/>
        <v>0</v>
      </c>
      <c r="GG62" s="13">
        <f t="shared" si="2210"/>
        <v>0</v>
      </c>
      <c r="GH62" s="13">
        <f t="shared" si="2210"/>
        <v>0</v>
      </c>
      <c r="GI62" s="13">
        <f t="shared" si="2210"/>
        <v>0</v>
      </c>
      <c r="GJ62" s="13">
        <f t="shared" si="2210"/>
        <v>0</v>
      </c>
      <c r="GK62" s="13">
        <f t="shared" si="2210"/>
        <v>0</v>
      </c>
      <c r="GL62" s="13">
        <f t="shared" si="2210"/>
        <v>0</v>
      </c>
      <c r="GM62" s="13">
        <f t="shared" si="2210"/>
        <v>0</v>
      </c>
      <c r="GN62" s="13">
        <f t="shared" si="2210"/>
        <v>0</v>
      </c>
      <c r="GO62" s="13">
        <f t="shared" si="2210"/>
        <v>0</v>
      </c>
      <c r="GP62" s="13">
        <f t="shared" si="2210"/>
        <v>0</v>
      </c>
      <c r="GQ62" s="13">
        <f t="shared" si="2210"/>
        <v>0</v>
      </c>
      <c r="GR62" s="13">
        <f t="shared" si="2210"/>
        <v>0</v>
      </c>
      <c r="GS62" s="13">
        <f t="shared" si="2210"/>
        <v>0</v>
      </c>
      <c r="GT62" s="13">
        <f t="shared" si="2210"/>
        <v>0</v>
      </c>
      <c r="GU62" s="13">
        <f t="shared" si="2210"/>
        <v>0</v>
      </c>
      <c r="GV62" s="13">
        <f t="shared" si="2210"/>
        <v>0</v>
      </c>
      <c r="GW62" s="13">
        <f t="shared" si="2210"/>
        <v>0</v>
      </c>
      <c r="GX62" s="13">
        <f t="shared" ref="GX62:IP62" si="2211">GW62*GX$3</f>
        <v>0</v>
      </c>
      <c r="GY62" s="13">
        <f t="shared" si="2211"/>
        <v>0</v>
      </c>
      <c r="GZ62" s="13">
        <f t="shared" si="2211"/>
        <v>0</v>
      </c>
      <c r="HA62" s="13">
        <f t="shared" si="2211"/>
        <v>0</v>
      </c>
      <c r="HB62" s="13">
        <f t="shared" si="2211"/>
        <v>0</v>
      </c>
      <c r="HC62" s="13">
        <f t="shared" si="2211"/>
        <v>0</v>
      </c>
      <c r="HD62" s="13">
        <f t="shared" si="2211"/>
        <v>0</v>
      </c>
      <c r="HE62" s="13">
        <f t="shared" si="2211"/>
        <v>0</v>
      </c>
      <c r="HF62" s="13">
        <f t="shared" si="2211"/>
        <v>0</v>
      </c>
      <c r="HG62" s="13">
        <f t="shared" si="2211"/>
        <v>0</v>
      </c>
      <c r="HH62" s="13">
        <f t="shared" si="2211"/>
        <v>0</v>
      </c>
      <c r="HI62" s="13">
        <f t="shared" si="2211"/>
        <v>0</v>
      </c>
      <c r="HJ62" s="13">
        <f t="shared" si="2211"/>
        <v>0</v>
      </c>
      <c r="HK62" s="13">
        <f t="shared" si="2211"/>
        <v>0</v>
      </c>
      <c r="HL62" s="13">
        <f t="shared" si="2211"/>
        <v>0</v>
      </c>
      <c r="HM62" s="13">
        <f t="shared" si="2211"/>
        <v>0</v>
      </c>
      <c r="HN62" s="13">
        <f t="shared" si="2211"/>
        <v>0</v>
      </c>
      <c r="HO62" s="13">
        <f t="shared" si="2211"/>
        <v>0</v>
      </c>
      <c r="HP62" s="13">
        <f t="shared" si="2211"/>
        <v>0</v>
      </c>
      <c r="HQ62" s="13">
        <f t="shared" si="2211"/>
        <v>0</v>
      </c>
      <c r="HR62" s="13">
        <f t="shared" si="2211"/>
        <v>0</v>
      </c>
      <c r="HS62" s="13">
        <f t="shared" si="2211"/>
        <v>0</v>
      </c>
      <c r="HT62" s="13">
        <f t="shared" si="2211"/>
        <v>0</v>
      </c>
      <c r="HU62" s="13">
        <f t="shared" si="2211"/>
        <v>0</v>
      </c>
      <c r="HV62" s="13">
        <f t="shared" si="2211"/>
        <v>0</v>
      </c>
      <c r="HW62" s="13">
        <f t="shared" si="2211"/>
        <v>0</v>
      </c>
      <c r="HX62" s="13">
        <f t="shared" si="2211"/>
        <v>0</v>
      </c>
      <c r="HY62" s="13">
        <f t="shared" si="2211"/>
        <v>0</v>
      </c>
      <c r="HZ62" s="13">
        <f t="shared" si="2211"/>
        <v>0</v>
      </c>
      <c r="IA62" s="13">
        <f t="shared" si="2211"/>
        <v>0</v>
      </c>
      <c r="IB62" s="13">
        <f t="shared" si="2211"/>
        <v>0</v>
      </c>
      <c r="IC62" s="13">
        <f t="shared" si="2211"/>
        <v>0</v>
      </c>
      <c r="ID62" s="13">
        <f t="shared" si="2211"/>
        <v>0</v>
      </c>
      <c r="IE62" s="13">
        <f t="shared" si="2211"/>
        <v>0</v>
      </c>
      <c r="IF62" s="13">
        <f t="shared" si="2211"/>
        <v>0</v>
      </c>
      <c r="IG62" s="13">
        <f t="shared" si="2211"/>
        <v>0</v>
      </c>
      <c r="IH62" s="13">
        <f t="shared" si="2211"/>
        <v>0</v>
      </c>
      <c r="II62" s="13">
        <f t="shared" si="2211"/>
        <v>0</v>
      </c>
      <c r="IJ62" s="13">
        <f t="shared" si="2211"/>
        <v>0</v>
      </c>
      <c r="IK62" s="13">
        <f t="shared" si="2211"/>
        <v>0</v>
      </c>
      <c r="IL62" s="13">
        <f t="shared" si="2211"/>
        <v>0</v>
      </c>
      <c r="IM62" s="13">
        <f t="shared" si="2211"/>
        <v>0</v>
      </c>
      <c r="IN62" s="13">
        <f t="shared" si="2211"/>
        <v>0</v>
      </c>
      <c r="IO62" s="13">
        <f t="shared" si="2211"/>
        <v>0</v>
      </c>
      <c r="IP62" s="13">
        <f t="shared" si="2211"/>
        <v>0</v>
      </c>
      <c r="IQ62" s="13">
        <f t="shared" ref="IQ62:LB62" si="2212">IP62*IQ$3</f>
        <v>0</v>
      </c>
      <c r="IR62" s="13">
        <f t="shared" si="2212"/>
        <v>0</v>
      </c>
      <c r="IS62" s="13">
        <f t="shared" si="2212"/>
        <v>0</v>
      </c>
      <c r="IT62" s="13">
        <f t="shared" si="2212"/>
        <v>0</v>
      </c>
      <c r="IU62" s="13">
        <f t="shared" si="2212"/>
        <v>0</v>
      </c>
      <c r="IV62" s="13">
        <f t="shared" si="2212"/>
        <v>0</v>
      </c>
      <c r="IW62" s="13">
        <f t="shared" si="2212"/>
        <v>0</v>
      </c>
      <c r="IX62" s="13">
        <f t="shared" si="2212"/>
        <v>0</v>
      </c>
      <c r="IY62" s="13">
        <f t="shared" si="2212"/>
        <v>0</v>
      </c>
      <c r="IZ62" s="13">
        <f t="shared" si="2212"/>
        <v>0</v>
      </c>
      <c r="JA62" s="13">
        <f t="shared" si="2212"/>
        <v>0</v>
      </c>
      <c r="JB62" s="13">
        <f t="shared" si="2212"/>
        <v>0</v>
      </c>
      <c r="JC62" s="13">
        <f t="shared" si="2212"/>
        <v>0</v>
      </c>
      <c r="JD62" s="13">
        <f t="shared" si="2212"/>
        <v>0</v>
      </c>
      <c r="JE62" s="13">
        <f t="shared" si="2212"/>
        <v>0</v>
      </c>
      <c r="JF62" s="13">
        <f t="shared" si="2212"/>
        <v>0</v>
      </c>
      <c r="JG62" s="13">
        <f t="shared" si="2212"/>
        <v>0</v>
      </c>
      <c r="JH62" s="13">
        <f t="shared" si="2212"/>
        <v>0</v>
      </c>
      <c r="JI62" s="13">
        <f t="shared" si="2212"/>
        <v>0</v>
      </c>
      <c r="JJ62" s="13">
        <f t="shared" si="2212"/>
        <v>0</v>
      </c>
      <c r="JK62" s="13">
        <f t="shared" si="2212"/>
        <v>0</v>
      </c>
      <c r="JL62" s="13">
        <f t="shared" si="2212"/>
        <v>0</v>
      </c>
      <c r="JM62" s="13">
        <f t="shared" si="2212"/>
        <v>0</v>
      </c>
      <c r="JN62" s="13">
        <f t="shared" si="2212"/>
        <v>0</v>
      </c>
      <c r="JO62" s="13">
        <f t="shared" si="2212"/>
        <v>0</v>
      </c>
      <c r="JP62" s="13">
        <f t="shared" si="2212"/>
        <v>0</v>
      </c>
      <c r="JQ62" s="13">
        <f t="shared" si="2212"/>
        <v>0</v>
      </c>
      <c r="JR62" s="13">
        <f t="shared" si="2212"/>
        <v>0</v>
      </c>
      <c r="JS62" s="13">
        <f t="shared" si="2212"/>
        <v>0</v>
      </c>
      <c r="JT62" s="13">
        <f t="shared" si="2212"/>
        <v>0</v>
      </c>
      <c r="JU62" s="13">
        <f t="shared" si="2212"/>
        <v>0</v>
      </c>
      <c r="JV62" s="13">
        <f t="shared" si="2212"/>
        <v>0</v>
      </c>
      <c r="JW62" s="13">
        <f t="shared" si="2212"/>
        <v>0</v>
      </c>
      <c r="JX62" s="13">
        <f t="shared" si="2212"/>
        <v>0</v>
      </c>
      <c r="JY62" s="13">
        <f t="shared" si="2212"/>
        <v>0</v>
      </c>
      <c r="JZ62" s="13">
        <f t="shared" si="2212"/>
        <v>0</v>
      </c>
      <c r="KA62" s="13">
        <f t="shared" si="2212"/>
        <v>0</v>
      </c>
      <c r="KB62" s="13">
        <f t="shared" si="2212"/>
        <v>0</v>
      </c>
      <c r="KC62" s="13">
        <f t="shared" si="2212"/>
        <v>0</v>
      </c>
      <c r="KD62" s="13">
        <f t="shared" si="2212"/>
        <v>0</v>
      </c>
      <c r="KE62" s="13">
        <f t="shared" si="2212"/>
        <v>0</v>
      </c>
      <c r="KF62" s="13">
        <f t="shared" si="2212"/>
        <v>0</v>
      </c>
      <c r="KG62" s="13">
        <f t="shared" si="2212"/>
        <v>0</v>
      </c>
      <c r="KH62" s="13">
        <f t="shared" si="2212"/>
        <v>0</v>
      </c>
      <c r="KI62" s="13">
        <f t="shared" si="2212"/>
        <v>0</v>
      </c>
      <c r="KJ62" s="13">
        <f t="shared" si="2212"/>
        <v>0</v>
      </c>
      <c r="KK62" s="13">
        <f t="shared" si="2212"/>
        <v>0</v>
      </c>
      <c r="KL62" s="13">
        <f t="shared" si="2212"/>
        <v>0</v>
      </c>
      <c r="KM62" s="13">
        <f t="shared" si="2212"/>
        <v>0</v>
      </c>
      <c r="KN62" s="13">
        <f t="shared" si="2212"/>
        <v>0</v>
      </c>
      <c r="KO62" s="13">
        <f t="shared" si="2212"/>
        <v>0</v>
      </c>
      <c r="KP62" s="13">
        <f t="shared" si="2212"/>
        <v>0</v>
      </c>
      <c r="KQ62" s="13">
        <f t="shared" si="2212"/>
        <v>0</v>
      </c>
      <c r="KR62" s="13">
        <f t="shared" si="2212"/>
        <v>0</v>
      </c>
      <c r="KS62" s="13">
        <f t="shared" si="2212"/>
        <v>0</v>
      </c>
      <c r="KT62" s="13">
        <f t="shared" si="2212"/>
        <v>0</v>
      </c>
      <c r="KU62" s="13">
        <f t="shared" si="2212"/>
        <v>0</v>
      </c>
      <c r="KV62" s="13">
        <f t="shared" si="2212"/>
        <v>0</v>
      </c>
      <c r="KW62" s="13">
        <f t="shared" si="2212"/>
        <v>0</v>
      </c>
      <c r="KX62" s="13">
        <f t="shared" si="2212"/>
        <v>0</v>
      </c>
      <c r="KY62" s="13">
        <f t="shared" si="2212"/>
        <v>0</v>
      </c>
      <c r="KZ62" s="13">
        <f t="shared" si="2212"/>
        <v>0</v>
      </c>
      <c r="LA62" s="13">
        <f t="shared" si="2212"/>
        <v>0</v>
      </c>
      <c r="LB62" s="13">
        <f t="shared" si="2212"/>
        <v>0</v>
      </c>
      <c r="LC62" s="13">
        <f t="shared" ref="LC62:NN62" si="2213">LB62*LC$3</f>
        <v>0</v>
      </c>
      <c r="LD62" s="13">
        <f t="shared" si="2213"/>
        <v>0</v>
      </c>
      <c r="LE62" s="13">
        <f t="shared" si="2213"/>
        <v>0</v>
      </c>
      <c r="LF62" s="13">
        <f t="shared" si="2213"/>
        <v>0</v>
      </c>
      <c r="LG62" s="13">
        <f t="shared" si="2213"/>
        <v>0</v>
      </c>
      <c r="LH62" s="13">
        <f t="shared" si="2213"/>
        <v>0</v>
      </c>
      <c r="LI62" s="13">
        <f t="shared" si="2213"/>
        <v>0</v>
      </c>
      <c r="LJ62" s="13">
        <f t="shared" si="2213"/>
        <v>0</v>
      </c>
      <c r="LK62" s="13">
        <f t="shared" si="2213"/>
        <v>0</v>
      </c>
      <c r="LL62" s="13">
        <f t="shared" si="2213"/>
        <v>0</v>
      </c>
      <c r="LM62" s="13">
        <f t="shared" si="2213"/>
        <v>0</v>
      </c>
      <c r="LN62" s="13">
        <f t="shared" si="2213"/>
        <v>0</v>
      </c>
      <c r="LO62" s="13">
        <f t="shared" si="2213"/>
        <v>0</v>
      </c>
      <c r="LP62" s="13">
        <f t="shared" si="2213"/>
        <v>0</v>
      </c>
      <c r="LQ62" s="13">
        <f t="shared" si="2213"/>
        <v>0</v>
      </c>
      <c r="LR62" s="13">
        <f t="shared" si="2213"/>
        <v>0</v>
      </c>
      <c r="LS62" s="13">
        <f t="shared" si="2213"/>
        <v>0</v>
      </c>
      <c r="LT62" s="13">
        <f t="shared" si="2213"/>
        <v>0</v>
      </c>
      <c r="LU62" s="13">
        <f t="shared" si="2213"/>
        <v>0</v>
      </c>
      <c r="LV62" s="13">
        <f t="shared" si="2213"/>
        <v>0</v>
      </c>
      <c r="LW62" s="13">
        <f t="shared" si="2213"/>
        <v>0</v>
      </c>
      <c r="LX62" s="13">
        <f t="shared" si="2213"/>
        <v>0</v>
      </c>
      <c r="LY62" s="13">
        <f t="shared" si="2213"/>
        <v>0</v>
      </c>
      <c r="LZ62" s="13">
        <f t="shared" si="2213"/>
        <v>0</v>
      </c>
      <c r="MA62" s="13">
        <f t="shared" si="2213"/>
        <v>0</v>
      </c>
      <c r="MB62" s="13">
        <f t="shared" si="2213"/>
        <v>0</v>
      </c>
      <c r="MC62" s="13">
        <f t="shared" si="2213"/>
        <v>0</v>
      </c>
      <c r="MD62" s="13">
        <f t="shared" si="2213"/>
        <v>0</v>
      </c>
      <c r="ME62" s="13">
        <f t="shared" si="2213"/>
        <v>0</v>
      </c>
      <c r="MF62" s="13">
        <f t="shared" si="2213"/>
        <v>0</v>
      </c>
      <c r="MG62" s="13">
        <f t="shared" si="2213"/>
        <v>0</v>
      </c>
      <c r="MH62" s="13">
        <f t="shared" si="2213"/>
        <v>0</v>
      </c>
      <c r="MI62" s="13">
        <f t="shared" si="2213"/>
        <v>0</v>
      </c>
      <c r="MJ62" s="13">
        <f t="shared" si="2213"/>
        <v>0</v>
      </c>
      <c r="MK62" s="13">
        <f t="shared" si="2213"/>
        <v>0</v>
      </c>
      <c r="ML62" s="13">
        <f t="shared" si="2213"/>
        <v>0</v>
      </c>
      <c r="MM62" s="13">
        <f t="shared" si="2213"/>
        <v>0</v>
      </c>
      <c r="MN62" s="13">
        <f t="shared" si="2213"/>
        <v>0</v>
      </c>
      <c r="MO62" s="13">
        <f t="shared" si="2213"/>
        <v>0</v>
      </c>
      <c r="MP62" s="13">
        <f t="shared" si="2213"/>
        <v>0</v>
      </c>
      <c r="MQ62" s="13">
        <f t="shared" si="2213"/>
        <v>0</v>
      </c>
      <c r="MR62" s="13">
        <f t="shared" si="2213"/>
        <v>0</v>
      </c>
      <c r="MS62" s="13">
        <f t="shared" si="2213"/>
        <v>0</v>
      </c>
      <c r="MT62" s="13">
        <f t="shared" si="2213"/>
        <v>0</v>
      </c>
      <c r="MU62" s="13">
        <f t="shared" si="2213"/>
        <v>0</v>
      </c>
      <c r="MV62" s="13">
        <f t="shared" si="2213"/>
        <v>0</v>
      </c>
      <c r="MW62" s="13">
        <f t="shared" si="2213"/>
        <v>0</v>
      </c>
      <c r="MX62" s="13">
        <f t="shared" si="2213"/>
        <v>0</v>
      </c>
      <c r="MY62" s="13">
        <f t="shared" si="2213"/>
        <v>0</v>
      </c>
      <c r="MZ62" s="13">
        <f t="shared" si="2213"/>
        <v>0</v>
      </c>
      <c r="NA62" s="13">
        <f t="shared" si="2213"/>
        <v>0</v>
      </c>
      <c r="NB62" s="13">
        <f t="shared" si="2213"/>
        <v>0</v>
      </c>
      <c r="NC62" s="13">
        <f t="shared" si="2213"/>
        <v>0</v>
      </c>
      <c r="ND62" s="13">
        <f t="shared" si="2213"/>
        <v>0</v>
      </c>
      <c r="NE62" s="13">
        <f t="shared" si="2213"/>
        <v>0</v>
      </c>
      <c r="NF62" s="13">
        <f t="shared" si="2213"/>
        <v>0</v>
      </c>
      <c r="NG62" s="13">
        <f t="shared" si="2213"/>
        <v>0</v>
      </c>
      <c r="NH62" s="13">
        <f t="shared" si="2213"/>
        <v>0</v>
      </c>
      <c r="NI62" s="13">
        <f t="shared" si="2213"/>
        <v>0</v>
      </c>
      <c r="NJ62" s="13">
        <f t="shared" si="2213"/>
        <v>0</v>
      </c>
      <c r="NK62" s="13">
        <f t="shared" si="2213"/>
        <v>0</v>
      </c>
      <c r="NL62" s="13">
        <f t="shared" si="2213"/>
        <v>0</v>
      </c>
      <c r="NM62" s="13">
        <f t="shared" si="2213"/>
        <v>0</v>
      </c>
      <c r="NN62" s="13">
        <f t="shared" si="2213"/>
        <v>0</v>
      </c>
      <c r="NO62" s="13">
        <f t="shared" ref="NO62:PZ62" si="2214">NN62*NO$3</f>
        <v>0</v>
      </c>
      <c r="NP62" s="13">
        <f t="shared" si="2214"/>
        <v>0</v>
      </c>
      <c r="NQ62" s="13">
        <f t="shared" si="2214"/>
        <v>0</v>
      </c>
      <c r="NR62" s="13">
        <f t="shared" si="2214"/>
        <v>0</v>
      </c>
      <c r="NS62" s="13">
        <f t="shared" si="2214"/>
        <v>0</v>
      </c>
      <c r="NT62" s="13">
        <f t="shared" si="2214"/>
        <v>0</v>
      </c>
      <c r="NU62" s="13">
        <f t="shared" si="2214"/>
        <v>0</v>
      </c>
      <c r="NV62" s="13">
        <f t="shared" si="2214"/>
        <v>0</v>
      </c>
      <c r="NW62" s="13">
        <f t="shared" si="2214"/>
        <v>0</v>
      </c>
      <c r="NX62" s="13">
        <f t="shared" si="2214"/>
        <v>0</v>
      </c>
      <c r="NY62" s="13">
        <f t="shared" si="2214"/>
        <v>0</v>
      </c>
      <c r="NZ62" s="13">
        <f t="shared" si="2214"/>
        <v>0</v>
      </c>
      <c r="OA62" s="13">
        <f t="shared" si="2214"/>
        <v>0</v>
      </c>
      <c r="OB62" s="13">
        <f t="shared" si="2214"/>
        <v>0</v>
      </c>
      <c r="OC62" s="13">
        <f t="shared" si="2214"/>
        <v>0</v>
      </c>
      <c r="OD62" s="13">
        <f t="shared" si="2214"/>
        <v>0</v>
      </c>
      <c r="OE62" s="13">
        <f t="shared" si="2214"/>
        <v>0</v>
      </c>
      <c r="OF62" s="13">
        <f t="shared" si="2214"/>
        <v>0</v>
      </c>
      <c r="OG62" s="13">
        <f t="shared" si="2214"/>
        <v>0</v>
      </c>
      <c r="OH62" s="13">
        <f t="shared" si="2214"/>
        <v>0</v>
      </c>
      <c r="OI62" s="13">
        <f t="shared" si="2214"/>
        <v>0</v>
      </c>
      <c r="OJ62" s="13">
        <f t="shared" si="2214"/>
        <v>0</v>
      </c>
      <c r="OK62" s="13">
        <f t="shared" si="2214"/>
        <v>0</v>
      </c>
      <c r="OL62" s="13">
        <f t="shared" si="2214"/>
        <v>0</v>
      </c>
      <c r="OM62" s="13">
        <f t="shared" si="2214"/>
        <v>0</v>
      </c>
      <c r="ON62" s="13">
        <f t="shared" si="2214"/>
        <v>0</v>
      </c>
      <c r="OO62" s="13">
        <f t="shared" si="2214"/>
        <v>0</v>
      </c>
      <c r="OP62" s="13">
        <f t="shared" si="2214"/>
        <v>0</v>
      </c>
      <c r="OQ62" s="13">
        <f t="shared" si="2214"/>
        <v>0</v>
      </c>
      <c r="OR62" s="13">
        <f t="shared" si="2214"/>
        <v>0</v>
      </c>
      <c r="OS62" s="13">
        <f t="shared" si="2214"/>
        <v>0</v>
      </c>
      <c r="OT62" s="13">
        <f t="shared" si="2214"/>
        <v>0</v>
      </c>
      <c r="OU62" s="13">
        <f t="shared" si="2214"/>
        <v>0</v>
      </c>
      <c r="OV62" s="13">
        <f t="shared" si="2214"/>
        <v>0</v>
      </c>
      <c r="OW62" s="13">
        <f t="shared" si="2214"/>
        <v>0</v>
      </c>
      <c r="OX62" s="13">
        <f t="shared" si="2214"/>
        <v>0</v>
      </c>
      <c r="OY62" s="13">
        <f t="shared" si="2214"/>
        <v>0</v>
      </c>
      <c r="OZ62" s="13">
        <f t="shared" si="2214"/>
        <v>0</v>
      </c>
      <c r="PA62" s="13">
        <f t="shared" si="2214"/>
        <v>0</v>
      </c>
      <c r="PB62" s="13">
        <f t="shared" si="2214"/>
        <v>0</v>
      </c>
      <c r="PC62" s="13">
        <f t="shared" si="2214"/>
        <v>0</v>
      </c>
      <c r="PD62" s="13">
        <f t="shared" si="2214"/>
        <v>0</v>
      </c>
      <c r="PE62" s="13">
        <f t="shared" si="2214"/>
        <v>0</v>
      </c>
      <c r="PF62" s="13">
        <f t="shared" si="2214"/>
        <v>0</v>
      </c>
      <c r="PG62" s="13">
        <f t="shared" si="2214"/>
        <v>0</v>
      </c>
      <c r="PH62" s="13">
        <f t="shared" si="2214"/>
        <v>0</v>
      </c>
      <c r="PI62" s="13">
        <f t="shared" si="2214"/>
        <v>0</v>
      </c>
      <c r="PJ62" s="13">
        <f t="shared" si="2214"/>
        <v>0</v>
      </c>
      <c r="PK62" s="13">
        <f t="shared" si="2214"/>
        <v>0</v>
      </c>
      <c r="PL62" s="13">
        <f t="shared" si="2214"/>
        <v>0</v>
      </c>
      <c r="PM62" s="13">
        <f t="shared" si="2214"/>
        <v>0</v>
      </c>
      <c r="PN62" s="13">
        <f t="shared" si="2214"/>
        <v>0</v>
      </c>
      <c r="PO62" s="13">
        <f t="shared" si="2214"/>
        <v>0</v>
      </c>
      <c r="PP62" s="13">
        <f t="shared" si="2214"/>
        <v>0</v>
      </c>
      <c r="PQ62" s="13">
        <f t="shared" si="2214"/>
        <v>0</v>
      </c>
      <c r="PR62" s="13">
        <f t="shared" si="2214"/>
        <v>0</v>
      </c>
      <c r="PS62" s="13">
        <f t="shared" si="2214"/>
        <v>0</v>
      </c>
      <c r="PT62" s="13">
        <f t="shared" si="2214"/>
        <v>0</v>
      </c>
      <c r="PU62" s="13">
        <f t="shared" si="2214"/>
        <v>0</v>
      </c>
      <c r="PV62" s="13">
        <f t="shared" si="2214"/>
        <v>0</v>
      </c>
      <c r="PW62" s="13">
        <f t="shared" si="2214"/>
        <v>0</v>
      </c>
      <c r="PX62" s="13">
        <f t="shared" si="2214"/>
        <v>0</v>
      </c>
      <c r="PY62" s="13">
        <f t="shared" si="2214"/>
        <v>0</v>
      </c>
      <c r="PZ62" s="13">
        <f t="shared" si="2214"/>
        <v>0</v>
      </c>
      <c r="QA62" s="13">
        <f t="shared" ref="QA62:QT62" si="2215">PZ62*QA$3</f>
        <v>0</v>
      </c>
      <c r="QB62" s="13">
        <f t="shared" si="2215"/>
        <v>0</v>
      </c>
      <c r="QC62" s="13">
        <f t="shared" si="2215"/>
        <v>0</v>
      </c>
      <c r="QD62" s="13">
        <f t="shared" si="2215"/>
        <v>0</v>
      </c>
      <c r="QE62" s="13">
        <f t="shared" si="2215"/>
        <v>0</v>
      </c>
      <c r="QF62" s="13">
        <f t="shared" si="2215"/>
        <v>0</v>
      </c>
      <c r="QG62" s="13">
        <f t="shared" si="2215"/>
        <v>0</v>
      </c>
      <c r="QH62" s="13">
        <f t="shared" si="2215"/>
        <v>0</v>
      </c>
      <c r="QI62" s="13">
        <f t="shared" si="2215"/>
        <v>0</v>
      </c>
      <c r="QJ62" s="13">
        <f t="shared" si="2215"/>
        <v>0</v>
      </c>
      <c r="QK62" s="13">
        <f t="shared" si="2215"/>
        <v>0</v>
      </c>
      <c r="QL62" s="13">
        <f t="shared" si="2215"/>
        <v>0</v>
      </c>
      <c r="QM62" s="13">
        <f t="shared" si="2215"/>
        <v>0</v>
      </c>
      <c r="QN62" s="13">
        <f t="shared" si="2215"/>
        <v>0</v>
      </c>
      <c r="QO62" s="13">
        <f t="shared" si="2215"/>
        <v>0</v>
      </c>
      <c r="QP62" s="13">
        <f t="shared" si="2215"/>
        <v>0</v>
      </c>
      <c r="QQ62" s="13">
        <f t="shared" si="2215"/>
        <v>0</v>
      </c>
      <c r="QR62" s="13">
        <f t="shared" si="2215"/>
        <v>0</v>
      </c>
      <c r="QS62" s="13">
        <f t="shared" si="2215"/>
        <v>0</v>
      </c>
      <c r="QT62" s="13">
        <f t="shared" si="2215"/>
        <v>0</v>
      </c>
    </row>
    <row r="63" spans="2:462" x14ac:dyDescent="0.3">
      <c r="B63" s="175" t="s">
        <v>396</v>
      </c>
      <c r="C63" s="176"/>
      <c r="D63" s="176"/>
      <c r="E63" s="176"/>
      <c r="F63" s="176"/>
      <c r="G63" s="176"/>
      <c r="H63" s="178"/>
      <c r="I63" s="178">
        <f>SUM(I59:I62)</f>
        <v>15000</v>
      </c>
      <c r="J63" s="176"/>
      <c r="K63" s="176"/>
      <c r="L63" s="178">
        <f t="shared" ref="L63:M63" si="2216">SUM(L59:L62)</f>
        <v>15000</v>
      </c>
      <c r="M63" s="178">
        <f t="shared" si="2216"/>
        <v>15000</v>
      </c>
      <c r="N63" s="178">
        <f t="shared" ref="N63:BY63" si="2217">SUM(N59:N62)</f>
        <v>15000</v>
      </c>
      <c r="O63" s="178">
        <f t="shared" si="2217"/>
        <v>15000</v>
      </c>
      <c r="P63" s="178">
        <f t="shared" si="2217"/>
        <v>15000</v>
      </c>
      <c r="Q63" s="178">
        <f t="shared" si="2217"/>
        <v>15000</v>
      </c>
      <c r="R63" s="178">
        <f t="shared" si="2217"/>
        <v>15000</v>
      </c>
      <c r="S63" s="178">
        <f t="shared" si="2217"/>
        <v>15000</v>
      </c>
      <c r="T63" s="178">
        <f t="shared" si="2217"/>
        <v>15000</v>
      </c>
      <c r="U63" s="178">
        <f t="shared" si="2217"/>
        <v>15000</v>
      </c>
      <c r="V63" s="178">
        <f t="shared" si="2217"/>
        <v>15000</v>
      </c>
      <c r="W63" s="178">
        <f t="shared" si="2217"/>
        <v>15000</v>
      </c>
      <c r="X63" s="178">
        <f t="shared" si="2217"/>
        <v>15000</v>
      </c>
      <c r="Y63" s="178">
        <f t="shared" si="2217"/>
        <v>15000</v>
      </c>
      <c r="Z63" s="178">
        <f t="shared" si="2217"/>
        <v>15000</v>
      </c>
      <c r="AA63" s="178">
        <f t="shared" si="2217"/>
        <v>15000</v>
      </c>
      <c r="AB63" s="178">
        <f t="shared" si="2217"/>
        <v>15000</v>
      </c>
      <c r="AC63" s="178">
        <f t="shared" si="2217"/>
        <v>15000</v>
      </c>
      <c r="AD63" s="178">
        <f t="shared" si="2217"/>
        <v>15000</v>
      </c>
      <c r="AE63" s="178">
        <f t="shared" si="2217"/>
        <v>15000</v>
      </c>
      <c r="AF63" s="178">
        <f t="shared" si="2217"/>
        <v>15000</v>
      </c>
      <c r="AG63" s="178">
        <f t="shared" si="2217"/>
        <v>15000</v>
      </c>
      <c r="AH63" s="178">
        <f t="shared" si="2217"/>
        <v>15000</v>
      </c>
      <c r="AI63" s="178">
        <f t="shared" si="2217"/>
        <v>15000</v>
      </c>
      <c r="AJ63" s="178">
        <f t="shared" si="2217"/>
        <v>15000</v>
      </c>
      <c r="AK63" s="178">
        <f t="shared" si="2217"/>
        <v>15000</v>
      </c>
      <c r="AL63" s="178">
        <f t="shared" si="2217"/>
        <v>15000</v>
      </c>
      <c r="AM63" s="178">
        <f t="shared" si="2217"/>
        <v>15000</v>
      </c>
      <c r="AN63" s="178">
        <f t="shared" si="2217"/>
        <v>15000</v>
      </c>
      <c r="AO63" s="178">
        <f t="shared" si="2217"/>
        <v>15000</v>
      </c>
      <c r="AP63" s="178">
        <f t="shared" si="2217"/>
        <v>15000</v>
      </c>
      <c r="AQ63" s="178">
        <f t="shared" si="2217"/>
        <v>15000</v>
      </c>
      <c r="AR63" s="178">
        <f t="shared" si="2217"/>
        <v>15000</v>
      </c>
      <c r="AS63" s="178">
        <f t="shared" si="2217"/>
        <v>15000</v>
      </c>
      <c r="AT63" s="178">
        <f t="shared" si="2217"/>
        <v>15000</v>
      </c>
      <c r="AU63" s="178">
        <f t="shared" si="2217"/>
        <v>15000</v>
      </c>
      <c r="AV63" s="178">
        <f t="shared" si="2217"/>
        <v>15000</v>
      </c>
      <c r="AW63" s="178">
        <f t="shared" si="2217"/>
        <v>15000</v>
      </c>
      <c r="AX63" s="178">
        <f t="shared" si="2217"/>
        <v>15000</v>
      </c>
      <c r="AY63" s="178">
        <f t="shared" si="2217"/>
        <v>15000</v>
      </c>
      <c r="AZ63" s="178">
        <f t="shared" si="2217"/>
        <v>15000</v>
      </c>
      <c r="BA63" s="178">
        <f t="shared" si="2217"/>
        <v>15000</v>
      </c>
      <c r="BB63" s="178">
        <f t="shared" si="2217"/>
        <v>15000</v>
      </c>
      <c r="BC63" s="178">
        <f t="shared" si="2217"/>
        <v>15000</v>
      </c>
      <c r="BD63" s="178">
        <f t="shared" si="2217"/>
        <v>15000</v>
      </c>
      <c r="BE63" s="178">
        <f t="shared" si="2217"/>
        <v>15000</v>
      </c>
      <c r="BF63" s="178">
        <f t="shared" si="2217"/>
        <v>15000</v>
      </c>
      <c r="BG63" s="178">
        <f t="shared" si="2217"/>
        <v>15000</v>
      </c>
      <c r="BH63" s="178">
        <f t="shared" si="2217"/>
        <v>15000</v>
      </c>
      <c r="BI63" s="178">
        <f t="shared" si="2217"/>
        <v>15000</v>
      </c>
      <c r="BJ63" s="178">
        <f t="shared" si="2217"/>
        <v>15000</v>
      </c>
      <c r="BK63" s="178">
        <f t="shared" si="2217"/>
        <v>15000</v>
      </c>
      <c r="BL63" s="178">
        <f t="shared" si="2217"/>
        <v>15000</v>
      </c>
      <c r="BM63" s="178">
        <f t="shared" si="2217"/>
        <v>15000</v>
      </c>
      <c r="BN63" s="178">
        <f t="shared" si="2217"/>
        <v>15000</v>
      </c>
      <c r="BO63" s="178">
        <f t="shared" si="2217"/>
        <v>15000</v>
      </c>
      <c r="BP63" s="178">
        <f t="shared" si="2217"/>
        <v>15000</v>
      </c>
      <c r="BQ63" s="178">
        <f t="shared" si="2217"/>
        <v>15000</v>
      </c>
      <c r="BR63" s="178">
        <f t="shared" si="2217"/>
        <v>15000</v>
      </c>
      <c r="BS63" s="178">
        <f t="shared" si="2217"/>
        <v>15000</v>
      </c>
      <c r="BT63" s="178">
        <f t="shared" si="2217"/>
        <v>15000</v>
      </c>
      <c r="BU63" s="178">
        <f t="shared" si="2217"/>
        <v>15000</v>
      </c>
      <c r="BV63" s="178">
        <f t="shared" si="2217"/>
        <v>15000</v>
      </c>
      <c r="BW63" s="178">
        <f t="shared" si="2217"/>
        <v>15000</v>
      </c>
      <c r="BX63" s="178">
        <f t="shared" si="2217"/>
        <v>15000</v>
      </c>
      <c r="BY63" s="178">
        <f t="shared" si="2217"/>
        <v>15000</v>
      </c>
      <c r="BZ63" s="178">
        <f t="shared" ref="BZ63:EK63" si="2218">SUM(BZ59:BZ62)</f>
        <v>15000</v>
      </c>
      <c r="CA63" s="178">
        <f t="shared" si="2218"/>
        <v>15000</v>
      </c>
      <c r="CB63" s="178">
        <f t="shared" si="2218"/>
        <v>15000</v>
      </c>
      <c r="CC63" s="178">
        <f t="shared" si="2218"/>
        <v>15000</v>
      </c>
      <c r="CD63" s="178">
        <f t="shared" si="2218"/>
        <v>15000</v>
      </c>
      <c r="CE63" s="178">
        <f t="shared" si="2218"/>
        <v>15000</v>
      </c>
      <c r="CF63" s="178">
        <f t="shared" si="2218"/>
        <v>0</v>
      </c>
      <c r="CG63" s="178">
        <f t="shared" si="2218"/>
        <v>0</v>
      </c>
      <c r="CH63" s="178">
        <f t="shared" si="2218"/>
        <v>0</v>
      </c>
      <c r="CI63" s="178">
        <f t="shared" si="2218"/>
        <v>0</v>
      </c>
      <c r="CJ63" s="178">
        <f t="shared" si="2218"/>
        <v>0</v>
      </c>
      <c r="CK63" s="178">
        <f t="shared" si="2218"/>
        <v>0</v>
      </c>
      <c r="CL63" s="178">
        <f t="shared" si="2218"/>
        <v>0</v>
      </c>
      <c r="CM63" s="178">
        <f t="shared" si="2218"/>
        <v>0</v>
      </c>
      <c r="CN63" s="178">
        <f t="shared" si="2218"/>
        <v>0</v>
      </c>
      <c r="CO63" s="178">
        <f t="shared" si="2218"/>
        <v>0</v>
      </c>
      <c r="CP63" s="178">
        <f t="shared" si="2218"/>
        <v>0</v>
      </c>
      <c r="CQ63" s="178">
        <f t="shared" si="2218"/>
        <v>0</v>
      </c>
      <c r="CR63" s="178">
        <f t="shared" si="2218"/>
        <v>0</v>
      </c>
      <c r="CS63" s="178">
        <f t="shared" si="2218"/>
        <v>0</v>
      </c>
      <c r="CT63" s="178">
        <f t="shared" si="2218"/>
        <v>0</v>
      </c>
      <c r="CU63" s="178">
        <f t="shared" si="2218"/>
        <v>0</v>
      </c>
      <c r="CV63" s="178">
        <f t="shared" si="2218"/>
        <v>0</v>
      </c>
      <c r="CW63" s="178">
        <f t="shared" si="2218"/>
        <v>0</v>
      </c>
      <c r="CX63" s="178">
        <f t="shared" si="2218"/>
        <v>0</v>
      </c>
      <c r="CY63" s="178">
        <f t="shared" si="2218"/>
        <v>0</v>
      </c>
      <c r="CZ63" s="178">
        <f t="shared" si="2218"/>
        <v>0</v>
      </c>
      <c r="DA63" s="178">
        <f t="shared" si="2218"/>
        <v>0</v>
      </c>
      <c r="DB63" s="178">
        <f t="shared" si="2218"/>
        <v>0</v>
      </c>
      <c r="DC63" s="178">
        <f t="shared" si="2218"/>
        <v>0</v>
      </c>
      <c r="DD63" s="178">
        <f t="shared" si="2218"/>
        <v>0</v>
      </c>
      <c r="DE63" s="178">
        <f t="shared" si="2218"/>
        <v>0</v>
      </c>
      <c r="DF63" s="178">
        <f t="shared" si="2218"/>
        <v>0</v>
      </c>
      <c r="DG63" s="178">
        <f t="shared" si="2218"/>
        <v>0</v>
      </c>
      <c r="DH63" s="178">
        <f t="shared" si="2218"/>
        <v>0</v>
      </c>
      <c r="DI63" s="178">
        <f t="shared" si="2218"/>
        <v>0</v>
      </c>
      <c r="DJ63" s="178">
        <f t="shared" si="2218"/>
        <v>0</v>
      </c>
      <c r="DK63" s="178">
        <f t="shared" si="2218"/>
        <v>0</v>
      </c>
      <c r="DL63" s="178">
        <f t="shared" si="2218"/>
        <v>0</v>
      </c>
      <c r="DM63" s="178">
        <f t="shared" si="2218"/>
        <v>0</v>
      </c>
      <c r="DN63" s="178">
        <f t="shared" si="2218"/>
        <v>0</v>
      </c>
      <c r="DO63" s="178">
        <f t="shared" si="2218"/>
        <v>0</v>
      </c>
      <c r="DP63" s="178">
        <f t="shared" si="2218"/>
        <v>0</v>
      </c>
      <c r="DQ63" s="178">
        <f t="shared" si="2218"/>
        <v>0</v>
      </c>
      <c r="DR63" s="178">
        <f t="shared" si="2218"/>
        <v>0</v>
      </c>
      <c r="DS63" s="178">
        <f t="shared" si="2218"/>
        <v>0</v>
      </c>
      <c r="DT63" s="178">
        <f t="shared" si="2218"/>
        <v>0</v>
      </c>
      <c r="DU63" s="178">
        <f t="shared" si="2218"/>
        <v>0</v>
      </c>
      <c r="DV63" s="178">
        <f t="shared" si="2218"/>
        <v>0</v>
      </c>
      <c r="DW63" s="178">
        <f t="shared" si="2218"/>
        <v>0</v>
      </c>
      <c r="DX63" s="178">
        <f t="shared" si="2218"/>
        <v>0</v>
      </c>
      <c r="DY63" s="178">
        <f t="shared" si="2218"/>
        <v>0</v>
      </c>
      <c r="DZ63" s="178">
        <f t="shared" si="2218"/>
        <v>0</v>
      </c>
      <c r="EA63" s="178">
        <f t="shared" si="2218"/>
        <v>0</v>
      </c>
      <c r="EB63" s="178">
        <f t="shared" si="2218"/>
        <v>0</v>
      </c>
      <c r="EC63" s="178">
        <f t="shared" si="2218"/>
        <v>0</v>
      </c>
      <c r="ED63" s="178">
        <f t="shared" si="2218"/>
        <v>0</v>
      </c>
      <c r="EE63" s="178">
        <f t="shared" si="2218"/>
        <v>0</v>
      </c>
      <c r="EF63" s="178">
        <f t="shared" si="2218"/>
        <v>0</v>
      </c>
      <c r="EG63" s="178">
        <f t="shared" si="2218"/>
        <v>0</v>
      </c>
      <c r="EH63" s="178">
        <f t="shared" si="2218"/>
        <v>0</v>
      </c>
      <c r="EI63" s="178">
        <f t="shared" si="2218"/>
        <v>0</v>
      </c>
      <c r="EJ63" s="178">
        <f t="shared" si="2218"/>
        <v>0</v>
      </c>
      <c r="EK63" s="178">
        <f t="shared" si="2218"/>
        <v>0</v>
      </c>
      <c r="EL63" s="178">
        <f t="shared" ref="EL63:GW63" si="2219">SUM(EL59:EL62)</f>
        <v>0</v>
      </c>
      <c r="EM63" s="178">
        <f t="shared" si="2219"/>
        <v>0</v>
      </c>
      <c r="EN63" s="178">
        <f t="shared" si="2219"/>
        <v>0</v>
      </c>
      <c r="EO63" s="178">
        <f t="shared" si="2219"/>
        <v>0</v>
      </c>
      <c r="EP63" s="178">
        <f t="shared" si="2219"/>
        <v>0</v>
      </c>
      <c r="EQ63" s="178">
        <f t="shared" si="2219"/>
        <v>0</v>
      </c>
      <c r="ER63" s="178">
        <f t="shared" si="2219"/>
        <v>0</v>
      </c>
      <c r="ES63" s="178">
        <f t="shared" si="2219"/>
        <v>0</v>
      </c>
      <c r="ET63" s="178">
        <f t="shared" si="2219"/>
        <v>0</v>
      </c>
      <c r="EU63" s="178">
        <f t="shared" si="2219"/>
        <v>0</v>
      </c>
      <c r="EV63" s="178">
        <f t="shared" si="2219"/>
        <v>0</v>
      </c>
      <c r="EW63" s="178">
        <f t="shared" si="2219"/>
        <v>0</v>
      </c>
      <c r="EX63" s="178">
        <f t="shared" si="2219"/>
        <v>0</v>
      </c>
      <c r="EY63" s="178">
        <f t="shared" si="2219"/>
        <v>0</v>
      </c>
      <c r="EZ63" s="178">
        <f t="shared" si="2219"/>
        <v>0</v>
      </c>
      <c r="FA63" s="178">
        <f t="shared" si="2219"/>
        <v>0</v>
      </c>
      <c r="FB63" s="178">
        <f t="shared" si="2219"/>
        <v>0</v>
      </c>
      <c r="FC63" s="178">
        <f t="shared" si="2219"/>
        <v>0</v>
      </c>
      <c r="FD63" s="178">
        <f t="shared" si="2219"/>
        <v>0</v>
      </c>
      <c r="FE63" s="178">
        <f t="shared" si="2219"/>
        <v>0</v>
      </c>
      <c r="FF63" s="178">
        <f t="shared" si="2219"/>
        <v>0</v>
      </c>
      <c r="FG63" s="178">
        <f t="shared" si="2219"/>
        <v>0</v>
      </c>
      <c r="FH63" s="178">
        <f t="shared" si="2219"/>
        <v>0</v>
      </c>
      <c r="FI63" s="178">
        <f t="shared" si="2219"/>
        <v>0</v>
      </c>
      <c r="FJ63" s="178">
        <f t="shared" si="2219"/>
        <v>0</v>
      </c>
      <c r="FK63" s="178">
        <f t="shared" si="2219"/>
        <v>0</v>
      </c>
      <c r="FL63" s="178">
        <f t="shared" si="2219"/>
        <v>0</v>
      </c>
      <c r="FM63" s="178">
        <f t="shared" si="2219"/>
        <v>0</v>
      </c>
      <c r="FN63" s="178">
        <f t="shared" si="2219"/>
        <v>0</v>
      </c>
      <c r="FO63" s="178">
        <f t="shared" si="2219"/>
        <v>0</v>
      </c>
      <c r="FP63" s="178">
        <f t="shared" si="2219"/>
        <v>0</v>
      </c>
      <c r="FQ63" s="178">
        <f t="shared" si="2219"/>
        <v>0</v>
      </c>
      <c r="FR63" s="178">
        <f t="shared" si="2219"/>
        <v>0</v>
      </c>
      <c r="FS63" s="178">
        <f t="shared" si="2219"/>
        <v>0</v>
      </c>
      <c r="FT63" s="178">
        <f t="shared" si="2219"/>
        <v>0</v>
      </c>
      <c r="FU63" s="178">
        <f t="shared" si="2219"/>
        <v>0</v>
      </c>
      <c r="FV63" s="178">
        <f t="shared" si="2219"/>
        <v>0</v>
      </c>
      <c r="FW63" s="178">
        <f t="shared" si="2219"/>
        <v>0</v>
      </c>
      <c r="FX63" s="178">
        <f t="shared" si="2219"/>
        <v>0</v>
      </c>
      <c r="FY63" s="178">
        <f t="shared" si="2219"/>
        <v>0</v>
      </c>
      <c r="FZ63" s="178">
        <f t="shared" si="2219"/>
        <v>0</v>
      </c>
      <c r="GA63" s="178">
        <f t="shared" si="2219"/>
        <v>0</v>
      </c>
      <c r="GB63" s="178">
        <f t="shared" si="2219"/>
        <v>0</v>
      </c>
      <c r="GC63" s="178">
        <f t="shared" si="2219"/>
        <v>0</v>
      </c>
      <c r="GD63" s="178">
        <f t="shared" si="2219"/>
        <v>0</v>
      </c>
      <c r="GE63" s="178">
        <f t="shared" si="2219"/>
        <v>0</v>
      </c>
      <c r="GF63" s="178">
        <f t="shared" si="2219"/>
        <v>0</v>
      </c>
      <c r="GG63" s="178">
        <f t="shared" si="2219"/>
        <v>0</v>
      </c>
      <c r="GH63" s="178">
        <f t="shared" si="2219"/>
        <v>0</v>
      </c>
      <c r="GI63" s="178">
        <f t="shared" si="2219"/>
        <v>0</v>
      </c>
      <c r="GJ63" s="178">
        <f t="shared" si="2219"/>
        <v>0</v>
      </c>
      <c r="GK63" s="178">
        <f t="shared" si="2219"/>
        <v>0</v>
      </c>
      <c r="GL63" s="178">
        <f t="shared" si="2219"/>
        <v>0</v>
      </c>
      <c r="GM63" s="178">
        <f t="shared" si="2219"/>
        <v>0</v>
      </c>
      <c r="GN63" s="178">
        <f t="shared" si="2219"/>
        <v>0</v>
      </c>
      <c r="GO63" s="178">
        <f t="shared" si="2219"/>
        <v>0</v>
      </c>
      <c r="GP63" s="178">
        <f t="shared" si="2219"/>
        <v>0</v>
      </c>
      <c r="GQ63" s="178">
        <f t="shared" si="2219"/>
        <v>0</v>
      </c>
      <c r="GR63" s="178">
        <f t="shared" si="2219"/>
        <v>0</v>
      </c>
      <c r="GS63" s="178">
        <f t="shared" si="2219"/>
        <v>0</v>
      </c>
      <c r="GT63" s="178">
        <f t="shared" si="2219"/>
        <v>0</v>
      </c>
      <c r="GU63" s="178">
        <f t="shared" si="2219"/>
        <v>0</v>
      </c>
      <c r="GV63" s="178">
        <f t="shared" si="2219"/>
        <v>0</v>
      </c>
      <c r="GW63" s="178">
        <f t="shared" si="2219"/>
        <v>0</v>
      </c>
      <c r="GX63" s="178">
        <f t="shared" ref="GX63:IP63" si="2220">SUM(GX59:GX62)</f>
        <v>0</v>
      </c>
      <c r="GY63" s="178">
        <f t="shared" si="2220"/>
        <v>0</v>
      </c>
      <c r="GZ63" s="178">
        <f t="shared" si="2220"/>
        <v>0</v>
      </c>
      <c r="HA63" s="178">
        <f t="shared" si="2220"/>
        <v>0</v>
      </c>
      <c r="HB63" s="178">
        <f t="shared" si="2220"/>
        <v>0</v>
      </c>
      <c r="HC63" s="178">
        <f t="shared" si="2220"/>
        <v>0</v>
      </c>
      <c r="HD63" s="178">
        <f t="shared" si="2220"/>
        <v>0</v>
      </c>
      <c r="HE63" s="178">
        <f t="shared" si="2220"/>
        <v>0</v>
      </c>
      <c r="HF63" s="178">
        <f t="shared" si="2220"/>
        <v>0</v>
      </c>
      <c r="HG63" s="178">
        <f t="shared" si="2220"/>
        <v>0</v>
      </c>
      <c r="HH63" s="178">
        <f t="shared" si="2220"/>
        <v>0</v>
      </c>
      <c r="HI63" s="178">
        <f t="shared" si="2220"/>
        <v>0</v>
      </c>
      <c r="HJ63" s="178">
        <f t="shared" si="2220"/>
        <v>0</v>
      </c>
      <c r="HK63" s="178">
        <f t="shared" si="2220"/>
        <v>0</v>
      </c>
      <c r="HL63" s="178">
        <f t="shared" si="2220"/>
        <v>0</v>
      </c>
      <c r="HM63" s="178">
        <f t="shared" si="2220"/>
        <v>0</v>
      </c>
      <c r="HN63" s="178">
        <f t="shared" si="2220"/>
        <v>0</v>
      </c>
      <c r="HO63" s="178">
        <f t="shared" si="2220"/>
        <v>0</v>
      </c>
      <c r="HP63" s="178">
        <f t="shared" si="2220"/>
        <v>0</v>
      </c>
      <c r="HQ63" s="178">
        <f t="shared" si="2220"/>
        <v>0</v>
      </c>
      <c r="HR63" s="178">
        <f t="shared" si="2220"/>
        <v>0</v>
      </c>
      <c r="HS63" s="178">
        <f t="shared" si="2220"/>
        <v>0</v>
      </c>
      <c r="HT63" s="178">
        <f t="shared" si="2220"/>
        <v>0</v>
      </c>
      <c r="HU63" s="178">
        <f t="shared" si="2220"/>
        <v>0</v>
      </c>
      <c r="HV63" s="178">
        <f t="shared" si="2220"/>
        <v>0</v>
      </c>
      <c r="HW63" s="178">
        <f t="shared" si="2220"/>
        <v>0</v>
      </c>
      <c r="HX63" s="178">
        <f t="shared" si="2220"/>
        <v>0</v>
      </c>
      <c r="HY63" s="178">
        <f t="shared" si="2220"/>
        <v>0</v>
      </c>
      <c r="HZ63" s="178">
        <f t="shared" si="2220"/>
        <v>0</v>
      </c>
      <c r="IA63" s="178">
        <f t="shared" si="2220"/>
        <v>0</v>
      </c>
      <c r="IB63" s="178">
        <f t="shared" si="2220"/>
        <v>0</v>
      </c>
      <c r="IC63" s="178">
        <f t="shared" si="2220"/>
        <v>0</v>
      </c>
      <c r="ID63" s="178">
        <f t="shared" si="2220"/>
        <v>0</v>
      </c>
      <c r="IE63" s="178">
        <f t="shared" si="2220"/>
        <v>0</v>
      </c>
      <c r="IF63" s="178">
        <f t="shared" si="2220"/>
        <v>0</v>
      </c>
      <c r="IG63" s="178">
        <f t="shared" si="2220"/>
        <v>0</v>
      </c>
      <c r="IH63" s="178">
        <f t="shared" si="2220"/>
        <v>0</v>
      </c>
      <c r="II63" s="178">
        <f t="shared" si="2220"/>
        <v>0</v>
      </c>
      <c r="IJ63" s="178">
        <f t="shared" si="2220"/>
        <v>0</v>
      </c>
      <c r="IK63" s="178">
        <f t="shared" si="2220"/>
        <v>0</v>
      </c>
      <c r="IL63" s="178">
        <f t="shared" si="2220"/>
        <v>0</v>
      </c>
      <c r="IM63" s="178">
        <f t="shared" si="2220"/>
        <v>0</v>
      </c>
      <c r="IN63" s="178">
        <f t="shared" si="2220"/>
        <v>0</v>
      </c>
      <c r="IO63" s="178">
        <f t="shared" si="2220"/>
        <v>0</v>
      </c>
      <c r="IP63" s="178">
        <f t="shared" si="2220"/>
        <v>0</v>
      </c>
      <c r="IQ63" s="178">
        <f t="shared" ref="IQ63:LB63" si="2221">SUM(IQ59:IQ62)</f>
        <v>0</v>
      </c>
      <c r="IR63" s="178">
        <f t="shared" si="2221"/>
        <v>0</v>
      </c>
      <c r="IS63" s="178">
        <f t="shared" si="2221"/>
        <v>0</v>
      </c>
      <c r="IT63" s="178">
        <f t="shared" si="2221"/>
        <v>0</v>
      </c>
      <c r="IU63" s="178">
        <f t="shared" si="2221"/>
        <v>0</v>
      </c>
      <c r="IV63" s="178">
        <f t="shared" si="2221"/>
        <v>0</v>
      </c>
      <c r="IW63" s="178">
        <f t="shared" si="2221"/>
        <v>0</v>
      </c>
      <c r="IX63" s="178">
        <f t="shared" si="2221"/>
        <v>0</v>
      </c>
      <c r="IY63" s="178">
        <f t="shared" si="2221"/>
        <v>0</v>
      </c>
      <c r="IZ63" s="178">
        <f t="shared" si="2221"/>
        <v>0</v>
      </c>
      <c r="JA63" s="178">
        <f t="shared" si="2221"/>
        <v>0</v>
      </c>
      <c r="JB63" s="178">
        <f t="shared" si="2221"/>
        <v>0</v>
      </c>
      <c r="JC63" s="178">
        <f t="shared" si="2221"/>
        <v>0</v>
      </c>
      <c r="JD63" s="178">
        <f t="shared" si="2221"/>
        <v>0</v>
      </c>
      <c r="JE63" s="178">
        <f t="shared" si="2221"/>
        <v>0</v>
      </c>
      <c r="JF63" s="178">
        <f t="shared" si="2221"/>
        <v>0</v>
      </c>
      <c r="JG63" s="178">
        <f t="shared" si="2221"/>
        <v>0</v>
      </c>
      <c r="JH63" s="178">
        <f t="shared" si="2221"/>
        <v>0</v>
      </c>
      <c r="JI63" s="178">
        <f t="shared" si="2221"/>
        <v>0</v>
      </c>
      <c r="JJ63" s="178">
        <f t="shared" si="2221"/>
        <v>0</v>
      </c>
      <c r="JK63" s="178">
        <f t="shared" si="2221"/>
        <v>0</v>
      </c>
      <c r="JL63" s="178">
        <f t="shared" si="2221"/>
        <v>0</v>
      </c>
      <c r="JM63" s="178">
        <f t="shared" si="2221"/>
        <v>0</v>
      </c>
      <c r="JN63" s="178">
        <f t="shared" si="2221"/>
        <v>0</v>
      </c>
      <c r="JO63" s="178">
        <f t="shared" si="2221"/>
        <v>0</v>
      </c>
      <c r="JP63" s="178">
        <f t="shared" si="2221"/>
        <v>0</v>
      </c>
      <c r="JQ63" s="178">
        <f t="shared" si="2221"/>
        <v>0</v>
      </c>
      <c r="JR63" s="178">
        <f t="shared" si="2221"/>
        <v>0</v>
      </c>
      <c r="JS63" s="178">
        <f t="shared" si="2221"/>
        <v>0</v>
      </c>
      <c r="JT63" s="178">
        <f t="shared" si="2221"/>
        <v>0</v>
      </c>
      <c r="JU63" s="178">
        <f t="shared" si="2221"/>
        <v>0</v>
      </c>
      <c r="JV63" s="178">
        <f t="shared" si="2221"/>
        <v>0</v>
      </c>
      <c r="JW63" s="178">
        <f t="shared" si="2221"/>
        <v>0</v>
      </c>
      <c r="JX63" s="178">
        <f t="shared" si="2221"/>
        <v>0</v>
      </c>
      <c r="JY63" s="178">
        <f t="shared" si="2221"/>
        <v>0</v>
      </c>
      <c r="JZ63" s="178">
        <f t="shared" si="2221"/>
        <v>0</v>
      </c>
      <c r="KA63" s="178">
        <f t="shared" si="2221"/>
        <v>0</v>
      </c>
      <c r="KB63" s="178">
        <f t="shared" si="2221"/>
        <v>0</v>
      </c>
      <c r="KC63" s="178">
        <f t="shared" si="2221"/>
        <v>0</v>
      </c>
      <c r="KD63" s="178">
        <f t="shared" si="2221"/>
        <v>0</v>
      </c>
      <c r="KE63" s="178">
        <f t="shared" si="2221"/>
        <v>0</v>
      </c>
      <c r="KF63" s="178">
        <f t="shared" si="2221"/>
        <v>0</v>
      </c>
      <c r="KG63" s="178">
        <f t="shared" si="2221"/>
        <v>0</v>
      </c>
      <c r="KH63" s="178">
        <f t="shared" si="2221"/>
        <v>0</v>
      </c>
      <c r="KI63" s="178">
        <f t="shared" si="2221"/>
        <v>0</v>
      </c>
      <c r="KJ63" s="178">
        <f t="shared" si="2221"/>
        <v>0</v>
      </c>
      <c r="KK63" s="178">
        <f t="shared" si="2221"/>
        <v>0</v>
      </c>
      <c r="KL63" s="178">
        <f t="shared" si="2221"/>
        <v>0</v>
      </c>
      <c r="KM63" s="178">
        <f t="shared" si="2221"/>
        <v>0</v>
      </c>
      <c r="KN63" s="178">
        <f t="shared" si="2221"/>
        <v>0</v>
      </c>
      <c r="KO63" s="178">
        <f t="shared" si="2221"/>
        <v>0</v>
      </c>
      <c r="KP63" s="178">
        <f t="shared" si="2221"/>
        <v>0</v>
      </c>
      <c r="KQ63" s="178">
        <f t="shared" si="2221"/>
        <v>0</v>
      </c>
      <c r="KR63" s="178">
        <f t="shared" si="2221"/>
        <v>0</v>
      </c>
      <c r="KS63" s="178">
        <f t="shared" si="2221"/>
        <v>0</v>
      </c>
      <c r="KT63" s="178">
        <f t="shared" si="2221"/>
        <v>0</v>
      </c>
      <c r="KU63" s="178">
        <f t="shared" si="2221"/>
        <v>0</v>
      </c>
      <c r="KV63" s="178">
        <f t="shared" si="2221"/>
        <v>0</v>
      </c>
      <c r="KW63" s="178">
        <f t="shared" si="2221"/>
        <v>0</v>
      </c>
      <c r="KX63" s="178">
        <f t="shared" si="2221"/>
        <v>0</v>
      </c>
      <c r="KY63" s="178">
        <f t="shared" si="2221"/>
        <v>0</v>
      </c>
      <c r="KZ63" s="178">
        <f t="shared" si="2221"/>
        <v>0</v>
      </c>
      <c r="LA63" s="178">
        <f t="shared" si="2221"/>
        <v>0</v>
      </c>
      <c r="LB63" s="178">
        <f t="shared" si="2221"/>
        <v>0</v>
      </c>
      <c r="LC63" s="178">
        <f t="shared" ref="LC63:NN63" si="2222">SUM(LC59:LC62)</f>
        <v>0</v>
      </c>
      <c r="LD63" s="178">
        <f t="shared" si="2222"/>
        <v>0</v>
      </c>
      <c r="LE63" s="178">
        <f t="shared" si="2222"/>
        <v>0</v>
      </c>
      <c r="LF63" s="178">
        <f t="shared" si="2222"/>
        <v>0</v>
      </c>
      <c r="LG63" s="178">
        <f t="shared" si="2222"/>
        <v>0</v>
      </c>
      <c r="LH63" s="178">
        <f t="shared" si="2222"/>
        <v>0</v>
      </c>
      <c r="LI63" s="178">
        <f t="shared" si="2222"/>
        <v>0</v>
      </c>
      <c r="LJ63" s="178">
        <f t="shared" si="2222"/>
        <v>0</v>
      </c>
      <c r="LK63" s="178">
        <f t="shared" si="2222"/>
        <v>0</v>
      </c>
      <c r="LL63" s="178">
        <f t="shared" si="2222"/>
        <v>0</v>
      </c>
      <c r="LM63" s="178">
        <f t="shared" si="2222"/>
        <v>0</v>
      </c>
      <c r="LN63" s="178">
        <f t="shared" si="2222"/>
        <v>0</v>
      </c>
      <c r="LO63" s="178">
        <f t="shared" si="2222"/>
        <v>0</v>
      </c>
      <c r="LP63" s="178">
        <f t="shared" si="2222"/>
        <v>0</v>
      </c>
      <c r="LQ63" s="178">
        <f t="shared" si="2222"/>
        <v>0</v>
      </c>
      <c r="LR63" s="178">
        <f t="shared" si="2222"/>
        <v>0</v>
      </c>
      <c r="LS63" s="178">
        <f t="shared" si="2222"/>
        <v>0</v>
      </c>
      <c r="LT63" s="178">
        <f t="shared" si="2222"/>
        <v>0</v>
      </c>
      <c r="LU63" s="178">
        <f t="shared" si="2222"/>
        <v>0</v>
      </c>
      <c r="LV63" s="178">
        <f t="shared" si="2222"/>
        <v>0</v>
      </c>
      <c r="LW63" s="178">
        <f t="shared" si="2222"/>
        <v>0</v>
      </c>
      <c r="LX63" s="178">
        <f t="shared" si="2222"/>
        <v>0</v>
      </c>
      <c r="LY63" s="178">
        <f t="shared" si="2222"/>
        <v>0</v>
      </c>
      <c r="LZ63" s="178">
        <f t="shared" si="2222"/>
        <v>0</v>
      </c>
      <c r="MA63" s="178">
        <f t="shared" si="2222"/>
        <v>0</v>
      </c>
      <c r="MB63" s="178">
        <f t="shared" si="2222"/>
        <v>0</v>
      </c>
      <c r="MC63" s="178">
        <f t="shared" si="2222"/>
        <v>0</v>
      </c>
      <c r="MD63" s="178">
        <f t="shared" si="2222"/>
        <v>0</v>
      </c>
      <c r="ME63" s="178">
        <f t="shared" si="2222"/>
        <v>0</v>
      </c>
      <c r="MF63" s="178">
        <f t="shared" si="2222"/>
        <v>0</v>
      </c>
      <c r="MG63" s="178">
        <f t="shared" si="2222"/>
        <v>0</v>
      </c>
      <c r="MH63" s="178">
        <f t="shared" si="2222"/>
        <v>0</v>
      </c>
      <c r="MI63" s="178">
        <f t="shared" si="2222"/>
        <v>0</v>
      </c>
      <c r="MJ63" s="178">
        <f t="shared" si="2222"/>
        <v>0</v>
      </c>
      <c r="MK63" s="178">
        <f t="shared" si="2222"/>
        <v>0</v>
      </c>
      <c r="ML63" s="178">
        <f t="shared" si="2222"/>
        <v>0</v>
      </c>
      <c r="MM63" s="178">
        <f t="shared" si="2222"/>
        <v>0</v>
      </c>
      <c r="MN63" s="178">
        <f t="shared" si="2222"/>
        <v>0</v>
      </c>
      <c r="MO63" s="178">
        <f t="shared" si="2222"/>
        <v>0</v>
      </c>
      <c r="MP63" s="178">
        <f t="shared" si="2222"/>
        <v>0</v>
      </c>
      <c r="MQ63" s="178">
        <f t="shared" si="2222"/>
        <v>0</v>
      </c>
      <c r="MR63" s="178">
        <f t="shared" si="2222"/>
        <v>0</v>
      </c>
      <c r="MS63" s="178">
        <f t="shared" si="2222"/>
        <v>0</v>
      </c>
      <c r="MT63" s="178">
        <f t="shared" si="2222"/>
        <v>0</v>
      </c>
      <c r="MU63" s="178">
        <f t="shared" si="2222"/>
        <v>0</v>
      </c>
      <c r="MV63" s="178">
        <f t="shared" si="2222"/>
        <v>0</v>
      </c>
      <c r="MW63" s="178">
        <f t="shared" si="2222"/>
        <v>0</v>
      </c>
      <c r="MX63" s="178">
        <f t="shared" si="2222"/>
        <v>0</v>
      </c>
      <c r="MY63" s="178">
        <f t="shared" si="2222"/>
        <v>0</v>
      </c>
      <c r="MZ63" s="178">
        <f t="shared" si="2222"/>
        <v>0</v>
      </c>
      <c r="NA63" s="178">
        <f t="shared" si="2222"/>
        <v>0</v>
      </c>
      <c r="NB63" s="178">
        <f t="shared" si="2222"/>
        <v>0</v>
      </c>
      <c r="NC63" s="178">
        <f t="shared" si="2222"/>
        <v>0</v>
      </c>
      <c r="ND63" s="178">
        <f t="shared" si="2222"/>
        <v>0</v>
      </c>
      <c r="NE63" s="178">
        <f t="shared" si="2222"/>
        <v>0</v>
      </c>
      <c r="NF63" s="178">
        <f t="shared" si="2222"/>
        <v>0</v>
      </c>
      <c r="NG63" s="178">
        <f t="shared" si="2222"/>
        <v>0</v>
      </c>
      <c r="NH63" s="178">
        <f t="shared" si="2222"/>
        <v>0</v>
      </c>
      <c r="NI63" s="178">
        <f t="shared" si="2222"/>
        <v>0</v>
      </c>
      <c r="NJ63" s="178">
        <f t="shared" si="2222"/>
        <v>0</v>
      </c>
      <c r="NK63" s="178">
        <f t="shared" si="2222"/>
        <v>0</v>
      </c>
      <c r="NL63" s="178">
        <f t="shared" si="2222"/>
        <v>0</v>
      </c>
      <c r="NM63" s="178">
        <f t="shared" si="2222"/>
        <v>0</v>
      </c>
      <c r="NN63" s="178">
        <f t="shared" si="2222"/>
        <v>0</v>
      </c>
      <c r="NO63" s="178">
        <f t="shared" ref="NO63:PZ63" si="2223">SUM(NO59:NO62)</f>
        <v>0</v>
      </c>
      <c r="NP63" s="178">
        <f t="shared" si="2223"/>
        <v>0</v>
      </c>
      <c r="NQ63" s="178">
        <f t="shared" si="2223"/>
        <v>0</v>
      </c>
      <c r="NR63" s="178">
        <f t="shared" si="2223"/>
        <v>0</v>
      </c>
      <c r="NS63" s="178">
        <f t="shared" si="2223"/>
        <v>0</v>
      </c>
      <c r="NT63" s="178">
        <f t="shared" si="2223"/>
        <v>0</v>
      </c>
      <c r="NU63" s="178">
        <f t="shared" si="2223"/>
        <v>0</v>
      </c>
      <c r="NV63" s="178">
        <f t="shared" si="2223"/>
        <v>0</v>
      </c>
      <c r="NW63" s="178">
        <f t="shared" si="2223"/>
        <v>0</v>
      </c>
      <c r="NX63" s="178">
        <f t="shared" si="2223"/>
        <v>0</v>
      </c>
      <c r="NY63" s="178">
        <f t="shared" si="2223"/>
        <v>0</v>
      </c>
      <c r="NZ63" s="178">
        <f t="shared" si="2223"/>
        <v>0</v>
      </c>
      <c r="OA63" s="178">
        <f t="shared" si="2223"/>
        <v>0</v>
      </c>
      <c r="OB63" s="178">
        <f t="shared" si="2223"/>
        <v>0</v>
      </c>
      <c r="OC63" s="178">
        <f t="shared" si="2223"/>
        <v>0</v>
      </c>
      <c r="OD63" s="178">
        <f t="shared" si="2223"/>
        <v>0</v>
      </c>
      <c r="OE63" s="178">
        <f t="shared" si="2223"/>
        <v>0</v>
      </c>
      <c r="OF63" s="178">
        <f t="shared" si="2223"/>
        <v>0</v>
      </c>
      <c r="OG63" s="178">
        <f t="shared" si="2223"/>
        <v>0</v>
      </c>
      <c r="OH63" s="178">
        <f t="shared" si="2223"/>
        <v>0</v>
      </c>
      <c r="OI63" s="178">
        <f t="shared" si="2223"/>
        <v>0</v>
      </c>
      <c r="OJ63" s="178">
        <f t="shared" si="2223"/>
        <v>0</v>
      </c>
      <c r="OK63" s="178">
        <f t="shared" si="2223"/>
        <v>0</v>
      </c>
      <c r="OL63" s="178">
        <f t="shared" si="2223"/>
        <v>0</v>
      </c>
      <c r="OM63" s="178">
        <f t="shared" si="2223"/>
        <v>0</v>
      </c>
      <c r="ON63" s="178">
        <f t="shared" si="2223"/>
        <v>0</v>
      </c>
      <c r="OO63" s="178">
        <f t="shared" si="2223"/>
        <v>0</v>
      </c>
      <c r="OP63" s="178">
        <f t="shared" si="2223"/>
        <v>0</v>
      </c>
      <c r="OQ63" s="178">
        <f t="shared" si="2223"/>
        <v>0</v>
      </c>
      <c r="OR63" s="178">
        <f t="shared" si="2223"/>
        <v>0</v>
      </c>
      <c r="OS63" s="178">
        <f t="shared" si="2223"/>
        <v>0</v>
      </c>
      <c r="OT63" s="178">
        <f t="shared" si="2223"/>
        <v>0</v>
      </c>
      <c r="OU63" s="178">
        <f t="shared" si="2223"/>
        <v>0</v>
      </c>
      <c r="OV63" s="178">
        <f t="shared" si="2223"/>
        <v>0</v>
      </c>
      <c r="OW63" s="178">
        <f t="shared" si="2223"/>
        <v>0</v>
      </c>
      <c r="OX63" s="178">
        <f t="shared" si="2223"/>
        <v>0</v>
      </c>
      <c r="OY63" s="178">
        <f t="shared" si="2223"/>
        <v>0</v>
      </c>
      <c r="OZ63" s="178">
        <f t="shared" si="2223"/>
        <v>0</v>
      </c>
      <c r="PA63" s="178">
        <f t="shared" si="2223"/>
        <v>0</v>
      </c>
      <c r="PB63" s="178">
        <f t="shared" si="2223"/>
        <v>0</v>
      </c>
      <c r="PC63" s="178">
        <f t="shared" si="2223"/>
        <v>0</v>
      </c>
      <c r="PD63" s="178">
        <f t="shared" si="2223"/>
        <v>0</v>
      </c>
      <c r="PE63" s="178">
        <f t="shared" si="2223"/>
        <v>0</v>
      </c>
      <c r="PF63" s="178">
        <f t="shared" si="2223"/>
        <v>0</v>
      </c>
      <c r="PG63" s="178">
        <f t="shared" si="2223"/>
        <v>0</v>
      </c>
      <c r="PH63" s="178">
        <f t="shared" si="2223"/>
        <v>0</v>
      </c>
      <c r="PI63" s="178">
        <f t="shared" si="2223"/>
        <v>0</v>
      </c>
      <c r="PJ63" s="178">
        <f t="shared" si="2223"/>
        <v>0</v>
      </c>
      <c r="PK63" s="178">
        <f t="shared" si="2223"/>
        <v>0</v>
      </c>
      <c r="PL63" s="178">
        <f t="shared" si="2223"/>
        <v>0</v>
      </c>
      <c r="PM63" s="178">
        <f t="shared" si="2223"/>
        <v>0</v>
      </c>
      <c r="PN63" s="178">
        <f t="shared" si="2223"/>
        <v>0</v>
      </c>
      <c r="PO63" s="178">
        <f t="shared" si="2223"/>
        <v>0</v>
      </c>
      <c r="PP63" s="178">
        <f t="shared" si="2223"/>
        <v>0</v>
      </c>
      <c r="PQ63" s="178">
        <f t="shared" si="2223"/>
        <v>0</v>
      </c>
      <c r="PR63" s="178">
        <f t="shared" si="2223"/>
        <v>0</v>
      </c>
      <c r="PS63" s="178">
        <f t="shared" si="2223"/>
        <v>0</v>
      </c>
      <c r="PT63" s="178">
        <f t="shared" si="2223"/>
        <v>0</v>
      </c>
      <c r="PU63" s="178">
        <f t="shared" si="2223"/>
        <v>0</v>
      </c>
      <c r="PV63" s="178">
        <f t="shared" si="2223"/>
        <v>0</v>
      </c>
      <c r="PW63" s="178">
        <f t="shared" si="2223"/>
        <v>0</v>
      </c>
      <c r="PX63" s="178">
        <f t="shared" si="2223"/>
        <v>0</v>
      </c>
      <c r="PY63" s="178">
        <f t="shared" si="2223"/>
        <v>0</v>
      </c>
      <c r="PZ63" s="178">
        <f t="shared" si="2223"/>
        <v>0</v>
      </c>
      <c r="QA63" s="178">
        <f t="shared" ref="QA63:QT63" si="2224">SUM(QA59:QA62)</f>
        <v>0</v>
      </c>
      <c r="QB63" s="178">
        <f t="shared" si="2224"/>
        <v>0</v>
      </c>
      <c r="QC63" s="178">
        <f t="shared" si="2224"/>
        <v>0</v>
      </c>
      <c r="QD63" s="178">
        <f t="shared" si="2224"/>
        <v>0</v>
      </c>
      <c r="QE63" s="178">
        <f t="shared" si="2224"/>
        <v>0</v>
      </c>
      <c r="QF63" s="178">
        <f t="shared" si="2224"/>
        <v>0</v>
      </c>
      <c r="QG63" s="178">
        <f t="shared" si="2224"/>
        <v>0</v>
      </c>
      <c r="QH63" s="178">
        <f t="shared" si="2224"/>
        <v>0</v>
      </c>
      <c r="QI63" s="178">
        <f t="shared" si="2224"/>
        <v>0</v>
      </c>
      <c r="QJ63" s="178">
        <f t="shared" si="2224"/>
        <v>0</v>
      </c>
      <c r="QK63" s="178">
        <f t="shared" si="2224"/>
        <v>0</v>
      </c>
      <c r="QL63" s="178">
        <f t="shared" si="2224"/>
        <v>0</v>
      </c>
      <c r="QM63" s="178">
        <f t="shared" si="2224"/>
        <v>0</v>
      </c>
      <c r="QN63" s="178">
        <f t="shared" si="2224"/>
        <v>0</v>
      </c>
      <c r="QO63" s="178">
        <f t="shared" si="2224"/>
        <v>0</v>
      </c>
      <c r="QP63" s="178">
        <f t="shared" si="2224"/>
        <v>0</v>
      </c>
      <c r="QQ63" s="178">
        <f t="shared" si="2224"/>
        <v>0</v>
      </c>
      <c r="QR63" s="178">
        <f t="shared" si="2224"/>
        <v>0</v>
      </c>
      <c r="QS63" s="178">
        <f t="shared" si="2224"/>
        <v>0</v>
      </c>
      <c r="QT63" s="178">
        <f t="shared" si="2224"/>
        <v>0</v>
      </c>
    </row>
    <row r="65" spans="2:462" x14ac:dyDescent="0.3">
      <c r="B65" s="175" t="s">
        <v>392</v>
      </c>
      <c r="C65" s="176"/>
      <c r="D65" s="176"/>
      <c r="E65" s="176"/>
      <c r="F65" s="176"/>
      <c r="G65" s="176"/>
      <c r="H65" s="178"/>
      <c r="I65" s="178">
        <f>I56</f>
        <v>154023.33840000001</v>
      </c>
      <c r="J65" s="176"/>
      <c r="K65" s="176"/>
      <c r="L65" s="178">
        <f t="shared" ref="L65:M65" si="2225">L56</f>
        <v>154023.33840000001</v>
      </c>
      <c r="M65" s="178">
        <f t="shared" si="2225"/>
        <v>154023.33840000001</v>
      </c>
      <c r="N65" s="178">
        <f t="shared" ref="N65:BY65" si="2226">N56</f>
        <v>154023.33840000001</v>
      </c>
      <c r="O65" s="178">
        <f t="shared" si="2226"/>
        <v>154023.33840000001</v>
      </c>
      <c r="P65" s="178">
        <f t="shared" si="2226"/>
        <v>154023.33840000001</v>
      </c>
      <c r="Q65" s="178">
        <f t="shared" si="2226"/>
        <v>154023.33840000001</v>
      </c>
      <c r="R65" s="178">
        <f t="shared" si="2226"/>
        <v>154023.33840000001</v>
      </c>
      <c r="S65" s="178">
        <f t="shared" si="2226"/>
        <v>154023.33840000001</v>
      </c>
      <c r="T65" s="178">
        <f t="shared" si="2226"/>
        <v>154023.33840000001</v>
      </c>
      <c r="U65" s="178">
        <f t="shared" si="2226"/>
        <v>154023.33840000001</v>
      </c>
      <c r="V65" s="178">
        <f t="shared" si="2226"/>
        <v>154023.33840000001</v>
      </c>
      <c r="W65" s="178">
        <f t="shared" si="2226"/>
        <v>154023.33840000001</v>
      </c>
      <c r="X65" s="178">
        <f t="shared" si="2226"/>
        <v>158490.6654</v>
      </c>
      <c r="Y65" s="178">
        <f t="shared" si="2226"/>
        <v>162888.03560999999</v>
      </c>
      <c r="Z65" s="178">
        <f t="shared" si="2226"/>
        <v>167410.16652629999</v>
      </c>
      <c r="AA65" s="178">
        <f t="shared" si="2226"/>
        <v>172060.65776208902</v>
      </c>
      <c r="AB65" s="178">
        <f t="shared" si="2226"/>
        <v>176843.21405479164</v>
      </c>
      <c r="AC65" s="178">
        <f t="shared" si="2226"/>
        <v>181761.64836251223</v>
      </c>
      <c r="AD65" s="178">
        <f t="shared" si="2226"/>
        <v>186819.88505222596</v>
      </c>
      <c r="AE65" s="178">
        <f t="shared" si="2226"/>
        <v>192021.96318244786</v>
      </c>
      <c r="AF65" s="178">
        <f t="shared" si="2226"/>
        <v>197372.03988318949</v>
      </c>
      <c r="AG65" s="178">
        <f t="shared" si="2226"/>
        <v>202874.39383609872</v>
      </c>
      <c r="AH65" s="178">
        <f t="shared" si="2226"/>
        <v>208533.42885776353</v>
      </c>
      <c r="AI65" s="178">
        <f t="shared" si="2226"/>
        <v>214353.67758924994</v>
      </c>
      <c r="AJ65" s="178">
        <f t="shared" si="2226"/>
        <v>220339.805295036</v>
      </c>
      <c r="AK65" s="178">
        <f t="shared" si="2226"/>
        <v>226496.61377459782</v>
      </c>
      <c r="AL65" s="178">
        <f t="shared" si="2226"/>
        <v>232829.04539000065</v>
      </c>
      <c r="AM65" s="178">
        <f t="shared" si="2226"/>
        <v>239342.18721294895</v>
      </c>
      <c r="AN65" s="178">
        <f t="shared" si="2226"/>
        <v>246041.27529485061</v>
      </c>
      <c r="AO65" s="178">
        <f t="shared" si="2226"/>
        <v>252931.69906355956</v>
      </c>
      <c r="AP65" s="178">
        <f t="shared" si="2226"/>
        <v>260019.00585056707</v>
      </c>
      <c r="AQ65" s="178">
        <f t="shared" si="2226"/>
        <v>267308.90555252688</v>
      </c>
      <c r="AR65" s="178">
        <f t="shared" si="2226"/>
        <v>274807.27543111425</v>
      </c>
      <c r="AS65" s="178">
        <f t="shared" si="2226"/>
        <v>282520.16505533952</v>
      </c>
      <c r="AT65" s="178">
        <f t="shared" si="2226"/>
        <v>290453.80139055738</v>
      </c>
      <c r="AU65" s="178">
        <f t="shared" si="2226"/>
        <v>298614.59403854294</v>
      </c>
      <c r="AV65" s="178">
        <f t="shared" si="2226"/>
        <v>307009.14063313347</v>
      </c>
      <c r="AW65" s="178">
        <f t="shared" si="2226"/>
        <v>315644.23239607026</v>
      </c>
      <c r="AX65" s="178">
        <f t="shared" si="2226"/>
        <v>324526.85985781415</v>
      </c>
      <c r="AY65" s="178">
        <f t="shared" si="2226"/>
        <v>333664.2187482476</v>
      </c>
      <c r="AZ65" s="178">
        <f t="shared" si="2226"/>
        <v>343063.71606232796</v>
      </c>
      <c r="BA65" s="178">
        <f t="shared" si="2226"/>
        <v>352732.9763059034</v>
      </c>
      <c r="BB65" s="178">
        <f t="shared" si="2226"/>
        <v>362679.84792706015</v>
      </c>
      <c r="BC65" s="178">
        <f t="shared" si="2226"/>
        <v>372912.40993853135</v>
      </c>
      <c r="BD65" s="178">
        <f t="shared" si="2226"/>
        <v>383438.9787368598</v>
      </c>
      <c r="BE65" s="178">
        <f t="shared" si="2226"/>
        <v>394268.11512418155</v>
      </c>
      <c r="BF65" s="178">
        <f t="shared" si="2226"/>
        <v>405408.63153866731</v>
      </c>
      <c r="BG65" s="178">
        <f t="shared" si="2226"/>
        <v>416869.59949984279</v>
      </c>
      <c r="BH65" s="178">
        <f t="shared" si="2226"/>
        <v>428660.35727519391</v>
      </c>
      <c r="BI65" s="178">
        <f t="shared" si="2226"/>
        <v>440790.51777465263</v>
      </c>
      <c r="BJ65" s="178">
        <f t="shared" si="2226"/>
        <v>453269.97667975922</v>
      </c>
      <c r="BK65" s="178">
        <f t="shared" si="2226"/>
        <v>466108.92081449629</v>
      </c>
      <c r="BL65" s="178">
        <f t="shared" si="2226"/>
        <v>479317.83676500234</v>
      </c>
      <c r="BM65" s="178">
        <f t="shared" si="2226"/>
        <v>492907.51975558494</v>
      </c>
      <c r="BN65" s="178">
        <f t="shared" si="2226"/>
        <v>506889.08278867783</v>
      </c>
      <c r="BO65" s="178">
        <f t="shared" si="2226"/>
        <v>521273.96605661197</v>
      </c>
      <c r="BP65" s="178">
        <f t="shared" si="2226"/>
        <v>536073.94663330959</v>
      </c>
      <c r="BQ65" s="178">
        <f t="shared" si="2226"/>
        <v>551301.14845424821</v>
      </c>
      <c r="BR65" s="178">
        <f t="shared" si="2226"/>
        <v>566968.0525932936</v>
      </c>
      <c r="BS65" s="178">
        <f t="shared" si="2226"/>
        <v>583087.50784525881</v>
      </c>
      <c r="BT65" s="178">
        <f t="shared" si="2226"/>
        <v>599672.74162330618</v>
      </c>
      <c r="BU65" s="178">
        <f t="shared" si="2226"/>
        <v>616737.37118058896</v>
      </c>
      <c r="BV65" s="178">
        <f t="shared" si="2226"/>
        <v>634295.41516580177</v>
      </c>
      <c r="BW65" s="178">
        <f t="shared" si="2226"/>
        <v>652361.30552260694</v>
      </c>
      <c r="BX65" s="178">
        <f t="shared" si="2226"/>
        <v>670949.89974319283</v>
      </c>
      <c r="BY65" s="178">
        <f t="shared" si="2226"/>
        <v>690076.49348653434</v>
      </c>
      <c r="BZ65" s="178">
        <f t="shared" ref="BZ65:EK65" si="2227">BZ56</f>
        <v>709756.83357223729</v>
      </c>
      <c r="CA65" s="178">
        <f t="shared" si="2227"/>
        <v>730007.13136117335</v>
      </c>
      <c r="CB65" s="178">
        <f t="shared" si="2227"/>
        <v>750844.07653445285</v>
      </c>
      <c r="CC65" s="178">
        <f t="shared" si="2227"/>
        <v>772284.85128261952</v>
      </c>
      <c r="CD65" s="178">
        <f t="shared" si="2227"/>
        <v>794347.14491731417</v>
      </c>
      <c r="CE65" s="178">
        <f t="shared" si="2227"/>
        <v>817049.16891801357</v>
      </c>
      <c r="CF65" s="178">
        <f t="shared" si="2227"/>
        <v>0</v>
      </c>
      <c r="CG65" s="178">
        <f t="shared" si="2227"/>
        <v>0</v>
      </c>
      <c r="CH65" s="178">
        <f t="shared" si="2227"/>
        <v>0</v>
      </c>
      <c r="CI65" s="178">
        <f t="shared" si="2227"/>
        <v>0</v>
      </c>
      <c r="CJ65" s="178">
        <f t="shared" si="2227"/>
        <v>0</v>
      </c>
      <c r="CK65" s="178">
        <f t="shared" si="2227"/>
        <v>0</v>
      </c>
      <c r="CL65" s="178">
        <f t="shared" si="2227"/>
        <v>0</v>
      </c>
      <c r="CM65" s="178">
        <f t="shared" si="2227"/>
        <v>0</v>
      </c>
      <c r="CN65" s="178">
        <f t="shared" si="2227"/>
        <v>0</v>
      </c>
      <c r="CO65" s="178">
        <f t="shared" si="2227"/>
        <v>0</v>
      </c>
      <c r="CP65" s="178">
        <f t="shared" si="2227"/>
        <v>0</v>
      </c>
      <c r="CQ65" s="178">
        <f t="shared" si="2227"/>
        <v>0</v>
      </c>
      <c r="CR65" s="178">
        <f t="shared" si="2227"/>
        <v>0</v>
      </c>
      <c r="CS65" s="178">
        <f t="shared" si="2227"/>
        <v>0</v>
      </c>
      <c r="CT65" s="178">
        <f t="shared" si="2227"/>
        <v>0</v>
      </c>
      <c r="CU65" s="178">
        <f t="shared" si="2227"/>
        <v>0</v>
      </c>
      <c r="CV65" s="178">
        <f t="shared" si="2227"/>
        <v>0</v>
      </c>
      <c r="CW65" s="178">
        <f t="shared" si="2227"/>
        <v>0</v>
      </c>
      <c r="CX65" s="178">
        <f t="shared" si="2227"/>
        <v>0</v>
      </c>
      <c r="CY65" s="178">
        <f t="shared" si="2227"/>
        <v>0</v>
      </c>
      <c r="CZ65" s="178">
        <f t="shared" si="2227"/>
        <v>0</v>
      </c>
      <c r="DA65" s="178">
        <f t="shared" si="2227"/>
        <v>0</v>
      </c>
      <c r="DB65" s="178">
        <f t="shared" si="2227"/>
        <v>0</v>
      </c>
      <c r="DC65" s="178">
        <f t="shared" si="2227"/>
        <v>0</v>
      </c>
      <c r="DD65" s="178">
        <f t="shared" si="2227"/>
        <v>0</v>
      </c>
      <c r="DE65" s="178">
        <f t="shared" si="2227"/>
        <v>0</v>
      </c>
      <c r="DF65" s="178">
        <f t="shared" si="2227"/>
        <v>0</v>
      </c>
      <c r="DG65" s="178">
        <f t="shared" si="2227"/>
        <v>0</v>
      </c>
      <c r="DH65" s="178">
        <f t="shared" si="2227"/>
        <v>0</v>
      </c>
      <c r="DI65" s="178">
        <f t="shared" si="2227"/>
        <v>0</v>
      </c>
      <c r="DJ65" s="178">
        <f t="shared" si="2227"/>
        <v>0</v>
      </c>
      <c r="DK65" s="178">
        <f t="shared" si="2227"/>
        <v>0</v>
      </c>
      <c r="DL65" s="178">
        <f t="shared" si="2227"/>
        <v>0</v>
      </c>
      <c r="DM65" s="178">
        <f t="shared" si="2227"/>
        <v>0</v>
      </c>
      <c r="DN65" s="178">
        <f t="shared" si="2227"/>
        <v>0</v>
      </c>
      <c r="DO65" s="178">
        <f t="shared" si="2227"/>
        <v>0</v>
      </c>
      <c r="DP65" s="178">
        <f t="shared" si="2227"/>
        <v>0</v>
      </c>
      <c r="DQ65" s="178">
        <f t="shared" si="2227"/>
        <v>0</v>
      </c>
      <c r="DR65" s="178">
        <f t="shared" si="2227"/>
        <v>0</v>
      </c>
      <c r="DS65" s="178">
        <f t="shared" si="2227"/>
        <v>0</v>
      </c>
      <c r="DT65" s="178">
        <f t="shared" si="2227"/>
        <v>0</v>
      </c>
      <c r="DU65" s="178">
        <f t="shared" si="2227"/>
        <v>0</v>
      </c>
      <c r="DV65" s="178">
        <f t="shared" si="2227"/>
        <v>0</v>
      </c>
      <c r="DW65" s="178">
        <f t="shared" si="2227"/>
        <v>0</v>
      </c>
      <c r="DX65" s="178">
        <f t="shared" si="2227"/>
        <v>0</v>
      </c>
      <c r="DY65" s="178">
        <f t="shared" si="2227"/>
        <v>0</v>
      </c>
      <c r="DZ65" s="178">
        <f t="shared" si="2227"/>
        <v>0</v>
      </c>
      <c r="EA65" s="178">
        <f t="shared" si="2227"/>
        <v>0</v>
      </c>
      <c r="EB65" s="178">
        <f t="shared" si="2227"/>
        <v>0</v>
      </c>
      <c r="EC65" s="178">
        <f t="shared" si="2227"/>
        <v>0</v>
      </c>
      <c r="ED65" s="178">
        <f t="shared" si="2227"/>
        <v>0</v>
      </c>
      <c r="EE65" s="178">
        <f t="shared" si="2227"/>
        <v>0</v>
      </c>
      <c r="EF65" s="178">
        <f t="shared" si="2227"/>
        <v>0</v>
      </c>
      <c r="EG65" s="178">
        <f t="shared" si="2227"/>
        <v>0</v>
      </c>
      <c r="EH65" s="178">
        <f t="shared" si="2227"/>
        <v>0</v>
      </c>
      <c r="EI65" s="178">
        <f t="shared" si="2227"/>
        <v>0</v>
      </c>
      <c r="EJ65" s="178">
        <f t="shared" si="2227"/>
        <v>0</v>
      </c>
      <c r="EK65" s="178">
        <f t="shared" si="2227"/>
        <v>0</v>
      </c>
      <c r="EL65" s="178">
        <f t="shared" ref="EL65:GW65" si="2228">EL56</f>
        <v>0</v>
      </c>
      <c r="EM65" s="178">
        <f t="shared" si="2228"/>
        <v>0</v>
      </c>
      <c r="EN65" s="178">
        <f t="shared" si="2228"/>
        <v>0</v>
      </c>
      <c r="EO65" s="178">
        <f t="shared" si="2228"/>
        <v>0</v>
      </c>
      <c r="EP65" s="178">
        <f t="shared" si="2228"/>
        <v>0</v>
      </c>
      <c r="EQ65" s="178">
        <f t="shared" si="2228"/>
        <v>0</v>
      </c>
      <c r="ER65" s="178">
        <f t="shared" si="2228"/>
        <v>0</v>
      </c>
      <c r="ES65" s="178">
        <f t="shared" si="2228"/>
        <v>0</v>
      </c>
      <c r="ET65" s="178">
        <f t="shared" si="2228"/>
        <v>0</v>
      </c>
      <c r="EU65" s="178">
        <f t="shared" si="2228"/>
        <v>0</v>
      </c>
      <c r="EV65" s="178">
        <f t="shared" si="2228"/>
        <v>0</v>
      </c>
      <c r="EW65" s="178">
        <f t="shared" si="2228"/>
        <v>0</v>
      </c>
      <c r="EX65" s="178">
        <f t="shared" si="2228"/>
        <v>0</v>
      </c>
      <c r="EY65" s="178">
        <f t="shared" si="2228"/>
        <v>0</v>
      </c>
      <c r="EZ65" s="178">
        <f t="shared" si="2228"/>
        <v>0</v>
      </c>
      <c r="FA65" s="178">
        <f t="shared" si="2228"/>
        <v>0</v>
      </c>
      <c r="FB65" s="178">
        <f t="shared" si="2228"/>
        <v>0</v>
      </c>
      <c r="FC65" s="178">
        <f t="shared" si="2228"/>
        <v>0</v>
      </c>
      <c r="FD65" s="178">
        <f t="shared" si="2228"/>
        <v>0</v>
      </c>
      <c r="FE65" s="178">
        <f t="shared" si="2228"/>
        <v>0</v>
      </c>
      <c r="FF65" s="178">
        <f t="shared" si="2228"/>
        <v>0</v>
      </c>
      <c r="FG65" s="178">
        <f t="shared" si="2228"/>
        <v>0</v>
      </c>
      <c r="FH65" s="178">
        <f t="shared" si="2228"/>
        <v>0</v>
      </c>
      <c r="FI65" s="178">
        <f t="shared" si="2228"/>
        <v>0</v>
      </c>
      <c r="FJ65" s="178">
        <f t="shared" si="2228"/>
        <v>0</v>
      </c>
      <c r="FK65" s="178">
        <f t="shared" si="2228"/>
        <v>0</v>
      </c>
      <c r="FL65" s="178">
        <f t="shared" si="2228"/>
        <v>0</v>
      </c>
      <c r="FM65" s="178">
        <f t="shared" si="2228"/>
        <v>0</v>
      </c>
      <c r="FN65" s="178">
        <f t="shared" si="2228"/>
        <v>0</v>
      </c>
      <c r="FO65" s="178">
        <f t="shared" si="2228"/>
        <v>0</v>
      </c>
      <c r="FP65" s="178">
        <f t="shared" si="2228"/>
        <v>0</v>
      </c>
      <c r="FQ65" s="178">
        <f t="shared" si="2228"/>
        <v>0</v>
      </c>
      <c r="FR65" s="178">
        <f t="shared" si="2228"/>
        <v>0</v>
      </c>
      <c r="FS65" s="178">
        <f t="shared" si="2228"/>
        <v>0</v>
      </c>
      <c r="FT65" s="178">
        <f t="shared" si="2228"/>
        <v>0</v>
      </c>
      <c r="FU65" s="178">
        <f t="shared" si="2228"/>
        <v>0</v>
      </c>
      <c r="FV65" s="178">
        <f t="shared" si="2228"/>
        <v>0</v>
      </c>
      <c r="FW65" s="178">
        <f t="shared" si="2228"/>
        <v>0</v>
      </c>
      <c r="FX65" s="178">
        <f t="shared" si="2228"/>
        <v>0</v>
      </c>
      <c r="FY65" s="178">
        <f t="shared" si="2228"/>
        <v>0</v>
      </c>
      <c r="FZ65" s="178">
        <f t="shared" si="2228"/>
        <v>0</v>
      </c>
      <c r="GA65" s="178">
        <f t="shared" si="2228"/>
        <v>0</v>
      </c>
      <c r="GB65" s="178">
        <f t="shared" si="2228"/>
        <v>0</v>
      </c>
      <c r="GC65" s="178">
        <f t="shared" si="2228"/>
        <v>0</v>
      </c>
      <c r="GD65" s="178">
        <f t="shared" si="2228"/>
        <v>0</v>
      </c>
      <c r="GE65" s="178">
        <f t="shared" si="2228"/>
        <v>0</v>
      </c>
      <c r="GF65" s="178">
        <f t="shared" si="2228"/>
        <v>0</v>
      </c>
      <c r="GG65" s="178">
        <f t="shared" si="2228"/>
        <v>0</v>
      </c>
      <c r="GH65" s="178">
        <f t="shared" si="2228"/>
        <v>0</v>
      </c>
      <c r="GI65" s="178">
        <f t="shared" si="2228"/>
        <v>0</v>
      </c>
      <c r="GJ65" s="178">
        <f t="shared" si="2228"/>
        <v>0</v>
      </c>
      <c r="GK65" s="178">
        <f t="shared" si="2228"/>
        <v>0</v>
      </c>
      <c r="GL65" s="178">
        <f t="shared" si="2228"/>
        <v>0</v>
      </c>
      <c r="GM65" s="178">
        <f t="shared" si="2228"/>
        <v>0</v>
      </c>
      <c r="GN65" s="178">
        <f t="shared" si="2228"/>
        <v>0</v>
      </c>
      <c r="GO65" s="178">
        <f t="shared" si="2228"/>
        <v>0</v>
      </c>
      <c r="GP65" s="178">
        <f t="shared" si="2228"/>
        <v>0</v>
      </c>
      <c r="GQ65" s="178">
        <f t="shared" si="2228"/>
        <v>0</v>
      </c>
      <c r="GR65" s="178">
        <f t="shared" si="2228"/>
        <v>0</v>
      </c>
      <c r="GS65" s="178">
        <f t="shared" si="2228"/>
        <v>0</v>
      </c>
      <c r="GT65" s="178">
        <f t="shared" si="2228"/>
        <v>0</v>
      </c>
      <c r="GU65" s="178">
        <f t="shared" si="2228"/>
        <v>0</v>
      </c>
      <c r="GV65" s="178">
        <f t="shared" si="2228"/>
        <v>0</v>
      </c>
      <c r="GW65" s="178">
        <f t="shared" si="2228"/>
        <v>0</v>
      </c>
      <c r="GX65" s="178">
        <f t="shared" ref="GX65:IP65" si="2229">GX56</f>
        <v>0</v>
      </c>
      <c r="GY65" s="178">
        <f t="shared" si="2229"/>
        <v>0</v>
      </c>
      <c r="GZ65" s="178">
        <f t="shared" si="2229"/>
        <v>0</v>
      </c>
      <c r="HA65" s="178">
        <f t="shared" si="2229"/>
        <v>0</v>
      </c>
      <c r="HB65" s="178">
        <f t="shared" si="2229"/>
        <v>0</v>
      </c>
      <c r="HC65" s="178">
        <f t="shared" si="2229"/>
        <v>0</v>
      </c>
      <c r="HD65" s="178">
        <f t="shared" si="2229"/>
        <v>0</v>
      </c>
      <c r="HE65" s="178">
        <f t="shared" si="2229"/>
        <v>0</v>
      </c>
      <c r="HF65" s="178">
        <f t="shared" si="2229"/>
        <v>0</v>
      </c>
      <c r="HG65" s="178">
        <f t="shared" si="2229"/>
        <v>0</v>
      </c>
      <c r="HH65" s="178">
        <f t="shared" si="2229"/>
        <v>0</v>
      </c>
      <c r="HI65" s="178">
        <f t="shared" si="2229"/>
        <v>0</v>
      </c>
      <c r="HJ65" s="178">
        <f t="shared" si="2229"/>
        <v>0</v>
      </c>
      <c r="HK65" s="178">
        <f t="shared" si="2229"/>
        <v>0</v>
      </c>
      <c r="HL65" s="178">
        <f t="shared" si="2229"/>
        <v>0</v>
      </c>
      <c r="HM65" s="178">
        <f t="shared" si="2229"/>
        <v>0</v>
      </c>
      <c r="HN65" s="178">
        <f t="shared" si="2229"/>
        <v>0</v>
      </c>
      <c r="HO65" s="178">
        <f t="shared" si="2229"/>
        <v>0</v>
      </c>
      <c r="HP65" s="178">
        <f t="shared" si="2229"/>
        <v>0</v>
      </c>
      <c r="HQ65" s="178">
        <f t="shared" si="2229"/>
        <v>0</v>
      </c>
      <c r="HR65" s="178">
        <f t="shared" si="2229"/>
        <v>0</v>
      </c>
      <c r="HS65" s="178">
        <f t="shared" si="2229"/>
        <v>0</v>
      </c>
      <c r="HT65" s="178">
        <f t="shared" si="2229"/>
        <v>0</v>
      </c>
      <c r="HU65" s="178">
        <f t="shared" si="2229"/>
        <v>0</v>
      </c>
      <c r="HV65" s="178">
        <f t="shared" si="2229"/>
        <v>0</v>
      </c>
      <c r="HW65" s="178">
        <f t="shared" si="2229"/>
        <v>0</v>
      </c>
      <c r="HX65" s="178">
        <f t="shared" si="2229"/>
        <v>0</v>
      </c>
      <c r="HY65" s="178">
        <f t="shared" si="2229"/>
        <v>0</v>
      </c>
      <c r="HZ65" s="178">
        <f t="shared" si="2229"/>
        <v>0</v>
      </c>
      <c r="IA65" s="178">
        <f t="shared" si="2229"/>
        <v>0</v>
      </c>
      <c r="IB65" s="178">
        <f t="shared" si="2229"/>
        <v>0</v>
      </c>
      <c r="IC65" s="178">
        <f t="shared" si="2229"/>
        <v>0</v>
      </c>
      <c r="ID65" s="178">
        <f t="shared" si="2229"/>
        <v>0</v>
      </c>
      <c r="IE65" s="178">
        <f t="shared" si="2229"/>
        <v>0</v>
      </c>
      <c r="IF65" s="178">
        <f t="shared" si="2229"/>
        <v>0</v>
      </c>
      <c r="IG65" s="178">
        <f t="shared" si="2229"/>
        <v>0</v>
      </c>
      <c r="IH65" s="178">
        <f t="shared" si="2229"/>
        <v>0</v>
      </c>
      <c r="II65" s="178">
        <f t="shared" si="2229"/>
        <v>0</v>
      </c>
      <c r="IJ65" s="178">
        <f t="shared" si="2229"/>
        <v>0</v>
      </c>
      <c r="IK65" s="178">
        <f t="shared" si="2229"/>
        <v>0</v>
      </c>
      <c r="IL65" s="178">
        <f t="shared" si="2229"/>
        <v>0</v>
      </c>
      <c r="IM65" s="178">
        <f t="shared" si="2229"/>
        <v>0</v>
      </c>
      <c r="IN65" s="178">
        <f t="shared" si="2229"/>
        <v>0</v>
      </c>
      <c r="IO65" s="178">
        <f t="shared" si="2229"/>
        <v>0</v>
      </c>
      <c r="IP65" s="178">
        <f t="shared" si="2229"/>
        <v>0</v>
      </c>
      <c r="IQ65" s="178">
        <f t="shared" ref="IQ65:LB65" si="2230">IQ56</f>
        <v>0</v>
      </c>
      <c r="IR65" s="178">
        <f t="shared" si="2230"/>
        <v>0</v>
      </c>
      <c r="IS65" s="178">
        <f t="shared" si="2230"/>
        <v>0</v>
      </c>
      <c r="IT65" s="178">
        <f t="shared" si="2230"/>
        <v>0</v>
      </c>
      <c r="IU65" s="178">
        <f t="shared" si="2230"/>
        <v>0</v>
      </c>
      <c r="IV65" s="178">
        <f t="shared" si="2230"/>
        <v>0</v>
      </c>
      <c r="IW65" s="178">
        <f t="shared" si="2230"/>
        <v>0</v>
      </c>
      <c r="IX65" s="178">
        <f t="shared" si="2230"/>
        <v>0</v>
      </c>
      <c r="IY65" s="178">
        <f t="shared" si="2230"/>
        <v>0</v>
      </c>
      <c r="IZ65" s="178">
        <f t="shared" si="2230"/>
        <v>0</v>
      </c>
      <c r="JA65" s="178">
        <f t="shared" si="2230"/>
        <v>0</v>
      </c>
      <c r="JB65" s="178">
        <f t="shared" si="2230"/>
        <v>0</v>
      </c>
      <c r="JC65" s="178">
        <f t="shared" si="2230"/>
        <v>0</v>
      </c>
      <c r="JD65" s="178">
        <f t="shared" si="2230"/>
        <v>0</v>
      </c>
      <c r="JE65" s="178">
        <f t="shared" si="2230"/>
        <v>0</v>
      </c>
      <c r="JF65" s="178">
        <f t="shared" si="2230"/>
        <v>0</v>
      </c>
      <c r="JG65" s="178">
        <f t="shared" si="2230"/>
        <v>0</v>
      </c>
      <c r="JH65" s="178">
        <f t="shared" si="2230"/>
        <v>0</v>
      </c>
      <c r="JI65" s="178">
        <f t="shared" si="2230"/>
        <v>0</v>
      </c>
      <c r="JJ65" s="178">
        <f t="shared" si="2230"/>
        <v>0</v>
      </c>
      <c r="JK65" s="178">
        <f t="shared" si="2230"/>
        <v>0</v>
      </c>
      <c r="JL65" s="178">
        <f t="shared" si="2230"/>
        <v>0</v>
      </c>
      <c r="JM65" s="178">
        <f t="shared" si="2230"/>
        <v>0</v>
      </c>
      <c r="JN65" s="178">
        <f t="shared" si="2230"/>
        <v>0</v>
      </c>
      <c r="JO65" s="178">
        <f t="shared" si="2230"/>
        <v>0</v>
      </c>
      <c r="JP65" s="178">
        <f t="shared" si="2230"/>
        <v>0</v>
      </c>
      <c r="JQ65" s="178">
        <f t="shared" si="2230"/>
        <v>0</v>
      </c>
      <c r="JR65" s="178">
        <f t="shared" si="2230"/>
        <v>0</v>
      </c>
      <c r="JS65" s="178">
        <f t="shared" si="2230"/>
        <v>0</v>
      </c>
      <c r="JT65" s="178">
        <f t="shared" si="2230"/>
        <v>0</v>
      </c>
      <c r="JU65" s="178">
        <f t="shared" si="2230"/>
        <v>0</v>
      </c>
      <c r="JV65" s="178">
        <f t="shared" si="2230"/>
        <v>0</v>
      </c>
      <c r="JW65" s="178">
        <f t="shared" si="2230"/>
        <v>0</v>
      </c>
      <c r="JX65" s="178">
        <f t="shared" si="2230"/>
        <v>0</v>
      </c>
      <c r="JY65" s="178">
        <f t="shared" si="2230"/>
        <v>0</v>
      </c>
      <c r="JZ65" s="178">
        <f t="shared" si="2230"/>
        <v>0</v>
      </c>
      <c r="KA65" s="178">
        <f t="shared" si="2230"/>
        <v>0</v>
      </c>
      <c r="KB65" s="178">
        <f t="shared" si="2230"/>
        <v>0</v>
      </c>
      <c r="KC65" s="178">
        <f t="shared" si="2230"/>
        <v>0</v>
      </c>
      <c r="KD65" s="178">
        <f t="shared" si="2230"/>
        <v>0</v>
      </c>
      <c r="KE65" s="178">
        <f t="shared" si="2230"/>
        <v>0</v>
      </c>
      <c r="KF65" s="178">
        <f t="shared" si="2230"/>
        <v>0</v>
      </c>
      <c r="KG65" s="178">
        <f t="shared" si="2230"/>
        <v>0</v>
      </c>
      <c r="KH65" s="178">
        <f t="shared" si="2230"/>
        <v>0</v>
      </c>
      <c r="KI65" s="178">
        <f t="shared" si="2230"/>
        <v>0</v>
      </c>
      <c r="KJ65" s="178">
        <f t="shared" si="2230"/>
        <v>0</v>
      </c>
      <c r="KK65" s="178">
        <f t="shared" si="2230"/>
        <v>0</v>
      </c>
      <c r="KL65" s="178">
        <f t="shared" si="2230"/>
        <v>0</v>
      </c>
      <c r="KM65" s="178">
        <f t="shared" si="2230"/>
        <v>0</v>
      </c>
      <c r="KN65" s="178">
        <f t="shared" si="2230"/>
        <v>0</v>
      </c>
      <c r="KO65" s="178">
        <f t="shared" si="2230"/>
        <v>0</v>
      </c>
      <c r="KP65" s="178">
        <f t="shared" si="2230"/>
        <v>0</v>
      </c>
      <c r="KQ65" s="178">
        <f t="shared" si="2230"/>
        <v>0</v>
      </c>
      <c r="KR65" s="178">
        <f t="shared" si="2230"/>
        <v>0</v>
      </c>
      <c r="KS65" s="178">
        <f t="shared" si="2230"/>
        <v>0</v>
      </c>
      <c r="KT65" s="178">
        <f t="shared" si="2230"/>
        <v>0</v>
      </c>
      <c r="KU65" s="178">
        <f t="shared" si="2230"/>
        <v>0</v>
      </c>
      <c r="KV65" s="178">
        <f t="shared" si="2230"/>
        <v>0</v>
      </c>
      <c r="KW65" s="178">
        <f t="shared" si="2230"/>
        <v>0</v>
      </c>
      <c r="KX65" s="178">
        <f t="shared" si="2230"/>
        <v>0</v>
      </c>
      <c r="KY65" s="178">
        <f t="shared" si="2230"/>
        <v>0</v>
      </c>
      <c r="KZ65" s="178">
        <f t="shared" si="2230"/>
        <v>0</v>
      </c>
      <c r="LA65" s="178">
        <f t="shared" si="2230"/>
        <v>0</v>
      </c>
      <c r="LB65" s="178">
        <f t="shared" si="2230"/>
        <v>0</v>
      </c>
      <c r="LC65" s="178">
        <f t="shared" ref="LC65:NN65" si="2231">LC56</f>
        <v>0</v>
      </c>
      <c r="LD65" s="178">
        <f t="shared" si="2231"/>
        <v>0</v>
      </c>
      <c r="LE65" s="178">
        <f t="shared" si="2231"/>
        <v>0</v>
      </c>
      <c r="LF65" s="178">
        <f t="shared" si="2231"/>
        <v>0</v>
      </c>
      <c r="LG65" s="178">
        <f t="shared" si="2231"/>
        <v>0</v>
      </c>
      <c r="LH65" s="178">
        <f t="shared" si="2231"/>
        <v>0</v>
      </c>
      <c r="LI65" s="178">
        <f t="shared" si="2231"/>
        <v>0</v>
      </c>
      <c r="LJ65" s="178">
        <f t="shared" si="2231"/>
        <v>0</v>
      </c>
      <c r="LK65" s="178">
        <f t="shared" si="2231"/>
        <v>0</v>
      </c>
      <c r="LL65" s="178">
        <f t="shared" si="2231"/>
        <v>0</v>
      </c>
      <c r="LM65" s="178">
        <f t="shared" si="2231"/>
        <v>0</v>
      </c>
      <c r="LN65" s="178">
        <f t="shared" si="2231"/>
        <v>0</v>
      </c>
      <c r="LO65" s="178">
        <f t="shared" si="2231"/>
        <v>0</v>
      </c>
      <c r="LP65" s="178">
        <f t="shared" si="2231"/>
        <v>0</v>
      </c>
      <c r="LQ65" s="178">
        <f t="shared" si="2231"/>
        <v>0</v>
      </c>
      <c r="LR65" s="178">
        <f t="shared" si="2231"/>
        <v>0</v>
      </c>
      <c r="LS65" s="178">
        <f t="shared" si="2231"/>
        <v>0</v>
      </c>
      <c r="LT65" s="178">
        <f t="shared" si="2231"/>
        <v>0</v>
      </c>
      <c r="LU65" s="178">
        <f t="shared" si="2231"/>
        <v>0</v>
      </c>
      <c r="LV65" s="178">
        <f t="shared" si="2231"/>
        <v>0</v>
      </c>
      <c r="LW65" s="178">
        <f t="shared" si="2231"/>
        <v>0</v>
      </c>
      <c r="LX65" s="178">
        <f t="shared" si="2231"/>
        <v>0</v>
      </c>
      <c r="LY65" s="178">
        <f t="shared" si="2231"/>
        <v>0</v>
      </c>
      <c r="LZ65" s="178">
        <f t="shared" si="2231"/>
        <v>0</v>
      </c>
      <c r="MA65" s="178">
        <f t="shared" si="2231"/>
        <v>0</v>
      </c>
      <c r="MB65" s="178">
        <f t="shared" si="2231"/>
        <v>0</v>
      </c>
      <c r="MC65" s="178">
        <f t="shared" si="2231"/>
        <v>0</v>
      </c>
      <c r="MD65" s="178">
        <f t="shared" si="2231"/>
        <v>0</v>
      </c>
      <c r="ME65" s="178">
        <f t="shared" si="2231"/>
        <v>0</v>
      </c>
      <c r="MF65" s="178">
        <f t="shared" si="2231"/>
        <v>0</v>
      </c>
      <c r="MG65" s="178">
        <f t="shared" si="2231"/>
        <v>0</v>
      </c>
      <c r="MH65" s="178">
        <f t="shared" si="2231"/>
        <v>0</v>
      </c>
      <c r="MI65" s="178">
        <f t="shared" si="2231"/>
        <v>0</v>
      </c>
      <c r="MJ65" s="178">
        <f t="shared" si="2231"/>
        <v>0</v>
      </c>
      <c r="MK65" s="178">
        <f t="shared" si="2231"/>
        <v>0</v>
      </c>
      <c r="ML65" s="178">
        <f t="shared" si="2231"/>
        <v>0</v>
      </c>
      <c r="MM65" s="178">
        <f t="shared" si="2231"/>
        <v>0</v>
      </c>
      <c r="MN65" s="178">
        <f t="shared" si="2231"/>
        <v>0</v>
      </c>
      <c r="MO65" s="178">
        <f t="shared" si="2231"/>
        <v>0</v>
      </c>
      <c r="MP65" s="178">
        <f t="shared" si="2231"/>
        <v>0</v>
      </c>
      <c r="MQ65" s="178">
        <f t="shared" si="2231"/>
        <v>0</v>
      </c>
      <c r="MR65" s="178">
        <f t="shared" si="2231"/>
        <v>0</v>
      </c>
      <c r="MS65" s="178">
        <f t="shared" si="2231"/>
        <v>0</v>
      </c>
      <c r="MT65" s="178">
        <f t="shared" si="2231"/>
        <v>0</v>
      </c>
      <c r="MU65" s="178">
        <f t="shared" si="2231"/>
        <v>0</v>
      </c>
      <c r="MV65" s="178">
        <f t="shared" si="2231"/>
        <v>0</v>
      </c>
      <c r="MW65" s="178">
        <f t="shared" si="2231"/>
        <v>0</v>
      </c>
      <c r="MX65" s="178">
        <f t="shared" si="2231"/>
        <v>0</v>
      </c>
      <c r="MY65" s="178">
        <f t="shared" si="2231"/>
        <v>0</v>
      </c>
      <c r="MZ65" s="178">
        <f t="shared" si="2231"/>
        <v>0</v>
      </c>
      <c r="NA65" s="178">
        <f t="shared" si="2231"/>
        <v>0</v>
      </c>
      <c r="NB65" s="178">
        <f t="shared" si="2231"/>
        <v>0</v>
      </c>
      <c r="NC65" s="178">
        <f t="shared" si="2231"/>
        <v>0</v>
      </c>
      <c r="ND65" s="178">
        <f t="shared" si="2231"/>
        <v>0</v>
      </c>
      <c r="NE65" s="178">
        <f t="shared" si="2231"/>
        <v>0</v>
      </c>
      <c r="NF65" s="178">
        <f t="shared" si="2231"/>
        <v>0</v>
      </c>
      <c r="NG65" s="178">
        <f t="shared" si="2231"/>
        <v>0</v>
      </c>
      <c r="NH65" s="178">
        <f t="shared" si="2231"/>
        <v>0</v>
      </c>
      <c r="NI65" s="178">
        <f t="shared" si="2231"/>
        <v>0</v>
      </c>
      <c r="NJ65" s="178">
        <f t="shared" si="2231"/>
        <v>0</v>
      </c>
      <c r="NK65" s="178">
        <f t="shared" si="2231"/>
        <v>0</v>
      </c>
      <c r="NL65" s="178">
        <f t="shared" si="2231"/>
        <v>0</v>
      </c>
      <c r="NM65" s="178">
        <f t="shared" si="2231"/>
        <v>0</v>
      </c>
      <c r="NN65" s="178">
        <f t="shared" si="2231"/>
        <v>0</v>
      </c>
      <c r="NO65" s="178">
        <f t="shared" ref="NO65:PZ65" si="2232">NO56</f>
        <v>0</v>
      </c>
      <c r="NP65" s="178">
        <f t="shared" si="2232"/>
        <v>0</v>
      </c>
      <c r="NQ65" s="178">
        <f t="shared" si="2232"/>
        <v>0</v>
      </c>
      <c r="NR65" s="178">
        <f t="shared" si="2232"/>
        <v>0</v>
      </c>
      <c r="NS65" s="178">
        <f t="shared" si="2232"/>
        <v>0</v>
      </c>
      <c r="NT65" s="178">
        <f t="shared" si="2232"/>
        <v>0</v>
      </c>
      <c r="NU65" s="178">
        <f t="shared" si="2232"/>
        <v>0</v>
      </c>
      <c r="NV65" s="178">
        <f t="shared" si="2232"/>
        <v>0</v>
      </c>
      <c r="NW65" s="178">
        <f t="shared" si="2232"/>
        <v>0</v>
      </c>
      <c r="NX65" s="178">
        <f t="shared" si="2232"/>
        <v>0</v>
      </c>
      <c r="NY65" s="178">
        <f t="shared" si="2232"/>
        <v>0</v>
      </c>
      <c r="NZ65" s="178">
        <f t="shared" si="2232"/>
        <v>0</v>
      </c>
      <c r="OA65" s="178">
        <f t="shared" si="2232"/>
        <v>0</v>
      </c>
      <c r="OB65" s="178">
        <f t="shared" si="2232"/>
        <v>0</v>
      </c>
      <c r="OC65" s="178">
        <f t="shared" si="2232"/>
        <v>0</v>
      </c>
      <c r="OD65" s="178">
        <f t="shared" si="2232"/>
        <v>0</v>
      </c>
      <c r="OE65" s="178">
        <f t="shared" si="2232"/>
        <v>0</v>
      </c>
      <c r="OF65" s="178">
        <f t="shared" si="2232"/>
        <v>0</v>
      </c>
      <c r="OG65" s="178">
        <f t="shared" si="2232"/>
        <v>0</v>
      </c>
      <c r="OH65" s="178">
        <f t="shared" si="2232"/>
        <v>0</v>
      </c>
      <c r="OI65" s="178">
        <f t="shared" si="2232"/>
        <v>0</v>
      </c>
      <c r="OJ65" s="178">
        <f t="shared" si="2232"/>
        <v>0</v>
      </c>
      <c r="OK65" s="178">
        <f t="shared" si="2232"/>
        <v>0</v>
      </c>
      <c r="OL65" s="178">
        <f t="shared" si="2232"/>
        <v>0</v>
      </c>
      <c r="OM65" s="178">
        <f t="shared" si="2232"/>
        <v>0</v>
      </c>
      <c r="ON65" s="178">
        <f t="shared" si="2232"/>
        <v>0</v>
      </c>
      <c r="OO65" s="178">
        <f t="shared" si="2232"/>
        <v>0</v>
      </c>
      <c r="OP65" s="178">
        <f t="shared" si="2232"/>
        <v>0</v>
      </c>
      <c r="OQ65" s="178">
        <f t="shared" si="2232"/>
        <v>0</v>
      </c>
      <c r="OR65" s="178">
        <f t="shared" si="2232"/>
        <v>0</v>
      </c>
      <c r="OS65" s="178">
        <f t="shared" si="2232"/>
        <v>0</v>
      </c>
      <c r="OT65" s="178">
        <f t="shared" si="2232"/>
        <v>0</v>
      </c>
      <c r="OU65" s="178">
        <f t="shared" si="2232"/>
        <v>0</v>
      </c>
      <c r="OV65" s="178">
        <f t="shared" si="2232"/>
        <v>0</v>
      </c>
      <c r="OW65" s="178">
        <f t="shared" si="2232"/>
        <v>0</v>
      </c>
      <c r="OX65" s="178">
        <f t="shared" si="2232"/>
        <v>0</v>
      </c>
      <c r="OY65" s="178">
        <f t="shared" si="2232"/>
        <v>0</v>
      </c>
      <c r="OZ65" s="178">
        <f t="shared" si="2232"/>
        <v>0</v>
      </c>
      <c r="PA65" s="178">
        <f t="shared" si="2232"/>
        <v>0</v>
      </c>
      <c r="PB65" s="178">
        <f t="shared" si="2232"/>
        <v>0</v>
      </c>
      <c r="PC65" s="178">
        <f t="shared" si="2232"/>
        <v>0</v>
      </c>
      <c r="PD65" s="178">
        <f t="shared" si="2232"/>
        <v>0</v>
      </c>
      <c r="PE65" s="178">
        <f t="shared" si="2232"/>
        <v>0</v>
      </c>
      <c r="PF65" s="178">
        <f t="shared" si="2232"/>
        <v>0</v>
      </c>
      <c r="PG65" s="178">
        <f t="shared" si="2232"/>
        <v>0</v>
      </c>
      <c r="PH65" s="178">
        <f t="shared" si="2232"/>
        <v>0</v>
      </c>
      <c r="PI65" s="178">
        <f t="shared" si="2232"/>
        <v>0</v>
      </c>
      <c r="PJ65" s="178">
        <f t="shared" si="2232"/>
        <v>0</v>
      </c>
      <c r="PK65" s="178">
        <f t="shared" si="2232"/>
        <v>0</v>
      </c>
      <c r="PL65" s="178">
        <f t="shared" si="2232"/>
        <v>0</v>
      </c>
      <c r="PM65" s="178">
        <f t="shared" si="2232"/>
        <v>0</v>
      </c>
      <c r="PN65" s="178">
        <f t="shared" si="2232"/>
        <v>0</v>
      </c>
      <c r="PO65" s="178">
        <f t="shared" si="2232"/>
        <v>0</v>
      </c>
      <c r="PP65" s="178">
        <f t="shared" si="2232"/>
        <v>0</v>
      </c>
      <c r="PQ65" s="178">
        <f t="shared" si="2232"/>
        <v>0</v>
      </c>
      <c r="PR65" s="178">
        <f t="shared" si="2232"/>
        <v>0</v>
      </c>
      <c r="PS65" s="178">
        <f t="shared" si="2232"/>
        <v>0</v>
      </c>
      <c r="PT65" s="178">
        <f t="shared" si="2232"/>
        <v>0</v>
      </c>
      <c r="PU65" s="178">
        <f t="shared" si="2232"/>
        <v>0</v>
      </c>
      <c r="PV65" s="178">
        <f t="shared" si="2232"/>
        <v>0</v>
      </c>
      <c r="PW65" s="178">
        <f t="shared" si="2232"/>
        <v>0</v>
      </c>
      <c r="PX65" s="178">
        <f t="shared" si="2232"/>
        <v>0</v>
      </c>
      <c r="PY65" s="178">
        <f t="shared" si="2232"/>
        <v>0</v>
      </c>
      <c r="PZ65" s="178">
        <f t="shared" si="2232"/>
        <v>0</v>
      </c>
      <c r="QA65" s="178">
        <f t="shared" ref="QA65:QT65" si="2233">QA56</f>
        <v>0</v>
      </c>
      <c r="QB65" s="178">
        <f t="shared" si="2233"/>
        <v>0</v>
      </c>
      <c r="QC65" s="178">
        <f t="shared" si="2233"/>
        <v>0</v>
      </c>
      <c r="QD65" s="178">
        <f t="shared" si="2233"/>
        <v>0</v>
      </c>
      <c r="QE65" s="178">
        <f t="shared" si="2233"/>
        <v>0</v>
      </c>
      <c r="QF65" s="178">
        <f t="shared" si="2233"/>
        <v>0</v>
      </c>
      <c r="QG65" s="178">
        <f t="shared" si="2233"/>
        <v>0</v>
      </c>
      <c r="QH65" s="178">
        <f t="shared" si="2233"/>
        <v>0</v>
      </c>
      <c r="QI65" s="178">
        <f t="shared" si="2233"/>
        <v>0</v>
      </c>
      <c r="QJ65" s="178">
        <f t="shared" si="2233"/>
        <v>0</v>
      </c>
      <c r="QK65" s="178">
        <f t="shared" si="2233"/>
        <v>0</v>
      </c>
      <c r="QL65" s="178">
        <f t="shared" si="2233"/>
        <v>0</v>
      </c>
      <c r="QM65" s="178">
        <f t="shared" si="2233"/>
        <v>0</v>
      </c>
      <c r="QN65" s="178">
        <f t="shared" si="2233"/>
        <v>0</v>
      </c>
      <c r="QO65" s="178">
        <f t="shared" si="2233"/>
        <v>0</v>
      </c>
      <c r="QP65" s="178">
        <f t="shared" si="2233"/>
        <v>0</v>
      </c>
      <c r="QQ65" s="178">
        <f t="shared" si="2233"/>
        <v>0</v>
      </c>
      <c r="QR65" s="178">
        <f t="shared" si="2233"/>
        <v>0</v>
      </c>
      <c r="QS65" s="178">
        <f t="shared" si="2233"/>
        <v>0</v>
      </c>
      <c r="QT65" s="178">
        <f t="shared" si="2233"/>
        <v>0</v>
      </c>
    </row>
    <row r="67" spans="2:462" x14ac:dyDescent="0.3">
      <c r="B67" s="175" t="s">
        <v>361</v>
      </c>
      <c r="C67" s="176"/>
      <c r="D67" s="176"/>
      <c r="E67" s="176"/>
      <c r="F67" s="176"/>
      <c r="G67" s="176"/>
      <c r="H67" s="178"/>
      <c r="I67" s="178">
        <f>I43-I65</f>
        <v>27143.581600000005</v>
      </c>
      <c r="J67" s="176"/>
      <c r="K67" s="176"/>
      <c r="L67" s="178">
        <f>L43-(L63+L65)</f>
        <v>12143.581600000005</v>
      </c>
      <c r="M67" s="178">
        <f t="shared" ref="M67" si="2234">M43-(M63+M65)</f>
        <v>12143.581600000005</v>
      </c>
      <c r="N67" s="178">
        <f t="shared" ref="N67:BY67" si="2235">N43-(N63+N65)</f>
        <v>12143.581600000005</v>
      </c>
      <c r="O67" s="178">
        <f t="shared" si="2235"/>
        <v>12143.581600000005</v>
      </c>
      <c r="P67" s="178">
        <f t="shared" si="2235"/>
        <v>12143.581600000005</v>
      </c>
      <c r="Q67" s="178">
        <f t="shared" si="2235"/>
        <v>12143.581600000005</v>
      </c>
      <c r="R67" s="178">
        <f t="shared" si="2235"/>
        <v>12143.581600000005</v>
      </c>
      <c r="S67" s="178">
        <f t="shared" si="2235"/>
        <v>12143.581600000005</v>
      </c>
      <c r="T67" s="178">
        <f t="shared" si="2235"/>
        <v>12143.581600000005</v>
      </c>
      <c r="U67" s="178">
        <f t="shared" si="2235"/>
        <v>12143.581600000005</v>
      </c>
      <c r="V67" s="178">
        <f t="shared" si="2235"/>
        <v>12143.581600000005</v>
      </c>
      <c r="W67" s="178">
        <f t="shared" si="2235"/>
        <v>12143.581600000005</v>
      </c>
      <c r="X67" s="178">
        <f t="shared" si="2235"/>
        <v>22992.604600000021</v>
      </c>
      <c r="Y67" s="178">
        <f t="shared" si="2235"/>
        <v>24523.244890000002</v>
      </c>
      <c r="Z67" s="178">
        <f t="shared" si="2235"/>
        <v>26106.964788700017</v>
      </c>
      <c r="AA67" s="178">
        <f t="shared" si="2235"/>
        <v>27745.499892360996</v>
      </c>
      <c r="AB67" s="178">
        <f t="shared" si="2235"/>
        <v>29440.640729291888</v>
      </c>
      <c r="AC67" s="178">
        <f t="shared" si="2235"/>
        <v>31194.234465093788</v>
      </c>
      <c r="AD67" s="178">
        <f t="shared" si="2235"/>
        <v>33008.186660208274</v>
      </c>
      <c r="AE67" s="178">
        <f t="shared" si="2235"/>
        <v>34884.463081359369</v>
      </c>
      <c r="AF67" s="178">
        <f t="shared" si="2235"/>
        <v>36825.091568531992</v>
      </c>
      <c r="AG67" s="178">
        <f t="shared" si="2235"/>
        <v>38832.163959174388</v>
      </c>
      <c r="AH67" s="178">
        <f t="shared" si="2235"/>
        <v>40907.838071367762</v>
      </c>
      <c r="AI67" s="178">
        <f t="shared" si="2235"/>
        <v>43054.339747755294</v>
      </c>
      <c r="AJ67" s="178">
        <f t="shared" si="2235"/>
        <v>45273.964962079423</v>
      </c>
      <c r="AK67" s="178">
        <f t="shared" si="2235"/>
        <v>47569.081990231061</v>
      </c>
      <c r="AL67" s="178">
        <f t="shared" si="2235"/>
        <v>49942.133647773095</v>
      </c>
      <c r="AM67" s="178">
        <f t="shared" si="2235"/>
        <v>52395.639595958026</v>
      </c>
      <c r="AN67" s="178">
        <f t="shared" si="2235"/>
        <v>54932.198718323518</v>
      </c>
      <c r="AO67" s="178">
        <f t="shared" si="2235"/>
        <v>57554.491570009792</v>
      </c>
      <c r="AP67" s="178">
        <f t="shared" si="2235"/>
        <v>60265.28290200932</v>
      </c>
      <c r="AQ67" s="178">
        <f t="shared" si="2235"/>
        <v>63067.424262626853</v>
      </c>
      <c r="AR67" s="178">
        <f t="shared" si="2235"/>
        <v>65963.856678494136</v>
      </c>
      <c r="AS67" s="178">
        <f t="shared" si="2235"/>
        <v>68957.613417557091</v>
      </c>
      <c r="AT67" s="178">
        <f t="shared" si="2235"/>
        <v>72051.822836526146</v>
      </c>
      <c r="AU67" s="178">
        <f t="shared" si="2235"/>
        <v>75249.71131535311</v>
      </c>
      <c r="AV67" s="178">
        <f t="shared" si="2235"/>
        <v>78554.606281379471</v>
      </c>
      <c r="AW67" s="178">
        <f t="shared" si="2235"/>
        <v>81969.939325878106</v>
      </c>
      <c r="AX67" s="178">
        <f t="shared" si="2235"/>
        <v>85499.249415792641</v>
      </c>
      <c r="AY67" s="178">
        <f t="shared" si="2235"/>
        <v>89146.186203567428</v>
      </c>
      <c r="AZ67" s="178">
        <f t="shared" si="2235"/>
        <v>92914.513438041497</v>
      </c>
      <c r="BA67" s="178">
        <f t="shared" si="2235"/>
        <v>96808.112479477189</v>
      </c>
      <c r="BB67" s="178">
        <f t="shared" si="2235"/>
        <v>100830.98592188186</v>
      </c>
      <c r="BC67" s="178">
        <f t="shared" si="2235"/>
        <v>104987.26132587896</v>
      </c>
      <c r="BD67" s="178">
        <f t="shared" si="2235"/>
        <v>109281.19506548281</v>
      </c>
      <c r="BE67" s="178">
        <f t="shared" si="2235"/>
        <v>113717.17629223131</v>
      </c>
      <c r="BF67" s="178">
        <f t="shared" si="2235"/>
        <v>118299.73102023796</v>
      </c>
      <c r="BG67" s="178">
        <f t="shared" si="2235"/>
        <v>123033.52633582969</v>
      </c>
      <c r="BH67" s="178">
        <f t="shared" si="2235"/>
        <v>127923.37473554874</v>
      </c>
      <c r="BI67" s="178">
        <f t="shared" si="2235"/>
        <v>132974.2385964123</v>
      </c>
      <c r="BJ67" s="178">
        <f t="shared" si="2235"/>
        <v>138191.23478243768</v>
      </c>
      <c r="BK67" s="178">
        <f t="shared" si="2235"/>
        <v>143579.63939156657</v>
      </c>
      <c r="BL67" s="178">
        <f t="shared" si="2235"/>
        <v>149144.89264724229</v>
      </c>
      <c r="BM67" s="178">
        <f t="shared" si="2235"/>
        <v>154892.60393902723</v>
      </c>
      <c r="BN67" s="178">
        <f t="shared" si="2235"/>
        <v>160828.55701677274</v>
      </c>
      <c r="BO67" s="178">
        <f t="shared" si="2235"/>
        <v>166958.71534300211</v>
      </c>
      <c r="BP67" s="178">
        <f t="shared" si="2235"/>
        <v>173289.22760829306</v>
      </c>
      <c r="BQ67" s="178">
        <f t="shared" si="2235"/>
        <v>179826.43341460242</v>
      </c>
      <c r="BR67" s="178">
        <f t="shared" si="2235"/>
        <v>186576.8691316226</v>
      </c>
      <c r="BS67" s="178">
        <f t="shared" si="2235"/>
        <v>193547.27393140492</v>
      </c>
      <c r="BT67" s="178">
        <f t="shared" si="2235"/>
        <v>200744.59600665746</v>
      </c>
      <c r="BU67" s="178">
        <f t="shared" si="2235"/>
        <v>208175.99897827359</v>
      </c>
      <c r="BV67" s="178">
        <f t="shared" si="2235"/>
        <v>215848.86849782674</v>
      </c>
      <c r="BW67" s="178">
        <f t="shared" si="2235"/>
        <v>223770.81905093044</v>
      </c>
      <c r="BX67" s="178">
        <f t="shared" si="2235"/>
        <v>231949.70096755063</v>
      </c>
      <c r="BY67" s="178">
        <f t="shared" si="2235"/>
        <v>240393.60764553142</v>
      </c>
      <c r="BZ67" s="178">
        <f t="shared" ref="BZ67:EK67" si="2236">BZ43-(BZ63+BZ65)</f>
        <v>249110.88299379044</v>
      </c>
      <c r="CA67" s="178">
        <f t="shared" si="2236"/>
        <v>258110.12910183507</v>
      </c>
      <c r="CB67" s="178">
        <f t="shared" si="2236"/>
        <v>267400.21414244594</v>
      </c>
      <c r="CC67" s="178">
        <f t="shared" si="2236"/>
        <v>276990.28051458613</v>
      </c>
      <c r="CD67" s="178">
        <f t="shared" si="2236"/>
        <v>286889.75323380786</v>
      </c>
      <c r="CE67" s="178">
        <f t="shared" si="2236"/>
        <v>297108.34857764211</v>
      </c>
      <c r="CF67" s="178">
        <f t="shared" si="2236"/>
        <v>0</v>
      </c>
      <c r="CG67" s="178">
        <f t="shared" si="2236"/>
        <v>0</v>
      </c>
      <c r="CH67" s="178">
        <f t="shared" si="2236"/>
        <v>0</v>
      </c>
      <c r="CI67" s="178">
        <f t="shared" si="2236"/>
        <v>0</v>
      </c>
      <c r="CJ67" s="178">
        <f t="shared" si="2236"/>
        <v>0</v>
      </c>
      <c r="CK67" s="178">
        <f t="shared" si="2236"/>
        <v>0</v>
      </c>
      <c r="CL67" s="178">
        <f t="shared" si="2236"/>
        <v>0</v>
      </c>
      <c r="CM67" s="178">
        <f t="shared" si="2236"/>
        <v>0</v>
      </c>
      <c r="CN67" s="178">
        <f t="shared" si="2236"/>
        <v>0</v>
      </c>
      <c r="CO67" s="178">
        <f t="shared" si="2236"/>
        <v>0</v>
      </c>
      <c r="CP67" s="178">
        <f t="shared" si="2236"/>
        <v>0</v>
      </c>
      <c r="CQ67" s="178">
        <f t="shared" si="2236"/>
        <v>0</v>
      </c>
      <c r="CR67" s="178">
        <f t="shared" si="2236"/>
        <v>0</v>
      </c>
      <c r="CS67" s="178">
        <f t="shared" si="2236"/>
        <v>0</v>
      </c>
      <c r="CT67" s="178">
        <f t="shared" si="2236"/>
        <v>0</v>
      </c>
      <c r="CU67" s="178">
        <f t="shared" si="2236"/>
        <v>0</v>
      </c>
      <c r="CV67" s="178">
        <f t="shared" si="2236"/>
        <v>0</v>
      </c>
      <c r="CW67" s="178">
        <f t="shared" si="2236"/>
        <v>0</v>
      </c>
      <c r="CX67" s="178">
        <f t="shared" si="2236"/>
        <v>0</v>
      </c>
      <c r="CY67" s="178">
        <f t="shared" si="2236"/>
        <v>0</v>
      </c>
      <c r="CZ67" s="178">
        <f t="shared" si="2236"/>
        <v>0</v>
      </c>
      <c r="DA67" s="178">
        <f t="shared" si="2236"/>
        <v>0</v>
      </c>
      <c r="DB67" s="178">
        <f t="shared" si="2236"/>
        <v>0</v>
      </c>
      <c r="DC67" s="178">
        <f t="shared" si="2236"/>
        <v>0</v>
      </c>
      <c r="DD67" s="178">
        <f t="shared" si="2236"/>
        <v>0</v>
      </c>
      <c r="DE67" s="178">
        <f t="shared" si="2236"/>
        <v>0</v>
      </c>
      <c r="DF67" s="178">
        <f t="shared" si="2236"/>
        <v>0</v>
      </c>
      <c r="DG67" s="178">
        <f t="shared" si="2236"/>
        <v>0</v>
      </c>
      <c r="DH67" s="178">
        <f t="shared" si="2236"/>
        <v>0</v>
      </c>
      <c r="DI67" s="178">
        <f t="shared" si="2236"/>
        <v>0</v>
      </c>
      <c r="DJ67" s="178">
        <f t="shared" si="2236"/>
        <v>0</v>
      </c>
      <c r="DK67" s="178">
        <f t="shared" si="2236"/>
        <v>0</v>
      </c>
      <c r="DL67" s="178">
        <f t="shared" si="2236"/>
        <v>0</v>
      </c>
      <c r="DM67" s="178">
        <f t="shared" si="2236"/>
        <v>0</v>
      </c>
      <c r="DN67" s="178">
        <f t="shared" si="2236"/>
        <v>0</v>
      </c>
      <c r="DO67" s="178">
        <f t="shared" si="2236"/>
        <v>0</v>
      </c>
      <c r="DP67" s="178">
        <f t="shared" si="2236"/>
        <v>0</v>
      </c>
      <c r="DQ67" s="178">
        <f t="shared" si="2236"/>
        <v>0</v>
      </c>
      <c r="DR67" s="178">
        <f t="shared" si="2236"/>
        <v>0</v>
      </c>
      <c r="DS67" s="178">
        <f t="shared" si="2236"/>
        <v>0</v>
      </c>
      <c r="DT67" s="178">
        <f t="shared" si="2236"/>
        <v>0</v>
      </c>
      <c r="DU67" s="178">
        <f t="shared" si="2236"/>
        <v>0</v>
      </c>
      <c r="DV67" s="178">
        <f t="shared" si="2236"/>
        <v>0</v>
      </c>
      <c r="DW67" s="178">
        <f t="shared" si="2236"/>
        <v>0</v>
      </c>
      <c r="DX67" s="178">
        <f t="shared" si="2236"/>
        <v>0</v>
      </c>
      <c r="DY67" s="178">
        <f t="shared" si="2236"/>
        <v>0</v>
      </c>
      <c r="DZ67" s="178">
        <f t="shared" si="2236"/>
        <v>0</v>
      </c>
      <c r="EA67" s="178">
        <f t="shared" si="2236"/>
        <v>0</v>
      </c>
      <c r="EB67" s="178">
        <f t="shared" si="2236"/>
        <v>0</v>
      </c>
      <c r="EC67" s="178">
        <f t="shared" si="2236"/>
        <v>0</v>
      </c>
      <c r="ED67" s="178">
        <f t="shared" si="2236"/>
        <v>0</v>
      </c>
      <c r="EE67" s="178">
        <f t="shared" si="2236"/>
        <v>0</v>
      </c>
      <c r="EF67" s="178">
        <f t="shared" si="2236"/>
        <v>0</v>
      </c>
      <c r="EG67" s="178">
        <f t="shared" si="2236"/>
        <v>0</v>
      </c>
      <c r="EH67" s="178">
        <f t="shared" si="2236"/>
        <v>0</v>
      </c>
      <c r="EI67" s="178">
        <f t="shared" si="2236"/>
        <v>0</v>
      </c>
      <c r="EJ67" s="178">
        <f t="shared" si="2236"/>
        <v>0</v>
      </c>
      <c r="EK67" s="178">
        <f t="shared" si="2236"/>
        <v>0</v>
      </c>
      <c r="EL67" s="178">
        <f t="shared" ref="EL67:GW67" si="2237">EL43-(EL63+EL65)</f>
        <v>0</v>
      </c>
      <c r="EM67" s="178">
        <f t="shared" si="2237"/>
        <v>0</v>
      </c>
      <c r="EN67" s="178">
        <f t="shared" si="2237"/>
        <v>0</v>
      </c>
      <c r="EO67" s="178">
        <f t="shared" si="2237"/>
        <v>0</v>
      </c>
      <c r="EP67" s="178">
        <f t="shared" si="2237"/>
        <v>0</v>
      </c>
      <c r="EQ67" s="178">
        <f t="shared" si="2237"/>
        <v>0</v>
      </c>
      <c r="ER67" s="178">
        <f t="shared" si="2237"/>
        <v>0</v>
      </c>
      <c r="ES67" s="178">
        <f t="shared" si="2237"/>
        <v>0</v>
      </c>
      <c r="ET67" s="178">
        <f t="shared" si="2237"/>
        <v>0</v>
      </c>
      <c r="EU67" s="178">
        <f t="shared" si="2237"/>
        <v>0</v>
      </c>
      <c r="EV67" s="178">
        <f t="shared" si="2237"/>
        <v>0</v>
      </c>
      <c r="EW67" s="178">
        <f t="shared" si="2237"/>
        <v>0</v>
      </c>
      <c r="EX67" s="178">
        <f t="shared" si="2237"/>
        <v>0</v>
      </c>
      <c r="EY67" s="178">
        <f t="shared" si="2237"/>
        <v>0</v>
      </c>
      <c r="EZ67" s="178">
        <f t="shared" si="2237"/>
        <v>0</v>
      </c>
      <c r="FA67" s="178">
        <f t="shared" si="2237"/>
        <v>0</v>
      </c>
      <c r="FB67" s="178">
        <f t="shared" si="2237"/>
        <v>0</v>
      </c>
      <c r="FC67" s="178">
        <f t="shared" si="2237"/>
        <v>0</v>
      </c>
      <c r="FD67" s="178">
        <f t="shared" si="2237"/>
        <v>0</v>
      </c>
      <c r="FE67" s="178">
        <f t="shared" si="2237"/>
        <v>0</v>
      </c>
      <c r="FF67" s="178">
        <f t="shared" si="2237"/>
        <v>0</v>
      </c>
      <c r="FG67" s="178">
        <f t="shared" si="2237"/>
        <v>0</v>
      </c>
      <c r="FH67" s="178">
        <f t="shared" si="2237"/>
        <v>0</v>
      </c>
      <c r="FI67" s="178">
        <f t="shared" si="2237"/>
        <v>0</v>
      </c>
      <c r="FJ67" s="178">
        <f t="shared" si="2237"/>
        <v>0</v>
      </c>
      <c r="FK67" s="178">
        <f t="shared" si="2237"/>
        <v>0</v>
      </c>
      <c r="FL67" s="178">
        <f t="shared" si="2237"/>
        <v>0</v>
      </c>
      <c r="FM67" s="178">
        <f t="shared" si="2237"/>
        <v>0</v>
      </c>
      <c r="FN67" s="178">
        <f t="shared" si="2237"/>
        <v>0</v>
      </c>
      <c r="FO67" s="178">
        <f t="shared" si="2237"/>
        <v>0</v>
      </c>
      <c r="FP67" s="178">
        <f t="shared" si="2237"/>
        <v>0</v>
      </c>
      <c r="FQ67" s="178">
        <f t="shared" si="2237"/>
        <v>0</v>
      </c>
      <c r="FR67" s="178">
        <f t="shared" si="2237"/>
        <v>0</v>
      </c>
      <c r="FS67" s="178">
        <f t="shared" si="2237"/>
        <v>0</v>
      </c>
      <c r="FT67" s="178">
        <f t="shared" si="2237"/>
        <v>0</v>
      </c>
      <c r="FU67" s="178">
        <f t="shared" si="2237"/>
        <v>0</v>
      </c>
      <c r="FV67" s="178">
        <f t="shared" si="2237"/>
        <v>0</v>
      </c>
      <c r="FW67" s="178">
        <f t="shared" si="2237"/>
        <v>0</v>
      </c>
      <c r="FX67" s="178">
        <f t="shared" si="2237"/>
        <v>0</v>
      </c>
      <c r="FY67" s="178">
        <f t="shared" si="2237"/>
        <v>0</v>
      </c>
      <c r="FZ67" s="178">
        <f t="shared" si="2237"/>
        <v>0</v>
      </c>
      <c r="GA67" s="178">
        <f t="shared" si="2237"/>
        <v>0</v>
      </c>
      <c r="GB67" s="178">
        <f t="shared" si="2237"/>
        <v>0</v>
      </c>
      <c r="GC67" s="178">
        <f t="shared" si="2237"/>
        <v>0</v>
      </c>
      <c r="GD67" s="178">
        <f t="shared" si="2237"/>
        <v>0</v>
      </c>
      <c r="GE67" s="178">
        <f t="shared" si="2237"/>
        <v>0</v>
      </c>
      <c r="GF67" s="178">
        <f t="shared" si="2237"/>
        <v>0</v>
      </c>
      <c r="GG67" s="178">
        <f t="shared" si="2237"/>
        <v>0</v>
      </c>
      <c r="GH67" s="178">
        <f t="shared" si="2237"/>
        <v>0</v>
      </c>
      <c r="GI67" s="178">
        <f t="shared" si="2237"/>
        <v>0</v>
      </c>
      <c r="GJ67" s="178">
        <f t="shared" si="2237"/>
        <v>0</v>
      </c>
      <c r="GK67" s="178">
        <f t="shared" si="2237"/>
        <v>0</v>
      </c>
      <c r="GL67" s="178">
        <f t="shared" si="2237"/>
        <v>0</v>
      </c>
      <c r="GM67" s="178">
        <f t="shared" si="2237"/>
        <v>0</v>
      </c>
      <c r="GN67" s="178">
        <f t="shared" si="2237"/>
        <v>0</v>
      </c>
      <c r="GO67" s="178">
        <f t="shared" si="2237"/>
        <v>0</v>
      </c>
      <c r="GP67" s="178">
        <f t="shared" si="2237"/>
        <v>0</v>
      </c>
      <c r="GQ67" s="178">
        <f t="shared" si="2237"/>
        <v>0</v>
      </c>
      <c r="GR67" s="178">
        <f t="shared" si="2237"/>
        <v>0</v>
      </c>
      <c r="GS67" s="178">
        <f t="shared" si="2237"/>
        <v>0</v>
      </c>
      <c r="GT67" s="178">
        <f t="shared" si="2237"/>
        <v>0</v>
      </c>
      <c r="GU67" s="178">
        <f t="shared" si="2237"/>
        <v>0</v>
      </c>
      <c r="GV67" s="178">
        <f t="shared" si="2237"/>
        <v>0</v>
      </c>
      <c r="GW67" s="178">
        <f t="shared" si="2237"/>
        <v>0</v>
      </c>
      <c r="GX67" s="178">
        <f t="shared" ref="GX67:IP67" si="2238">GX43-(GX63+GX65)</f>
        <v>0</v>
      </c>
      <c r="GY67" s="178">
        <f t="shared" si="2238"/>
        <v>0</v>
      </c>
      <c r="GZ67" s="178">
        <f t="shared" si="2238"/>
        <v>0</v>
      </c>
      <c r="HA67" s="178">
        <f t="shared" si="2238"/>
        <v>0</v>
      </c>
      <c r="HB67" s="178">
        <f t="shared" si="2238"/>
        <v>0</v>
      </c>
      <c r="HC67" s="178">
        <f t="shared" si="2238"/>
        <v>0</v>
      </c>
      <c r="HD67" s="178">
        <f t="shared" si="2238"/>
        <v>0</v>
      </c>
      <c r="HE67" s="178">
        <f t="shared" si="2238"/>
        <v>0</v>
      </c>
      <c r="HF67" s="178">
        <f t="shared" si="2238"/>
        <v>0</v>
      </c>
      <c r="HG67" s="178">
        <f t="shared" si="2238"/>
        <v>0</v>
      </c>
      <c r="HH67" s="178">
        <f t="shared" si="2238"/>
        <v>0</v>
      </c>
      <c r="HI67" s="178">
        <f t="shared" si="2238"/>
        <v>0</v>
      </c>
      <c r="HJ67" s="178">
        <f t="shared" si="2238"/>
        <v>0</v>
      </c>
      <c r="HK67" s="178">
        <f t="shared" si="2238"/>
        <v>0</v>
      </c>
      <c r="HL67" s="178">
        <f t="shared" si="2238"/>
        <v>0</v>
      </c>
      <c r="HM67" s="178">
        <f t="shared" si="2238"/>
        <v>0</v>
      </c>
      <c r="HN67" s="178">
        <f t="shared" si="2238"/>
        <v>0</v>
      </c>
      <c r="HO67" s="178">
        <f t="shared" si="2238"/>
        <v>0</v>
      </c>
      <c r="HP67" s="178">
        <f t="shared" si="2238"/>
        <v>0</v>
      </c>
      <c r="HQ67" s="178">
        <f t="shared" si="2238"/>
        <v>0</v>
      </c>
      <c r="HR67" s="178">
        <f t="shared" si="2238"/>
        <v>0</v>
      </c>
      <c r="HS67" s="178">
        <f t="shared" si="2238"/>
        <v>0</v>
      </c>
      <c r="HT67" s="178">
        <f t="shared" si="2238"/>
        <v>0</v>
      </c>
      <c r="HU67" s="178">
        <f t="shared" si="2238"/>
        <v>0</v>
      </c>
      <c r="HV67" s="178">
        <f t="shared" si="2238"/>
        <v>0</v>
      </c>
      <c r="HW67" s="178">
        <f t="shared" si="2238"/>
        <v>0</v>
      </c>
      <c r="HX67" s="178">
        <f t="shared" si="2238"/>
        <v>0</v>
      </c>
      <c r="HY67" s="178">
        <f t="shared" si="2238"/>
        <v>0</v>
      </c>
      <c r="HZ67" s="178">
        <f t="shared" si="2238"/>
        <v>0</v>
      </c>
      <c r="IA67" s="178">
        <f t="shared" si="2238"/>
        <v>0</v>
      </c>
      <c r="IB67" s="178">
        <f t="shared" si="2238"/>
        <v>0</v>
      </c>
      <c r="IC67" s="178">
        <f t="shared" si="2238"/>
        <v>0</v>
      </c>
      <c r="ID67" s="178">
        <f t="shared" si="2238"/>
        <v>0</v>
      </c>
      <c r="IE67" s="178">
        <f t="shared" si="2238"/>
        <v>0</v>
      </c>
      <c r="IF67" s="178">
        <f t="shared" si="2238"/>
        <v>0</v>
      </c>
      <c r="IG67" s="178">
        <f t="shared" si="2238"/>
        <v>0</v>
      </c>
      <c r="IH67" s="178">
        <f t="shared" si="2238"/>
        <v>0</v>
      </c>
      <c r="II67" s="178">
        <f t="shared" si="2238"/>
        <v>0</v>
      </c>
      <c r="IJ67" s="178">
        <f t="shared" si="2238"/>
        <v>0</v>
      </c>
      <c r="IK67" s="178">
        <f t="shared" si="2238"/>
        <v>0</v>
      </c>
      <c r="IL67" s="178">
        <f t="shared" si="2238"/>
        <v>0</v>
      </c>
      <c r="IM67" s="178">
        <f t="shared" si="2238"/>
        <v>0</v>
      </c>
      <c r="IN67" s="178">
        <f t="shared" si="2238"/>
        <v>0</v>
      </c>
      <c r="IO67" s="178">
        <f t="shared" si="2238"/>
        <v>0</v>
      </c>
      <c r="IP67" s="178">
        <f t="shared" si="2238"/>
        <v>0</v>
      </c>
      <c r="IQ67" s="178">
        <f t="shared" ref="IQ67:LB67" si="2239">IQ43-(IQ63+IQ65)</f>
        <v>0</v>
      </c>
      <c r="IR67" s="178">
        <f t="shared" si="2239"/>
        <v>0</v>
      </c>
      <c r="IS67" s="178">
        <f t="shared" si="2239"/>
        <v>0</v>
      </c>
      <c r="IT67" s="178">
        <f t="shared" si="2239"/>
        <v>0</v>
      </c>
      <c r="IU67" s="178">
        <f t="shared" si="2239"/>
        <v>0</v>
      </c>
      <c r="IV67" s="178">
        <f t="shared" si="2239"/>
        <v>0</v>
      </c>
      <c r="IW67" s="178">
        <f t="shared" si="2239"/>
        <v>0</v>
      </c>
      <c r="IX67" s="178">
        <f t="shared" si="2239"/>
        <v>0</v>
      </c>
      <c r="IY67" s="178">
        <f t="shared" si="2239"/>
        <v>0</v>
      </c>
      <c r="IZ67" s="178">
        <f t="shared" si="2239"/>
        <v>0</v>
      </c>
      <c r="JA67" s="178">
        <f t="shared" si="2239"/>
        <v>0</v>
      </c>
      <c r="JB67" s="178">
        <f t="shared" si="2239"/>
        <v>0</v>
      </c>
      <c r="JC67" s="178">
        <f t="shared" si="2239"/>
        <v>0</v>
      </c>
      <c r="JD67" s="178">
        <f t="shared" si="2239"/>
        <v>0</v>
      </c>
      <c r="JE67" s="178">
        <f t="shared" si="2239"/>
        <v>0</v>
      </c>
      <c r="JF67" s="178">
        <f t="shared" si="2239"/>
        <v>0</v>
      </c>
      <c r="JG67" s="178">
        <f t="shared" si="2239"/>
        <v>0</v>
      </c>
      <c r="JH67" s="178">
        <f t="shared" si="2239"/>
        <v>0</v>
      </c>
      <c r="JI67" s="178">
        <f t="shared" si="2239"/>
        <v>0</v>
      </c>
      <c r="JJ67" s="178">
        <f t="shared" si="2239"/>
        <v>0</v>
      </c>
      <c r="JK67" s="178">
        <f t="shared" si="2239"/>
        <v>0</v>
      </c>
      <c r="JL67" s="178">
        <f t="shared" si="2239"/>
        <v>0</v>
      </c>
      <c r="JM67" s="178">
        <f t="shared" si="2239"/>
        <v>0</v>
      </c>
      <c r="JN67" s="178">
        <f t="shared" si="2239"/>
        <v>0</v>
      </c>
      <c r="JO67" s="178">
        <f t="shared" si="2239"/>
        <v>0</v>
      </c>
      <c r="JP67" s="178">
        <f t="shared" si="2239"/>
        <v>0</v>
      </c>
      <c r="JQ67" s="178">
        <f t="shared" si="2239"/>
        <v>0</v>
      </c>
      <c r="JR67" s="178">
        <f t="shared" si="2239"/>
        <v>0</v>
      </c>
      <c r="JS67" s="178">
        <f t="shared" si="2239"/>
        <v>0</v>
      </c>
      <c r="JT67" s="178">
        <f t="shared" si="2239"/>
        <v>0</v>
      </c>
      <c r="JU67" s="178">
        <f t="shared" si="2239"/>
        <v>0</v>
      </c>
      <c r="JV67" s="178">
        <f t="shared" si="2239"/>
        <v>0</v>
      </c>
      <c r="JW67" s="178">
        <f t="shared" si="2239"/>
        <v>0</v>
      </c>
      <c r="JX67" s="178">
        <f t="shared" si="2239"/>
        <v>0</v>
      </c>
      <c r="JY67" s="178">
        <f t="shared" si="2239"/>
        <v>0</v>
      </c>
      <c r="JZ67" s="178">
        <f t="shared" si="2239"/>
        <v>0</v>
      </c>
      <c r="KA67" s="178">
        <f t="shared" si="2239"/>
        <v>0</v>
      </c>
      <c r="KB67" s="178">
        <f t="shared" si="2239"/>
        <v>0</v>
      </c>
      <c r="KC67" s="178">
        <f t="shared" si="2239"/>
        <v>0</v>
      </c>
      <c r="KD67" s="178">
        <f t="shared" si="2239"/>
        <v>0</v>
      </c>
      <c r="KE67" s="178">
        <f t="shared" si="2239"/>
        <v>0</v>
      </c>
      <c r="KF67" s="178">
        <f t="shared" si="2239"/>
        <v>0</v>
      </c>
      <c r="KG67" s="178">
        <f t="shared" si="2239"/>
        <v>0</v>
      </c>
      <c r="KH67" s="178">
        <f t="shared" si="2239"/>
        <v>0</v>
      </c>
      <c r="KI67" s="178">
        <f t="shared" si="2239"/>
        <v>0</v>
      </c>
      <c r="KJ67" s="178">
        <f t="shared" si="2239"/>
        <v>0</v>
      </c>
      <c r="KK67" s="178">
        <f t="shared" si="2239"/>
        <v>0</v>
      </c>
      <c r="KL67" s="178">
        <f t="shared" si="2239"/>
        <v>0</v>
      </c>
      <c r="KM67" s="178">
        <f t="shared" si="2239"/>
        <v>0</v>
      </c>
      <c r="KN67" s="178">
        <f t="shared" si="2239"/>
        <v>0</v>
      </c>
      <c r="KO67" s="178">
        <f t="shared" si="2239"/>
        <v>0</v>
      </c>
      <c r="KP67" s="178">
        <f t="shared" si="2239"/>
        <v>0</v>
      </c>
      <c r="KQ67" s="178">
        <f t="shared" si="2239"/>
        <v>0</v>
      </c>
      <c r="KR67" s="178">
        <f t="shared" si="2239"/>
        <v>0</v>
      </c>
      <c r="KS67" s="178">
        <f t="shared" si="2239"/>
        <v>0</v>
      </c>
      <c r="KT67" s="178">
        <f t="shared" si="2239"/>
        <v>0</v>
      </c>
      <c r="KU67" s="178">
        <f t="shared" si="2239"/>
        <v>0</v>
      </c>
      <c r="KV67" s="178">
        <f t="shared" si="2239"/>
        <v>0</v>
      </c>
      <c r="KW67" s="178">
        <f t="shared" si="2239"/>
        <v>0</v>
      </c>
      <c r="KX67" s="178">
        <f t="shared" si="2239"/>
        <v>0</v>
      </c>
      <c r="KY67" s="178">
        <f t="shared" si="2239"/>
        <v>0</v>
      </c>
      <c r="KZ67" s="178">
        <f t="shared" si="2239"/>
        <v>0</v>
      </c>
      <c r="LA67" s="178">
        <f t="shared" si="2239"/>
        <v>0</v>
      </c>
      <c r="LB67" s="178">
        <f t="shared" si="2239"/>
        <v>0</v>
      </c>
      <c r="LC67" s="178">
        <f t="shared" ref="LC67:NN67" si="2240">LC43-(LC63+LC65)</f>
        <v>0</v>
      </c>
      <c r="LD67" s="178">
        <f t="shared" si="2240"/>
        <v>0</v>
      </c>
      <c r="LE67" s="178">
        <f t="shared" si="2240"/>
        <v>0</v>
      </c>
      <c r="LF67" s="178">
        <f t="shared" si="2240"/>
        <v>0</v>
      </c>
      <c r="LG67" s="178">
        <f t="shared" si="2240"/>
        <v>0</v>
      </c>
      <c r="LH67" s="178">
        <f t="shared" si="2240"/>
        <v>0</v>
      </c>
      <c r="LI67" s="178">
        <f t="shared" si="2240"/>
        <v>0</v>
      </c>
      <c r="LJ67" s="178">
        <f t="shared" si="2240"/>
        <v>0</v>
      </c>
      <c r="LK67" s="178">
        <f t="shared" si="2240"/>
        <v>0</v>
      </c>
      <c r="LL67" s="178">
        <f t="shared" si="2240"/>
        <v>0</v>
      </c>
      <c r="LM67" s="178">
        <f t="shared" si="2240"/>
        <v>0</v>
      </c>
      <c r="LN67" s="178">
        <f t="shared" si="2240"/>
        <v>0</v>
      </c>
      <c r="LO67" s="178">
        <f t="shared" si="2240"/>
        <v>0</v>
      </c>
      <c r="LP67" s="178">
        <f t="shared" si="2240"/>
        <v>0</v>
      </c>
      <c r="LQ67" s="178">
        <f t="shared" si="2240"/>
        <v>0</v>
      </c>
      <c r="LR67" s="178">
        <f t="shared" si="2240"/>
        <v>0</v>
      </c>
      <c r="LS67" s="178">
        <f t="shared" si="2240"/>
        <v>0</v>
      </c>
      <c r="LT67" s="178">
        <f t="shared" si="2240"/>
        <v>0</v>
      </c>
      <c r="LU67" s="178">
        <f t="shared" si="2240"/>
        <v>0</v>
      </c>
      <c r="LV67" s="178">
        <f t="shared" si="2240"/>
        <v>0</v>
      </c>
      <c r="LW67" s="178">
        <f t="shared" si="2240"/>
        <v>0</v>
      </c>
      <c r="LX67" s="178">
        <f t="shared" si="2240"/>
        <v>0</v>
      </c>
      <c r="LY67" s="178">
        <f t="shared" si="2240"/>
        <v>0</v>
      </c>
      <c r="LZ67" s="178">
        <f t="shared" si="2240"/>
        <v>0</v>
      </c>
      <c r="MA67" s="178">
        <f t="shared" si="2240"/>
        <v>0</v>
      </c>
      <c r="MB67" s="178">
        <f t="shared" si="2240"/>
        <v>0</v>
      </c>
      <c r="MC67" s="178">
        <f t="shared" si="2240"/>
        <v>0</v>
      </c>
      <c r="MD67" s="178">
        <f t="shared" si="2240"/>
        <v>0</v>
      </c>
      <c r="ME67" s="178">
        <f t="shared" si="2240"/>
        <v>0</v>
      </c>
      <c r="MF67" s="178">
        <f t="shared" si="2240"/>
        <v>0</v>
      </c>
      <c r="MG67" s="178">
        <f t="shared" si="2240"/>
        <v>0</v>
      </c>
      <c r="MH67" s="178">
        <f t="shared" si="2240"/>
        <v>0</v>
      </c>
      <c r="MI67" s="178">
        <f t="shared" si="2240"/>
        <v>0</v>
      </c>
      <c r="MJ67" s="178">
        <f t="shared" si="2240"/>
        <v>0</v>
      </c>
      <c r="MK67" s="178">
        <f t="shared" si="2240"/>
        <v>0</v>
      </c>
      <c r="ML67" s="178">
        <f t="shared" si="2240"/>
        <v>0</v>
      </c>
      <c r="MM67" s="178">
        <f t="shared" si="2240"/>
        <v>0</v>
      </c>
      <c r="MN67" s="178">
        <f t="shared" si="2240"/>
        <v>0</v>
      </c>
      <c r="MO67" s="178">
        <f t="shared" si="2240"/>
        <v>0</v>
      </c>
      <c r="MP67" s="178">
        <f t="shared" si="2240"/>
        <v>0</v>
      </c>
      <c r="MQ67" s="178">
        <f t="shared" si="2240"/>
        <v>0</v>
      </c>
      <c r="MR67" s="178">
        <f t="shared" si="2240"/>
        <v>0</v>
      </c>
      <c r="MS67" s="178">
        <f t="shared" si="2240"/>
        <v>0</v>
      </c>
      <c r="MT67" s="178">
        <f t="shared" si="2240"/>
        <v>0</v>
      </c>
      <c r="MU67" s="178">
        <f t="shared" si="2240"/>
        <v>0</v>
      </c>
      <c r="MV67" s="178">
        <f t="shared" si="2240"/>
        <v>0</v>
      </c>
      <c r="MW67" s="178">
        <f t="shared" si="2240"/>
        <v>0</v>
      </c>
      <c r="MX67" s="178">
        <f t="shared" si="2240"/>
        <v>0</v>
      </c>
      <c r="MY67" s="178">
        <f t="shared" si="2240"/>
        <v>0</v>
      </c>
      <c r="MZ67" s="178">
        <f t="shared" si="2240"/>
        <v>0</v>
      </c>
      <c r="NA67" s="178">
        <f t="shared" si="2240"/>
        <v>0</v>
      </c>
      <c r="NB67" s="178">
        <f t="shared" si="2240"/>
        <v>0</v>
      </c>
      <c r="NC67" s="178">
        <f t="shared" si="2240"/>
        <v>0</v>
      </c>
      <c r="ND67" s="178">
        <f t="shared" si="2240"/>
        <v>0</v>
      </c>
      <c r="NE67" s="178">
        <f t="shared" si="2240"/>
        <v>0</v>
      </c>
      <c r="NF67" s="178">
        <f t="shared" si="2240"/>
        <v>0</v>
      </c>
      <c r="NG67" s="178">
        <f t="shared" si="2240"/>
        <v>0</v>
      </c>
      <c r="NH67" s="178">
        <f t="shared" si="2240"/>
        <v>0</v>
      </c>
      <c r="NI67" s="178">
        <f t="shared" si="2240"/>
        <v>0</v>
      </c>
      <c r="NJ67" s="178">
        <f t="shared" si="2240"/>
        <v>0</v>
      </c>
      <c r="NK67" s="178">
        <f t="shared" si="2240"/>
        <v>0</v>
      </c>
      <c r="NL67" s="178">
        <f t="shared" si="2240"/>
        <v>0</v>
      </c>
      <c r="NM67" s="178">
        <f t="shared" si="2240"/>
        <v>0</v>
      </c>
      <c r="NN67" s="178">
        <f t="shared" si="2240"/>
        <v>0</v>
      </c>
      <c r="NO67" s="178">
        <f t="shared" ref="NO67:PZ67" si="2241">NO43-(NO63+NO65)</f>
        <v>0</v>
      </c>
      <c r="NP67" s="178">
        <f t="shared" si="2241"/>
        <v>0</v>
      </c>
      <c r="NQ67" s="178">
        <f t="shared" si="2241"/>
        <v>0</v>
      </c>
      <c r="NR67" s="178">
        <f t="shared" si="2241"/>
        <v>0</v>
      </c>
      <c r="NS67" s="178">
        <f t="shared" si="2241"/>
        <v>0</v>
      </c>
      <c r="NT67" s="178">
        <f t="shared" si="2241"/>
        <v>0</v>
      </c>
      <c r="NU67" s="178">
        <f t="shared" si="2241"/>
        <v>0</v>
      </c>
      <c r="NV67" s="178">
        <f t="shared" si="2241"/>
        <v>0</v>
      </c>
      <c r="NW67" s="178">
        <f t="shared" si="2241"/>
        <v>0</v>
      </c>
      <c r="NX67" s="178">
        <f t="shared" si="2241"/>
        <v>0</v>
      </c>
      <c r="NY67" s="178">
        <f t="shared" si="2241"/>
        <v>0</v>
      </c>
      <c r="NZ67" s="178">
        <f t="shared" si="2241"/>
        <v>0</v>
      </c>
      <c r="OA67" s="178">
        <f t="shared" si="2241"/>
        <v>0</v>
      </c>
      <c r="OB67" s="178">
        <f t="shared" si="2241"/>
        <v>0</v>
      </c>
      <c r="OC67" s="178">
        <f t="shared" si="2241"/>
        <v>0</v>
      </c>
      <c r="OD67" s="178">
        <f t="shared" si="2241"/>
        <v>0</v>
      </c>
      <c r="OE67" s="178">
        <f t="shared" si="2241"/>
        <v>0</v>
      </c>
      <c r="OF67" s="178">
        <f t="shared" si="2241"/>
        <v>0</v>
      </c>
      <c r="OG67" s="178">
        <f t="shared" si="2241"/>
        <v>0</v>
      </c>
      <c r="OH67" s="178">
        <f t="shared" si="2241"/>
        <v>0</v>
      </c>
      <c r="OI67" s="178">
        <f t="shared" si="2241"/>
        <v>0</v>
      </c>
      <c r="OJ67" s="178">
        <f t="shared" si="2241"/>
        <v>0</v>
      </c>
      <c r="OK67" s="178">
        <f t="shared" si="2241"/>
        <v>0</v>
      </c>
      <c r="OL67" s="178">
        <f t="shared" si="2241"/>
        <v>0</v>
      </c>
      <c r="OM67" s="178">
        <f t="shared" si="2241"/>
        <v>0</v>
      </c>
      <c r="ON67" s="178">
        <f t="shared" si="2241"/>
        <v>0</v>
      </c>
      <c r="OO67" s="178">
        <f t="shared" si="2241"/>
        <v>0</v>
      </c>
      <c r="OP67" s="178">
        <f t="shared" si="2241"/>
        <v>0</v>
      </c>
      <c r="OQ67" s="178">
        <f t="shared" si="2241"/>
        <v>0</v>
      </c>
      <c r="OR67" s="178">
        <f t="shared" si="2241"/>
        <v>0</v>
      </c>
      <c r="OS67" s="178">
        <f t="shared" si="2241"/>
        <v>0</v>
      </c>
      <c r="OT67" s="178">
        <f t="shared" si="2241"/>
        <v>0</v>
      </c>
      <c r="OU67" s="178">
        <f t="shared" si="2241"/>
        <v>0</v>
      </c>
      <c r="OV67" s="178">
        <f t="shared" si="2241"/>
        <v>0</v>
      </c>
      <c r="OW67" s="178">
        <f t="shared" si="2241"/>
        <v>0</v>
      </c>
      <c r="OX67" s="178">
        <f t="shared" si="2241"/>
        <v>0</v>
      </c>
      <c r="OY67" s="178">
        <f t="shared" si="2241"/>
        <v>0</v>
      </c>
      <c r="OZ67" s="178">
        <f t="shared" si="2241"/>
        <v>0</v>
      </c>
      <c r="PA67" s="178">
        <f t="shared" si="2241"/>
        <v>0</v>
      </c>
      <c r="PB67" s="178">
        <f t="shared" si="2241"/>
        <v>0</v>
      </c>
      <c r="PC67" s="178">
        <f t="shared" si="2241"/>
        <v>0</v>
      </c>
      <c r="PD67" s="178">
        <f t="shared" si="2241"/>
        <v>0</v>
      </c>
      <c r="PE67" s="178">
        <f t="shared" si="2241"/>
        <v>0</v>
      </c>
      <c r="PF67" s="178">
        <f t="shared" si="2241"/>
        <v>0</v>
      </c>
      <c r="PG67" s="178">
        <f t="shared" si="2241"/>
        <v>0</v>
      </c>
      <c r="PH67" s="178">
        <f t="shared" si="2241"/>
        <v>0</v>
      </c>
      <c r="PI67" s="178">
        <f t="shared" si="2241"/>
        <v>0</v>
      </c>
      <c r="PJ67" s="178">
        <f t="shared" si="2241"/>
        <v>0</v>
      </c>
      <c r="PK67" s="178">
        <f t="shared" si="2241"/>
        <v>0</v>
      </c>
      <c r="PL67" s="178">
        <f t="shared" si="2241"/>
        <v>0</v>
      </c>
      <c r="PM67" s="178">
        <f t="shared" si="2241"/>
        <v>0</v>
      </c>
      <c r="PN67" s="178">
        <f t="shared" si="2241"/>
        <v>0</v>
      </c>
      <c r="PO67" s="178">
        <f t="shared" si="2241"/>
        <v>0</v>
      </c>
      <c r="PP67" s="178">
        <f t="shared" si="2241"/>
        <v>0</v>
      </c>
      <c r="PQ67" s="178">
        <f t="shared" si="2241"/>
        <v>0</v>
      </c>
      <c r="PR67" s="178">
        <f t="shared" si="2241"/>
        <v>0</v>
      </c>
      <c r="PS67" s="178">
        <f t="shared" si="2241"/>
        <v>0</v>
      </c>
      <c r="PT67" s="178">
        <f t="shared" si="2241"/>
        <v>0</v>
      </c>
      <c r="PU67" s="178">
        <f t="shared" si="2241"/>
        <v>0</v>
      </c>
      <c r="PV67" s="178">
        <f t="shared" si="2241"/>
        <v>0</v>
      </c>
      <c r="PW67" s="178">
        <f t="shared" si="2241"/>
        <v>0</v>
      </c>
      <c r="PX67" s="178">
        <f t="shared" si="2241"/>
        <v>0</v>
      </c>
      <c r="PY67" s="178">
        <f t="shared" si="2241"/>
        <v>0</v>
      </c>
      <c r="PZ67" s="178">
        <f t="shared" si="2241"/>
        <v>0</v>
      </c>
      <c r="QA67" s="178">
        <f t="shared" ref="QA67:QT67" si="2242">QA43-(QA63+QA65)</f>
        <v>0</v>
      </c>
      <c r="QB67" s="178">
        <f t="shared" si="2242"/>
        <v>0</v>
      </c>
      <c r="QC67" s="178">
        <f t="shared" si="2242"/>
        <v>0</v>
      </c>
      <c r="QD67" s="178">
        <f t="shared" si="2242"/>
        <v>0</v>
      </c>
      <c r="QE67" s="178">
        <f t="shared" si="2242"/>
        <v>0</v>
      </c>
      <c r="QF67" s="178">
        <f t="shared" si="2242"/>
        <v>0</v>
      </c>
      <c r="QG67" s="178">
        <f t="shared" si="2242"/>
        <v>0</v>
      </c>
      <c r="QH67" s="178">
        <f t="shared" si="2242"/>
        <v>0</v>
      </c>
      <c r="QI67" s="178">
        <f t="shared" si="2242"/>
        <v>0</v>
      </c>
      <c r="QJ67" s="178">
        <f t="shared" si="2242"/>
        <v>0</v>
      </c>
      <c r="QK67" s="178">
        <f t="shared" si="2242"/>
        <v>0</v>
      </c>
      <c r="QL67" s="178">
        <f t="shared" si="2242"/>
        <v>0</v>
      </c>
      <c r="QM67" s="178">
        <f t="shared" si="2242"/>
        <v>0</v>
      </c>
      <c r="QN67" s="178">
        <f t="shared" si="2242"/>
        <v>0</v>
      </c>
      <c r="QO67" s="178">
        <f t="shared" si="2242"/>
        <v>0</v>
      </c>
      <c r="QP67" s="178">
        <f t="shared" si="2242"/>
        <v>0</v>
      </c>
      <c r="QQ67" s="178">
        <f t="shared" si="2242"/>
        <v>0</v>
      </c>
      <c r="QR67" s="178">
        <f t="shared" si="2242"/>
        <v>0</v>
      </c>
      <c r="QS67" s="178">
        <f t="shared" si="2242"/>
        <v>0</v>
      </c>
      <c r="QT67" s="178">
        <f t="shared" si="2242"/>
        <v>0</v>
      </c>
    </row>
    <row r="70" spans="2:462" x14ac:dyDescent="0.3">
      <c r="B70" s="175" t="s">
        <v>440</v>
      </c>
      <c r="C70" s="176"/>
      <c r="D70" s="176"/>
      <c r="E70" s="176"/>
      <c r="F70" s="176"/>
      <c r="G70" s="176"/>
      <c r="H70" s="178"/>
      <c r="I70" s="178"/>
      <c r="J70" s="176"/>
      <c r="K70" s="176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  <c r="AC70" s="178"/>
      <c r="AD70" s="178"/>
      <c r="AE70" s="178"/>
      <c r="AF70" s="178"/>
      <c r="AG70" s="178"/>
      <c r="AH70" s="178"/>
      <c r="AI70" s="178"/>
      <c r="AJ70" s="178"/>
      <c r="AK70" s="178"/>
      <c r="AL70" s="178"/>
      <c r="AM70" s="178"/>
      <c r="AN70" s="178"/>
      <c r="AO70" s="178"/>
      <c r="AP70" s="178"/>
      <c r="AQ70" s="178"/>
      <c r="AR70" s="178"/>
      <c r="AS70" s="178"/>
      <c r="AT70" s="178"/>
      <c r="AU70" s="178"/>
      <c r="AV70" s="178"/>
      <c r="AW70" s="178"/>
      <c r="AX70" s="178"/>
      <c r="AY70" s="178"/>
      <c r="AZ70" s="178"/>
      <c r="BA70" s="178"/>
      <c r="BB70" s="178"/>
      <c r="BC70" s="178"/>
      <c r="BD70" s="178"/>
      <c r="BE70" s="178"/>
      <c r="BF70" s="178"/>
      <c r="BG70" s="178"/>
      <c r="BH70" s="178"/>
      <c r="BI70" s="178"/>
      <c r="BJ70" s="178"/>
      <c r="BK70" s="178"/>
      <c r="BL70" s="178"/>
      <c r="BM70" s="178"/>
      <c r="BN70" s="178"/>
      <c r="BO70" s="178"/>
      <c r="BP70" s="178"/>
      <c r="BQ70" s="178"/>
      <c r="BR70" s="178"/>
      <c r="BS70" s="178"/>
      <c r="BT70" s="178"/>
      <c r="BU70" s="178"/>
      <c r="BV70" s="178"/>
      <c r="BW70" s="178"/>
      <c r="BX70" s="178"/>
      <c r="BY70" s="178"/>
      <c r="BZ70" s="178"/>
      <c r="CA70" s="178"/>
      <c r="CB70" s="178"/>
      <c r="CC70" s="178"/>
      <c r="CD70" s="178"/>
      <c r="CE70" s="178"/>
      <c r="CF70" s="178"/>
      <c r="CG70" s="178"/>
      <c r="CH70" s="178"/>
      <c r="CI70" s="178"/>
      <c r="CJ70" s="178"/>
      <c r="CK70" s="178"/>
      <c r="CL70" s="178"/>
      <c r="CM70" s="178"/>
      <c r="CN70" s="178"/>
      <c r="CO70" s="178"/>
      <c r="CP70" s="178"/>
      <c r="CQ70" s="178"/>
      <c r="CR70" s="178"/>
      <c r="CS70" s="178"/>
      <c r="CT70" s="178"/>
      <c r="CU70" s="178"/>
      <c r="CV70" s="178"/>
      <c r="CW70" s="178"/>
      <c r="CX70" s="178"/>
      <c r="CY70" s="178"/>
      <c r="CZ70" s="178"/>
      <c r="DA70" s="178"/>
      <c r="DB70" s="178"/>
      <c r="DC70" s="178"/>
      <c r="DD70" s="178"/>
      <c r="DE70" s="178"/>
      <c r="DF70" s="178"/>
      <c r="DG70" s="178"/>
      <c r="DH70" s="178"/>
      <c r="DI70" s="178"/>
      <c r="DJ70" s="178"/>
      <c r="DK70" s="178"/>
      <c r="DL70" s="178"/>
      <c r="DM70" s="178"/>
      <c r="DN70" s="178"/>
      <c r="DO70" s="178"/>
      <c r="DP70" s="178"/>
      <c r="DQ70" s="178"/>
      <c r="DR70" s="178"/>
      <c r="DS70" s="178"/>
      <c r="DT70" s="178"/>
      <c r="DU70" s="178"/>
      <c r="DV70" s="178"/>
      <c r="DW70" s="178"/>
      <c r="DX70" s="178"/>
      <c r="DY70" s="178"/>
      <c r="DZ70" s="178"/>
      <c r="EA70" s="178"/>
      <c r="EB70" s="178"/>
      <c r="EC70" s="178"/>
      <c r="ED70" s="178"/>
      <c r="EE70" s="178"/>
      <c r="EF70" s="178"/>
      <c r="EG70" s="178"/>
      <c r="EH70" s="178"/>
      <c r="EI70" s="178"/>
      <c r="EJ70" s="178"/>
      <c r="EK70" s="178"/>
      <c r="EL70" s="178"/>
      <c r="EM70" s="178"/>
      <c r="EN70" s="178"/>
      <c r="EO70" s="178"/>
      <c r="EP70" s="178"/>
      <c r="EQ70" s="178"/>
      <c r="ER70" s="178"/>
      <c r="ES70" s="178"/>
      <c r="ET70" s="178"/>
      <c r="EU70" s="178"/>
      <c r="EV70" s="178"/>
      <c r="EW70" s="178"/>
      <c r="EX70" s="178"/>
      <c r="EY70" s="178"/>
      <c r="EZ70" s="178"/>
      <c r="FA70" s="178"/>
      <c r="FB70" s="178"/>
      <c r="FC70" s="178"/>
      <c r="FD70" s="178"/>
      <c r="FE70" s="178"/>
      <c r="FF70" s="178"/>
      <c r="FG70" s="178"/>
      <c r="FH70" s="178"/>
      <c r="FI70" s="178"/>
      <c r="FJ70" s="178"/>
      <c r="FK70" s="178"/>
      <c r="FL70" s="178"/>
      <c r="FM70" s="178"/>
      <c r="FN70" s="178"/>
      <c r="FO70" s="178"/>
      <c r="FP70" s="178"/>
      <c r="FQ70" s="178"/>
      <c r="FR70" s="178"/>
      <c r="FS70" s="178"/>
      <c r="FT70" s="178"/>
      <c r="FU70" s="178"/>
      <c r="FV70" s="178"/>
      <c r="FW70" s="178"/>
      <c r="FX70" s="178"/>
      <c r="FY70" s="178"/>
      <c r="FZ70" s="178"/>
      <c r="GA70" s="178"/>
      <c r="GB70" s="178"/>
      <c r="GC70" s="178"/>
      <c r="GD70" s="178"/>
      <c r="GE70" s="178"/>
      <c r="GF70" s="178"/>
      <c r="GG70" s="178"/>
      <c r="GH70" s="178"/>
      <c r="GI70" s="178"/>
      <c r="GJ70" s="178"/>
      <c r="GK70" s="178"/>
      <c r="GL70" s="178"/>
      <c r="GM70" s="178"/>
      <c r="GN70" s="178"/>
      <c r="GO70" s="178"/>
      <c r="GP70" s="178"/>
      <c r="GQ70" s="178"/>
      <c r="GR70" s="178"/>
      <c r="GS70" s="178"/>
      <c r="GT70" s="178"/>
      <c r="GU70" s="178"/>
      <c r="GV70" s="178"/>
      <c r="GW70" s="178"/>
      <c r="GX70" s="178"/>
      <c r="GY70" s="178"/>
      <c r="GZ70" s="178"/>
      <c r="HA70" s="178"/>
      <c r="HB70" s="178"/>
      <c r="HC70" s="178"/>
      <c r="HD70" s="178"/>
      <c r="HE70" s="178"/>
      <c r="HF70" s="178"/>
      <c r="HG70" s="178"/>
      <c r="HH70" s="178"/>
      <c r="HI70" s="178"/>
      <c r="HJ70" s="178"/>
      <c r="HK70" s="178"/>
      <c r="HL70" s="178"/>
      <c r="HM70" s="178"/>
      <c r="HN70" s="178"/>
      <c r="HO70" s="178"/>
      <c r="HP70" s="178"/>
      <c r="HQ70" s="178"/>
      <c r="HR70" s="178"/>
      <c r="HS70" s="178"/>
      <c r="HT70" s="178"/>
      <c r="HU70" s="178"/>
      <c r="HV70" s="178"/>
      <c r="HW70" s="178"/>
      <c r="HX70" s="178"/>
      <c r="HY70" s="178"/>
      <c r="HZ70" s="178"/>
      <c r="IA70" s="178"/>
      <c r="IB70" s="178"/>
      <c r="IC70" s="178"/>
      <c r="ID70" s="178"/>
      <c r="IE70" s="178"/>
      <c r="IF70" s="178"/>
      <c r="IG70" s="178"/>
      <c r="IH70" s="178"/>
      <c r="II70" s="178"/>
      <c r="IJ70" s="178"/>
      <c r="IK70" s="178"/>
      <c r="IL70" s="178"/>
      <c r="IM70" s="178"/>
      <c r="IN70" s="178"/>
      <c r="IO70" s="178"/>
      <c r="IP70" s="178"/>
      <c r="IQ70" s="178"/>
      <c r="IR70" s="178"/>
      <c r="IS70" s="178"/>
      <c r="IT70" s="178"/>
      <c r="IU70" s="178"/>
      <c r="IV70" s="178"/>
      <c r="IW70" s="178"/>
      <c r="IX70" s="178"/>
      <c r="IY70" s="178"/>
      <c r="IZ70" s="178"/>
      <c r="JA70" s="178"/>
      <c r="JB70" s="178"/>
      <c r="JC70" s="178"/>
      <c r="JD70" s="178"/>
      <c r="JE70" s="178"/>
      <c r="JF70" s="178"/>
      <c r="JG70" s="178"/>
      <c r="JH70" s="178"/>
      <c r="JI70" s="178"/>
      <c r="JJ70" s="178"/>
      <c r="JK70" s="178"/>
      <c r="JL70" s="178"/>
      <c r="JM70" s="178"/>
      <c r="JN70" s="178"/>
      <c r="JO70" s="178"/>
      <c r="JP70" s="178"/>
      <c r="JQ70" s="178"/>
      <c r="JR70" s="178"/>
      <c r="JS70" s="178"/>
      <c r="JT70" s="178"/>
      <c r="JU70" s="178"/>
      <c r="JV70" s="178"/>
      <c r="JW70" s="178"/>
      <c r="JX70" s="178"/>
      <c r="JY70" s="178"/>
      <c r="JZ70" s="178"/>
      <c r="KA70" s="178"/>
      <c r="KB70" s="178"/>
      <c r="KC70" s="178"/>
      <c r="KD70" s="178"/>
      <c r="KE70" s="178"/>
      <c r="KF70" s="178"/>
      <c r="KG70" s="178"/>
      <c r="KH70" s="178"/>
      <c r="KI70" s="178"/>
      <c r="KJ70" s="178"/>
      <c r="KK70" s="178"/>
      <c r="KL70" s="178"/>
      <c r="KM70" s="178"/>
      <c r="KN70" s="178"/>
      <c r="KO70" s="178"/>
      <c r="KP70" s="178"/>
      <c r="KQ70" s="178"/>
      <c r="KR70" s="178"/>
      <c r="KS70" s="178"/>
      <c r="KT70" s="178"/>
      <c r="KU70" s="178"/>
      <c r="KV70" s="178"/>
      <c r="KW70" s="178"/>
      <c r="KX70" s="178"/>
      <c r="KY70" s="178"/>
      <c r="KZ70" s="178"/>
      <c r="LA70" s="178"/>
      <c r="LB70" s="178"/>
      <c r="LC70" s="178"/>
      <c r="LD70" s="178"/>
      <c r="LE70" s="178"/>
      <c r="LF70" s="178"/>
      <c r="LG70" s="178"/>
      <c r="LH70" s="178"/>
      <c r="LI70" s="178"/>
      <c r="LJ70" s="178"/>
      <c r="LK70" s="178"/>
      <c r="LL70" s="178"/>
      <c r="LM70" s="178"/>
      <c r="LN70" s="178"/>
      <c r="LO70" s="178"/>
      <c r="LP70" s="178"/>
      <c r="LQ70" s="178"/>
      <c r="LR70" s="178"/>
      <c r="LS70" s="178"/>
      <c r="LT70" s="178"/>
      <c r="LU70" s="178"/>
      <c r="LV70" s="178"/>
      <c r="LW70" s="178"/>
      <c r="LX70" s="178"/>
      <c r="LY70" s="178"/>
      <c r="LZ70" s="178"/>
      <c r="MA70" s="178"/>
      <c r="MB70" s="178"/>
      <c r="MC70" s="178"/>
      <c r="MD70" s="178"/>
      <c r="ME70" s="178"/>
      <c r="MF70" s="178"/>
      <c r="MG70" s="178"/>
      <c r="MH70" s="178"/>
      <c r="MI70" s="178"/>
      <c r="MJ70" s="178"/>
      <c r="MK70" s="178"/>
      <c r="ML70" s="178"/>
      <c r="MM70" s="178"/>
      <c r="MN70" s="178"/>
      <c r="MO70" s="178"/>
      <c r="MP70" s="178"/>
      <c r="MQ70" s="178"/>
      <c r="MR70" s="178"/>
      <c r="MS70" s="178"/>
      <c r="MT70" s="178"/>
      <c r="MU70" s="178"/>
      <c r="MV70" s="178"/>
      <c r="MW70" s="178"/>
      <c r="MX70" s="178"/>
      <c r="MY70" s="178"/>
      <c r="MZ70" s="178"/>
      <c r="NA70" s="178"/>
      <c r="NB70" s="178"/>
      <c r="NC70" s="178"/>
      <c r="ND70" s="178"/>
      <c r="NE70" s="178"/>
      <c r="NF70" s="178"/>
      <c r="NG70" s="178"/>
      <c r="NH70" s="178"/>
      <c r="NI70" s="178"/>
      <c r="NJ70" s="178"/>
      <c r="NK70" s="178"/>
      <c r="NL70" s="178"/>
      <c r="NM70" s="178"/>
      <c r="NN70" s="178"/>
      <c r="NO70" s="178"/>
      <c r="NP70" s="178"/>
      <c r="NQ70" s="178"/>
      <c r="NR70" s="178"/>
      <c r="NS70" s="178"/>
      <c r="NT70" s="178"/>
      <c r="NU70" s="178"/>
      <c r="NV70" s="178"/>
      <c r="NW70" s="178"/>
      <c r="NX70" s="178"/>
      <c r="NY70" s="178"/>
      <c r="NZ70" s="178"/>
      <c r="OA70" s="178"/>
      <c r="OB70" s="178"/>
      <c r="OC70" s="178"/>
      <c r="OD70" s="178"/>
      <c r="OE70" s="178"/>
      <c r="OF70" s="178"/>
      <c r="OG70" s="178"/>
      <c r="OH70" s="178"/>
      <c r="OI70" s="178"/>
      <c r="OJ70" s="178"/>
      <c r="OK70" s="178"/>
      <c r="OL70" s="178"/>
      <c r="OM70" s="178"/>
      <c r="ON70" s="178"/>
      <c r="OO70" s="178"/>
      <c r="OP70" s="178"/>
      <c r="OQ70" s="178"/>
      <c r="OR70" s="178"/>
      <c r="OS70" s="178"/>
      <c r="OT70" s="178"/>
      <c r="OU70" s="178"/>
      <c r="OV70" s="178"/>
      <c r="OW70" s="178"/>
      <c r="OX70" s="178"/>
      <c r="OY70" s="178"/>
      <c r="OZ70" s="178"/>
      <c r="PA70" s="178"/>
      <c r="PB70" s="178"/>
      <c r="PC70" s="178"/>
      <c r="PD70" s="178"/>
      <c r="PE70" s="178"/>
      <c r="PF70" s="178"/>
      <c r="PG70" s="178"/>
      <c r="PH70" s="178"/>
      <c r="PI70" s="178"/>
      <c r="PJ70" s="178"/>
      <c r="PK70" s="178"/>
      <c r="PL70" s="178"/>
      <c r="PM70" s="178"/>
      <c r="PN70" s="178"/>
      <c r="PO70" s="178"/>
      <c r="PP70" s="178"/>
      <c r="PQ70" s="178"/>
      <c r="PR70" s="178"/>
      <c r="PS70" s="178"/>
      <c r="PT70" s="178"/>
      <c r="PU70" s="178"/>
      <c r="PV70" s="178"/>
      <c r="PW70" s="178"/>
      <c r="PX70" s="178"/>
      <c r="PY70" s="178"/>
      <c r="PZ70" s="178"/>
      <c r="QA70" s="178"/>
      <c r="QB70" s="178"/>
      <c r="QC70" s="178"/>
      <c r="QD70" s="178"/>
      <c r="QE70" s="178"/>
      <c r="QF70" s="178"/>
      <c r="QG70" s="178"/>
      <c r="QH70" s="178"/>
      <c r="QI70" s="178"/>
      <c r="QJ70" s="178"/>
      <c r="QK70" s="178"/>
      <c r="QL70" s="178"/>
      <c r="QM70" s="178"/>
      <c r="QN70" s="178"/>
      <c r="QO70" s="178"/>
      <c r="QP70" s="178"/>
      <c r="QQ70" s="178"/>
      <c r="QR70" s="178"/>
      <c r="QS70" s="178"/>
      <c r="QT70" s="178"/>
    </row>
    <row r="71" spans="2:462" x14ac:dyDescent="0.3"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13"/>
      <c r="LA71" s="13"/>
      <c r="LB71" s="13"/>
      <c r="LC71" s="13"/>
      <c r="LD71" s="13"/>
      <c r="LE71" s="13"/>
      <c r="LF71" s="13"/>
      <c r="LG71" s="13"/>
      <c r="LH71" s="13"/>
      <c r="LI71" s="13"/>
      <c r="LJ71" s="13"/>
      <c r="LK71" s="13"/>
      <c r="LL71" s="13"/>
      <c r="LM71" s="13"/>
      <c r="LN71" s="13"/>
      <c r="LO71" s="13"/>
      <c r="LP71" s="13"/>
      <c r="LQ71" s="13"/>
      <c r="LR71" s="13"/>
      <c r="LS71" s="13"/>
      <c r="LT71" s="13"/>
      <c r="LU71" s="13"/>
      <c r="LV71" s="13"/>
      <c r="LW71" s="13"/>
      <c r="LX71" s="13"/>
      <c r="LY71" s="13"/>
      <c r="LZ71" s="13"/>
      <c r="MA71" s="13"/>
      <c r="MB71" s="13"/>
      <c r="MC71" s="13"/>
      <c r="MD71" s="13"/>
      <c r="ME71" s="13"/>
      <c r="MF71" s="13"/>
      <c r="MG71" s="13"/>
      <c r="MH71" s="13"/>
      <c r="MI71" s="13"/>
      <c r="MJ71" s="13"/>
      <c r="MK71" s="13"/>
      <c r="ML71" s="13"/>
      <c r="MM71" s="13"/>
      <c r="MN71" s="13"/>
      <c r="MO71" s="13"/>
      <c r="MP71" s="13"/>
      <c r="MQ71" s="13"/>
      <c r="MR71" s="13"/>
      <c r="MS71" s="13"/>
      <c r="MT71" s="13"/>
      <c r="MU71" s="13"/>
      <c r="MV71" s="13"/>
      <c r="MW71" s="13"/>
      <c r="MX71" s="13"/>
      <c r="MY71" s="13"/>
      <c r="MZ71" s="13"/>
      <c r="NA71" s="13"/>
      <c r="NB71" s="13"/>
      <c r="NC71" s="13"/>
      <c r="ND71" s="13"/>
      <c r="NE71" s="13"/>
      <c r="NF71" s="13"/>
      <c r="NG71" s="13"/>
      <c r="NH71" s="13"/>
      <c r="NI71" s="13"/>
      <c r="NJ71" s="13"/>
      <c r="NK71" s="13"/>
      <c r="NL71" s="13"/>
      <c r="NM71" s="13"/>
      <c r="NN71" s="13"/>
      <c r="NO71" s="13"/>
      <c r="NP71" s="13"/>
      <c r="NQ71" s="13"/>
      <c r="NR71" s="13"/>
      <c r="NS71" s="13"/>
      <c r="NT71" s="13"/>
      <c r="NU71" s="13"/>
      <c r="NV71" s="13"/>
      <c r="NW71" s="13"/>
      <c r="NX71" s="13"/>
      <c r="NY71" s="13"/>
      <c r="NZ71" s="13"/>
      <c r="OA71" s="13"/>
      <c r="OB71" s="13"/>
      <c r="OC71" s="13"/>
      <c r="OD71" s="13"/>
      <c r="OE71" s="13"/>
      <c r="OF71" s="13"/>
      <c r="OG71" s="13"/>
      <c r="OH71" s="13"/>
      <c r="OI71" s="13"/>
      <c r="OJ71" s="13"/>
      <c r="OK71" s="13"/>
      <c r="OL71" s="13"/>
      <c r="OM71" s="13"/>
      <c r="ON71" s="13"/>
      <c r="OO71" s="13"/>
      <c r="OP71" s="13"/>
      <c r="OQ71" s="13"/>
      <c r="OR71" s="13"/>
      <c r="OS71" s="13"/>
      <c r="OT71" s="13"/>
      <c r="OU71" s="13"/>
      <c r="OV71" s="13"/>
      <c r="OW71" s="13"/>
      <c r="OX71" s="13"/>
      <c r="OY71" s="13"/>
      <c r="OZ71" s="13"/>
      <c r="PA71" s="13"/>
      <c r="PB71" s="13"/>
      <c r="PC71" s="13"/>
      <c r="PD71" s="13"/>
      <c r="PE71" s="13"/>
      <c r="PF71" s="13"/>
      <c r="PG71" s="13"/>
      <c r="PH71" s="13"/>
      <c r="PI71" s="13"/>
      <c r="PJ71" s="13"/>
      <c r="PK71" s="13"/>
      <c r="PL71" s="13"/>
      <c r="PM71" s="13"/>
      <c r="PN71" s="13"/>
      <c r="PO71" s="13"/>
      <c r="PP71" s="13"/>
      <c r="PQ71" s="13"/>
      <c r="PR71" s="13"/>
      <c r="PS71" s="13"/>
      <c r="PT71" s="13"/>
      <c r="PU71" s="13"/>
      <c r="PV71" s="13"/>
      <c r="PW71" s="13"/>
      <c r="PX71" s="13"/>
      <c r="PY71" s="13"/>
      <c r="PZ71" s="13"/>
      <c r="QA71" s="13"/>
      <c r="QB71" s="13"/>
      <c r="QC71" s="13"/>
      <c r="QD71" s="13"/>
      <c r="QE71" s="13"/>
      <c r="QF71" s="13"/>
      <c r="QG71" s="13"/>
      <c r="QH71" s="13"/>
      <c r="QI71" s="13"/>
      <c r="QJ71" s="13"/>
      <c r="QK71" s="13"/>
      <c r="QL71" s="13"/>
      <c r="QM71" s="13"/>
      <c r="QN71" s="13"/>
      <c r="QO71" s="13"/>
      <c r="QP71" s="13"/>
      <c r="QQ71" s="13"/>
      <c r="QR71" s="13"/>
      <c r="QS71" s="13"/>
      <c r="QT71" s="13"/>
    </row>
    <row r="72" spans="2:462" x14ac:dyDescent="0.3">
      <c r="B72" s="220" t="s">
        <v>438</v>
      </c>
      <c r="C72" s="220"/>
      <c r="D72" s="220"/>
      <c r="E72" s="220"/>
      <c r="F72" s="220"/>
      <c r="G72" s="220"/>
      <c r="H72" s="220"/>
      <c r="I72" s="220"/>
      <c r="J72" s="220"/>
      <c r="K72" s="220"/>
      <c r="L72" s="221">
        <f ca="1">Assumptions!$C$22</f>
        <v>37687500</v>
      </c>
      <c r="M72" s="221">
        <f ca="1">IF(L76=0,"",L76)</f>
        <v>37507574.110521458</v>
      </c>
      <c r="N72" s="221">
        <f t="shared" ref="N72:BY72" ca="1" si="2243">IF(M76=0,"",M76)</f>
        <v>37452673.468077987</v>
      </c>
      <c r="O72" s="221">
        <f t="shared" ca="1" si="2243"/>
        <v>37397589.823493034</v>
      </c>
      <c r="P72" s="221">
        <f t="shared" ca="1" si="2243"/>
        <v>37342322.566759467</v>
      </c>
      <c r="Q72" s="221">
        <f t="shared" ca="1" si="2243"/>
        <v>37286871.085836791</v>
      </c>
      <c r="R72" s="221">
        <f t="shared" ca="1" si="2243"/>
        <v>37231234.766644366</v>
      </c>
      <c r="S72" s="221">
        <f t="shared" ca="1" si="2243"/>
        <v>37175412.993054636</v>
      </c>
      <c r="T72" s="221">
        <f t="shared" ca="1" si="2243"/>
        <v>37119405.146886274</v>
      </c>
      <c r="U72" s="221">
        <f t="shared" ca="1" si="2243"/>
        <v>37063210.607897349</v>
      </c>
      <c r="V72" s="221">
        <f t="shared" ca="1" si="2243"/>
        <v>37006828.753778465</v>
      </c>
      <c r="W72" s="221">
        <f t="shared" ca="1" si="2243"/>
        <v>36950258.960145846</v>
      </c>
      <c r="X72" s="221">
        <f t="shared" ca="1" si="2243"/>
        <v>36893500.600534454</v>
      </c>
      <c r="Y72" s="221">
        <f t="shared" ca="1" si="2243"/>
        <v>36836553.046391025</v>
      </c>
      <c r="Z72" s="221">
        <f t="shared" ca="1" si="2243"/>
        <v>36779415.667067118</v>
      </c>
      <c r="AA72" s="221">
        <f t="shared" ca="1" si="2243"/>
        <v>36722087.829812132</v>
      </c>
      <c r="AB72" s="221">
        <f t="shared" ca="1" si="2243"/>
        <v>36664568.899766296</v>
      </c>
      <c r="AC72" s="221">
        <f t="shared" ca="1" si="2243"/>
        <v>36606858.239953637</v>
      </c>
      <c r="AD72" s="221">
        <f t="shared" ca="1" si="2243"/>
        <v>36548955.211274937</v>
      </c>
      <c r="AE72" s="221">
        <f t="shared" ca="1" si="2243"/>
        <v>36490859.17250064</v>
      </c>
      <c r="AF72" s="221">
        <f t="shared" ca="1" si="2243"/>
        <v>36432569.480263762</v>
      </c>
      <c r="AG72" s="221">
        <f t="shared" ca="1" si="2243"/>
        <v>36374085.489052765</v>
      </c>
      <c r="AH72" s="221">
        <f t="shared" ca="1" si="2243"/>
        <v>36315406.551204398</v>
      </c>
      <c r="AI72" s="221">
        <f t="shared" ca="1" si="2243"/>
        <v>36256532.016896531</v>
      </c>
      <c r="AJ72" s="221">
        <f t="shared" ca="1" si="2243"/>
        <v>36197461.234140977</v>
      </c>
      <c r="AK72" s="221">
        <f t="shared" ca="1" si="2243"/>
        <v>36138193.548776239</v>
      </c>
      <c r="AL72" s="221">
        <f t="shared" ca="1" si="2243"/>
        <v>36078728.30446028</v>
      </c>
      <c r="AM72" s="221">
        <f t="shared" ca="1" si="2243"/>
        <v>36019064.842663266</v>
      </c>
      <c r="AN72" s="221">
        <f t="shared" ca="1" si="2243"/>
        <v>35959202.502660267</v>
      </c>
      <c r="AO72" s="221">
        <f t="shared" ca="1" si="2243"/>
        <v>35899140.621523924</v>
      </c>
      <c r="AP72" s="221">
        <f t="shared" ca="1" si="2243"/>
        <v>35838878.534117125</v>
      </c>
      <c r="AQ72" s="221">
        <f t="shared" ca="1" si="2243"/>
        <v>35778415.573085636</v>
      </c>
      <c r="AR72" s="221">
        <f t="shared" ca="1" si="2243"/>
        <v>35717751.068850711</v>
      </c>
      <c r="AS72" s="221">
        <f t="shared" ca="1" si="2243"/>
        <v>35656884.349601671</v>
      </c>
      <c r="AT72" s="221">
        <f t="shared" ca="1" si="2243"/>
        <v>35595814.741288468</v>
      </c>
      <c r="AU72" s="221">
        <f t="shared" ca="1" si="2243"/>
        <v>35534541.56761422</v>
      </c>
      <c r="AV72" s="221">
        <f t="shared" ca="1" si="2243"/>
        <v>35473064.150027722</v>
      </c>
      <c r="AW72" s="221">
        <f t="shared" ca="1" si="2243"/>
        <v>35411381.807715937</v>
      </c>
      <c r="AX72" s="221">
        <f t="shared" ca="1" si="2243"/>
        <v>35349493.857596442</v>
      </c>
      <c r="AY72" s="221">
        <f t="shared" ca="1" si="2243"/>
        <v>35287399.614309885</v>
      </c>
      <c r="AZ72" s="221">
        <f t="shared" ca="1" si="2243"/>
        <v>35225098.390212372</v>
      </c>
      <c r="BA72" s="221">
        <f t="shared" ca="1" si="2243"/>
        <v>35162589.49536787</v>
      </c>
      <c r="BB72" s="221">
        <f t="shared" ca="1" si="2243"/>
        <v>35099872.237540551</v>
      </c>
      <c r="BC72" s="221">
        <f t="shared" ca="1" si="2243"/>
        <v>35036945.922187142</v>
      </c>
      <c r="BD72" s="221">
        <f t="shared" ca="1" si="2243"/>
        <v>34973809.852449223</v>
      </c>
      <c r="BE72" s="221">
        <f t="shared" ca="1" si="2243"/>
        <v>34910463.329145506</v>
      </c>
      <c r="BF72" s="221">
        <f t="shared" ca="1" si="2243"/>
        <v>34846905.650764115</v>
      </c>
      <c r="BG72" s="221">
        <f t="shared" ca="1" si="2243"/>
        <v>34783136.113454781</v>
      </c>
      <c r="BH72" s="221">
        <f t="shared" ca="1" si="2243"/>
        <v>34719154.011021085</v>
      </c>
      <c r="BI72" s="221">
        <f t="shared" ca="1" si="2243"/>
        <v>34654958.63491261</v>
      </c>
      <c r="BJ72" s="221">
        <f t="shared" ca="1" si="2243"/>
        <v>34590549.274217106</v>
      </c>
      <c r="BK72" s="221">
        <f t="shared" ca="1" si="2243"/>
        <v>34525925.215652615</v>
      </c>
      <c r="BL72" s="221">
        <f t="shared" ca="1" si="2243"/>
        <v>34461085.743559577</v>
      </c>
      <c r="BM72" s="221">
        <f t="shared" ca="1" si="2243"/>
        <v>34396030.139892898</v>
      </c>
      <c r="BN72" s="221">
        <f t="shared" ca="1" si="2243"/>
        <v>34330757.684213996</v>
      </c>
      <c r="BO72" s="221">
        <f t="shared" ca="1" si="2243"/>
        <v>34265267.653682828</v>
      </c>
      <c r="BP72" s="221">
        <f t="shared" ca="1" si="2243"/>
        <v>34199559.323049895</v>
      </c>
      <c r="BQ72" s="221">
        <f t="shared" ca="1" si="2243"/>
        <v>34133631.96464818</v>
      </c>
      <c r="BR72" s="221">
        <f t="shared" ca="1" si="2243"/>
        <v>34067484.848385125</v>
      </c>
      <c r="BS72" s="221">
        <f t="shared" ca="1" si="2243"/>
        <v>34001117.241734535</v>
      </c>
      <c r="BT72" s="221">
        <f t="shared" ca="1" si="2243"/>
        <v>33934528.409728438</v>
      </c>
      <c r="BU72" s="221">
        <f t="shared" ca="1" si="2243"/>
        <v>33867717.614948988</v>
      </c>
      <c r="BV72" s="221">
        <f t="shared" ca="1" si="2243"/>
        <v>33800684.117520273</v>
      </c>
      <c r="BW72" s="221">
        <f t="shared" ca="1" si="2243"/>
        <v>33733427.175100125</v>
      </c>
      <c r="BX72" s="221">
        <f t="shared" ca="1" si="2243"/>
        <v>33665946.042871915</v>
      </c>
      <c r="BY72" s="221">
        <f t="shared" ca="1" si="2243"/>
        <v>33598239.973536275</v>
      </c>
      <c r="BZ72" s="221">
        <f t="shared" ref="BZ72:CE72" ca="1" si="2244">IF(BY76=0,"",BY76)</f>
        <v>33530308.217302851</v>
      </c>
      <c r="CA72" s="221">
        <f t="shared" ca="1" si="2244"/>
        <v>33462150.021881983</v>
      </c>
      <c r="CB72" s="221">
        <f t="shared" ca="1" si="2244"/>
        <v>33393764.632476378</v>
      </c>
      <c r="CC72" s="221">
        <f t="shared" ca="1" si="2244"/>
        <v>33325151.291772753</v>
      </c>
      <c r="CD72" s="221">
        <f t="shared" ca="1" si="2244"/>
        <v>33256309.23993345</v>
      </c>
      <c r="CE72" s="221">
        <f t="shared" ca="1" si="2244"/>
        <v>33187237.714588016</v>
      </c>
      <c r="CF72" s="221">
        <f t="shared" ref="CF72:EA72" ca="1" si="2245">IF(CE76=0,"",CE76)</f>
        <v>33117935.950824764</v>
      </c>
      <c r="CG72" s="221">
        <f t="shared" ca="1" si="2245"/>
        <v>33048403.181182303</v>
      </c>
      <c r="CH72" s="221">
        <f t="shared" ca="1" si="2245"/>
        <v>32978638.635641031</v>
      </c>
      <c r="CI72" s="221">
        <f t="shared" ca="1" si="2245"/>
        <v>32908641.541614622</v>
      </c>
      <c r="CJ72" s="221">
        <f t="shared" ca="1" si="2245"/>
        <v>32838411.123941459</v>
      </c>
      <c r="CK72" s="221">
        <f t="shared" ca="1" si="2245"/>
        <v>32767946.604876053</v>
      </c>
      <c r="CL72" s="221">
        <f t="shared" ca="1" si="2245"/>
        <v>32697247.204080429</v>
      </c>
      <c r="CM72" s="221">
        <f t="shared" ca="1" si="2245"/>
        <v>32626312.138615485</v>
      </c>
      <c r="CN72" s="221">
        <f t="shared" ca="1" si="2245"/>
        <v>32555140.622932326</v>
      </c>
      <c r="CO72" s="221">
        <f t="shared" ca="1" si="2245"/>
        <v>32483731.868863557</v>
      </c>
      <c r="CP72" s="221">
        <f t="shared" ca="1" si="2245"/>
        <v>32412085.085614558</v>
      </c>
      <c r="CQ72" s="221">
        <f t="shared" ca="1" si="2245"/>
        <v>32340199.479754727</v>
      </c>
      <c r="CR72" s="221">
        <f t="shared" ca="1" si="2245"/>
        <v>32268074.255208697</v>
      </c>
      <c r="CS72" s="221">
        <f t="shared" ca="1" si="2245"/>
        <v>32195708.613247514</v>
      </c>
      <c r="CT72" s="221">
        <f t="shared" ca="1" si="2245"/>
        <v>32123101.752479795</v>
      </c>
      <c r="CU72" s="221">
        <f t="shared" ca="1" si="2245"/>
        <v>32050252.868842851</v>
      </c>
      <c r="CV72" s="221">
        <f t="shared" ca="1" si="2245"/>
        <v>31977161.155593783</v>
      </c>
      <c r="CW72" s="221">
        <f t="shared" ca="1" si="2245"/>
        <v>31903825.803300552</v>
      </c>
      <c r="CX72" s="221">
        <f t="shared" ca="1" si="2245"/>
        <v>31830245.99983301</v>
      </c>
      <c r="CY72" s="221">
        <f t="shared" ca="1" si="2245"/>
        <v>31756420.93035391</v>
      </c>
      <c r="CZ72" s="221">
        <f t="shared" ca="1" si="2245"/>
        <v>31682349.777309876</v>
      </c>
      <c r="DA72" s="221">
        <f t="shared" ca="1" si="2245"/>
        <v>31608031.720422365</v>
      </c>
      <c r="DB72" s="221">
        <f t="shared" ca="1" si="2245"/>
        <v>31533465.936678562</v>
      </c>
      <c r="DC72" s="221">
        <f t="shared" ca="1" si="2245"/>
        <v>31458651.60032228</v>
      </c>
      <c r="DD72" s="221">
        <f t="shared" ca="1" si="2245"/>
        <v>31383587.882844809</v>
      </c>
      <c r="DE72" s="221">
        <f t="shared" ca="1" si="2245"/>
        <v>31308273.952975746</v>
      </c>
      <c r="DF72" s="221">
        <f t="shared" ca="1" si="2245"/>
        <v>31232708.976673786</v>
      </c>
      <c r="DG72" s="221">
        <f t="shared" ca="1" si="2245"/>
        <v>31156892.117117487</v>
      </c>
      <c r="DH72" s="221">
        <f t="shared" ca="1" si="2245"/>
        <v>31080822.534696002</v>
      </c>
      <c r="DI72" s="221">
        <f t="shared" ca="1" si="2245"/>
        <v>31004499.386999775</v>
      </c>
      <c r="DJ72" s="221">
        <f t="shared" ca="1" si="2245"/>
        <v>30927921.828811228</v>
      </c>
      <c r="DK72" s="221">
        <f t="shared" ca="1" si="2245"/>
        <v>30851089.012095388</v>
      </c>
      <c r="DL72" s="221">
        <f t="shared" ca="1" si="2245"/>
        <v>30774000.085990496</v>
      </c>
      <c r="DM72" s="221">
        <f t="shared" ca="1" si="2245"/>
        <v>30696654.196798585</v>
      </c>
      <c r="DN72" s="221">
        <f t="shared" ca="1" si="2245"/>
        <v>30619050.487976037</v>
      </c>
      <c r="DO72" s="221">
        <f t="shared" ca="1" si="2245"/>
        <v>30541188.10012408</v>
      </c>
      <c r="DP72" s="221">
        <f t="shared" ca="1" si="2245"/>
        <v>30463066.17097928</v>
      </c>
      <c r="DQ72" s="221">
        <f t="shared" ca="1" si="2245"/>
        <v>30384683.835403997</v>
      </c>
      <c r="DR72" s="221">
        <f t="shared" ca="1" si="2245"/>
        <v>30306040.2253768</v>
      </c>
      <c r="DS72" s="221">
        <f t="shared" ca="1" si="2245"/>
        <v>30227134.469982844</v>
      </c>
      <c r="DT72" s="221">
        <f t="shared" ca="1" si="2245"/>
        <v>30147965.695404243</v>
      </c>
      <c r="DU72" s="221">
        <f t="shared" ca="1" si="2245"/>
        <v>30068533.024910379</v>
      </c>
      <c r="DV72" s="221">
        <f t="shared" ca="1" si="2245"/>
        <v>29988835.578848202</v>
      </c>
      <c r="DW72" s="221">
        <f t="shared" ca="1" si="2245"/>
        <v>29908872.474632483</v>
      </c>
      <c r="DX72" s="221">
        <f t="shared" ca="1" si="2245"/>
        <v>29828642.826736048</v>
      </c>
      <c r="DY72" s="221">
        <f t="shared" ca="1" si="2245"/>
        <v>29748145.746679958</v>
      </c>
      <c r="DZ72" s="221">
        <f t="shared" ca="1" si="2245"/>
        <v>29667380.34302368</v>
      </c>
      <c r="EA72" s="221">
        <f t="shared" ca="1" si="2245"/>
        <v>29586345.721355215</v>
      </c>
      <c r="EB72" s="221">
        <f ca="1">IF(EA76=0,"",EA76)</f>
        <v>29505040.984281186</v>
      </c>
      <c r="EC72" s="221">
        <f t="shared" ref="EC72:GN72" ca="1" si="2246">IF(EB76=0,"",EB76)</f>
        <v>29423465.231416911</v>
      </c>
      <c r="ED72" s="221">
        <f t="shared" ca="1" si="2246"/>
        <v>29341617.559376422</v>
      </c>
      <c r="EE72" s="221">
        <f t="shared" ca="1" si="2246"/>
        <v>29259497.061762467</v>
      </c>
      <c r="EF72" s="221">
        <f t="shared" ca="1" si="2246"/>
        <v>29177102.829156462</v>
      </c>
      <c r="EG72" s="221">
        <f t="shared" ca="1" si="2246"/>
        <v>29094433.94910844</v>
      </c>
      <c r="EH72" s="221">
        <f t="shared" ca="1" si="2246"/>
        <v>29011489.506126925</v>
      </c>
      <c r="EI72" s="221">
        <f t="shared" ca="1" si="2246"/>
        <v>28928268.581668802</v>
      </c>
      <c r="EJ72" s="221">
        <f t="shared" ca="1" si="2246"/>
        <v>28844770.254129153</v>
      </c>
      <c r="EK72" s="221">
        <f t="shared" ca="1" si="2246"/>
        <v>28760993.598831039</v>
      </c>
      <c r="EL72" s="221">
        <f t="shared" ca="1" si="2246"/>
        <v>28676937.688015264</v>
      </c>
      <c r="EM72" s="221">
        <f t="shared" ca="1" si="2246"/>
        <v>28592601.590830103</v>
      </c>
      <c r="EN72" s="221">
        <f t="shared" ca="1" si="2246"/>
        <v>28507984.373320993</v>
      </c>
      <c r="EO72" s="221">
        <f t="shared" ca="1" si="2246"/>
        <v>28423085.098420184</v>
      </c>
      <c r="EP72" s="221">
        <f t="shared" ca="1" si="2246"/>
        <v>28337902.825936373</v>
      </c>
      <c r="EQ72" s="221">
        <f t="shared" ca="1" si="2246"/>
        <v>28252436.612544283</v>
      </c>
      <c r="ER72" s="221">
        <f t="shared" ca="1" si="2246"/>
        <v>28166685.51177422</v>
      </c>
      <c r="ES72" s="221">
        <f t="shared" ca="1" si="2246"/>
        <v>28080648.574001588</v>
      </c>
      <c r="ET72" s="221">
        <f t="shared" ca="1" si="2246"/>
        <v>27994324.846436381</v>
      </c>
      <c r="EU72" s="221">
        <f t="shared" ca="1" si="2246"/>
        <v>27907713.373112623</v>
      </c>
      <c r="EV72" s="221">
        <f t="shared" ca="1" si="2246"/>
        <v>27820813.194877785</v>
      </c>
      <c r="EW72" s="221">
        <f t="shared" ca="1" si="2246"/>
        <v>27733623.349382166</v>
      </c>
      <c r="EX72" s="221">
        <f t="shared" ca="1" si="2246"/>
        <v>27646142.871068228</v>
      </c>
      <c r="EY72" s="221">
        <f t="shared" ca="1" si="2246"/>
        <v>27558370.791159909</v>
      </c>
      <c r="EZ72" s="221">
        <f t="shared" ca="1" si="2246"/>
        <v>27470306.137651898</v>
      </c>
      <c r="FA72" s="221">
        <f t="shared" ca="1" si="2246"/>
        <v>27381947.93529886</v>
      </c>
      <c r="FB72" s="221">
        <f t="shared" ca="1" si="2246"/>
        <v>27293295.205604646</v>
      </c>
      <c r="FC72" s="221">
        <f t="shared" ca="1" si="2246"/>
        <v>27204346.966811448</v>
      </c>
      <c r="FD72" s="221">
        <f t="shared" ca="1" si="2246"/>
        <v>27115102.233888943</v>
      </c>
      <c r="FE72" s="221">
        <f t="shared" ca="1" si="2246"/>
        <v>27025560.018523362</v>
      </c>
      <c r="FF72" s="221">
        <f t="shared" ca="1" si="2246"/>
        <v>26935719.329106562</v>
      </c>
      <c r="FG72" s="221">
        <f t="shared" ca="1" si="2246"/>
        <v>26845579.17072504</v>
      </c>
      <c r="FH72" s="221">
        <f t="shared" ca="1" si="2246"/>
        <v>26755138.545148913</v>
      </c>
      <c r="FI72" s="221">
        <f t="shared" ca="1" si="2246"/>
        <v>26664396.450820863</v>
      </c>
      <c r="FJ72" s="221">
        <f t="shared" ca="1" si="2246"/>
        <v>26573351.882845055</v>
      </c>
      <c r="FK72" s="221">
        <f t="shared" ca="1" si="2246"/>
        <v>26482003.832975995</v>
      </c>
      <c r="FL72" s="221">
        <f t="shared" ca="1" si="2246"/>
        <v>26390351.289607368</v>
      </c>
      <c r="FM72" s="221">
        <f t="shared" ca="1" si="2246"/>
        <v>26298393.237760849</v>
      </c>
      <c r="FN72" s="221">
        <f t="shared" ca="1" si="2246"/>
        <v>26206128.659074839</v>
      </c>
      <c r="FO72" s="221">
        <f t="shared" ca="1" si="2246"/>
        <v>26113556.531793211</v>
      </c>
      <c r="FP72" s="221">
        <f t="shared" ca="1" si="2246"/>
        <v>26020675.830753975</v>
      </c>
      <c r="FQ72" s="221">
        <f t="shared" ca="1" si="2246"/>
        <v>25927485.527377944</v>
      </c>
      <c r="FR72" s="221">
        <f t="shared" ca="1" si="2246"/>
        <v>25833984.589657325</v>
      </c>
      <c r="FS72" s="221">
        <f t="shared" ca="1" si="2246"/>
        <v>25740171.982144304</v>
      </c>
      <c r="FT72" s="221">
        <f t="shared" ca="1" si="2246"/>
        <v>25646046.665939573</v>
      </c>
      <c r="FU72" s="221">
        <f t="shared" ca="1" si="2246"/>
        <v>25551607.598680828</v>
      </c>
      <c r="FV72" s="221">
        <f t="shared" ca="1" si="2246"/>
        <v>25456853.73453122</v>
      </c>
      <c r="FW72" s="221">
        <f t="shared" ca="1" si="2246"/>
        <v>25361784.02416778</v>
      </c>
      <c r="FX72" s="221">
        <f t="shared" ca="1" si="2246"/>
        <v>25266397.414769795</v>
      </c>
      <c r="FY72" s="221">
        <f t="shared" ca="1" si="2246"/>
        <v>25170692.85000715</v>
      </c>
      <c r="FZ72" s="221">
        <f t="shared" ca="1" si="2246"/>
        <v>25074669.270028628</v>
      </c>
      <c r="GA72" s="221">
        <f t="shared" ca="1" si="2246"/>
        <v>24978325.61145018</v>
      </c>
      <c r="GB72" s="221">
        <f t="shared" ca="1" si="2246"/>
        <v>24881660.807343137</v>
      </c>
      <c r="GC72" s="221">
        <f t="shared" ca="1" si="2246"/>
        <v>24784673.7872224</v>
      </c>
      <c r="GD72" s="221">
        <f t="shared" ca="1" si="2246"/>
        <v>24687363.477034595</v>
      </c>
      <c r="GE72" s="221">
        <f t="shared" ca="1" si="2246"/>
        <v>24589728.799146164</v>
      </c>
      <c r="GF72" s="221">
        <f t="shared" ca="1" si="2246"/>
        <v>24491768.672331441</v>
      </c>
      <c r="GG72" s="221">
        <f t="shared" ca="1" si="2246"/>
        <v>24393482.011760667</v>
      </c>
      <c r="GH72" s="221">
        <f t="shared" ca="1" si="2246"/>
        <v>24294867.728987992</v>
      </c>
      <c r="GI72" s="221">
        <f t="shared" ca="1" si="2246"/>
        <v>24195924.731939405</v>
      </c>
      <c r="GJ72" s="221">
        <f t="shared" ca="1" si="2246"/>
        <v>24096651.924900658</v>
      </c>
      <c r="GK72" s="221">
        <f t="shared" ca="1" si="2246"/>
        <v>23997048.208505116</v>
      </c>
      <c r="GL72" s="221">
        <f t="shared" ca="1" si="2246"/>
        <v>23897112.479721587</v>
      </c>
      <c r="GM72" s="221">
        <f t="shared" ca="1" si="2246"/>
        <v>23796843.631842114</v>
      </c>
      <c r="GN72" s="221">
        <f t="shared" ca="1" si="2246"/>
        <v>23696240.554469708</v>
      </c>
      <c r="GO72" s="221">
        <f t="shared" ref="GO72:IP72" ca="1" si="2247">IF(GN76=0,"",GN76)</f>
        <v>23595302.133506063</v>
      </c>
      <c r="GP72" s="221">
        <f t="shared" ca="1" si="2247"/>
        <v>23494027.251139205</v>
      </c>
      <c r="GQ72" s="221">
        <f t="shared" ca="1" si="2247"/>
        <v>23392414.785831124</v>
      </c>
      <c r="GR72" s="221">
        <f t="shared" ca="1" si="2247"/>
        <v>23290463.612305351</v>
      </c>
      <c r="GS72" s="221">
        <f t="shared" ca="1" si="2247"/>
        <v>23188172.60153449</v>
      </c>
      <c r="GT72" s="221">
        <f t="shared" ca="1" si="2247"/>
        <v>23085540.620727725</v>
      </c>
      <c r="GU72" s="221">
        <f t="shared" ca="1" si="2247"/>
        <v>22982566.533318274</v>
      </c>
      <c r="GV72" s="221">
        <f t="shared" ca="1" si="2247"/>
        <v>22879249.19895079</v>
      </c>
      <c r="GW72" s="221">
        <f t="shared" ca="1" si="2247"/>
        <v>22775587.473468747</v>
      </c>
      <c r="GX72" s="221">
        <f t="shared" ca="1" si="2247"/>
        <v>22671580.208901763</v>
      </c>
      <c r="GY72" s="221">
        <f t="shared" ca="1" si="2247"/>
        <v>22567226.25345289</v>
      </c>
      <c r="GZ72" s="221">
        <f t="shared" ca="1" si="2247"/>
        <v>22462524.451485854</v>
      </c>
      <c r="HA72" s="221">
        <f t="shared" ca="1" si="2247"/>
        <v>22357473.64351226</v>
      </c>
      <c r="HB72" s="221">
        <f t="shared" ca="1" si="2247"/>
        <v>22252072.666178755</v>
      </c>
      <c r="HC72" s="221">
        <f t="shared" ca="1" si="2247"/>
        <v>22146320.352254141</v>
      </c>
      <c r="HD72" s="221">
        <f t="shared" ca="1" si="2247"/>
        <v>22040215.530616444</v>
      </c>
      <c r="HE72" s="221">
        <f t="shared" ca="1" si="2247"/>
        <v>21933757.026239954</v>
      </c>
      <c r="HF72" s="221">
        <f t="shared" ca="1" si="2247"/>
        <v>21826943.660182208</v>
      </c>
      <c r="HG72" s="221">
        <f t="shared" ca="1" si="2247"/>
        <v>21719774.249570936</v>
      </c>
      <c r="HH72" s="221">
        <f t="shared" ca="1" si="2247"/>
        <v>21612247.607590962</v>
      </c>
      <c r="HI72" s="221">
        <f t="shared" ca="1" si="2247"/>
        <v>21504362.543471053</v>
      </c>
      <c r="HJ72" s="221">
        <f t="shared" ca="1" si="2247"/>
        <v>21396117.862470746</v>
      </c>
      <c r="HK72" s="221">
        <f t="shared" ca="1" si="2247"/>
        <v>21287512.365867104</v>
      </c>
      <c r="HL72" s="221">
        <f t="shared" ca="1" si="2247"/>
        <v>21178544.850941449</v>
      </c>
      <c r="HM72" s="221">
        <f t="shared" ca="1" si="2247"/>
        <v>21069214.110966042</v>
      </c>
      <c r="HN72" s="221">
        <f t="shared" ca="1" si="2247"/>
        <v>20959518.935190719</v>
      </c>
      <c r="HO72" s="221">
        <f t="shared" ca="1" si="2247"/>
        <v>20849458.108829476</v>
      </c>
      <c r="HP72" s="221">
        <f t="shared" ca="1" si="2247"/>
        <v>20739030.413047031</v>
      </c>
      <c r="HQ72" s="221">
        <f t="shared" ca="1" si="2247"/>
        <v>20628234.624945309</v>
      </c>
      <c r="HR72" s="221">
        <f t="shared" ca="1" si="2247"/>
        <v>20517069.517549913</v>
      </c>
      <c r="HS72" s="221">
        <f t="shared" ca="1" si="2247"/>
        <v>20405533.859796535</v>
      </c>
      <c r="HT72" s="221">
        <f t="shared" ca="1" si="2247"/>
        <v>20293626.416517314</v>
      </c>
      <c r="HU72" s="221">
        <f t="shared" ca="1" si="2247"/>
        <v>20181345.948427159</v>
      </c>
      <c r="HV72" s="221">
        <f t="shared" ca="1" si="2247"/>
        <v>20068691.212110039</v>
      </c>
      <c r="HW72" s="221">
        <f t="shared" ca="1" si="2247"/>
        <v>19955660.960005194</v>
      </c>
      <c r="HX72" s="221">
        <f t="shared" ca="1" si="2247"/>
        <v>19842253.940393332</v>
      </c>
      <c r="HY72" s="221">
        <f t="shared" ca="1" si="2247"/>
        <v>19728468.897382766</v>
      </c>
      <c r="HZ72" s="221">
        <f t="shared" ca="1" si="2247"/>
        <v>19614304.570895497</v>
      </c>
      <c r="IA72" s="221">
        <f t="shared" ca="1" si="2247"/>
        <v>19499759.696653269</v>
      </c>
      <c r="IB72" s="221">
        <f t="shared" ca="1" si="2247"/>
        <v>19384833.006163567</v>
      </c>
      <c r="IC72" s="221">
        <f t="shared" ca="1" si="2247"/>
        <v>19269523.226705566</v>
      </c>
      <c r="ID72" s="221">
        <f t="shared" ca="1" si="2247"/>
        <v>19153829.081316039</v>
      </c>
      <c r="IE72" s="221">
        <f t="shared" ca="1" si="2247"/>
        <v>19037749.288775213</v>
      </c>
      <c r="IF72" s="221">
        <f t="shared" ca="1" si="2247"/>
        <v>18921282.563592587</v>
      </c>
      <c r="IG72" s="221">
        <f t="shared" ca="1" si="2247"/>
        <v>18804427.615992684</v>
      </c>
      <c r="IH72" s="221">
        <f t="shared" ca="1" si="2247"/>
        <v>18687183.151900779</v>
      </c>
      <c r="II72" s="221">
        <f t="shared" ca="1" si="2247"/>
        <v>18569547.872928571</v>
      </c>
      <c r="IJ72" s="221">
        <f t="shared" ca="1" si="2247"/>
        <v>18451520.476359788</v>
      </c>
      <c r="IK72" s="221">
        <f t="shared" ca="1" si="2247"/>
        <v>18333099.655135777</v>
      </c>
      <c r="IL72" s="221">
        <f t="shared" ca="1" si="2247"/>
        <v>18214284.097841017</v>
      </c>
      <c r="IM72" s="221">
        <f t="shared" ca="1" si="2247"/>
        <v>18095072.48868861</v>
      </c>
      <c r="IN72" s="221">
        <f t="shared" ca="1" si="2247"/>
        <v>17975463.507505693</v>
      </c>
      <c r="IO72" s="221">
        <f t="shared" ca="1" si="2247"/>
        <v>17855455.829718832</v>
      </c>
      <c r="IP72" s="221">
        <f t="shared" ca="1" si="2247"/>
        <v>17735048.12633935</v>
      </c>
      <c r="IQ72" s="221">
        <f t="shared" ref="IQ72:LB72" ca="1" si="2248">IF(IP76=0,"",IP76)</f>
        <v>17614239.063948601</v>
      </c>
      <c r="IR72" s="221">
        <f t="shared" ca="1" si="2248"/>
        <v>17493027.30468322</v>
      </c>
      <c r="IS72" s="221">
        <f t="shared" ca="1" si="2248"/>
        <v>17371411.506220285</v>
      </c>
      <c r="IT72" s="221">
        <f t="shared" ca="1" si="2248"/>
        <v>17249390.321762472</v>
      </c>
      <c r="IU72" s="221">
        <f t="shared" ca="1" si="2248"/>
        <v>17126962.400023136</v>
      </c>
      <c r="IV72" s="221">
        <f t="shared" ca="1" si="2248"/>
        <v>17004126.385211334</v>
      </c>
      <c r="IW72" s="221">
        <f t="shared" ca="1" si="2248"/>
        <v>16880880.917016827</v>
      </c>
      <c r="IX72" s="221">
        <f t="shared" ca="1" si="2248"/>
        <v>16757224.630595004</v>
      </c>
      <c r="IY72" s="221">
        <f t="shared" ca="1" si="2248"/>
        <v>16633156.156551776</v>
      </c>
      <c r="IZ72" s="221">
        <f t="shared" ca="1" si="2248"/>
        <v>16508674.120928405</v>
      </c>
      <c r="JA72" s="221">
        <f t="shared" ca="1" si="2248"/>
        <v>16383777.145186288</v>
      </c>
      <c r="JB72" s="221">
        <f t="shared" ca="1" si="2248"/>
        <v>16258463.846191697</v>
      </c>
      <c r="JC72" s="221">
        <f t="shared" ca="1" si="2248"/>
        <v>16132732.836200457</v>
      </c>
      <c r="JD72" s="221">
        <f t="shared" ca="1" si="2248"/>
        <v>16006582.72284258</v>
      </c>
      <c r="JE72" s="221">
        <f t="shared" ca="1" si="2248"/>
        <v>15880012.109106842</v>
      </c>
      <c r="JF72" s="221">
        <f t="shared" ca="1" si="2248"/>
        <v>15753019.593325321</v>
      </c>
      <c r="JG72" s="221">
        <f t="shared" ca="1" si="2248"/>
        <v>15625603.76915786</v>
      </c>
      <c r="JH72" s="221">
        <f t="shared" ca="1" si="2248"/>
        <v>15497763.225576509</v>
      </c>
      <c r="JI72" s="221">
        <f t="shared" ca="1" si="2248"/>
        <v>15369496.546849886</v>
      </c>
      <c r="JJ72" s="221">
        <f t="shared" ca="1" si="2248"/>
        <v>15240802.312527508</v>
      </c>
      <c r="JK72" s="221">
        <f t="shared" ca="1" si="2248"/>
        <v>15111679.097424055</v>
      </c>
      <c r="JL72" s="221">
        <f t="shared" ca="1" si="2248"/>
        <v>14982125.471603589</v>
      </c>
      <c r="JM72" s="221">
        <f t="shared" ca="1" si="2248"/>
        <v>14852140.000363722</v>
      </c>
      <c r="JN72" s="221">
        <f t="shared" ca="1" si="2248"/>
        <v>14721721.244219722</v>
      </c>
      <c r="JO72" s="221">
        <f t="shared" ca="1" si="2248"/>
        <v>14590867.758888576</v>
      </c>
      <c r="JP72" s="221">
        <f t="shared" ca="1" si="2248"/>
        <v>14459578.095272994</v>
      </c>
      <c r="JQ72" s="221">
        <f t="shared" ca="1" si="2248"/>
        <v>14327850.799445359</v>
      </c>
      <c r="JR72" s="221">
        <f t="shared" ca="1" si="2248"/>
        <v>14195684.412631633</v>
      </c>
      <c r="JS72" s="221">
        <f t="shared" ca="1" si="2248"/>
        <v>14063077.471195193</v>
      </c>
      <c r="JT72" s="221">
        <f t="shared" ca="1" si="2248"/>
        <v>13930028.506620632</v>
      </c>
      <c r="JU72" s="221">
        <f t="shared" ca="1" si="2248"/>
        <v>13796536.04549749</v>
      </c>
      <c r="JV72" s="221">
        <f t="shared" ca="1" si="2248"/>
        <v>13662598.609503936</v>
      </c>
      <c r="JW72" s="221">
        <f t="shared" ca="1" si="2248"/>
        <v>13528214.715390405</v>
      </c>
      <c r="JX72" s="221">
        <f t="shared" ca="1" si="2248"/>
        <v>13393382.874963161</v>
      </c>
      <c r="JY72" s="221">
        <f t="shared" ca="1" si="2248"/>
        <v>13258101.595067825</v>
      </c>
      <c r="JZ72" s="221">
        <f t="shared" ca="1" si="2248"/>
        <v>13122369.37757284</v>
      </c>
      <c r="KA72" s="221">
        <f t="shared" ca="1" si="2248"/>
        <v>12986184.719352871</v>
      </c>
      <c r="KB72" s="221">
        <f t="shared" ca="1" si="2248"/>
        <v>12849546.112272169</v>
      </c>
      <c r="KC72" s="221">
        <f t="shared" ca="1" si="2248"/>
        <v>12712452.043167865</v>
      </c>
      <c r="KD72" s="221">
        <f t="shared" ca="1" si="2248"/>
        <v>12574900.993833212</v>
      </c>
      <c r="KE72" s="221">
        <f t="shared" ca="1" si="2248"/>
        <v>12436891.441000778</v>
      </c>
      <c r="KF72" s="221">
        <f t="shared" ca="1" si="2248"/>
        <v>12298421.856325569</v>
      </c>
      <c r="KG72" s="221">
        <f t="shared" ca="1" si="2248"/>
        <v>12159490.706368109</v>
      </c>
      <c r="KH72" s="221">
        <f t="shared" ca="1" si="2248"/>
        <v>12020096.452577459</v>
      </c>
      <c r="KI72" s="221">
        <f t="shared" ca="1" si="2248"/>
        <v>11880237.551274171</v>
      </c>
      <c r="KJ72" s="221">
        <f t="shared" ca="1" si="2248"/>
        <v>11739912.453633206</v>
      </c>
      <c r="KK72" s="221">
        <f t="shared" ca="1" si="2248"/>
        <v>11599119.605666772</v>
      </c>
      <c r="KL72" s="221">
        <f t="shared" ca="1" si="2248"/>
        <v>11457857.448207116</v>
      </c>
      <c r="KM72" s="221">
        <f t="shared" ca="1" si="2248"/>
        <v>11316124.416889261</v>
      </c>
      <c r="KN72" s="221">
        <f t="shared" ca="1" si="2248"/>
        <v>11173918.94213368</v>
      </c>
      <c r="KO72" s="221">
        <f t="shared" ca="1" si="2248"/>
        <v>11031239.449128915</v>
      </c>
      <c r="KP72" s="221">
        <f t="shared" ca="1" si="2248"/>
        <v>10888084.357814133</v>
      </c>
      <c r="KQ72" s="221">
        <f t="shared" ca="1" si="2248"/>
        <v>10744452.082861636</v>
      </c>
      <c r="KR72" s="221">
        <f t="shared" ca="1" si="2248"/>
        <v>10600341.033659296</v>
      </c>
      <c r="KS72" s="221">
        <f t="shared" ca="1" si="2248"/>
        <v>10455749.614292949</v>
      </c>
      <c r="KT72" s="221">
        <f t="shared" ca="1" si="2248"/>
        <v>10310676.223528715</v>
      </c>
      <c r="KU72" s="221">
        <f t="shared" ca="1" si="2248"/>
        <v>10165119.254795266</v>
      </c>
      <c r="KV72" s="221">
        <f t="shared" ca="1" si="2248"/>
        <v>10019077.096166039</v>
      </c>
      <c r="KW72" s="221">
        <f t="shared" ca="1" si="2248"/>
        <v>9872548.1303413808</v>
      </c>
      <c r="KX72" s="221">
        <f t="shared" ca="1" si="2248"/>
        <v>9725530.7346306406</v>
      </c>
      <c r="KY72" s="221">
        <f t="shared" ca="1" si="2248"/>
        <v>9578023.2809341978</v>
      </c>
      <c r="KZ72" s="221">
        <f t="shared" ca="1" si="2248"/>
        <v>9430024.135725433</v>
      </c>
      <c r="LA72" s="221">
        <f t="shared" ca="1" si="2248"/>
        <v>9281531.6600326393</v>
      </c>
      <c r="LB72" s="221">
        <f t="shared" ca="1" si="2248"/>
        <v>9132544.2094208691</v>
      </c>
      <c r="LC72" s="221">
        <f t="shared" ref="LC72:NN72" ca="1" si="2249">IF(LB76=0,"",LB76)</f>
        <v>8983060.133973727</v>
      </c>
      <c r="LD72" s="221">
        <f t="shared" ca="1" si="2249"/>
        <v>8833077.7782750949</v>
      </c>
      <c r="LE72" s="221">
        <f t="shared" ca="1" si="2249"/>
        <v>8682595.4813908003</v>
      </c>
      <c r="LF72" s="221">
        <f t="shared" ca="1" si="2249"/>
        <v>8531611.5768502243</v>
      </c>
      <c r="LG72" s="221">
        <f t="shared" ca="1" si="2249"/>
        <v>8380124.3926278464</v>
      </c>
      <c r="LH72" s="221">
        <f t="shared" ca="1" si="2249"/>
        <v>8228132.2511247275</v>
      </c>
      <c r="LI72" s="221">
        <f t="shared" ca="1" si="2249"/>
        <v>8075633.4691499313</v>
      </c>
      <c r="LJ72" s="221">
        <f t="shared" ca="1" si="2249"/>
        <v>7922626.3579018861</v>
      </c>
      <c r="LK72" s="221">
        <f t="shared" ca="1" si="2249"/>
        <v>7769109.2229496809</v>
      </c>
      <c r="LL72" s="221">
        <f t="shared" ca="1" si="2249"/>
        <v>7615080.3642143011</v>
      </c>
      <c r="LM72" s="221">
        <f t="shared" ca="1" si="2249"/>
        <v>7460538.0759498039</v>
      </c>
      <c r="LN72" s="221">
        <f t="shared" ca="1" si="2249"/>
        <v>7305480.6467244253</v>
      </c>
      <c r="LO72" s="221">
        <f t="shared" ca="1" si="2249"/>
        <v>7149906.3594016284</v>
      </c>
      <c r="LP72" s="221">
        <f t="shared" ca="1" si="2249"/>
        <v>6993813.4911210891</v>
      </c>
      <c r="LQ72" s="221">
        <f t="shared" ca="1" si="2249"/>
        <v>6837200.3132796139</v>
      </c>
      <c r="LR72" s="221">
        <f t="shared" ca="1" si="2249"/>
        <v>6680065.0915120011</v>
      </c>
      <c r="LS72" s="221">
        <f t="shared" ca="1" si="2249"/>
        <v>6522406.0856718291</v>
      </c>
      <c r="LT72" s="221">
        <f t="shared" ca="1" si="2249"/>
        <v>6364221.5498121902</v>
      </c>
      <c r="LU72" s="221">
        <f t="shared" ca="1" si="2249"/>
        <v>6205509.7321663527</v>
      </c>
      <c r="LV72" s="221">
        <f t="shared" ca="1" si="2249"/>
        <v>6046268.8751283623</v>
      </c>
      <c r="LW72" s="221">
        <f t="shared" ca="1" si="2249"/>
        <v>5886497.2152335783</v>
      </c>
      <c r="LX72" s="221">
        <f t="shared" ca="1" si="2249"/>
        <v>5726192.9831391452</v>
      </c>
      <c r="LY72" s="221">
        <f t="shared" ca="1" si="2249"/>
        <v>5565354.4036043976</v>
      </c>
      <c r="LZ72" s="221">
        <f t="shared" ca="1" si="2249"/>
        <v>5403979.6954712002</v>
      </c>
      <c r="MA72" s="221">
        <f t="shared" ca="1" si="2249"/>
        <v>5242067.0716442261</v>
      </c>
      <c r="MB72" s="221">
        <f t="shared" ca="1" si="2249"/>
        <v>5079614.7390711615</v>
      </c>
      <c r="MC72" s="221">
        <f t="shared" ca="1" si="2249"/>
        <v>4916620.8987228535</v>
      </c>
      <c r="MD72" s="221">
        <f t="shared" ca="1" si="2249"/>
        <v>4753083.7455733847</v>
      </c>
      <c r="ME72" s="221">
        <f t="shared" ca="1" si="2249"/>
        <v>4589001.4685800839</v>
      </c>
      <c r="MF72" s="221">
        <f t="shared" ca="1" si="2249"/>
        <v>4424372.2506634723</v>
      </c>
      <c r="MG72" s="221">
        <f t="shared" ca="1" si="2249"/>
        <v>4259194.2686871393</v>
      </c>
      <c r="MH72" s="221">
        <f t="shared" ca="1" si="2249"/>
        <v>4093465.6934375511</v>
      </c>
      <c r="MI72" s="221">
        <f t="shared" ca="1" si="2249"/>
        <v>3927184.6896037981</v>
      </c>
      <c r="MJ72" s="221">
        <f t="shared" ca="1" si="2249"/>
        <v>3760349.4157572659</v>
      </c>
      <c r="MK72" s="221">
        <f t="shared" ca="1" si="2249"/>
        <v>3592958.0243312451</v>
      </c>
      <c r="ML72" s="221">
        <f t="shared" ca="1" si="2249"/>
        <v>3425008.661600471</v>
      </c>
      <c r="MM72" s="221">
        <f t="shared" ca="1" si="2249"/>
        <v>3256499.4676605943</v>
      </c>
      <c r="MN72" s="221">
        <f t="shared" ca="1" si="2249"/>
        <v>3087428.5764075844</v>
      </c>
      <c r="MO72" s="221">
        <f t="shared" ca="1" si="2249"/>
        <v>2917794.1155170645</v>
      </c>
      <c r="MP72" s="221">
        <f t="shared" ca="1" si="2249"/>
        <v>2747594.2064235765</v>
      </c>
      <c r="MQ72" s="221">
        <f t="shared" ca="1" si="2249"/>
        <v>2576826.9642997766</v>
      </c>
      <c r="MR72" s="221">
        <f t="shared" ca="1" si="2249"/>
        <v>2405490.4980355641</v>
      </c>
      <c r="MS72" s="221">
        <f t="shared" ca="1" si="2249"/>
        <v>2233582.9102171375</v>
      </c>
      <c r="MT72" s="221">
        <f t="shared" ca="1" si="2249"/>
        <v>2061102.2971059829</v>
      </c>
      <c r="MU72" s="221">
        <f t="shared" ca="1" si="2249"/>
        <v>1888046.7486177911</v>
      </c>
      <c r="MV72" s="221">
        <f t="shared" ca="1" si="2249"/>
        <v>1714414.3483013054</v>
      </c>
      <c r="MW72" s="221">
        <f t="shared" ca="1" si="2249"/>
        <v>1540203.1733170981</v>
      </c>
      <c r="MX72" s="221">
        <f t="shared" ca="1" si="2249"/>
        <v>1365411.2944162767</v>
      </c>
      <c r="MY72" s="221">
        <f t="shared" ca="1" si="2249"/>
        <v>1190036.7759191194</v>
      </c>
      <c r="MZ72" s="221">
        <f t="shared" ca="1" si="2249"/>
        <v>1014077.675693638</v>
      </c>
      <c r="NA72" s="221">
        <f t="shared" ca="1" si="2249"/>
        <v>837532.04513407173</v>
      </c>
      <c r="NB72" s="221">
        <f t="shared" ca="1" si="2249"/>
        <v>660397.92913930689</v>
      </c>
      <c r="NC72" s="221">
        <f t="shared" ca="1" si="2249"/>
        <v>482673.36609122623</v>
      </c>
      <c r="ND72" s="221">
        <f t="shared" ca="1" si="2249"/>
        <v>304356.38783298526</v>
      </c>
      <c r="NE72" s="221">
        <f t="shared" ca="1" si="2249"/>
        <v>125445.01964721683</v>
      </c>
      <c r="NF72" s="221">
        <f t="shared" ca="1" si="2249"/>
        <v>418.15006549072859</v>
      </c>
      <c r="NG72" s="221">
        <f t="shared" ca="1" si="2249"/>
        <v>1.393833551635737</v>
      </c>
      <c r="NH72" s="221">
        <f t="shared" ca="1" si="2249"/>
        <v>4.6461118387857159E-3</v>
      </c>
      <c r="NI72" s="221">
        <f t="shared" ca="1" si="2249"/>
        <v>1.5487039462618729E-5</v>
      </c>
      <c r="NJ72" s="221">
        <f t="shared" ca="1" si="2249"/>
        <v>5.1623464875395899E-8</v>
      </c>
      <c r="NK72" s="221">
        <f t="shared" ca="1" si="2249"/>
        <v>1.7207821625131799E-10</v>
      </c>
      <c r="NL72" s="221">
        <f t="shared" ca="1" si="2249"/>
        <v>5.7359405417104824E-13</v>
      </c>
      <c r="NM72" s="221">
        <f t="shared" ca="1" si="2249"/>
        <v>1.911980180570146E-15</v>
      </c>
      <c r="NN72" s="221">
        <f t="shared" ca="1" si="2249"/>
        <v>6.3732672685670902E-18</v>
      </c>
      <c r="NO72" s="221">
        <f t="shared" ref="NO72:PZ72" ca="1" si="2250">IF(NN76=0,"",NN76)</f>
        <v>2.1244224228556618E-20</v>
      </c>
      <c r="NP72" s="221">
        <f t="shared" ca="1" si="2250"/>
        <v>7.0814080761855233E-23</v>
      </c>
      <c r="NQ72" s="221">
        <f t="shared" ca="1" si="2250"/>
        <v>2.360469358728489E-25</v>
      </c>
      <c r="NR72" s="221">
        <f t="shared" ca="1" si="2250"/>
        <v>7.8682311957618258E-28</v>
      </c>
      <c r="NS72" s="221">
        <f t="shared" ca="1" si="2250"/>
        <v>2.6227437319205727E-30</v>
      </c>
      <c r="NT72" s="221">
        <f t="shared" ca="1" si="2250"/>
        <v>8.7424791064017783E-33</v>
      </c>
      <c r="NU72" s="221">
        <f t="shared" ca="1" si="2250"/>
        <v>2.9141597021338787E-35</v>
      </c>
      <c r="NV72" s="221">
        <f t="shared" ca="1" si="2250"/>
        <v>9.7138656737796454E-38</v>
      </c>
      <c r="NW72" s="221">
        <f t="shared" ca="1" si="2250"/>
        <v>3.2379552245931956E-40</v>
      </c>
      <c r="NX72" s="221">
        <f t="shared" ca="1" si="2250"/>
        <v>1.0793184081977362E-42</v>
      </c>
      <c r="NY72" s="221">
        <f t="shared" ca="1" si="2250"/>
        <v>3.5977280273257874E-45</v>
      </c>
      <c r="NZ72" s="221">
        <f t="shared" ca="1" si="2250"/>
        <v>1.1992426757752509E-47</v>
      </c>
      <c r="OA72" s="221">
        <f t="shared" ca="1" si="2250"/>
        <v>3.997475585917558E-50</v>
      </c>
      <c r="OB72" s="221">
        <f t="shared" ca="1" si="2250"/>
        <v>1.3324918619725307E-52</v>
      </c>
      <c r="OC72" s="221">
        <f t="shared" ca="1" si="2250"/>
        <v>4.4416395399084753E-55</v>
      </c>
      <c r="OD72" s="221">
        <f t="shared" ca="1" si="2250"/>
        <v>1.480546513302857E-57</v>
      </c>
      <c r="OE72" s="221">
        <f t="shared" ca="1" si="2250"/>
        <v>4.9351550443429056E-60</v>
      </c>
      <c r="OF72" s="221">
        <f t="shared" ca="1" si="2250"/>
        <v>1.6450516814476418E-62</v>
      </c>
      <c r="OG72" s="221">
        <f t="shared" ca="1" si="2250"/>
        <v>5.4835056048254757E-65</v>
      </c>
      <c r="OH72" s="221">
        <f t="shared" ca="1" si="2250"/>
        <v>1.8278352016085211E-67</v>
      </c>
      <c r="OI72" s="221">
        <f t="shared" ca="1" si="2250"/>
        <v>6.0927840053618162E-70</v>
      </c>
      <c r="OJ72" s="221">
        <f t="shared" ca="1" si="2250"/>
        <v>2.0309280017872498E-72</v>
      </c>
      <c r="OK72" s="221">
        <f t="shared" ca="1" si="2250"/>
        <v>6.7697600059576098E-75</v>
      </c>
      <c r="OL72" s="221">
        <f t="shared" ca="1" si="2250"/>
        <v>2.256586668652534E-77</v>
      </c>
      <c r="OM72" s="221">
        <f t="shared" ca="1" si="2250"/>
        <v>7.5219555621750366E-80</v>
      </c>
      <c r="ON72" s="221">
        <f t="shared" ca="1" si="2250"/>
        <v>2.5073185207249842E-82</v>
      </c>
      <c r="OO72" s="221">
        <f t="shared" ca="1" si="2250"/>
        <v>8.3577284024166765E-85</v>
      </c>
      <c r="OP72" s="221">
        <f t="shared" ca="1" si="2250"/>
        <v>2.7859094674722346E-87</v>
      </c>
      <c r="OQ72" s="221">
        <f t="shared" ca="1" si="2250"/>
        <v>9.2863648915742583E-90</v>
      </c>
      <c r="OR72" s="221">
        <f t="shared" ca="1" si="2250"/>
        <v>3.095454963858035E-92</v>
      </c>
      <c r="OS72" s="221">
        <f t="shared" ca="1" si="2250"/>
        <v>1.0318183212860071E-94</v>
      </c>
      <c r="OT72" s="221">
        <f t="shared" ca="1" si="2250"/>
        <v>3.4393944042866549E-97</v>
      </c>
      <c r="OU72" s="221">
        <f t="shared" ca="1" si="2250"/>
        <v>1.1464648014289044E-99</v>
      </c>
      <c r="OV72" s="221">
        <f t="shared" ca="1" si="2250"/>
        <v>3.8215493380962585E-102</v>
      </c>
      <c r="OW72" s="221">
        <f t="shared" ca="1" si="2250"/>
        <v>1.2738497793654005E-104</v>
      </c>
      <c r="OX72" s="221">
        <f t="shared" ca="1" si="2250"/>
        <v>4.2461659312179748E-107</v>
      </c>
      <c r="OY72" s="221">
        <f t="shared" ca="1" si="2250"/>
        <v>1.4153886437393015E-109</v>
      </c>
      <c r="OZ72" s="221">
        <f t="shared" ca="1" si="2250"/>
        <v>4.7179621457975772E-112</v>
      </c>
      <c r="PA72" s="221">
        <f t="shared" ca="1" si="2250"/>
        <v>1.5726540485991838E-114</v>
      </c>
      <c r="PB72" s="221">
        <f t="shared" ca="1" si="2250"/>
        <v>5.2421801619972071E-117</v>
      </c>
      <c r="PC72" s="221">
        <f t="shared" ca="1" si="2250"/>
        <v>1.7473933873324043E-119</v>
      </c>
      <c r="PD72" s="221">
        <f t="shared" ca="1" si="2250"/>
        <v>5.8246446244413292E-122</v>
      </c>
      <c r="PE72" s="221">
        <f t="shared" ca="1" si="2250"/>
        <v>1.9415482081470825E-124</v>
      </c>
      <c r="PF72" s="221">
        <f t="shared" ca="1" si="2250"/>
        <v>6.4718273604902246E-127</v>
      </c>
      <c r="PG72" s="221">
        <f t="shared" ca="1" si="2250"/>
        <v>2.1572757868301153E-129</v>
      </c>
      <c r="PH72" s="221">
        <f t="shared" ca="1" si="2250"/>
        <v>7.1909192894337135E-132</v>
      </c>
      <c r="PI72" s="221">
        <f t="shared" ca="1" si="2250"/>
        <v>2.3969730964778528E-134</v>
      </c>
      <c r="PJ72" s="221">
        <f t="shared" ca="1" si="2250"/>
        <v>7.9899103215930707E-137</v>
      </c>
      <c r="PK72" s="221">
        <f t="shared" ca="1" si="2250"/>
        <v>2.6633034405310668E-139</v>
      </c>
      <c r="PL72" s="221">
        <f t="shared" ca="1" si="2250"/>
        <v>8.8776781351035959E-142</v>
      </c>
      <c r="PM72" s="221">
        <f t="shared" ca="1" si="2250"/>
        <v>2.9592260450345883E-144</v>
      </c>
      <c r="PN72" s="221">
        <f t="shared" ca="1" si="2250"/>
        <v>9.8640868167822341E-147</v>
      </c>
      <c r="PO72" s="221">
        <f t="shared" ca="1" si="2250"/>
        <v>3.2880289389274647E-149</v>
      </c>
      <c r="PP72" s="221">
        <f t="shared" ca="1" si="2250"/>
        <v>1.0960096463091439E-151</v>
      </c>
      <c r="PQ72" s="221">
        <f t="shared" ca="1" si="2250"/>
        <v>3.6533654876972165E-154</v>
      </c>
      <c r="PR72" s="221">
        <f t="shared" ca="1" si="2250"/>
        <v>1.2177884958990616E-156</v>
      </c>
      <c r="PS72" s="221">
        <f t="shared" ca="1" si="2250"/>
        <v>4.0592949863302293E-159</v>
      </c>
      <c r="PT72" s="221">
        <f t="shared" ca="1" si="2250"/>
        <v>1.3530983287767384E-161</v>
      </c>
      <c r="PU72" s="221">
        <f t="shared" ca="1" si="2250"/>
        <v>4.5103277625890358E-164</v>
      </c>
      <c r="PV72" s="221">
        <f t="shared" ca="1" si="2250"/>
        <v>1.5034425875297156E-166</v>
      </c>
      <c r="PW72" s="221">
        <f t="shared" ca="1" si="2250"/>
        <v>5.0114752917655943E-169</v>
      </c>
      <c r="PX72" s="221">
        <f t="shared" ca="1" si="2250"/>
        <v>1.6704917639218765E-171</v>
      </c>
      <c r="PY72" s="221">
        <f t="shared" ca="1" si="2250"/>
        <v>5.5683058797396803E-174</v>
      </c>
      <c r="PZ72" s="221">
        <f t="shared" ca="1" si="2250"/>
        <v>1.8561019599132112E-176</v>
      </c>
      <c r="QA72" s="221">
        <f t="shared" ref="QA72:QT72" ca="1" si="2251">IF(PZ76=0,"",PZ76)</f>
        <v>6.1870065330441262E-179</v>
      </c>
      <c r="QB72" s="221">
        <f t="shared" ca="1" si="2251"/>
        <v>2.0623355110147069E-181</v>
      </c>
      <c r="QC72" s="221">
        <f t="shared" ca="1" si="2251"/>
        <v>6.8744517033824741E-184</v>
      </c>
      <c r="QD72" s="221">
        <f t="shared" ca="1" si="2251"/>
        <v>2.2914839011275095E-186</v>
      </c>
      <c r="QE72" s="221">
        <f t="shared" ca="1" si="2251"/>
        <v>7.6382796704249391E-189</v>
      </c>
      <c r="QF72" s="221">
        <f t="shared" ca="1" si="2251"/>
        <v>2.5460932234749882E-191</v>
      </c>
      <c r="QG72" s="221">
        <f t="shared" ca="1" si="2251"/>
        <v>8.4869774115833563E-194</v>
      </c>
      <c r="QH72" s="221">
        <f t="shared" ca="1" si="2251"/>
        <v>2.8289924705277335E-196</v>
      </c>
      <c r="QI72" s="221">
        <f t="shared" ca="1" si="2251"/>
        <v>9.4299749017589786E-199</v>
      </c>
      <c r="QJ72" s="221">
        <f t="shared" ca="1" si="2251"/>
        <v>3.1433249672529236E-201</v>
      </c>
      <c r="QK72" s="221">
        <f t="shared" ca="1" si="2251"/>
        <v>1.0477749890843219E-203</v>
      </c>
      <c r="QL72" s="221">
        <f t="shared" ca="1" si="2251"/>
        <v>3.4925832969477453E-206</v>
      </c>
      <c r="QM72" s="221">
        <f t="shared" ca="1" si="2251"/>
        <v>1.1641944323158922E-208</v>
      </c>
      <c r="QN72" s="221">
        <f t="shared" ca="1" si="2251"/>
        <v>3.8806481077196033E-211</v>
      </c>
      <c r="QO72" s="221">
        <f t="shared" ca="1" si="2251"/>
        <v>1.2935493692398644E-213</v>
      </c>
      <c r="QP72" s="221">
        <f t="shared" ca="1" si="2251"/>
        <v>4.3118312307996227E-216</v>
      </c>
      <c r="QQ72" s="221">
        <f t="shared" ca="1" si="2251"/>
        <v>1.4372770769332187E-218</v>
      </c>
      <c r="QR72" s="221">
        <f t="shared" ca="1" si="2251"/>
        <v>4.7909235897774595E-221</v>
      </c>
      <c r="QS72" s="221">
        <f t="shared" ca="1" si="2251"/>
        <v>1.5969745299258028E-223</v>
      </c>
      <c r="QT72" s="221">
        <f t="shared" ca="1" si="2251"/>
        <v>5.3232484330860784E-226</v>
      </c>
    </row>
    <row r="73" spans="2:462" x14ac:dyDescent="0.3">
      <c r="B73" t="s">
        <v>408</v>
      </c>
      <c r="L73" s="13">
        <f ca="1">PMT(Assumptions!$C$24/12,Assumptions!$C$26,-Assumptions!$C$22,0)</f>
        <v>179925.88947854505</v>
      </c>
      <c r="M73" s="13">
        <f ca="1">IF(M7="","",IF(M72&lt;L73,M72,L73))</f>
        <v>179925.88947854505</v>
      </c>
      <c r="N73" s="13">
        <f t="shared" ref="N73:BY73" ca="1" si="2252">IF(N7="","",IF(N72&lt;M73,N72,M73))</f>
        <v>179925.88947854505</v>
      </c>
      <c r="O73" s="13">
        <f t="shared" ca="1" si="2252"/>
        <v>179925.88947854505</v>
      </c>
      <c r="P73" s="13">
        <f t="shared" ca="1" si="2252"/>
        <v>179925.88947854505</v>
      </c>
      <c r="Q73" s="13">
        <f t="shared" ca="1" si="2252"/>
        <v>179925.88947854505</v>
      </c>
      <c r="R73" s="13">
        <f t="shared" ca="1" si="2252"/>
        <v>179925.88947854505</v>
      </c>
      <c r="S73" s="13">
        <f t="shared" ca="1" si="2252"/>
        <v>179925.88947854505</v>
      </c>
      <c r="T73" s="13">
        <f t="shared" ca="1" si="2252"/>
        <v>179925.88947854505</v>
      </c>
      <c r="U73" s="13">
        <f t="shared" ca="1" si="2252"/>
        <v>179925.88947854505</v>
      </c>
      <c r="V73" s="13">
        <f t="shared" ca="1" si="2252"/>
        <v>179925.88947854505</v>
      </c>
      <c r="W73" s="13">
        <f t="shared" ca="1" si="2252"/>
        <v>179925.88947854505</v>
      </c>
      <c r="X73" s="13">
        <f t="shared" ca="1" si="2252"/>
        <v>179925.88947854505</v>
      </c>
      <c r="Y73" s="13">
        <f t="shared" ca="1" si="2252"/>
        <v>179925.88947854505</v>
      </c>
      <c r="Z73" s="13">
        <f t="shared" ca="1" si="2252"/>
        <v>179925.88947854505</v>
      </c>
      <c r="AA73" s="13">
        <f t="shared" ca="1" si="2252"/>
        <v>179925.88947854505</v>
      </c>
      <c r="AB73" s="13">
        <f t="shared" ca="1" si="2252"/>
        <v>179925.88947854505</v>
      </c>
      <c r="AC73" s="13">
        <f t="shared" ca="1" si="2252"/>
        <v>179925.88947854505</v>
      </c>
      <c r="AD73" s="13">
        <f t="shared" ca="1" si="2252"/>
        <v>179925.88947854505</v>
      </c>
      <c r="AE73" s="13">
        <f t="shared" ca="1" si="2252"/>
        <v>179925.88947854505</v>
      </c>
      <c r="AF73" s="13">
        <f t="shared" ca="1" si="2252"/>
        <v>179925.88947854505</v>
      </c>
      <c r="AG73" s="13">
        <f t="shared" ca="1" si="2252"/>
        <v>179925.88947854505</v>
      </c>
      <c r="AH73" s="13">
        <f t="shared" ca="1" si="2252"/>
        <v>179925.88947854505</v>
      </c>
      <c r="AI73" s="13">
        <f t="shared" ca="1" si="2252"/>
        <v>179925.88947854505</v>
      </c>
      <c r="AJ73" s="13">
        <f t="shared" ca="1" si="2252"/>
        <v>179925.88947854505</v>
      </c>
      <c r="AK73" s="13">
        <f t="shared" ca="1" si="2252"/>
        <v>179925.88947854505</v>
      </c>
      <c r="AL73" s="13">
        <f t="shared" ca="1" si="2252"/>
        <v>179925.88947854505</v>
      </c>
      <c r="AM73" s="13">
        <f t="shared" ca="1" si="2252"/>
        <v>179925.88947854505</v>
      </c>
      <c r="AN73" s="13">
        <f t="shared" ca="1" si="2252"/>
        <v>179925.88947854505</v>
      </c>
      <c r="AO73" s="13">
        <f t="shared" ca="1" si="2252"/>
        <v>179925.88947854505</v>
      </c>
      <c r="AP73" s="13">
        <f t="shared" ca="1" si="2252"/>
        <v>179925.88947854505</v>
      </c>
      <c r="AQ73" s="13">
        <f t="shared" ca="1" si="2252"/>
        <v>179925.88947854505</v>
      </c>
      <c r="AR73" s="13">
        <f t="shared" ca="1" si="2252"/>
        <v>179925.88947854505</v>
      </c>
      <c r="AS73" s="13">
        <f t="shared" ca="1" si="2252"/>
        <v>179925.88947854505</v>
      </c>
      <c r="AT73" s="13">
        <f t="shared" ca="1" si="2252"/>
        <v>179925.88947854505</v>
      </c>
      <c r="AU73" s="13">
        <f t="shared" ca="1" si="2252"/>
        <v>179925.88947854505</v>
      </c>
      <c r="AV73" s="13">
        <f t="shared" ca="1" si="2252"/>
        <v>179925.88947854505</v>
      </c>
      <c r="AW73" s="13">
        <f t="shared" ca="1" si="2252"/>
        <v>179925.88947854505</v>
      </c>
      <c r="AX73" s="13">
        <f t="shared" ca="1" si="2252"/>
        <v>179925.88947854505</v>
      </c>
      <c r="AY73" s="13">
        <f t="shared" ca="1" si="2252"/>
        <v>179925.88947854505</v>
      </c>
      <c r="AZ73" s="13">
        <f t="shared" ca="1" si="2252"/>
        <v>179925.88947854505</v>
      </c>
      <c r="BA73" s="13">
        <f t="shared" ca="1" si="2252"/>
        <v>179925.88947854505</v>
      </c>
      <c r="BB73" s="13">
        <f t="shared" ca="1" si="2252"/>
        <v>179925.88947854505</v>
      </c>
      <c r="BC73" s="13">
        <f t="shared" ca="1" si="2252"/>
        <v>179925.88947854505</v>
      </c>
      <c r="BD73" s="13">
        <f t="shared" ca="1" si="2252"/>
        <v>179925.88947854505</v>
      </c>
      <c r="BE73" s="13">
        <f t="shared" ca="1" si="2252"/>
        <v>179925.88947854505</v>
      </c>
      <c r="BF73" s="13">
        <f t="shared" ca="1" si="2252"/>
        <v>179925.88947854505</v>
      </c>
      <c r="BG73" s="13">
        <f t="shared" ca="1" si="2252"/>
        <v>179925.88947854505</v>
      </c>
      <c r="BH73" s="13">
        <f t="shared" ca="1" si="2252"/>
        <v>179925.88947854505</v>
      </c>
      <c r="BI73" s="13">
        <f t="shared" ca="1" si="2252"/>
        <v>179925.88947854505</v>
      </c>
      <c r="BJ73" s="13">
        <f t="shared" ca="1" si="2252"/>
        <v>179925.88947854505</v>
      </c>
      <c r="BK73" s="13">
        <f t="shared" ca="1" si="2252"/>
        <v>179925.88947854505</v>
      </c>
      <c r="BL73" s="13">
        <f t="shared" ca="1" si="2252"/>
        <v>179925.88947854505</v>
      </c>
      <c r="BM73" s="13">
        <f t="shared" ca="1" si="2252"/>
        <v>179925.88947854505</v>
      </c>
      <c r="BN73" s="13">
        <f t="shared" ca="1" si="2252"/>
        <v>179925.88947854505</v>
      </c>
      <c r="BO73" s="13">
        <f t="shared" ca="1" si="2252"/>
        <v>179925.88947854505</v>
      </c>
      <c r="BP73" s="13">
        <f t="shared" ca="1" si="2252"/>
        <v>179925.88947854505</v>
      </c>
      <c r="BQ73" s="13">
        <f t="shared" ca="1" si="2252"/>
        <v>179925.88947854505</v>
      </c>
      <c r="BR73" s="13">
        <f t="shared" ca="1" si="2252"/>
        <v>179925.88947854505</v>
      </c>
      <c r="BS73" s="13">
        <f t="shared" ca="1" si="2252"/>
        <v>179925.88947854505</v>
      </c>
      <c r="BT73" s="13">
        <f t="shared" ca="1" si="2252"/>
        <v>179925.88947854505</v>
      </c>
      <c r="BU73" s="13">
        <f t="shared" ca="1" si="2252"/>
        <v>179925.88947854505</v>
      </c>
      <c r="BV73" s="13">
        <f t="shared" ca="1" si="2252"/>
        <v>179925.88947854505</v>
      </c>
      <c r="BW73" s="13">
        <f t="shared" ca="1" si="2252"/>
        <v>179925.88947854505</v>
      </c>
      <c r="BX73" s="13">
        <f t="shared" ca="1" si="2252"/>
        <v>179925.88947854505</v>
      </c>
      <c r="BY73" s="13">
        <f t="shared" ca="1" si="2252"/>
        <v>179925.88947854505</v>
      </c>
      <c r="BZ73" s="13">
        <f t="shared" ref="BZ73:CE73" ca="1" si="2253">IF(BZ7="","",IF(BZ72&lt;BY73,BZ72,BY73))</f>
        <v>179925.88947854505</v>
      </c>
      <c r="CA73" s="13">
        <f t="shared" ca="1" si="2253"/>
        <v>179925.88947854505</v>
      </c>
      <c r="CB73" s="13">
        <f t="shared" ca="1" si="2253"/>
        <v>179925.88947854505</v>
      </c>
      <c r="CC73" s="13">
        <f t="shared" ca="1" si="2253"/>
        <v>179925.88947854505</v>
      </c>
      <c r="CD73" s="13">
        <f t="shared" ca="1" si="2253"/>
        <v>179925.88947854505</v>
      </c>
      <c r="CE73" s="13">
        <f t="shared" ca="1" si="2253"/>
        <v>179925.88947854505</v>
      </c>
      <c r="CF73" s="13">
        <f t="shared" ref="CF73" ca="1" si="2254">IF(CF7="","",IF(CF72&lt;CE73,CF72,CE73))</f>
        <v>179925.88947854505</v>
      </c>
      <c r="CG73" s="13">
        <f t="shared" ref="CG73" ca="1" si="2255">IF(CG7="","",IF(CG72&lt;CF73,CG72,CF73))</f>
        <v>179925.88947854505</v>
      </c>
      <c r="CH73" s="13">
        <f t="shared" ref="CH73" ca="1" si="2256">IF(CH7="","",IF(CH72&lt;CG73,CH72,CG73))</f>
        <v>179925.88947854505</v>
      </c>
      <c r="CI73" s="13">
        <f t="shared" ref="CI73" ca="1" si="2257">IF(CI7="","",IF(CI72&lt;CH73,CI72,CH73))</f>
        <v>179925.88947854505</v>
      </c>
      <c r="CJ73" s="13">
        <f t="shared" ref="CJ73" ca="1" si="2258">IF(CJ7="","",IF(CJ72&lt;CI73,CJ72,CI73))</f>
        <v>179925.88947854505</v>
      </c>
      <c r="CK73" s="13">
        <f t="shared" ref="CK73" ca="1" si="2259">IF(CK7="","",IF(CK72&lt;CJ73,CK72,CJ73))</f>
        <v>179925.88947854505</v>
      </c>
      <c r="CL73" s="13">
        <f t="shared" ref="CL73" ca="1" si="2260">IF(CL7="","",IF(CL72&lt;CK73,CL72,CK73))</f>
        <v>179925.88947854505</v>
      </c>
      <c r="CM73" s="13">
        <f t="shared" ref="CM73" ca="1" si="2261">IF(CM7="","",IF(CM72&lt;CL73,CM72,CL73))</f>
        <v>179925.88947854505</v>
      </c>
      <c r="CN73" s="13">
        <f t="shared" ref="CN73" ca="1" si="2262">IF(CN7="","",IF(CN72&lt;CM73,CN72,CM73))</f>
        <v>179925.88947854505</v>
      </c>
      <c r="CO73" s="13">
        <f t="shared" ref="CO73" ca="1" si="2263">IF(CO7="","",IF(CO72&lt;CN73,CO72,CN73))</f>
        <v>179925.88947854505</v>
      </c>
      <c r="CP73" s="13">
        <f t="shared" ref="CP73" ca="1" si="2264">IF(CP7="","",IF(CP72&lt;CO73,CP72,CO73))</f>
        <v>179925.88947854505</v>
      </c>
      <c r="CQ73" s="13">
        <f t="shared" ref="CQ73" ca="1" si="2265">IF(CQ7="","",IF(CQ72&lt;CP73,CQ72,CP73))</f>
        <v>179925.88947854505</v>
      </c>
      <c r="CR73" s="13">
        <f t="shared" ref="CR73" ca="1" si="2266">IF(CR7="","",IF(CR72&lt;CQ73,CR72,CQ73))</f>
        <v>179925.88947854505</v>
      </c>
      <c r="CS73" s="13">
        <f t="shared" ref="CS73" ca="1" si="2267">IF(CS7="","",IF(CS72&lt;CR73,CS72,CR73))</f>
        <v>179925.88947854505</v>
      </c>
      <c r="CT73" s="13">
        <f t="shared" ref="CT73" ca="1" si="2268">IF(CT7="","",IF(CT72&lt;CS73,CT72,CS73))</f>
        <v>179925.88947854505</v>
      </c>
      <c r="CU73" s="13">
        <f t="shared" ref="CU73" ca="1" si="2269">IF(CU7="","",IF(CU72&lt;CT73,CU72,CT73))</f>
        <v>179925.88947854505</v>
      </c>
      <c r="CV73" s="13">
        <f t="shared" ref="CV73" ca="1" si="2270">IF(CV7="","",IF(CV72&lt;CU73,CV72,CU73))</f>
        <v>179925.88947854505</v>
      </c>
      <c r="CW73" s="13">
        <f t="shared" ref="CW73" ca="1" si="2271">IF(CW7="","",IF(CW72&lt;CV73,CW72,CV73))</f>
        <v>179925.88947854505</v>
      </c>
      <c r="CX73" s="13">
        <f t="shared" ref="CX73" ca="1" si="2272">IF(CX7="","",IF(CX72&lt;CW73,CX72,CW73))</f>
        <v>179925.88947854505</v>
      </c>
      <c r="CY73" s="13">
        <f t="shared" ref="CY73" ca="1" si="2273">IF(CY7="","",IF(CY72&lt;CX73,CY72,CX73))</f>
        <v>179925.88947854505</v>
      </c>
      <c r="CZ73" s="13">
        <f t="shared" ref="CZ73" ca="1" si="2274">IF(CZ7="","",IF(CZ72&lt;CY73,CZ72,CY73))</f>
        <v>179925.88947854505</v>
      </c>
      <c r="DA73" s="13">
        <f t="shared" ref="DA73" ca="1" si="2275">IF(DA7="","",IF(DA72&lt;CZ73,DA72,CZ73))</f>
        <v>179925.88947854505</v>
      </c>
      <c r="DB73" s="13">
        <f t="shared" ref="DB73" ca="1" si="2276">IF(DB7="","",IF(DB72&lt;DA73,DB72,DA73))</f>
        <v>179925.88947854505</v>
      </c>
      <c r="DC73" s="13">
        <f t="shared" ref="DC73" ca="1" si="2277">IF(DC7="","",IF(DC72&lt;DB73,DC72,DB73))</f>
        <v>179925.88947854505</v>
      </c>
      <c r="DD73" s="13">
        <f t="shared" ref="DD73" ca="1" si="2278">IF(DD7="","",IF(DD72&lt;DC73,DD72,DC73))</f>
        <v>179925.88947854505</v>
      </c>
      <c r="DE73" s="13">
        <f t="shared" ref="DE73" ca="1" si="2279">IF(DE7="","",IF(DE72&lt;DD73,DE72,DD73))</f>
        <v>179925.88947854505</v>
      </c>
      <c r="DF73" s="13">
        <f t="shared" ref="DF73" ca="1" si="2280">IF(DF7="","",IF(DF72&lt;DE73,DF72,DE73))</f>
        <v>179925.88947854505</v>
      </c>
      <c r="DG73" s="13">
        <f t="shared" ref="DG73" ca="1" si="2281">IF(DG7="","",IF(DG72&lt;DF73,DG72,DF73))</f>
        <v>179925.88947854505</v>
      </c>
      <c r="DH73" s="13">
        <f t="shared" ref="DH73" ca="1" si="2282">IF(DH7="","",IF(DH72&lt;DG73,DH72,DG73))</f>
        <v>179925.88947854505</v>
      </c>
      <c r="DI73" s="13">
        <f t="shared" ref="DI73" ca="1" si="2283">IF(DI7="","",IF(DI72&lt;DH73,DI72,DH73))</f>
        <v>179925.88947854505</v>
      </c>
      <c r="DJ73" s="13">
        <f t="shared" ref="DJ73" ca="1" si="2284">IF(DJ7="","",IF(DJ72&lt;DI73,DJ72,DI73))</f>
        <v>179925.88947854505</v>
      </c>
      <c r="DK73" s="13">
        <f t="shared" ref="DK73" ca="1" si="2285">IF(DK7="","",IF(DK72&lt;DJ73,DK72,DJ73))</f>
        <v>179925.88947854505</v>
      </c>
      <c r="DL73" s="13">
        <f t="shared" ref="DL73" ca="1" si="2286">IF(DL7="","",IF(DL72&lt;DK73,DL72,DK73))</f>
        <v>179925.88947854505</v>
      </c>
      <c r="DM73" s="13">
        <f t="shared" ref="DM73" ca="1" si="2287">IF(DM7="","",IF(DM72&lt;DL73,DM72,DL73))</f>
        <v>179925.88947854505</v>
      </c>
      <c r="DN73" s="13">
        <f t="shared" ref="DN73" ca="1" si="2288">IF(DN7="","",IF(DN72&lt;DM73,DN72,DM73))</f>
        <v>179925.88947854505</v>
      </c>
      <c r="DO73" s="13">
        <f t="shared" ref="DO73" ca="1" si="2289">IF(DO7="","",IF(DO72&lt;DN73,DO72,DN73))</f>
        <v>179925.88947854505</v>
      </c>
      <c r="DP73" s="13">
        <f t="shared" ref="DP73" ca="1" si="2290">IF(DP7="","",IF(DP72&lt;DO73,DP72,DO73))</f>
        <v>179925.88947854505</v>
      </c>
      <c r="DQ73" s="13">
        <f t="shared" ref="DQ73" ca="1" si="2291">IF(DQ7="","",IF(DQ72&lt;DP73,DQ72,DP73))</f>
        <v>179925.88947854505</v>
      </c>
      <c r="DR73" s="13">
        <f t="shared" ref="DR73" ca="1" si="2292">IF(DR7="","",IF(DR72&lt;DQ73,DR72,DQ73))</f>
        <v>179925.88947854505</v>
      </c>
      <c r="DS73" s="13">
        <f t="shared" ref="DS73" ca="1" si="2293">IF(DS7="","",IF(DS72&lt;DR73,DS72,DR73))</f>
        <v>179925.88947854505</v>
      </c>
      <c r="DT73" s="13">
        <f t="shared" ref="DT73" ca="1" si="2294">IF(DT7="","",IF(DT72&lt;DS73,DT72,DS73))</f>
        <v>179925.88947854505</v>
      </c>
      <c r="DU73" s="13">
        <f t="shared" ref="DU73" ca="1" si="2295">IF(DU7="","",IF(DU72&lt;DT73,DU72,DT73))</f>
        <v>179925.88947854505</v>
      </c>
      <c r="DV73" s="13">
        <f t="shared" ref="DV73" ca="1" si="2296">IF(DV7="","",IF(DV72&lt;DU73,DV72,DU73))</f>
        <v>179925.88947854505</v>
      </c>
      <c r="DW73" s="13">
        <f t="shared" ref="DW73" ca="1" si="2297">IF(DW7="","",IF(DW72&lt;DV73,DW72,DV73))</f>
        <v>179925.88947854505</v>
      </c>
      <c r="DX73" s="13">
        <f t="shared" ref="DX73" ca="1" si="2298">IF(DX7="","",IF(DX72&lt;DW73,DX72,DW73))</f>
        <v>179925.88947854505</v>
      </c>
      <c r="DY73" s="13">
        <f t="shared" ref="DY73" ca="1" si="2299">IF(DY7="","",IF(DY72&lt;DX73,DY72,DX73))</f>
        <v>179925.88947854505</v>
      </c>
      <c r="DZ73" s="13">
        <f t="shared" ref="DZ73" ca="1" si="2300">IF(DZ7="","",IF(DZ72&lt;DY73,DZ72,DY73))</f>
        <v>179925.88947854505</v>
      </c>
      <c r="EA73" s="13">
        <f t="shared" ref="EA73" ca="1" si="2301">IF(EA7="","",IF(EA72&lt;DZ73,EA72,DZ73))</f>
        <v>179925.88947854505</v>
      </c>
      <c r="EB73" s="13">
        <f ca="1">IF(EB7="","",IF(EB72&lt;EA73,EB72,EA73))</f>
        <v>179925.88947854505</v>
      </c>
      <c r="EC73" s="13">
        <f t="shared" ref="EC73" ca="1" si="2302">IF(EC7="","",IF(EC72&lt;EB73,EC72,EB73))</f>
        <v>179925.88947854505</v>
      </c>
      <c r="ED73" s="13">
        <f t="shared" ref="ED73" ca="1" si="2303">IF(ED7="","",IF(ED72&lt;EC73,ED72,EC73))</f>
        <v>179925.88947854505</v>
      </c>
      <c r="EE73" s="13">
        <f t="shared" ref="EE73" ca="1" si="2304">IF(EE7="","",IF(EE72&lt;ED73,EE72,ED73))</f>
        <v>179925.88947854505</v>
      </c>
      <c r="EF73" s="13">
        <f t="shared" ref="EF73" ca="1" si="2305">IF(EF7="","",IF(EF72&lt;EE73,EF72,EE73))</f>
        <v>179925.88947854505</v>
      </c>
      <c r="EG73" s="13">
        <f t="shared" ref="EG73" ca="1" si="2306">IF(EG7="","",IF(EG72&lt;EF73,EG72,EF73))</f>
        <v>179925.88947854505</v>
      </c>
      <c r="EH73" s="13">
        <f t="shared" ref="EH73" ca="1" si="2307">IF(EH7="","",IF(EH72&lt;EG73,EH72,EG73))</f>
        <v>179925.88947854505</v>
      </c>
      <c r="EI73" s="13">
        <f t="shared" ref="EI73" ca="1" si="2308">IF(EI7="","",IF(EI72&lt;EH73,EI72,EH73))</f>
        <v>179925.88947854505</v>
      </c>
      <c r="EJ73" s="13">
        <f t="shared" ref="EJ73" ca="1" si="2309">IF(EJ7="","",IF(EJ72&lt;EI73,EJ72,EI73))</f>
        <v>179925.88947854505</v>
      </c>
      <c r="EK73" s="13">
        <f t="shared" ref="EK73" ca="1" si="2310">IF(EK7="","",IF(EK72&lt;EJ73,EK72,EJ73))</f>
        <v>179925.88947854505</v>
      </c>
      <c r="EL73" s="13">
        <f t="shared" ref="EL73" ca="1" si="2311">IF(EL7="","",IF(EL72&lt;EK73,EL72,EK73))</f>
        <v>179925.88947854505</v>
      </c>
      <c r="EM73" s="13">
        <f t="shared" ref="EM73" ca="1" si="2312">IF(EM7="","",IF(EM72&lt;EL73,EM72,EL73))</f>
        <v>179925.88947854505</v>
      </c>
      <c r="EN73" s="13">
        <f t="shared" ref="EN73" ca="1" si="2313">IF(EN7="","",IF(EN72&lt;EM73,EN72,EM73))</f>
        <v>179925.88947854505</v>
      </c>
      <c r="EO73" s="13">
        <f t="shared" ref="EO73" ca="1" si="2314">IF(EO7="","",IF(EO72&lt;EN73,EO72,EN73))</f>
        <v>179925.88947854505</v>
      </c>
      <c r="EP73" s="13">
        <f t="shared" ref="EP73" ca="1" si="2315">IF(EP7="","",IF(EP72&lt;EO73,EP72,EO73))</f>
        <v>179925.88947854505</v>
      </c>
      <c r="EQ73" s="13">
        <f t="shared" ref="EQ73" ca="1" si="2316">IF(EQ7="","",IF(EQ72&lt;EP73,EQ72,EP73))</f>
        <v>179925.88947854505</v>
      </c>
      <c r="ER73" s="13">
        <f t="shared" ref="ER73" ca="1" si="2317">IF(ER7="","",IF(ER72&lt;EQ73,ER72,EQ73))</f>
        <v>179925.88947854505</v>
      </c>
      <c r="ES73" s="13">
        <f t="shared" ref="ES73" ca="1" si="2318">IF(ES7="","",IF(ES72&lt;ER73,ES72,ER73))</f>
        <v>179925.88947854505</v>
      </c>
      <c r="ET73" s="13">
        <f t="shared" ref="ET73" ca="1" si="2319">IF(ET7="","",IF(ET72&lt;ES73,ET72,ES73))</f>
        <v>179925.88947854505</v>
      </c>
      <c r="EU73" s="13">
        <f t="shared" ref="EU73" ca="1" si="2320">IF(EU7="","",IF(EU72&lt;ET73,EU72,ET73))</f>
        <v>179925.88947854505</v>
      </c>
      <c r="EV73" s="13">
        <f t="shared" ref="EV73" ca="1" si="2321">IF(EV7="","",IF(EV72&lt;EU73,EV72,EU73))</f>
        <v>179925.88947854505</v>
      </c>
      <c r="EW73" s="13">
        <f t="shared" ref="EW73" ca="1" si="2322">IF(EW7="","",IF(EW72&lt;EV73,EW72,EV73))</f>
        <v>179925.88947854505</v>
      </c>
      <c r="EX73" s="13">
        <f t="shared" ref="EX73" ca="1" si="2323">IF(EX7="","",IF(EX72&lt;EW73,EX72,EW73))</f>
        <v>179925.88947854505</v>
      </c>
      <c r="EY73" s="13">
        <f t="shared" ref="EY73" ca="1" si="2324">IF(EY7="","",IF(EY72&lt;EX73,EY72,EX73))</f>
        <v>179925.88947854505</v>
      </c>
      <c r="EZ73" s="13">
        <f t="shared" ref="EZ73" ca="1" si="2325">IF(EZ7="","",IF(EZ72&lt;EY73,EZ72,EY73))</f>
        <v>179925.88947854505</v>
      </c>
      <c r="FA73" s="13">
        <f t="shared" ref="FA73" ca="1" si="2326">IF(FA7="","",IF(FA72&lt;EZ73,FA72,EZ73))</f>
        <v>179925.88947854505</v>
      </c>
      <c r="FB73" s="13">
        <f t="shared" ref="FB73" ca="1" si="2327">IF(FB7="","",IF(FB72&lt;FA73,FB72,FA73))</f>
        <v>179925.88947854505</v>
      </c>
      <c r="FC73" s="13">
        <f t="shared" ref="FC73" ca="1" si="2328">IF(FC7="","",IF(FC72&lt;FB73,FC72,FB73))</f>
        <v>179925.88947854505</v>
      </c>
      <c r="FD73" s="13">
        <f t="shared" ref="FD73" ca="1" si="2329">IF(FD7="","",IF(FD72&lt;FC73,FD72,FC73))</f>
        <v>179925.88947854505</v>
      </c>
      <c r="FE73" s="13">
        <f t="shared" ref="FE73" ca="1" si="2330">IF(FE7="","",IF(FE72&lt;FD73,FE72,FD73))</f>
        <v>179925.88947854505</v>
      </c>
      <c r="FF73" s="13">
        <f t="shared" ref="FF73" ca="1" si="2331">IF(FF7="","",IF(FF72&lt;FE73,FF72,FE73))</f>
        <v>179925.88947854505</v>
      </c>
      <c r="FG73" s="13">
        <f t="shared" ref="FG73" ca="1" si="2332">IF(FG7="","",IF(FG72&lt;FF73,FG72,FF73))</f>
        <v>179925.88947854505</v>
      </c>
      <c r="FH73" s="13">
        <f t="shared" ref="FH73" ca="1" si="2333">IF(FH7="","",IF(FH72&lt;FG73,FH72,FG73))</f>
        <v>179925.88947854505</v>
      </c>
      <c r="FI73" s="13">
        <f t="shared" ref="FI73" ca="1" si="2334">IF(FI7="","",IF(FI72&lt;FH73,FI72,FH73))</f>
        <v>179925.88947854505</v>
      </c>
      <c r="FJ73" s="13">
        <f t="shared" ref="FJ73" ca="1" si="2335">IF(FJ7="","",IF(FJ72&lt;FI73,FJ72,FI73))</f>
        <v>179925.88947854505</v>
      </c>
      <c r="FK73" s="13">
        <f t="shared" ref="FK73" ca="1" si="2336">IF(FK7="","",IF(FK72&lt;FJ73,FK72,FJ73))</f>
        <v>179925.88947854505</v>
      </c>
      <c r="FL73" s="13">
        <f t="shared" ref="FL73" ca="1" si="2337">IF(FL7="","",IF(FL72&lt;FK73,FL72,FK73))</f>
        <v>179925.88947854505</v>
      </c>
      <c r="FM73" s="13">
        <f t="shared" ref="FM73" ca="1" si="2338">IF(FM7="","",IF(FM72&lt;FL73,FM72,FL73))</f>
        <v>179925.88947854505</v>
      </c>
      <c r="FN73" s="13">
        <f t="shared" ref="FN73" ca="1" si="2339">IF(FN7="","",IF(FN72&lt;FM73,FN72,FM73))</f>
        <v>179925.88947854505</v>
      </c>
      <c r="FO73" s="13">
        <f t="shared" ref="FO73" ca="1" si="2340">IF(FO7="","",IF(FO72&lt;FN73,FO72,FN73))</f>
        <v>179925.88947854505</v>
      </c>
      <c r="FP73" s="13">
        <f t="shared" ref="FP73" ca="1" si="2341">IF(FP7="","",IF(FP72&lt;FO73,FP72,FO73))</f>
        <v>179925.88947854505</v>
      </c>
      <c r="FQ73" s="13">
        <f t="shared" ref="FQ73" ca="1" si="2342">IF(FQ7="","",IF(FQ72&lt;FP73,FQ72,FP73))</f>
        <v>179925.88947854505</v>
      </c>
      <c r="FR73" s="13">
        <f t="shared" ref="FR73" ca="1" si="2343">IF(FR7="","",IF(FR72&lt;FQ73,FR72,FQ73))</f>
        <v>179925.88947854505</v>
      </c>
      <c r="FS73" s="13">
        <f t="shared" ref="FS73" ca="1" si="2344">IF(FS7="","",IF(FS72&lt;FR73,FS72,FR73))</f>
        <v>179925.88947854505</v>
      </c>
      <c r="FT73" s="13">
        <f t="shared" ref="FT73" ca="1" si="2345">IF(FT7="","",IF(FT72&lt;FS73,FT72,FS73))</f>
        <v>179925.88947854505</v>
      </c>
      <c r="FU73" s="13">
        <f t="shared" ref="FU73" ca="1" si="2346">IF(FU7="","",IF(FU72&lt;FT73,FU72,FT73))</f>
        <v>179925.88947854505</v>
      </c>
      <c r="FV73" s="13">
        <f t="shared" ref="FV73" ca="1" si="2347">IF(FV7="","",IF(FV72&lt;FU73,FV72,FU73))</f>
        <v>179925.88947854505</v>
      </c>
      <c r="FW73" s="13">
        <f t="shared" ref="FW73" ca="1" si="2348">IF(FW7="","",IF(FW72&lt;FV73,FW72,FV73))</f>
        <v>179925.88947854505</v>
      </c>
      <c r="FX73" s="13">
        <f t="shared" ref="FX73" ca="1" si="2349">IF(FX7="","",IF(FX72&lt;FW73,FX72,FW73))</f>
        <v>179925.88947854505</v>
      </c>
      <c r="FY73" s="13">
        <f t="shared" ref="FY73" ca="1" si="2350">IF(FY7="","",IF(FY72&lt;FX73,FY72,FX73))</f>
        <v>179925.88947854505</v>
      </c>
      <c r="FZ73" s="13">
        <f t="shared" ref="FZ73" ca="1" si="2351">IF(FZ7="","",IF(FZ72&lt;FY73,FZ72,FY73))</f>
        <v>179925.88947854505</v>
      </c>
      <c r="GA73" s="13">
        <f t="shared" ref="GA73" ca="1" si="2352">IF(GA7="","",IF(GA72&lt;FZ73,GA72,FZ73))</f>
        <v>179925.88947854505</v>
      </c>
      <c r="GB73" s="13">
        <f t="shared" ref="GB73" ca="1" si="2353">IF(GB7="","",IF(GB72&lt;GA73,GB72,GA73))</f>
        <v>179925.88947854505</v>
      </c>
      <c r="GC73" s="13">
        <f t="shared" ref="GC73" ca="1" si="2354">IF(GC7="","",IF(GC72&lt;GB73,GC72,GB73))</f>
        <v>179925.88947854505</v>
      </c>
      <c r="GD73" s="13">
        <f t="shared" ref="GD73" ca="1" si="2355">IF(GD7="","",IF(GD72&lt;GC73,GD72,GC73))</f>
        <v>179925.88947854505</v>
      </c>
      <c r="GE73" s="13">
        <f t="shared" ref="GE73" ca="1" si="2356">IF(GE7="","",IF(GE72&lt;GD73,GE72,GD73))</f>
        <v>179925.88947854505</v>
      </c>
      <c r="GF73" s="13">
        <f t="shared" ref="GF73" ca="1" si="2357">IF(GF7="","",IF(GF72&lt;GE73,GF72,GE73))</f>
        <v>179925.88947854505</v>
      </c>
      <c r="GG73" s="13">
        <f t="shared" ref="GG73" ca="1" si="2358">IF(GG7="","",IF(GG72&lt;GF73,GG72,GF73))</f>
        <v>179925.88947854505</v>
      </c>
      <c r="GH73" s="13">
        <f t="shared" ref="GH73" ca="1" si="2359">IF(GH7="","",IF(GH72&lt;GG73,GH72,GG73))</f>
        <v>179925.88947854505</v>
      </c>
      <c r="GI73" s="13">
        <f t="shared" ref="GI73" ca="1" si="2360">IF(GI7="","",IF(GI72&lt;GH73,GI72,GH73))</f>
        <v>179925.88947854505</v>
      </c>
      <c r="GJ73" s="13">
        <f t="shared" ref="GJ73" ca="1" si="2361">IF(GJ7="","",IF(GJ72&lt;GI73,GJ72,GI73))</f>
        <v>179925.88947854505</v>
      </c>
      <c r="GK73" s="13">
        <f t="shared" ref="GK73" ca="1" si="2362">IF(GK7="","",IF(GK72&lt;GJ73,GK72,GJ73))</f>
        <v>179925.88947854505</v>
      </c>
      <c r="GL73" s="13">
        <f t="shared" ref="GL73" ca="1" si="2363">IF(GL7="","",IF(GL72&lt;GK73,GL72,GK73))</f>
        <v>179925.88947854505</v>
      </c>
      <c r="GM73" s="13">
        <f t="shared" ref="GM73" ca="1" si="2364">IF(GM7="","",IF(GM72&lt;GL73,GM72,GL73))</f>
        <v>179925.88947854505</v>
      </c>
      <c r="GN73" s="13">
        <f t="shared" ref="GN73" ca="1" si="2365">IF(GN7="","",IF(GN72&lt;GM73,GN72,GM73))</f>
        <v>179925.88947854505</v>
      </c>
      <c r="GO73" s="13">
        <f t="shared" ref="GO73" ca="1" si="2366">IF(GO7="","",IF(GO72&lt;GN73,GO72,GN73))</f>
        <v>179925.88947854505</v>
      </c>
      <c r="GP73" s="13">
        <f t="shared" ref="GP73" ca="1" si="2367">IF(GP7="","",IF(GP72&lt;GO73,GP72,GO73))</f>
        <v>179925.88947854505</v>
      </c>
      <c r="GQ73" s="13">
        <f t="shared" ref="GQ73" ca="1" si="2368">IF(GQ7="","",IF(GQ72&lt;GP73,GQ72,GP73))</f>
        <v>179925.88947854505</v>
      </c>
      <c r="GR73" s="13">
        <f t="shared" ref="GR73" ca="1" si="2369">IF(GR7="","",IF(GR72&lt;GQ73,GR72,GQ73))</f>
        <v>179925.88947854505</v>
      </c>
      <c r="GS73" s="13">
        <f t="shared" ref="GS73" ca="1" si="2370">IF(GS7="","",IF(GS72&lt;GR73,GS72,GR73))</f>
        <v>179925.88947854505</v>
      </c>
      <c r="GT73" s="13">
        <f t="shared" ref="GT73" ca="1" si="2371">IF(GT7="","",IF(GT72&lt;GS73,GT72,GS73))</f>
        <v>179925.88947854505</v>
      </c>
      <c r="GU73" s="13">
        <f t="shared" ref="GU73" ca="1" si="2372">IF(GU7="","",IF(GU72&lt;GT73,GU72,GT73))</f>
        <v>179925.88947854505</v>
      </c>
      <c r="GV73" s="13">
        <f t="shared" ref="GV73" ca="1" si="2373">IF(GV7="","",IF(GV72&lt;GU73,GV72,GU73))</f>
        <v>179925.88947854505</v>
      </c>
      <c r="GW73" s="13">
        <f t="shared" ref="GW73" ca="1" si="2374">IF(GW7="","",IF(GW72&lt;GV73,GW72,GV73))</f>
        <v>179925.88947854505</v>
      </c>
      <c r="GX73" s="13">
        <f t="shared" ref="GX73" ca="1" si="2375">IF(GX7="","",IF(GX72&lt;GW73,GX72,GW73))</f>
        <v>179925.88947854505</v>
      </c>
      <c r="GY73" s="13">
        <f t="shared" ref="GY73" ca="1" si="2376">IF(GY7="","",IF(GY72&lt;GX73,GY72,GX73))</f>
        <v>179925.88947854505</v>
      </c>
      <c r="GZ73" s="13">
        <f t="shared" ref="GZ73" ca="1" si="2377">IF(GZ7="","",IF(GZ72&lt;GY73,GZ72,GY73))</f>
        <v>179925.88947854505</v>
      </c>
      <c r="HA73" s="13">
        <f t="shared" ref="HA73" ca="1" si="2378">IF(HA7="","",IF(HA72&lt;GZ73,HA72,GZ73))</f>
        <v>179925.88947854505</v>
      </c>
      <c r="HB73" s="13">
        <f t="shared" ref="HB73" ca="1" si="2379">IF(HB7="","",IF(HB72&lt;HA73,HB72,HA73))</f>
        <v>179925.88947854505</v>
      </c>
      <c r="HC73" s="13">
        <f t="shared" ref="HC73" ca="1" si="2380">IF(HC7="","",IF(HC72&lt;HB73,HC72,HB73))</f>
        <v>179925.88947854505</v>
      </c>
      <c r="HD73" s="13">
        <f t="shared" ref="HD73" ca="1" si="2381">IF(HD7="","",IF(HD72&lt;HC73,HD72,HC73))</f>
        <v>179925.88947854505</v>
      </c>
      <c r="HE73" s="13">
        <f t="shared" ref="HE73" ca="1" si="2382">IF(HE7="","",IF(HE72&lt;HD73,HE72,HD73))</f>
        <v>179925.88947854505</v>
      </c>
      <c r="HF73" s="13">
        <f t="shared" ref="HF73" ca="1" si="2383">IF(HF7="","",IF(HF72&lt;HE73,HF72,HE73))</f>
        <v>179925.88947854505</v>
      </c>
      <c r="HG73" s="13">
        <f t="shared" ref="HG73" ca="1" si="2384">IF(HG7="","",IF(HG72&lt;HF73,HG72,HF73))</f>
        <v>179925.88947854505</v>
      </c>
      <c r="HH73" s="13">
        <f t="shared" ref="HH73" ca="1" si="2385">IF(HH7="","",IF(HH72&lt;HG73,HH72,HG73))</f>
        <v>179925.88947854505</v>
      </c>
      <c r="HI73" s="13">
        <f t="shared" ref="HI73" ca="1" si="2386">IF(HI7="","",IF(HI72&lt;HH73,HI72,HH73))</f>
        <v>179925.88947854505</v>
      </c>
      <c r="HJ73" s="13">
        <f t="shared" ref="HJ73" ca="1" si="2387">IF(HJ7="","",IF(HJ72&lt;HI73,HJ72,HI73))</f>
        <v>179925.88947854505</v>
      </c>
      <c r="HK73" s="13">
        <f t="shared" ref="HK73" ca="1" si="2388">IF(HK7="","",IF(HK72&lt;HJ73,HK72,HJ73))</f>
        <v>179925.88947854505</v>
      </c>
      <c r="HL73" s="13">
        <f t="shared" ref="HL73" ca="1" si="2389">IF(HL7="","",IF(HL72&lt;HK73,HL72,HK73))</f>
        <v>179925.88947854505</v>
      </c>
      <c r="HM73" s="13">
        <f t="shared" ref="HM73" ca="1" si="2390">IF(HM7="","",IF(HM72&lt;HL73,HM72,HL73))</f>
        <v>179925.88947854505</v>
      </c>
      <c r="HN73" s="13">
        <f t="shared" ref="HN73" ca="1" si="2391">IF(HN7="","",IF(HN72&lt;HM73,HN72,HM73))</f>
        <v>179925.88947854505</v>
      </c>
      <c r="HO73" s="13">
        <f t="shared" ref="HO73" ca="1" si="2392">IF(HO7="","",IF(HO72&lt;HN73,HO72,HN73))</f>
        <v>179925.88947854505</v>
      </c>
      <c r="HP73" s="13">
        <f t="shared" ref="HP73" ca="1" si="2393">IF(HP7="","",IF(HP72&lt;HO73,HP72,HO73))</f>
        <v>179925.88947854505</v>
      </c>
      <c r="HQ73" s="13">
        <f t="shared" ref="HQ73" ca="1" si="2394">IF(HQ7="","",IF(HQ72&lt;HP73,HQ72,HP73))</f>
        <v>179925.88947854505</v>
      </c>
      <c r="HR73" s="13">
        <f t="shared" ref="HR73" ca="1" si="2395">IF(HR7="","",IF(HR72&lt;HQ73,HR72,HQ73))</f>
        <v>179925.88947854505</v>
      </c>
      <c r="HS73" s="13">
        <f t="shared" ref="HS73" ca="1" si="2396">IF(HS7="","",IF(HS72&lt;HR73,HS72,HR73))</f>
        <v>179925.88947854505</v>
      </c>
      <c r="HT73" s="13">
        <f t="shared" ref="HT73" ca="1" si="2397">IF(HT7="","",IF(HT72&lt;HS73,HT72,HS73))</f>
        <v>179925.88947854505</v>
      </c>
      <c r="HU73" s="13">
        <f t="shared" ref="HU73" ca="1" si="2398">IF(HU7="","",IF(HU72&lt;HT73,HU72,HT73))</f>
        <v>179925.88947854505</v>
      </c>
      <c r="HV73" s="13">
        <f t="shared" ref="HV73" ca="1" si="2399">IF(HV7="","",IF(HV72&lt;HU73,HV72,HU73))</f>
        <v>179925.88947854505</v>
      </c>
      <c r="HW73" s="13">
        <f t="shared" ref="HW73" ca="1" si="2400">IF(HW7="","",IF(HW72&lt;HV73,HW72,HV73))</f>
        <v>179925.88947854505</v>
      </c>
      <c r="HX73" s="13">
        <f t="shared" ref="HX73" ca="1" si="2401">IF(HX7="","",IF(HX72&lt;HW73,HX72,HW73))</f>
        <v>179925.88947854505</v>
      </c>
      <c r="HY73" s="13">
        <f t="shared" ref="HY73" ca="1" si="2402">IF(HY7="","",IF(HY72&lt;HX73,HY72,HX73))</f>
        <v>179925.88947854505</v>
      </c>
      <c r="HZ73" s="13">
        <f t="shared" ref="HZ73" ca="1" si="2403">IF(HZ7="","",IF(HZ72&lt;HY73,HZ72,HY73))</f>
        <v>179925.88947854505</v>
      </c>
      <c r="IA73" s="13">
        <f t="shared" ref="IA73" ca="1" si="2404">IF(IA7="","",IF(IA72&lt;HZ73,IA72,HZ73))</f>
        <v>179925.88947854505</v>
      </c>
      <c r="IB73" s="13">
        <f t="shared" ref="IB73" ca="1" si="2405">IF(IB7="","",IF(IB72&lt;IA73,IB72,IA73))</f>
        <v>179925.88947854505</v>
      </c>
      <c r="IC73" s="13">
        <f t="shared" ref="IC73" ca="1" si="2406">IF(IC7="","",IF(IC72&lt;IB73,IC72,IB73))</f>
        <v>179925.88947854505</v>
      </c>
      <c r="ID73" s="13">
        <f t="shared" ref="ID73" ca="1" si="2407">IF(ID7="","",IF(ID72&lt;IC73,ID72,IC73))</f>
        <v>179925.88947854505</v>
      </c>
      <c r="IE73" s="13">
        <f t="shared" ref="IE73" ca="1" si="2408">IF(IE7="","",IF(IE72&lt;ID73,IE72,ID73))</f>
        <v>179925.88947854505</v>
      </c>
      <c r="IF73" s="13">
        <f t="shared" ref="IF73" ca="1" si="2409">IF(IF7="","",IF(IF72&lt;IE73,IF72,IE73))</f>
        <v>179925.88947854505</v>
      </c>
      <c r="IG73" s="13">
        <f t="shared" ref="IG73" ca="1" si="2410">IF(IG7="","",IF(IG72&lt;IF73,IG72,IF73))</f>
        <v>179925.88947854505</v>
      </c>
      <c r="IH73" s="13">
        <f t="shared" ref="IH73" ca="1" si="2411">IF(IH7="","",IF(IH72&lt;IG73,IH72,IG73))</f>
        <v>179925.88947854505</v>
      </c>
      <c r="II73" s="13">
        <f t="shared" ref="II73" ca="1" si="2412">IF(II7="","",IF(II72&lt;IH73,II72,IH73))</f>
        <v>179925.88947854505</v>
      </c>
      <c r="IJ73" s="13">
        <f t="shared" ref="IJ73" ca="1" si="2413">IF(IJ7="","",IF(IJ72&lt;II73,IJ72,II73))</f>
        <v>179925.88947854505</v>
      </c>
      <c r="IK73" s="13">
        <f t="shared" ref="IK73" ca="1" si="2414">IF(IK7="","",IF(IK72&lt;IJ73,IK72,IJ73))</f>
        <v>179925.88947854505</v>
      </c>
      <c r="IL73" s="13">
        <f t="shared" ref="IL73" ca="1" si="2415">IF(IL7="","",IF(IL72&lt;IK73,IL72,IK73))</f>
        <v>179925.88947854505</v>
      </c>
      <c r="IM73" s="13">
        <f t="shared" ref="IM73" ca="1" si="2416">IF(IM7="","",IF(IM72&lt;IL73,IM72,IL73))</f>
        <v>179925.88947854505</v>
      </c>
      <c r="IN73" s="13">
        <f t="shared" ref="IN73" ca="1" si="2417">IF(IN7="","",IF(IN72&lt;IM73,IN72,IM73))</f>
        <v>179925.88947854505</v>
      </c>
      <c r="IO73" s="13">
        <f t="shared" ref="IO73" ca="1" si="2418">IF(IO7="","",IF(IO72&lt;IN73,IO72,IN73))</f>
        <v>179925.88947854505</v>
      </c>
      <c r="IP73" s="13">
        <f t="shared" ref="IP73" ca="1" si="2419">IF(IP7="","",IF(IP72&lt;IO73,IP72,IO73))</f>
        <v>179925.88947854505</v>
      </c>
      <c r="IQ73" s="13">
        <f t="shared" ref="IQ73" ca="1" si="2420">IF(IQ7="","",IF(IQ72&lt;IP73,IQ72,IP73))</f>
        <v>179925.88947854505</v>
      </c>
      <c r="IR73" s="13">
        <f t="shared" ref="IR73" ca="1" si="2421">IF(IR7="","",IF(IR72&lt;IQ73,IR72,IQ73))</f>
        <v>179925.88947854505</v>
      </c>
      <c r="IS73" s="13">
        <f t="shared" ref="IS73" ca="1" si="2422">IF(IS7="","",IF(IS72&lt;IR73,IS72,IR73))</f>
        <v>179925.88947854505</v>
      </c>
      <c r="IT73" s="13">
        <f t="shared" ref="IT73" ca="1" si="2423">IF(IT7="","",IF(IT72&lt;IS73,IT72,IS73))</f>
        <v>179925.88947854505</v>
      </c>
      <c r="IU73" s="13">
        <f t="shared" ref="IU73" ca="1" si="2424">IF(IU7="","",IF(IU72&lt;IT73,IU72,IT73))</f>
        <v>179925.88947854505</v>
      </c>
      <c r="IV73" s="13">
        <f t="shared" ref="IV73" ca="1" si="2425">IF(IV7="","",IF(IV72&lt;IU73,IV72,IU73))</f>
        <v>179925.88947854505</v>
      </c>
      <c r="IW73" s="13">
        <f t="shared" ref="IW73" ca="1" si="2426">IF(IW7="","",IF(IW72&lt;IV73,IW72,IV73))</f>
        <v>179925.88947854505</v>
      </c>
      <c r="IX73" s="13">
        <f t="shared" ref="IX73" ca="1" si="2427">IF(IX7="","",IF(IX72&lt;IW73,IX72,IW73))</f>
        <v>179925.88947854505</v>
      </c>
      <c r="IY73" s="13">
        <f t="shared" ref="IY73" ca="1" si="2428">IF(IY7="","",IF(IY72&lt;IX73,IY72,IX73))</f>
        <v>179925.88947854505</v>
      </c>
      <c r="IZ73" s="13">
        <f t="shared" ref="IZ73" ca="1" si="2429">IF(IZ7="","",IF(IZ72&lt;IY73,IZ72,IY73))</f>
        <v>179925.88947854505</v>
      </c>
      <c r="JA73" s="13">
        <f t="shared" ref="JA73" ca="1" si="2430">IF(JA7="","",IF(JA72&lt;IZ73,JA72,IZ73))</f>
        <v>179925.88947854505</v>
      </c>
      <c r="JB73" s="13">
        <f t="shared" ref="JB73" ca="1" si="2431">IF(JB7="","",IF(JB72&lt;JA73,JB72,JA73))</f>
        <v>179925.88947854505</v>
      </c>
      <c r="JC73" s="13">
        <f t="shared" ref="JC73" ca="1" si="2432">IF(JC7="","",IF(JC72&lt;JB73,JC72,JB73))</f>
        <v>179925.88947854505</v>
      </c>
      <c r="JD73" s="13">
        <f t="shared" ref="JD73" ca="1" si="2433">IF(JD7="","",IF(JD72&lt;JC73,JD72,JC73))</f>
        <v>179925.88947854505</v>
      </c>
      <c r="JE73" s="13">
        <f t="shared" ref="JE73" ca="1" si="2434">IF(JE7="","",IF(JE72&lt;JD73,JE72,JD73))</f>
        <v>179925.88947854505</v>
      </c>
      <c r="JF73" s="13">
        <f t="shared" ref="JF73" ca="1" si="2435">IF(JF7="","",IF(JF72&lt;JE73,JF72,JE73))</f>
        <v>179925.88947854505</v>
      </c>
      <c r="JG73" s="13">
        <f t="shared" ref="JG73" ca="1" si="2436">IF(JG7="","",IF(JG72&lt;JF73,JG72,JF73))</f>
        <v>179925.88947854505</v>
      </c>
      <c r="JH73" s="13">
        <f t="shared" ref="JH73" ca="1" si="2437">IF(JH7="","",IF(JH72&lt;JG73,JH72,JG73))</f>
        <v>179925.88947854505</v>
      </c>
      <c r="JI73" s="13">
        <f t="shared" ref="JI73" ca="1" si="2438">IF(JI7="","",IF(JI72&lt;JH73,JI72,JH73))</f>
        <v>179925.88947854505</v>
      </c>
      <c r="JJ73" s="13">
        <f t="shared" ref="JJ73" ca="1" si="2439">IF(JJ7="","",IF(JJ72&lt;JI73,JJ72,JI73))</f>
        <v>179925.88947854505</v>
      </c>
      <c r="JK73" s="13">
        <f t="shared" ref="JK73" ca="1" si="2440">IF(JK7="","",IF(JK72&lt;JJ73,JK72,JJ73))</f>
        <v>179925.88947854505</v>
      </c>
      <c r="JL73" s="13">
        <f t="shared" ref="JL73" ca="1" si="2441">IF(JL7="","",IF(JL72&lt;JK73,JL72,JK73))</f>
        <v>179925.88947854505</v>
      </c>
      <c r="JM73" s="13">
        <f t="shared" ref="JM73" ca="1" si="2442">IF(JM7="","",IF(JM72&lt;JL73,JM72,JL73))</f>
        <v>179925.88947854505</v>
      </c>
      <c r="JN73" s="13">
        <f t="shared" ref="JN73" ca="1" si="2443">IF(JN7="","",IF(JN72&lt;JM73,JN72,JM73))</f>
        <v>179925.88947854505</v>
      </c>
      <c r="JO73" s="13">
        <f t="shared" ref="JO73" ca="1" si="2444">IF(JO7="","",IF(JO72&lt;JN73,JO72,JN73))</f>
        <v>179925.88947854505</v>
      </c>
      <c r="JP73" s="13">
        <f t="shared" ref="JP73" ca="1" si="2445">IF(JP7="","",IF(JP72&lt;JO73,JP72,JO73))</f>
        <v>179925.88947854505</v>
      </c>
      <c r="JQ73" s="13">
        <f t="shared" ref="JQ73" ca="1" si="2446">IF(JQ7="","",IF(JQ72&lt;JP73,JQ72,JP73))</f>
        <v>179925.88947854505</v>
      </c>
      <c r="JR73" s="13">
        <f t="shared" ref="JR73" ca="1" si="2447">IF(JR7="","",IF(JR72&lt;JQ73,JR72,JQ73))</f>
        <v>179925.88947854505</v>
      </c>
      <c r="JS73" s="13">
        <f t="shared" ref="JS73" ca="1" si="2448">IF(JS7="","",IF(JS72&lt;JR73,JS72,JR73))</f>
        <v>179925.88947854505</v>
      </c>
      <c r="JT73" s="13">
        <f t="shared" ref="JT73" ca="1" si="2449">IF(JT7="","",IF(JT72&lt;JS73,JT72,JS73))</f>
        <v>179925.88947854505</v>
      </c>
      <c r="JU73" s="13">
        <f t="shared" ref="JU73" ca="1" si="2450">IF(JU7="","",IF(JU72&lt;JT73,JU72,JT73))</f>
        <v>179925.88947854505</v>
      </c>
      <c r="JV73" s="13">
        <f t="shared" ref="JV73" ca="1" si="2451">IF(JV7="","",IF(JV72&lt;JU73,JV72,JU73))</f>
        <v>179925.88947854505</v>
      </c>
      <c r="JW73" s="13">
        <f t="shared" ref="JW73" ca="1" si="2452">IF(JW7="","",IF(JW72&lt;JV73,JW72,JV73))</f>
        <v>179925.88947854505</v>
      </c>
      <c r="JX73" s="13">
        <f t="shared" ref="JX73" ca="1" si="2453">IF(JX7="","",IF(JX72&lt;JW73,JX72,JW73))</f>
        <v>179925.88947854505</v>
      </c>
      <c r="JY73" s="13">
        <f t="shared" ref="JY73" ca="1" si="2454">IF(JY7="","",IF(JY72&lt;JX73,JY72,JX73))</f>
        <v>179925.88947854505</v>
      </c>
      <c r="JZ73" s="13">
        <f t="shared" ref="JZ73" ca="1" si="2455">IF(JZ7="","",IF(JZ72&lt;JY73,JZ72,JY73))</f>
        <v>179925.88947854505</v>
      </c>
      <c r="KA73" s="13">
        <f t="shared" ref="KA73" ca="1" si="2456">IF(KA7="","",IF(KA72&lt;JZ73,KA72,JZ73))</f>
        <v>179925.88947854505</v>
      </c>
      <c r="KB73" s="13">
        <f t="shared" ref="KB73" ca="1" si="2457">IF(KB7="","",IF(KB72&lt;KA73,KB72,KA73))</f>
        <v>179925.88947854505</v>
      </c>
      <c r="KC73" s="13">
        <f t="shared" ref="KC73" ca="1" si="2458">IF(KC7="","",IF(KC72&lt;KB73,KC72,KB73))</f>
        <v>179925.88947854505</v>
      </c>
      <c r="KD73" s="13">
        <f t="shared" ref="KD73" ca="1" si="2459">IF(KD7="","",IF(KD72&lt;KC73,KD72,KC73))</f>
        <v>179925.88947854505</v>
      </c>
      <c r="KE73" s="13">
        <f t="shared" ref="KE73" ca="1" si="2460">IF(KE7="","",IF(KE72&lt;KD73,KE72,KD73))</f>
        <v>179925.88947854505</v>
      </c>
      <c r="KF73" s="13">
        <f t="shared" ref="KF73" ca="1" si="2461">IF(KF7="","",IF(KF72&lt;KE73,KF72,KE73))</f>
        <v>179925.88947854505</v>
      </c>
      <c r="KG73" s="13">
        <f t="shared" ref="KG73" ca="1" si="2462">IF(KG7="","",IF(KG72&lt;KF73,KG72,KF73))</f>
        <v>179925.88947854505</v>
      </c>
      <c r="KH73" s="13">
        <f t="shared" ref="KH73" ca="1" si="2463">IF(KH7="","",IF(KH72&lt;KG73,KH72,KG73))</f>
        <v>179925.88947854505</v>
      </c>
      <c r="KI73" s="13">
        <f t="shared" ref="KI73" ca="1" si="2464">IF(KI7="","",IF(KI72&lt;KH73,KI72,KH73))</f>
        <v>179925.88947854505</v>
      </c>
      <c r="KJ73" s="13">
        <f t="shared" ref="KJ73" ca="1" si="2465">IF(KJ7="","",IF(KJ72&lt;KI73,KJ72,KI73))</f>
        <v>179925.88947854505</v>
      </c>
      <c r="KK73" s="13">
        <f t="shared" ref="KK73" ca="1" si="2466">IF(KK7="","",IF(KK72&lt;KJ73,KK72,KJ73))</f>
        <v>179925.88947854505</v>
      </c>
      <c r="KL73" s="13">
        <f t="shared" ref="KL73" ca="1" si="2467">IF(KL7="","",IF(KL72&lt;KK73,KL72,KK73))</f>
        <v>179925.88947854505</v>
      </c>
      <c r="KM73" s="13">
        <f t="shared" ref="KM73" ca="1" si="2468">IF(KM7="","",IF(KM72&lt;KL73,KM72,KL73))</f>
        <v>179925.88947854505</v>
      </c>
      <c r="KN73" s="13">
        <f t="shared" ref="KN73" ca="1" si="2469">IF(KN7="","",IF(KN72&lt;KM73,KN72,KM73))</f>
        <v>179925.88947854505</v>
      </c>
      <c r="KO73" s="13">
        <f t="shared" ref="KO73" ca="1" si="2470">IF(KO7="","",IF(KO72&lt;KN73,KO72,KN73))</f>
        <v>179925.88947854505</v>
      </c>
      <c r="KP73" s="13">
        <f t="shared" ref="KP73" ca="1" si="2471">IF(KP7="","",IF(KP72&lt;KO73,KP72,KO73))</f>
        <v>179925.88947854505</v>
      </c>
      <c r="KQ73" s="13">
        <f t="shared" ref="KQ73" ca="1" si="2472">IF(KQ7="","",IF(KQ72&lt;KP73,KQ72,KP73))</f>
        <v>179925.88947854505</v>
      </c>
      <c r="KR73" s="13">
        <f t="shared" ref="KR73" ca="1" si="2473">IF(KR7="","",IF(KR72&lt;KQ73,KR72,KQ73))</f>
        <v>179925.88947854505</v>
      </c>
      <c r="KS73" s="13">
        <f t="shared" ref="KS73" ca="1" si="2474">IF(KS7="","",IF(KS72&lt;KR73,KS72,KR73))</f>
        <v>179925.88947854505</v>
      </c>
      <c r="KT73" s="13">
        <f t="shared" ref="KT73" ca="1" si="2475">IF(KT7="","",IF(KT72&lt;KS73,KT72,KS73))</f>
        <v>179925.88947854505</v>
      </c>
      <c r="KU73" s="13">
        <f t="shared" ref="KU73" ca="1" si="2476">IF(KU7="","",IF(KU72&lt;KT73,KU72,KT73))</f>
        <v>179925.88947854505</v>
      </c>
      <c r="KV73" s="13">
        <f t="shared" ref="KV73" ca="1" si="2477">IF(KV7="","",IF(KV72&lt;KU73,KV72,KU73))</f>
        <v>179925.88947854505</v>
      </c>
      <c r="KW73" s="13">
        <f t="shared" ref="KW73" ca="1" si="2478">IF(KW7="","",IF(KW72&lt;KV73,KW72,KV73))</f>
        <v>179925.88947854505</v>
      </c>
      <c r="KX73" s="13">
        <f t="shared" ref="KX73" ca="1" si="2479">IF(KX7="","",IF(KX72&lt;KW73,KX72,KW73))</f>
        <v>179925.88947854505</v>
      </c>
      <c r="KY73" s="13">
        <f t="shared" ref="KY73" ca="1" si="2480">IF(KY7="","",IF(KY72&lt;KX73,KY72,KX73))</f>
        <v>179925.88947854505</v>
      </c>
      <c r="KZ73" s="13">
        <f t="shared" ref="KZ73" ca="1" si="2481">IF(KZ7="","",IF(KZ72&lt;KY73,KZ72,KY73))</f>
        <v>179925.88947854505</v>
      </c>
      <c r="LA73" s="13">
        <f t="shared" ref="LA73" ca="1" si="2482">IF(LA7="","",IF(LA72&lt;KZ73,LA72,KZ73))</f>
        <v>179925.88947854505</v>
      </c>
      <c r="LB73" s="13">
        <f t="shared" ref="LB73" ca="1" si="2483">IF(LB7="","",IF(LB72&lt;LA73,LB72,LA73))</f>
        <v>179925.88947854505</v>
      </c>
      <c r="LC73" s="13">
        <f t="shared" ref="LC73" ca="1" si="2484">IF(LC7="","",IF(LC72&lt;LB73,LC72,LB73))</f>
        <v>179925.88947854505</v>
      </c>
      <c r="LD73" s="13">
        <f t="shared" ref="LD73" ca="1" si="2485">IF(LD7="","",IF(LD72&lt;LC73,LD72,LC73))</f>
        <v>179925.88947854505</v>
      </c>
      <c r="LE73" s="13">
        <f t="shared" ref="LE73" ca="1" si="2486">IF(LE7="","",IF(LE72&lt;LD73,LE72,LD73))</f>
        <v>179925.88947854505</v>
      </c>
      <c r="LF73" s="13">
        <f t="shared" ref="LF73" ca="1" si="2487">IF(LF7="","",IF(LF72&lt;LE73,LF72,LE73))</f>
        <v>179925.88947854505</v>
      </c>
      <c r="LG73" s="13">
        <f t="shared" ref="LG73" ca="1" si="2488">IF(LG7="","",IF(LG72&lt;LF73,LG72,LF73))</f>
        <v>179925.88947854505</v>
      </c>
      <c r="LH73" s="13">
        <f t="shared" ref="LH73" ca="1" si="2489">IF(LH7="","",IF(LH72&lt;LG73,LH72,LG73))</f>
        <v>179925.88947854505</v>
      </c>
      <c r="LI73" s="13">
        <f t="shared" ref="LI73" ca="1" si="2490">IF(LI7="","",IF(LI72&lt;LH73,LI72,LH73))</f>
        <v>179925.88947854505</v>
      </c>
      <c r="LJ73" s="13">
        <f t="shared" ref="LJ73" ca="1" si="2491">IF(LJ7="","",IF(LJ72&lt;LI73,LJ72,LI73))</f>
        <v>179925.88947854505</v>
      </c>
      <c r="LK73" s="13">
        <f t="shared" ref="LK73" ca="1" si="2492">IF(LK7="","",IF(LK72&lt;LJ73,LK72,LJ73))</f>
        <v>179925.88947854505</v>
      </c>
      <c r="LL73" s="13">
        <f t="shared" ref="LL73" ca="1" si="2493">IF(LL7="","",IF(LL72&lt;LK73,LL72,LK73))</f>
        <v>179925.88947854505</v>
      </c>
      <c r="LM73" s="13">
        <f t="shared" ref="LM73" ca="1" si="2494">IF(LM7="","",IF(LM72&lt;LL73,LM72,LL73))</f>
        <v>179925.88947854505</v>
      </c>
      <c r="LN73" s="13">
        <f t="shared" ref="LN73" ca="1" si="2495">IF(LN7="","",IF(LN72&lt;LM73,LN72,LM73))</f>
        <v>179925.88947854505</v>
      </c>
      <c r="LO73" s="13">
        <f t="shared" ref="LO73" ca="1" si="2496">IF(LO7="","",IF(LO72&lt;LN73,LO72,LN73))</f>
        <v>179925.88947854505</v>
      </c>
      <c r="LP73" s="13">
        <f t="shared" ref="LP73" ca="1" si="2497">IF(LP7="","",IF(LP72&lt;LO73,LP72,LO73))</f>
        <v>179925.88947854505</v>
      </c>
      <c r="LQ73" s="13">
        <f t="shared" ref="LQ73" ca="1" si="2498">IF(LQ7="","",IF(LQ72&lt;LP73,LQ72,LP73))</f>
        <v>179925.88947854505</v>
      </c>
      <c r="LR73" s="13">
        <f t="shared" ref="LR73" ca="1" si="2499">IF(LR7="","",IF(LR72&lt;LQ73,LR72,LQ73))</f>
        <v>179925.88947854505</v>
      </c>
      <c r="LS73" s="13">
        <f t="shared" ref="LS73" ca="1" si="2500">IF(LS7="","",IF(LS72&lt;LR73,LS72,LR73))</f>
        <v>179925.88947854505</v>
      </c>
      <c r="LT73" s="13">
        <f t="shared" ref="LT73" ca="1" si="2501">IF(LT7="","",IF(LT72&lt;LS73,LT72,LS73))</f>
        <v>179925.88947854505</v>
      </c>
      <c r="LU73" s="13">
        <f t="shared" ref="LU73" ca="1" si="2502">IF(LU7="","",IF(LU72&lt;LT73,LU72,LT73))</f>
        <v>179925.88947854505</v>
      </c>
      <c r="LV73" s="13">
        <f t="shared" ref="LV73" ca="1" si="2503">IF(LV7="","",IF(LV72&lt;LU73,LV72,LU73))</f>
        <v>179925.88947854505</v>
      </c>
      <c r="LW73" s="13">
        <f t="shared" ref="LW73" ca="1" si="2504">IF(LW7="","",IF(LW72&lt;LV73,LW72,LV73))</f>
        <v>179925.88947854505</v>
      </c>
      <c r="LX73" s="13">
        <f t="shared" ref="LX73" ca="1" si="2505">IF(LX7="","",IF(LX72&lt;LW73,LX72,LW73))</f>
        <v>179925.88947854505</v>
      </c>
      <c r="LY73" s="13">
        <f t="shared" ref="LY73" ca="1" si="2506">IF(LY7="","",IF(LY72&lt;LX73,LY72,LX73))</f>
        <v>179925.88947854505</v>
      </c>
      <c r="LZ73" s="13">
        <f t="shared" ref="LZ73" ca="1" si="2507">IF(LZ7="","",IF(LZ72&lt;LY73,LZ72,LY73))</f>
        <v>179925.88947854505</v>
      </c>
      <c r="MA73" s="13">
        <f t="shared" ref="MA73" ca="1" si="2508">IF(MA7="","",IF(MA72&lt;LZ73,MA72,LZ73))</f>
        <v>179925.88947854505</v>
      </c>
      <c r="MB73" s="13">
        <f t="shared" ref="MB73" ca="1" si="2509">IF(MB7="","",IF(MB72&lt;MA73,MB72,MA73))</f>
        <v>179925.88947854505</v>
      </c>
      <c r="MC73" s="13">
        <f t="shared" ref="MC73" ca="1" si="2510">IF(MC7="","",IF(MC72&lt;MB73,MC72,MB73))</f>
        <v>179925.88947854505</v>
      </c>
      <c r="MD73" s="13">
        <f t="shared" ref="MD73" ca="1" si="2511">IF(MD7="","",IF(MD72&lt;MC73,MD72,MC73))</f>
        <v>179925.88947854505</v>
      </c>
      <c r="ME73" s="13">
        <f t="shared" ref="ME73" ca="1" si="2512">IF(ME7="","",IF(ME72&lt;MD73,ME72,MD73))</f>
        <v>179925.88947854505</v>
      </c>
      <c r="MF73" s="13">
        <f t="shared" ref="MF73" ca="1" si="2513">IF(MF7="","",IF(MF72&lt;ME73,MF72,ME73))</f>
        <v>179925.88947854505</v>
      </c>
      <c r="MG73" s="13">
        <f t="shared" ref="MG73" ca="1" si="2514">IF(MG7="","",IF(MG72&lt;MF73,MG72,MF73))</f>
        <v>179925.88947854505</v>
      </c>
      <c r="MH73" s="13">
        <f t="shared" ref="MH73" ca="1" si="2515">IF(MH7="","",IF(MH72&lt;MG73,MH72,MG73))</f>
        <v>179925.88947854505</v>
      </c>
      <c r="MI73" s="13">
        <f t="shared" ref="MI73" ca="1" si="2516">IF(MI7="","",IF(MI72&lt;MH73,MI72,MH73))</f>
        <v>179925.88947854505</v>
      </c>
      <c r="MJ73" s="13">
        <f t="shared" ref="MJ73" ca="1" si="2517">IF(MJ7="","",IF(MJ72&lt;MI73,MJ72,MI73))</f>
        <v>179925.88947854505</v>
      </c>
      <c r="MK73" s="13">
        <f t="shared" ref="MK73" ca="1" si="2518">IF(MK7="","",IF(MK72&lt;MJ73,MK72,MJ73))</f>
        <v>179925.88947854505</v>
      </c>
      <c r="ML73" s="13">
        <f t="shared" ref="ML73" ca="1" si="2519">IF(ML7="","",IF(ML72&lt;MK73,ML72,MK73))</f>
        <v>179925.88947854505</v>
      </c>
      <c r="MM73" s="13">
        <f t="shared" ref="MM73" ca="1" si="2520">IF(MM7="","",IF(MM72&lt;ML73,MM72,ML73))</f>
        <v>179925.88947854505</v>
      </c>
      <c r="MN73" s="13">
        <f t="shared" ref="MN73" ca="1" si="2521">IF(MN7="","",IF(MN72&lt;MM73,MN72,MM73))</f>
        <v>179925.88947854505</v>
      </c>
      <c r="MO73" s="13">
        <f t="shared" ref="MO73" ca="1" si="2522">IF(MO7="","",IF(MO72&lt;MN73,MO72,MN73))</f>
        <v>179925.88947854505</v>
      </c>
      <c r="MP73" s="13">
        <f t="shared" ref="MP73" ca="1" si="2523">IF(MP7="","",IF(MP72&lt;MO73,MP72,MO73))</f>
        <v>179925.88947854505</v>
      </c>
      <c r="MQ73" s="13">
        <f t="shared" ref="MQ73" ca="1" si="2524">IF(MQ7="","",IF(MQ72&lt;MP73,MQ72,MP73))</f>
        <v>179925.88947854505</v>
      </c>
      <c r="MR73" s="13">
        <f t="shared" ref="MR73" ca="1" si="2525">IF(MR7="","",IF(MR72&lt;MQ73,MR72,MQ73))</f>
        <v>179925.88947854505</v>
      </c>
      <c r="MS73" s="13">
        <f t="shared" ref="MS73" ca="1" si="2526">IF(MS7="","",IF(MS72&lt;MR73,MS72,MR73))</f>
        <v>179925.88947854505</v>
      </c>
      <c r="MT73" s="13">
        <f t="shared" ref="MT73" ca="1" si="2527">IF(MT7="","",IF(MT72&lt;MS73,MT72,MS73))</f>
        <v>179925.88947854505</v>
      </c>
      <c r="MU73" s="13">
        <f t="shared" ref="MU73" ca="1" si="2528">IF(MU7="","",IF(MU72&lt;MT73,MU72,MT73))</f>
        <v>179925.88947854505</v>
      </c>
      <c r="MV73" s="13">
        <f t="shared" ref="MV73" ca="1" si="2529">IF(MV7="","",IF(MV72&lt;MU73,MV72,MU73))</f>
        <v>179925.88947854505</v>
      </c>
      <c r="MW73" s="13">
        <f t="shared" ref="MW73" ca="1" si="2530">IF(MW7="","",IF(MW72&lt;MV73,MW72,MV73))</f>
        <v>179925.88947854505</v>
      </c>
      <c r="MX73" s="13">
        <f t="shared" ref="MX73" ca="1" si="2531">IF(MX7="","",IF(MX72&lt;MW73,MX72,MW73))</f>
        <v>179925.88947854505</v>
      </c>
      <c r="MY73" s="13">
        <f t="shared" ref="MY73" ca="1" si="2532">IF(MY7="","",IF(MY72&lt;MX73,MY72,MX73))</f>
        <v>179925.88947854505</v>
      </c>
      <c r="MZ73" s="13">
        <f t="shared" ref="MZ73" ca="1" si="2533">IF(MZ7="","",IF(MZ72&lt;MY73,MZ72,MY73))</f>
        <v>179925.88947854505</v>
      </c>
      <c r="NA73" s="13">
        <f t="shared" ref="NA73" ca="1" si="2534">IF(NA7="","",IF(NA72&lt;MZ73,NA72,MZ73))</f>
        <v>179925.88947854505</v>
      </c>
      <c r="NB73" s="13">
        <f t="shared" ref="NB73" ca="1" si="2535">IF(NB7="","",IF(NB72&lt;NA73,NB72,NA73))</f>
        <v>179925.88947854505</v>
      </c>
      <c r="NC73" s="13">
        <f t="shared" ref="NC73" ca="1" si="2536">IF(NC7="","",IF(NC72&lt;NB73,NC72,NB73))</f>
        <v>179925.88947854505</v>
      </c>
      <c r="ND73" s="13">
        <f t="shared" ref="ND73" ca="1" si="2537">IF(ND7="","",IF(ND72&lt;NC73,ND72,NC73))</f>
        <v>179925.88947854505</v>
      </c>
      <c r="NE73" s="13">
        <f t="shared" ref="NE73" ca="1" si="2538">IF(NE7="","",IF(NE72&lt;ND73,NE72,ND73))</f>
        <v>125445.01964721683</v>
      </c>
      <c r="NF73" s="13">
        <f t="shared" ref="NF73" ca="1" si="2539">IF(NF7="","",IF(NF72&lt;NE73,NF72,NE73))</f>
        <v>418.15006549072859</v>
      </c>
      <c r="NG73" s="13">
        <f t="shared" ref="NG73" ca="1" si="2540">IF(NG7="","",IF(NG72&lt;NF73,NG72,NF73))</f>
        <v>1.393833551635737</v>
      </c>
      <c r="NH73" s="13">
        <f t="shared" ref="NH73" ca="1" si="2541">IF(NH7="","",IF(NH72&lt;NG73,NH72,NG73))</f>
        <v>4.6461118387857159E-3</v>
      </c>
      <c r="NI73" s="13">
        <f t="shared" ref="NI73" ca="1" si="2542">IF(NI7="","",IF(NI72&lt;NH73,NI72,NH73))</f>
        <v>1.5487039462618729E-5</v>
      </c>
      <c r="NJ73" s="13">
        <f t="shared" ref="NJ73" ca="1" si="2543">IF(NJ7="","",IF(NJ72&lt;NI73,NJ72,NI73))</f>
        <v>5.1623464875395899E-8</v>
      </c>
      <c r="NK73" s="13">
        <f t="shared" ref="NK73" ca="1" si="2544">IF(NK7="","",IF(NK72&lt;NJ73,NK72,NJ73))</f>
        <v>1.7207821625131799E-10</v>
      </c>
      <c r="NL73" s="13">
        <f t="shared" ref="NL73" ca="1" si="2545">IF(NL7="","",IF(NL72&lt;NK73,NL72,NK73))</f>
        <v>5.7359405417104824E-13</v>
      </c>
      <c r="NM73" s="13">
        <f t="shared" ref="NM73" ca="1" si="2546">IF(NM7="","",IF(NM72&lt;NL73,NM72,NL73))</f>
        <v>1.911980180570146E-15</v>
      </c>
      <c r="NN73" s="13">
        <f t="shared" ref="NN73" ca="1" si="2547">IF(NN7="","",IF(NN72&lt;NM73,NN72,NM73))</f>
        <v>6.3732672685670902E-18</v>
      </c>
      <c r="NO73" s="13">
        <f t="shared" ref="NO73" ca="1" si="2548">IF(NO7="","",IF(NO72&lt;NN73,NO72,NN73))</f>
        <v>2.1244224228556618E-20</v>
      </c>
      <c r="NP73" s="13">
        <f t="shared" ref="NP73" ca="1" si="2549">IF(NP7="","",IF(NP72&lt;NO73,NP72,NO73))</f>
        <v>7.0814080761855233E-23</v>
      </c>
      <c r="NQ73" s="13">
        <f t="shared" ref="NQ73" ca="1" si="2550">IF(NQ7="","",IF(NQ72&lt;NP73,NQ72,NP73))</f>
        <v>2.360469358728489E-25</v>
      </c>
      <c r="NR73" s="13">
        <f t="shared" ref="NR73" ca="1" si="2551">IF(NR7="","",IF(NR72&lt;NQ73,NR72,NQ73))</f>
        <v>7.8682311957618258E-28</v>
      </c>
      <c r="NS73" s="13">
        <f t="shared" ref="NS73" ca="1" si="2552">IF(NS7="","",IF(NS72&lt;NR73,NS72,NR73))</f>
        <v>2.6227437319205727E-30</v>
      </c>
      <c r="NT73" s="13">
        <f t="shared" ref="NT73" ca="1" si="2553">IF(NT7="","",IF(NT72&lt;NS73,NT72,NS73))</f>
        <v>8.7424791064017783E-33</v>
      </c>
      <c r="NU73" s="13">
        <f t="shared" ref="NU73" ca="1" si="2554">IF(NU7="","",IF(NU72&lt;NT73,NU72,NT73))</f>
        <v>2.9141597021338787E-35</v>
      </c>
      <c r="NV73" s="13">
        <f t="shared" ref="NV73" ca="1" si="2555">IF(NV7="","",IF(NV72&lt;NU73,NV72,NU73))</f>
        <v>9.7138656737796454E-38</v>
      </c>
      <c r="NW73" s="13">
        <f t="shared" ref="NW73" ca="1" si="2556">IF(NW7="","",IF(NW72&lt;NV73,NW72,NV73))</f>
        <v>3.2379552245931956E-40</v>
      </c>
      <c r="NX73" s="13">
        <f t="shared" ref="NX73" ca="1" si="2557">IF(NX7="","",IF(NX72&lt;NW73,NX72,NW73))</f>
        <v>1.0793184081977362E-42</v>
      </c>
      <c r="NY73" s="13">
        <f t="shared" ref="NY73" ca="1" si="2558">IF(NY7="","",IF(NY72&lt;NX73,NY72,NX73))</f>
        <v>3.5977280273257874E-45</v>
      </c>
      <c r="NZ73" s="13">
        <f t="shared" ref="NZ73" ca="1" si="2559">IF(NZ7="","",IF(NZ72&lt;NY73,NZ72,NY73))</f>
        <v>1.1992426757752509E-47</v>
      </c>
      <c r="OA73" s="13">
        <f t="shared" ref="OA73" ca="1" si="2560">IF(OA7="","",IF(OA72&lt;NZ73,OA72,NZ73))</f>
        <v>3.997475585917558E-50</v>
      </c>
      <c r="OB73" s="13">
        <f t="shared" ref="OB73" ca="1" si="2561">IF(OB7="","",IF(OB72&lt;OA73,OB72,OA73))</f>
        <v>1.3324918619725307E-52</v>
      </c>
      <c r="OC73" s="13">
        <f t="shared" ref="OC73" ca="1" si="2562">IF(OC7="","",IF(OC72&lt;OB73,OC72,OB73))</f>
        <v>4.4416395399084753E-55</v>
      </c>
      <c r="OD73" s="13">
        <f t="shared" ref="OD73" ca="1" si="2563">IF(OD7="","",IF(OD72&lt;OC73,OD72,OC73))</f>
        <v>1.480546513302857E-57</v>
      </c>
      <c r="OE73" s="13">
        <f t="shared" ref="OE73" ca="1" si="2564">IF(OE7="","",IF(OE72&lt;OD73,OE72,OD73))</f>
        <v>4.9351550443429056E-60</v>
      </c>
      <c r="OF73" s="13">
        <f t="shared" ref="OF73" ca="1" si="2565">IF(OF7="","",IF(OF72&lt;OE73,OF72,OE73))</f>
        <v>1.6450516814476418E-62</v>
      </c>
      <c r="OG73" s="13">
        <f t="shared" ref="OG73" ca="1" si="2566">IF(OG7="","",IF(OG72&lt;OF73,OG72,OF73))</f>
        <v>5.4835056048254757E-65</v>
      </c>
      <c r="OH73" s="13">
        <f t="shared" ref="OH73" ca="1" si="2567">IF(OH7="","",IF(OH72&lt;OG73,OH72,OG73))</f>
        <v>1.8278352016085211E-67</v>
      </c>
      <c r="OI73" s="13">
        <f t="shared" ref="OI73" ca="1" si="2568">IF(OI7="","",IF(OI72&lt;OH73,OI72,OH73))</f>
        <v>6.0927840053618162E-70</v>
      </c>
      <c r="OJ73" s="13">
        <f t="shared" ref="OJ73" ca="1" si="2569">IF(OJ7="","",IF(OJ72&lt;OI73,OJ72,OI73))</f>
        <v>2.0309280017872498E-72</v>
      </c>
      <c r="OK73" s="13">
        <f t="shared" ref="OK73" ca="1" si="2570">IF(OK7="","",IF(OK72&lt;OJ73,OK72,OJ73))</f>
        <v>6.7697600059576098E-75</v>
      </c>
      <c r="OL73" s="13">
        <f t="shared" ref="OL73" ca="1" si="2571">IF(OL7="","",IF(OL72&lt;OK73,OL72,OK73))</f>
        <v>2.256586668652534E-77</v>
      </c>
      <c r="OM73" s="13">
        <f t="shared" ref="OM73" ca="1" si="2572">IF(OM7="","",IF(OM72&lt;OL73,OM72,OL73))</f>
        <v>7.5219555621750366E-80</v>
      </c>
      <c r="ON73" s="13">
        <f t="shared" ref="ON73" ca="1" si="2573">IF(ON7="","",IF(ON72&lt;OM73,ON72,OM73))</f>
        <v>2.5073185207249842E-82</v>
      </c>
      <c r="OO73" s="13">
        <f t="shared" ref="OO73" ca="1" si="2574">IF(OO7="","",IF(OO72&lt;ON73,OO72,ON73))</f>
        <v>8.3577284024166765E-85</v>
      </c>
      <c r="OP73" s="13">
        <f t="shared" ref="OP73" ca="1" si="2575">IF(OP7="","",IF(OP72&lt;OO73,OP72,OO73))</f>
        <v>2.7859094674722346E-87</v>
      </c>
      <c r="OQ73" s="13">
        <f t="shared" ref="OQ73" ca="1" si="2576">IF(OQ7="","",IF(OQ72&lt;OP73,OQ72,OP73))</f>
        <v>9.2863648915742583E-90</v>
      </c>
      <c r="OR73" s="13">
        <f t="shared" ref="OR73" ca="1" si="2577">IF(OR7="","",IF(OR72&lt;OQ73,OR72,OQ73))</f>
        <v>3.095454963858035E-92</v>
      </c>
      <c r="OS73" s="13">
        <f t="shared" ref="OS73" ca="1" si="2578">IF(OS7="","",IF(OS72&lt;OR73,OS72,OR73))</f>
        <v>1.0318183212860071E-94</v>
      </c>
      <c r="OT73" s="13">
        <f t="shared" ref="OT73" ca="1" si="2579">IF(OT7="","",IF(OT72&lt;OS73,OT72,OS73))</f>
        <v>3.4393944042866549E-97</v>
      </c>
      <c r="OU73" s="13">
        <f t="shared" ref="OU73" ca="1" si="2580">IF(OU7="","",IF(OU72&lt;OT73,OU72,OT73))</f>
        <v>1.1464648014289044E-99</v>
      </c>
      <c r="OV73" s="13">
        <f t="shared" ref="OV73" ca="1" si="2581">IF(OV7="","",IF(OV72&lt;OU73,OV72,OU73))</f>
        <v>3.8215493380962585E-102</v>
      </c>
      <c r="OW73" s="13">
        <f t="shared" ref="OW73" ca="1" si="2582">IF(OW7="","",IF(OW72&lt;OV73,OW72,OV73))</f>
        <v>1.2738497793654005E-104</v>
      </c>
      <c r="OX73" s="13">
        <f t="shared" ref="OX73" ca="1" si="2583">IF(OX7="","",IF(OX72&lt;OW73,OX72,OW73))</f>
        <v>4.2461659312179748E-107</v>
      </c>
      <c r="OY73" s="13">
        <f t="shared" ref="OY73" ca="1" si="2584">IF(OY7="","",IF(OY72&lt;OX73,OY72,OX73))</f>
        <v>1.4153886437393015E-109</v>
      </c>
      <c r="OZ73" s="13">
        <f t="shared" ref="OZ73" ca="1" si="2585">IF(OZ7="","",IF(OZ72&lt;OY73,OZ72,OY73))</f>
        <v>4.7179621457975772E-112</v>
      </c>
      <c r="PA73" s="13">
        <f t="shared" ref="PA73" ca="1" si="2586">IF(PA7="","",IF(PA72&lt;OZ73,PA72,OZ73))</f>
        <v>1.5726540485991838E-114</v>
      </c>
      <c r="PB73" s="13">
        <f t="shared" ref="PB73" ca="1" si="2587">IF(PB7="","",IF(PB72&lt;PA73,PB72,PA73))</f>
        <v>5.2421801619972071E-117</v>
      </c>
      <c r="PC73" s="13">
        <f t="shared" ref="PC73" ca="1" si="2588">IF(PC7="","",IF(PC72&lt;PB73,PC72,PB73))</f>
        <v>1.7473933873324043E-119</v>
      </c>
      <c r="PD73" s="13">
        <f t="shared" ref="PD73" ca="1" si="2589">IF(PD7="","",IF(PD72&lt;PC73,PD72,PC73))</f>
        <v>5.8246446244413292E-122</v>
      </c>
      <c r="PE73" s="13">
        <f t="shared" ref="PE73" ca="1" si="2590">IF(PE7="","",IF(PE72&lt;PD73,PE72,PD73))</f>
        <v>1.9415482081470825E-124</v>
      </c>
      <c r="PF73" s="13">
        <f t="shared" ref="PF73" ca="1" si="2591">IF(PF7="","",IF(PF72&lt;PE73,PF72,PE73))</f>
        <v>6.4718273604902246E-127</v>
      </c>
      <c r="PG73" s="13">
        <f t="shared" ref="PG73" ca="1" si="2592">IF(PG7="","",IF(PG72&lt;PF73,PG72,PF73))</f>
        <v>2.1572757868301153E-129</v>
      </c>
      <c r="PH73" s="13">
        <f t="shared" ref="PH73" ca="1" si="2593">IF(PH7="","",IF(PH72&lt;PG73,PH72,PG73))</f>
        <v>7.1909192894337135E-132</v>
      </c>
      <c r="PI73" s="13">
        <f t="shared" ref="PI73" ca="1" si="2594">IF(PI7="","",IF(PI72&lt;PH73,PI72,PH73))</f>
        <v>2.3969730964778528E-134</v>
      </c>
      <c r="PJ73" s="13">
        <f t="shared" ref="PJ73" ca="1" si="2595">IF(PJ7="","",IF(PJ72&lt;PI73,PJ72,PI73))</f>
        <v>7.9899103215930707E-137</v>
      </c>
      <c r="PK73" s="13">
        <f t="shared" ref="PK73" ca="1" si="2596">IF(PK7="","",IF(PK72&lt;PJ73,PK72,PJ73))</f>
        <v>2.6633034405310668E-139</v>
      </c>
      <c r="PL73" s="13">
        <f t="shared" ref="PL73" ca="1" si="2597">IF(PL7="","",IF(PL72&lt;PK73,PL72,PK73))</f>
        <v>8.8776781351035959E-142</v>
      </c>
      <c r="PM73" s="13">
        <f t="shared" ref="PM73" ca="1" si="2598">IF(PM7="","",IF(PM72&lt;PL73,PM72,PL73))</f>
        <v>2.9592260450345883E-144</v>
      </c>
      <c r="PN73" s="13">
        <f t="shared" ref="PN73" ca="1" si="2599">IF(PN7="","",IF(PN72&lt;PM73,PN72,PM73))</f>
        <v>9.8640868167822341E-147</v>
      </c>
      <c r="PO73" s="13">
        <f t="shared" ref="PO73" ca="1" si="2600">IF(PO7="","",IF(PO72&lt;PN73,PO72,PN73))</f>
        <v>3.2880289389274647E-149</v>
      </c>
      <c r="PP73" s="13">
        <f t="shared" ref="PP73" ca="1" si="2601">IF(PP7="","",IF(PP72&lt;PO73,PP72,PO73))</f>
        <v>1.0960096463091439E-151</v>
      </c>
      <c r="PQ73" s="13">
        <f t="shared" ref="PQ73" ca="1" si="2602">IF(PQ7="","",IF(PQ72&lt;PP73,PQ72,PP73))</f>
        <v>3.6533654876972165E-154</v>
      </c>
      <c r="PR73" s="13">
        <f t="shared" ref="PR73" ca="1" si="2603">IF(PR7="","",IF(PR72&lt;PQ73,PR72,PQ73))</f>
        <v>1.2177884958990616E-156</v>
      </c>
      <c r="PS73" s="13">
        <f t="shared" ref="PS73" ca="1" si="2604">IF(PS7="","",IF(PS72&lt;PR73,PS72,PR73))</f>
        <v>4.0592949863302293E-159</v>
      </c>
      <c r="PT73" s="13">
        <f t="shared" ref="PT73" ca="1" si="2605">IF(PT7="","",IF(PT72&lt;PS73,PT72,PS73))</f>
        <v>1.3530983287767384E-161</v>
      </c>
      <c r="PU73" s="13">
        <f t="shared" ref="PU73" ca="1" si="2606">IF(PU7="","",IF(PU72&lt;PT73,PU72,PT73))</f>
        <v>4.5103277625890358E-164</v>
      </c>
      <c r="PV73" s="13">
        <f t="shared" ref="PV73" ca="1" si="2607">IF(PV7="","",IF(PV72&lt;PU73,PV72,PU73))</f>
        <v>1.5034425875297156E-166</v>
      </c>
      <c r="PW73" s="13">
        <f t="shared" ref="PW73" ca="1" si="2608">IF(PW7="","",IF(PW72&lt;PV73,PW72,PV73))</f>
        <v>5.0114752917655943E-169</v>
      </c>
      <c r="PX73" s="13">
        <f t="shared" ref="PX73" ca="1" si="2609">IF(PX7="","",IF(PX72&lt;PW73,PX72,PW73))</f>
        <v>1.6704917639218765E-171</v>
      </c>
      <c r="PY73" s="13">
        <f t="shared" ref="PY73" ca="1" si="2610">IF(PY7="","",IF(PY72&lt;PX73,PY72,PX73))</f>
        <v>5.5683058797396803E-174</v>
      </c>
      <c r="PZ73" s="13">
        <f t="shared" ref="PZ73" ca="1" si="2611">IF(PZ7="","",IF(PZ72&lt;PY73,PZ72,PY73))</f>
        <v>1.8561019599132112E-176</v>
      </c>
      <c r="QA73" s="13">
        <f t="shared" ref="QA73" ca="1" si="2612">IF(QA7="","",IF(QA72&lt;PZ73,QA72,PZ73))</f>
        <v>6.1870065330441262E-179</v>
      </c>
      <c r="QB73" s="13">
        <f t="shared" ref="QB73" ca="1" si="2613">IF(QB7="","",IF(QB72&lt;QA73,QB72,QA73))</f>
        <v>2.0623355110147069E-181</v>
      </c>
      <c r="QC73" s="13">
        <f t="shared" ref="QC73" ca="1" si="2614">IF(QC7="","",IF(QC72&lt;QB73,QC72,QB73))</f>
        <v>6.8744517033824741E-184</v>
      </c>
      <c r="QD73" s="13">
        <f t="shared" ref="QD73" ca="1" si="2615">IF(QD7="","",IF(QD72&lt;QC73,QD72,QC73))</f>
        <v>2.2914839011275095E-186</v>
      </c>
      <c r="QE73" s="13">
        <f t="shared" ref="QE73" ca="1" si="2616">IF(QE7="","",IF(QE72&lt;QD73,QE72,QD73))</f>
        <v>7.6382796704249391E-189</v>
      </c>
      <c r="QF73" s="13">
        <f t="shared" ref="QF73" ca="1" si="2617">IF(QF7="","",IF(QF72&lt;QE73,QF72,QE73))</f>
        <v>2.5460932234749882E-191</v>
      </c>
      <c r="QG73" s="13">
        <f t="shared" ref="QG73" ca="1" si="2618">IF(QG7="","",IF(QG72&lt;QF73,QG72,QF73))</f>
        <v>8.4869774115833563E-194</v>
      </c>
      <c r="QH73" s="13">
        <f t="shared" ref="QH73" ca="1" si="2619">IF(QH7="","",IF(QH72&lt;QG73,QH72,QG73))</f>
        <v>2.8289924705277335E-196</v>
      </c>
      <c r="QI73" s="13">
        <f t="shared" ref="QI73" ca="1" si="2620">IF(QI7="","",IF(QI72&lt;QH73,QI72,QH73))</f>
        <v>9.4299749017589786E-199</v>
      </c>
      <c r="QJ73" s="13">
        <f t="shared" ref="QJ73" ca="1" si="2621">IF(QJ7="","",IF(QJ72&lt;QI73,QJ72,QI73))</f>
        <v>3.1433249672529236E-201</v>
      </c>
      <c r="QK73" s="13">
        <f t="shared" ref="QK73" ca="1" si="2622">IF(QK7="","",IF(QK72&lt;QJ73,QK72,QJ73))</f>
        <v>1.0477749890843219E-203</v>
      </c>
      <c r="QL73" s="13">
        <f t="shared" ref="QL73" ca="1" si="2623">IF(QL7="","",IF(QL72&lt;QK73,QL72,QK73))</f>
        <v>3.4925832969477453E-206</v>
      </c>
      <c r="QM73" s="13">
        <f t="shared" ref="QM73" ca="1" si="2624">IF(QM7="","",IF(QM72&lt;QL73,QM72,QL73))</f>
        <v>1.1641944323158922E-208</v>
      </c>
      <c r="QN73" s="13">
        <f t="shared" ref="QN73" ca="1" si="2625">IF(QN7="","",IF(QN72&lt;QM73,QN72,QM73))</f>
        <v>3.8806481077196033E-211</v>
      </c>
      <c r="QO73" s="13">
        <f t="shared" ref="QO73" ca="1" si="2626">IF(QO7="","",IF(QO72&lt;QN73,QO72,QN73))</f>
        <v>1.2935493692398644E-213</v>
      </c>
      <c r="QP73" s="13">
        <f t="shared" ref="QP73" ca="1" si="2627">IF(QP7="","",IF(QP72&lt;QO73,QP72,QO73))</f>
        <v>4.3118312307996227E-216</v>
      </c>
      <c r="QQ73" s="13">
        <f t="shared" ref="QQ73" ca="1" si="2628">IF(QQ7="","",IF(QQ72&lt;QP73,QQ72,QP73))</f>
        <v>1.4372770769332187E-218</v>
      </c>
      <c r="QR73" s="13">
        <f t="shared" ref="QR73" ca="1" si="2629">IF(QR7="","",IF(QR72&lt;QQ73,QR72,QQ73))</f>
        <v>4.7909235897774595E-221</v>
      </c>
      <c r="QS73" s="13">
        <f t="shared" ref="QS73" ca="1" si="2630">IF(QS7="","",IF(QS72&lt;QR73,QS72,QR73))</f>
        <v>1.5969745299258028E-223</v>
      </c>
      <c r="QT73" s="13">
        <f t="shared" ref="QT73" ca="1" si="2631">IF(QT7="","",IF(QT72&lt;QS73,QT72,QS73))</f>
        <v>5.3232484330860784E-226</v>
      </c>
    </row>
    <row r="74" spans="2:462" x14ac:dyDescent="0.3">
      <c r="B74" t="s">
        <v>448</v>
      </c>
      <c r="L74" s="13">
        <f ca="1">L72*(Assumptions!$C$24/12)</f>
        <v>125625.00000000001</v>
      </c>
      <c r="M74" s="13">
        <f ca="1">IF(M7="","",M72*(Assumptions!$C$24/12))</f>
        <v>125025.24703507153</v>
      </c>
      <c r="N74" s="13">
        <f ca="1">IF(N7="","",N72*(Assumptions!$C$24/12))</f>
        <v>124842.24489359331</v>
      </c>
      <c r="O74" s="13">
        <f ca="1">IF(O7="","",O72*(Assumptions!$C$24/12))</f>
        <v>124658.63274497679</v>
      </c>
      <c r="P74" s="13">
        <f ca="1">IF(P7="","",P72*(Assumptions!$C$24/12))</f>
        <v>124474.40855586489</v>
      </c>
      <c r="Q74" s="13">
        <f ca="1">IF(Q7="","",Q72*(Assumptions!$C$24/12))</f>
        <v>124289.57028612265</v>
      </c>
      <c r="R74" s="13">
        <f ca="1">IF(R7="","",R72*(Assumptions!$C$24/12))</f>
        <v>124104.11588881456</v>
      </c>
      <c r="S74" s="13">
        <f ca="1">IF(S7="","",S72*(Assumptions!$C$24/12))</f>
        <v>123918.04331018213</v>
      </c>
      <c r="T74" s="13">
        <f ca="1">IF(T7="","",T72*(Assumptions!$C$24/12))</f>
        <v>123731.35048962092</v>
      </c>
      <c r="U74" s="13">
        <f ca="1">IF(U7="","",U72*(Assumptions!$C$24/12))</f>
        <v>123544.03535965784</v>
      </c>
      <c r="V74" s="13">
        <f ca="1">IF(V7="","",V72*(Assumptions!$C$24/12))</f>
        <v>123356.09584592823</v>
      </c>
      <c r="W74" s="13">
        <f ca="1">IF(W7="","",W72*(Assumptions!$C$24/12))</f>
        <v>123167.52986715283</v>
      </c>
      <c r="X74" s="13">
        <f ca="1">IF(X7="","",X72*(Assumptions!$C$24/12))</f>
        <v>122978.33533511485</v>
      </c>
      <c r="Y74" s="13">
        <f ca="1">IF(Y7="","",Y72*(Assumptions!$C$24/12))</f>
        <v>122788.51015463675</v>
      </c>
      <c r="Z74" s="13">
        <f ca="1">IF(Z7="","",Z72*(Assumptions!$C$24/12))</f>
        <v>122598.05222355707</v>
      </c>
      <c r="AA74" s="13">
        <f ca="1">IF(AA7="","",AA72*(Assumptions!$C$24/12))</f>
        <v>122406.95943270711</v>
      </c>
      <c r="AB74" s="13">
        <f ca="1">IF(AB7="","",AB72*(Assumptions!$C$24/12))</f>
        <v>122215.22966588766</v>
      </c>
      <c r="AC74" s="13">
        <f ca="1">IF(AC7="","",AC72*(Assumptions!$C$24/12))</f>
        <v>122022.86079984547</v>
      </c>
      <c r="AD74" s="13">
        <f ca="1">IF(AD7="","",AD72*(Assumptions!$C$24/12))</f>
        <v>121829.85070424979</v>
      </c>
      <c r="AE74" s="13">
        <f ca="1">IF(AE7="","",AE72*(Assumptions!$C$24/12))</f>
        <v>121636.19724166881</v>
      </c>
      <c r="AF74" s="13">
        <f ca="1">IF(AF7="","",AF72*(Assumptions!$C$24/12))</f>
        <v>121441.89826754588</v>
      </c>
      <c r="AG74" s="13">
        <f ca="1">IF(AG7="","",AG72*(Assumptions!$C$24/12))</f>
        <v>121246.95163017588</v>
      </c>
      <c r="AH74" s="13">
        <f ca="1">IF(AH7="","",AH72*(Assumptions!$C$24/12))</f>
        <v>121051.35517068133</v>
      </c>
      <c r="AI74" s="13">
        <f ca="1">IF(AI7="","",AI72*(Assumptions!$C$24/12))</f>
        <v>120855.10672298845</v>
      </c>
      <c r="AJ74" s="13">
        <f ca="1">IF(AJ7="","",AJ72*(Assumptions!$C$24/12))</f>
        <v>120658.20411380327</v>
      </c>
      <c r="AK74" s="13">
        <f ca="1">IF(AK7="","",AK72*(Assumptions!$C$24/12))</f>
        <v>120460.64516258748</v>
      </c>
      <c r="AL74" s="13">
        <f ca="1">IF(AL7="","",AL72*(Assumptions!$C$24/12))</f>
        <v>120262.42768153427</v>
      </c>
      <c r="AM74" s="13">
        <f ca="1">IF(AM7="","",AM72*(Assumptions!$C$24/12))</f>
        <v>120063.54947554423</v>
      </c>
      <c r="AN74" s="13">
        <f ca="1">IF(AN7="","",AN72*(Assumptions!$C$24/12))</f>
        <v>119864.0083422009</v>
      </c>
      <c r="AO74" s="13">
        <f ca="1">IF(AO7="","",AO72*(Assumptions!$C$24/12))</f>
        <v>119663.80207174642</v>
      </c>
      <c r="AP74" s="13">
        <f ca="1">IF(AP7="","",AP72*(Assumptions!$C$24/12))</f>
        <v>119462.92844705709</v>
      </c>
      <c r="AQ74" s="13">
        <f ca="1">IF(AQ7="","",AQ72*(Assumptions!$C$24/12))</f>
        <v>119261.38524361879</v>
      </c>
      <c r="AR74" s="13">
        <f ca="1">IF(AR7="","",AR72*(Assumptions!$C$24/12))</f>
        <v>119059.17022950237</v>
      </c>
      <c r="AS74" s="13">
        <f ca="1">IF(AS7="","",AS72*(Assumptions!$C$24/12))</f>
        <v>118856.28116533891</v>
      </c>
      <c r="AT74" s="13">
        <f ca="1">IF(AT7="","",AT72*(Assumptions!$C$24/12))</f>
        <v>118652.7158042949</v>
      </c>
      <c r="AU74" s="13">
        <f ca="1">IF(AU7="","",AU72*(Assumptions!$C$24/12))</f>
        <v>118448.47189204741</v>
      </c>
      <c r="AV74" s="13">
        <f ca="1">IF(AV7="","",AV72*(Assumptions!$C$24/12))</f>
        <v>118243.54716675908</v>
      </c>
      <c r="AW74" s="13">
        <f ca="1">IF(AW7="","",AW72*(Assumptions!$C$24/12))</f>
        <v>118037.93935905313</v>
      </c>
      <c r="AX74" s="13">
        <f ca="1">IF(AX7="","",AX72*(Assumptions!$C$24/12))</f>
        <v>117831.64619198815</v>
      </c>
      <c r="AY74" s="13">
        <f ca="1">IF(AY7="","",AY72*(Assumptions!$C$24/12))</f>
        <v>117624.66538103296</v>
      </c>
      <c r="AZ74" s="13">
        <f ca="1">IF(AZ7="","",AZ72*(Assumptions!$C$24/12))</f>
        <v>117416.99463404124</v>
      </c>
      <c r="BA74" s="13">
        <f ca="1">IF(BA7="","",BA72*(Assumptions!$C$24/12))</f>
        <v>117208.63165122624</v>
      </c>
      <c r="BB74" s="13">
        <f ca="1">IF(BB7="","",BB72*(Assumptions!$C$24/12))</f>
        <v>116999.57412513517</v>
      </c>
      <c r="BC74" s="13">
        <f ca="1">IF(BC7="","",BC72*(Assumptions!$C$24/12))</f>
        <v>116789.81974062382</v>
      </c>
      <c r="BD74" s="13">
        <f ca="1">IF(BD7="","",BD72*(Assumptions!$C$24/12))</f>
        <v>116579.36617483075</v>
      </c>
      <c r="BE74" s="13">
        <f ca="1">IF(BE7="","",BE72*(Assumptions!$C$24/12))</f>
        <v>116368.2110971517</v>
      </c>
      <c r="BF74" s="13">
        <f ca="1">IF(BF7="","",BF72*(Assumptions!$C$24/12))</f>
        <v>116156.35216921373</v>
      </c>
      <c r="BG74" s="13">
        <f ca="1">IF(BG7="","",BG72*(Assumptions!$C$24/12))</f>
        <v>115943.78704484928</v>
      </c>
      <c r="BH74" s="13">
        <f ca="1">IF(BH7="","",BH72*(Assumptions!$C$24/12))</f>
        <v>115730.51337007029</v>
      </c>
      <c r="BI74" s="13">
        <f ca="1">IF(BI7="","",BI72*(Assumptions!$C$24/12))</f>
        <v>115516.52878304204</v>
      </c>
      <c r="BJ74" s="13">
        <f ca="1">IF(BJ7="","",BJ72*(Assumptions!$C$24/12))</f>
        <v>115301.83091405703</v>
      </c>
      <c r="BK74" s="13">
        <f ca="1">IF(BK7="","",BK72*(Assumptions!$C$24/12))</f>
        <v>115086.41738550873</v>
      </c>
      <c r="BL74" s="13">
        <f ca="1">IF(BL7="","",BL72*(Assumptions!$C$24/12))</f>
        <v>114870.28581186527</v>
      </c>
      <c r="BM74" s="13">
        <f ca="1">IF(BM7="","",BM72*(Assumptions!$C$24/12))</f>
        <v>114653.433799643</v>
      </c>
      <c r="BN74" s="13">
        <f ca="1">IF(BN7="","",BN72*(Assumptions!$C$24/12))</f>
        <v>114435.85894737999</v>
      </c>
      <c r="BO74" s="13">
        <f ca="1">IF(BO7="","",BO72*(Assumptions!$C$24/12))</f>
        <v>114217.55884560944</v>
      </c>
      <c r="BP74" s="13">
        <f ca="1">IF(BP7="","",BP72*(Assumptions!$C$24/12))</f>
        <v>113998.53107683299</v>
      </c>
      <c r="BQ74" s="13">
        <f ca="1">IF(BQ7="","",BQ72*(Assumptions!$C$24/12))</f>
        <v>113778.77321549394</v>
      </c>
      <c r="BR74" s="13">
        <f ca="1">IF(BR7="","",BR72*(Assumptions!$C$24/12))</f>
        <v>113558.28282795043</v>
      </c>
      <c r="BS74" s="13">
        <f ca="1">IF(BS7="","",BS72*(Assumptions!$C$24/12))</f>
        <v>113337.05747244846</v>
      </c>
      <c r="BT74" s="13">
        <f ca="1">IF(BT7="","",BT72*(Assumptions!$C$24/12))</f>
        <v>113115.0946990948</v>
      </c>
      <c r="BU74" s="13">
        <f ca="1">IF(BU7="","",BU72*(Assumptions!$C$24/12))</f>
        <v>112892.39204982997</v>
      </c>
      <c r="BV74" s="13">
        <f ca="1">IF(BV7="","",BV72*(Assumptions!$C$24/12))</f>
        <v>112668.94705840091</v>
      </c>
      <c r="BW74" s="13">
        <f ca="1">IF(BW7="","",BW72*(Assumptions!$C$24/12))</f>
        <v>112444.75725033376</v>
      </c>
      <c r="BX74" s="13">
        <f ca="1">IF(BX7="","",BX72*(Assumptions!$C$24/12))</f>
        <v>112219.82014290639</v>
      </c>
      <c r="BY74" s="13">
        <f ca="1">IF(BY7="","",BY72*(Assumptions!$C$24/12))</f>
        <v>111994.13324512093</v>
      </c>
      <c r="BZ74" s="13">
        <f ca="1">IF(BZ7="","",BZ72*(Assumptions!$C$24/12))</f>
        <v>111767.69405767618</v>
      </c>
      <c r="CA74" s="13">
        <f ca="1">IF(CA7="","",CA72*(Assumptions!$C$24/12))</f>
        <v>111540.50007293995</v>
      </c>
      <c r="CB74" s="13">
        <f ca="1">IF(CB7="","",CB72*(Assumptions!$C$24/12))</f>
        <v>111312.54877492126</v>
      </c>
      <c r="CC74" s="13">
        <f ca="1">IF(CC7="","",CC72*(Assumptions!$C$24/12))</f>
        <v>111083.83763924251</v>
      </c>
      <c r="CD74" s="13">
        <f ca="1">IF(CD7="","",CD72*(Assumptions!$C$24/12))</f>
        <v>110854.36413311151</v>
      </c>
      <c r="CE74" s="13">
        <f ca="1">IF(CE7="","",CE72*(Assumptions!$C$24/12))</f>
        <v>110624.1257152934</v>
      </c>
      <c r="CF74" s="13">
        <f ca="1">IF(CF7="","",CF72*(Assumptions!$C$24/12))</f>
        <v>110393.11983608255</v>
      </c>
      <c r="CG74" s="13">
        <f ca="1">IF(CG7="","",CG72*(Assumptions!$C$24/12))</f>
        <v>110161.34393727435</v>
      </c>
      <c r="CH74" s="13">
        <f ca="1">IF(CH7="","",CH72*(Assumptions!$C$24/12))</f>
        <v>109928.79545213678</v>
      </c>
      <c r="CI74" s="13">
        <f ca="1">IF(CI7="","",CI72*(Assumptions!$C$24/12))</f>
        <v>109695.47180538208</v>
      </c>
      <c r="CJ74" s="13">
        <f ca="1">IF(CJ7="","",CJ72*(Assumptions!$C$24/12))</f>
        <v>109461.3704131382</v>
      </c>
      <c r="CK74" s="13">
        <f ca="1">IF(CK7="","",CK72*(Assumptions!$C$24/12))</f>
        <v>109226.48868292019</v>
      </c>
      <c r="CL74" s="13">
        <f ca="1">IF(CL7="","",CL72*(Assumptions!$C$24/12))</f>
        <v>108990.82401360144</v>
      </c>
      <c r="CM74" s="13">
        <f ca="1">IF(CM7="","",CM72*(Assumptions!$C$24/12))</f>
        <v>108754.37379538496</v>
      </c>
      <c r="CN74" s="13">
        <f ca="1">IF(CN7="","",CN72*(Assumptions!$C$24/12))</f>
        <v>108517.13540977443</v>
      </c>
      <c r="CO74" s="13">
        <f ca="1">IF(CO7="","",CO72*(Assumptions!$C$24/12))</f>
        <v>108279.1062295452</v>
      </c>
      <c r="CP74" s="13">
        <f ca="1">IF(CP7="","",CP72*(Assumptions!$C$24/12))</f>
        <v>108040.2836187152</v>
      </c>
      <c r="CQ74" s="13">
        <f ca="1">IF(CQ7="","",CQ72*(Assumptions!$C$24/12))</f>
        <v>107800.66493251576</v>
      </c>
      <c r="CR74" s="13">
        <f ca="1">IF(CR7="","",CR72*(Assumptions!$C$24/12))</f>
        <v>107560.24751736232</v>
      </c>
      <c r="CS74" s="13">
        <f ca="1">IF(CS7="","",CS72*(Assumptions!$C$24/12))</f>
        <v>107319.02871082505</v>
      </c>
      <c r="CT74" s="13">
        <f ca="1">IF(CT7="","",CT72*(Assumptions!$C$24/12))</f>
        <v>107077.00584159933</v>
      </c>
      <c r="CU74" s="13">
        <f ca="1">IF(CU7="","",CU72*(Assumptions!$C$24/12))</f>
        <v>106834.17622947617</v>
      </c>
      <c r="CV74" s="13">
        <f ca="1">IF(CV7="","",CV72*(Assumptions!$C$24/12))</f>
        <v>106590.53718531261</v>
      </c>
      <c r="CW74" s="13">
        <f ca="1">IF(CW7="","",CW72*(Assumptions!$C$24/12))</f>
        <v>106346.08601100184</v>
      </c>
      <c r="CX74" s="13">
        <f ca="1">IF(CX7="","",CX72*(Assumptions!$C$24/12))</f>
        <v>106100.81999944337</v>
      </c>
      <c r="CY74" s="13">
        <f ca="1">IF(CY7="","",CY72*(Assumptions!$C$24/12))</f>
        <v>105854.73643451303</v>
      </c>
      <c r="CZ74" s="13">
        <f ca="1">IF(CZ7="","",CZ72*(Assumptions!$C$24/12))</f>
        <v>105607.83259103293</v>
      </c>
      <c r="DA74" s="13">
        <f ca="1">IF(DA7="","",DA72*(Assumptions!$C$24/12))</f>
        <v>105360.10573474123</v>
      </c>
      <c r="DB74" s="13">
        <f ca="1">IF(DB7="","",DB72*(Assumptions!$C$24/12))</f>
        <v>105111.55312226189</v>
      </c>
      <c r="DC74" s="13">
        <f ca="1">IF(DC7="","",DC72*(Assumptions!$C$24/12))</f>
        <v>104862.17200107427</v>
      </c>
      <c r="DD74" s="13">
        <f ca="1">IF(DD7="","",DD72*(Assumptions!$C$24/12))</f>
        <v>104611.9596094827</v>
      </c>
      <c r="DE74" s="13">
        <f ca="1">IF(DE7="","",DE72*(Assumptions!$C$24/12))</f>
        <v>104360.91317658583</v>
      </c>
      <c r="DF74" s="13">
        <f ca="1">IF(DF7="","",DF72*(Assumptions!$C$24/12))</f>
        <v>104109.02992224596</v>
      </c>
      <c r="DG74" s="13">
        <f ca="1">IF(DG7="","",DG72*(Assumptions!$C$24/12))</f>
        <v>103856.30705705829</v>
      </c>
      <c r="DH74" s="13">
        <f ca="1">IF(DH7="","",DH72*(Assumptions!$C$24/12))</f>
        <v>103602.74178232001</v>
      </c>
      <c r="DI74" s="13">
        <f ca="1">IF(DI7="","",DI72*(Assumptions!$C$24/12))</f>
        <v>103348.33128999926</v>
      </c>
      <c r="DJ74" s="13">
        <f ca="1">IF(DJ7="","",DJ72*(Assumptions!$C$24/12))</f>
        <v>103093.07276270411</v>
      </c>
      <c r="DK74" s="13">
        <f ca="1">IF(DK7="","",DK72*(Assumptions!$C$24/12))</f>
        <v>102836.96337365131</v>
      </c>
      <c r="DL74" s="13">
        <f ca="1">IF(DL7="","",DL72*(Assumptions!$C$24/12))</f>
        <v>102580.000286635</v>
      </c>
      <c r="DM74" s="13">
        <f ca="1">IF(DM7="","",DM72*(Assumptions!$C$24/12))</f>
        <v>102322.1806559953</v>
      </c>
      <c r="DN74" s="13">
        <f ca="1">IF(DN7="","",DN72*(Assumptions!$C$24/12))</f>
        <v>102063.5016265868</v>
      </c>
      <c r="DO74" s="13">
        <f ca="1">IF(DO7="","",DO72*(Assumptions!$C$24/12))</f>
        <v>101803.96033374695</v>
      </c>
      <c r="DP74" s="13">
        <f ca="1">IF(DP7="","",DP72*(Assumptions!$C$24/12))</f>
        <v>101543.55390326427</v>
      </c>
      <c r="DQ74" s="13">
        <f ca="1">IF(DQ7="","",DQ72*(Assumptions!$C$24/12))</f>
        <v>101282.27945134667</v>
      </c>
      <c r="DR74" s="13">
        <f ca="1">IF(DR7="","",DR72*(Assumptions!$C$24/12))</f>
        <v>101020.13408458934</v>
      </c>
      <c r="DS74" s="13">
        <f ca="1">IF(DS7="","",DS72*(Assumptions!$C$24/12))</f>
        <v>100757.11489994283</v>
      </c>
      <c r="DT74" s="13">
        <f ca="1">IF(DT7="","",DT72*(Assumptions!$C$24/12))</f>
        <v>100493.21898468082</v>
      </c>
      <c r="DU74" s="13">
        <f ca="1">IF(DU7="","",DU72*(Assumptions!$C$24/12))</f>
        <v>100228.44341636794</v>
      </c>
      <c r="DV74" s="13">
        <f ca="1">IF(DV7="","",DV72*(Assumptions!$C$24/12))</f>
        <v>99962.785262827339</v>
      </c>
      <c r="DW74" s="13">
        <f ca="1">IF(DW7="","",DW72*(Assumptions!$C$24/12))</f>
        <v>99696.241582108283</v>
      </c>
      <c r="DX74" s="13">
        <f ca="1">IF(DX7="","",DX72*(Assumptions!$C$24/12))</f>
        <v>99428.809422453502</v>
      </c>
      <c r="DY74" s="13">
        <f ca="1">IF(DY7="","",DY72*(Assumptions!$C$24/12))</f>
        <v>99160.485822266535</v>
      </c>
      <c r="DZ74" s="13">
        <f ca="1">IF(DZ7="","",DZ72*(Assumptions!$C$24/12))</f>
        <v>98891.267810078934</v>
      </c>
      <c r="EA74" s="13">
        <f ca="1">IF(EA7="","",EA72*(Assumptions!$C$24/12))</f>
        <v>98621.152404517386</v>
      </c>
      <c r="EB74" s="13">
        <f ca="1">IF(EB7="","",EB72*(Assumptions!$C$24/12))</f>
        <v>98350.136614270625</v>
      </c>
      <c r="EC74" s="13">
        <f ca="1">IF(EC7="","",EC72*(Assumptions!$C$24/12))</f>
        <v>98078.217438056381</v>
      </c>
      <c r="ED74" s="13">
        <f ca="1">IF(ED7="","",ED72*(Assumptions!$C$24/12))</f>
        <v>97805.391864588077</v>
      </c>
      <c r="EE74" s="13">
        <f ca="1">IF(EE7="","",EE72*(Assumptions!$C$24/12))</f>
        <v>97531.656872541556</v>
      </c>
      <c r="EF74" s="13">
        <f ca="1">IF(EF7="","",EF72*(Assumptions!$C$24/12))</f>
        <v>97257.009430521546</v>
      </c>
      <c r="EG74" s="13">
        <f ca="1">IF(EG7="","",EG72*(Assumptions!$C$24/12))</f>
        <v>96981.446497028141</v>
      </c>
      <c r="EH74" s="13">
        <f ca="1">IF(EH7="","",EH72*(Assumptions!$C$24/12))</f>
        <v>96704.965020423086</v>
      </c>
      <c r="EI74" s="13">
        <f ca="1">IF(EI7="","",EI72*(Assumptions!$C$24/12))</f>
        <v>96427.561938896019</v>
      </c>
      <c r="EJ74" s="13">
        <f ca="1">IF(EJ7="","",EJ72*(Assumptions!$C$24/12))</f>
        <v>96149.234180430518</v>
      </c>
      <c r="EK74" s="13">
        <f ca="1">IF(EK7="","",EK72*(Assumptions!$C$24/12))</f>
        <v>95869.97866277014</v>
      </c>
      <c r="EL74" s="13">
        <f ca="1">IF(EL7="","",EL72*(Assumptions!$C$24/12))</f>
        <v>95589.79229338422</v>
      </c>
      <c r="EM74" s="13">
        <f ca="1">IF(EM7="","",EM72*(Assumptions!$C$24/12))</f>
        <v>95308.671969433679</v>
      </c>
      <c r="EN74" s="13">
        <f ca="1">IF(EN7="","",EN72*(Assumptions!$C$24/12))</f>
        <v>95026.614577736647</v>
      </c>
      <c r="EO74" s="13">
        <f ca="1">IF(EO7="","",EO72*(Assumptions!$C$24/12))</f>
        <v>94743.616994733951</v>
      </c>
      <c r="EP74" s="13">
        <f ca="1">IF(EP7="","",EP72*(Assumptions!$C$24/12))</f>
        <v>94459.676086454579</v>
      </c>
      <c r="EQ74" s="13">
        <f ca="1">IF(EQ7="","",EQ72*(Assumptions!$C$24/12))</f>
        <v>94174.788708480948</v>
      </c>
      <c r="ER74" s="13">
        <f ca="1">IF(ER7="","",ER72*(Assumptions!$C$24/12))</f>
        <v>93888.951705914078</v>
      </c>
      <c r="ES74" s="13">
        <f ca="1">IF(ES7="","",ES72*(Assumptions!$C$24/12))</f>
        <v>93602.161913338627</v>
      </c>
      <c r="ET74" s="13">
        <f ca="1">IF(ET7="","",ET72*(Assumptions!$C$24/12))</f>
        <v>93314.416154787948</v>
      </c>
      <c r="EU74" s="13">
        <f ca="1">IF(EU7="","",EU72*(Assumptions!$C$24/12))</f>
        <v>93025.711243708749</v>
      </c>
      <c r="EV74" s="13">
        <f ca="1">IF(EV7="","",EV72*(Assumptions!$C$24/12))</f>
        <v>92736.043982925956</v>
      </c>
      <c r="EW74" s="13">
        <f ca="1">IF(EW7="","",EW72*(Assumptions!$C$24/12))</f>
        <v>92445.411164607227</v>
      </c>
      <c r="EX74" s="13">
        <f ca="1">IF(EX7="","",EX72*(Assumptions!$C$24/12))</f>
        <v>92153.80957022743</v>
      </c>
      <c r="EY74" s="13">
        <f ca="1">IF(EY7="","",EY72*(Assumptions!$C$24/12))</f>
        <v>91861.235970533031</v>
      </c>
      <c r="EZ74" s="13">
        <f ca="1">IF(EZ7="","",EZ72*(Assumptions!$C$24/12))</f>
        <v>91567.687125506331</v>
      </c>
      <c r="FA74" s="13">
        <f ca="1">IF(FA7="","",FA72*(Assumptions!$C$24/12))</f>
        <v>91273.159784329546</v>
      </c>
      <c r="FB74" s="13">
        <f ca="1">IF(FB7="","",FB72*(Assumptions!$C$24/12))</f>
        <v>90977.650685348824</v>
      </c>
      <c r="FC74" s="13">
        <f ca="1">IF(FC7="","",FC72*(Assumptions!$C$24/12))</f>
        <v>90681.156556038171</v>
      </c>
      <c r="FD74" s="13">
        <f ca="1">IF(FD7="","",FD72*(Assumptions!$C$24/12))</f>
        <v>90383.674112963155</v>
      </c>
      <c r="FE74" s="13">
        <f ca="1">IF(FE7="","",FE72*(Assumptions!$C$24/12))</f>
        <v>90085.200061744545</v>
      </c>
      <c r="FF74" s="13">
        <f ca="1">IF(FF7="","",FF72*(Assumptions!$C$24/12))</f>
        <v>89785.731097021882</v>
      </c>
      <c r="FG74" s="13">
        <f ca="1">IF(FG7="","",FG72*(Assumptions!$C$24/12))</f>
        <v>89485.263902416802</v>
      </c>
      <c r="FH74" s="13">
        <f ca="1">IF(FH7="","",FH72*(Assumptions!$C$24/12))</f>
        <v>89183.795150496386</v>
      </c>
      <c r="FI74" s="13">
        <f ca="1">IF(FI7="","",FI72*(Assumptions!$C$24/12))</f>
        <v>88881.321502736217</v>
      </c>
      <c r="FJ74" s="13">
        <f ca="1">IF(FJ7="","",FJ72*(Assumptions!$C$24/12))</f>
        <v>88577.839609483519</v>
      </c>
      <c r="FK74" s="13">
        <f ca="1">IF(FK7="","",FK72*(Assumptions!$C$24/12))</f>
        <v>88273.346109919992</v>
      </c>
      <c r="FL74" s="13">
        <f ca="1">IF(FL7="","",FL72*(Assumptions!$C$24/12))</f>
        <v>87967.837632024573</v>
      </c>
      <c r="FM74" s="13">
        <f ca="1">IF(FM7="","",FM72*(Assumptions!$C$24/12))</f>
        <v>87661.310792536169</v>
      </c>
      <c r="FN74" s="13">
        <f ca="1">IF(FN7="","",FN72*(Assumptions!$C$24/12))</f>
        <v>87353.762196916141</v>
      </c>
      <c r="FO74" s="13">
        <f ca="1">IF(FO7="","",FO72*(Assumptions!$C$24/12))</f>
        <v>87045.188439310703</v>
      </c>
      <c r="FP74" s="13">
        <f ca="1">IF(FP7="","",FP72*(Assumptions!$C$24/12))</f>
        <v>86735.586102513247</v>
      </c>
      <c r="FQ74" s="13">
        <f ca="1">IF(FQ7="","",FQ72*(Assumptions!$C$24/12))</f>
        <v>86424.951757926494</v>
      </c>
      <c r="FR74" s="13">
        <f ca="1">IF(FR7="","",FR72*(Assumptions!$C$24/12))</f>
        <v>86113.281965524424</v>
      </c>
      <c r="FS74" s="13">
        <f ca="1">IF(FS7="","",FS72*(Assumptions!$C$24/12))</f>
        <v>85800.573273814356</v>
      </c>
      <c r="FT74" s="13">
        <f ca="1">IF(FT7="","",FT72*(Assumptions!$C$24/12))</f>
        <v>85486.822219798589</v>
      </c>
      <c r="FU74" s="13">
        <f ca="1">IF(FU7="","",FU72*(Assumptions!$C$24/12))</f>
        <v>85172.025328936099</v>
      </c>
      <c r="FV74" s="13">
        <f ca="1">IF(FV7="","",FV72*(Assumptions!$C$24/12))</f>
        <v>84856.179115104067</v>
      </c>
      <c r="FW74" s="13">
        <f ca="1">IF(FW7="","",FW72*(Assumptions!$C$24/12))</f>
        <v>84539.280080559271</v>
      </c>
      <c r="FX74" s="13">
        <f ca="1">IF(FX7="","",FX72*(Assumptions!$C$24/12))</f>
        <v>84221.324715899318</v>
      </c>
      <c r="FY74" s="13">
        <f ca="1">IF(FY7="","",FY72*(Assumptions!$C$24/12))</f>
        <v>83902.309500023839</v>
      </c>
      <c r="FZ74" s="13">
        <f ca="1">IF(FZ7="","",FZ72*(Assumptions!$C$24/12))</f>
        <v>83582.230900095426</v>
      </c>
      <c r="GA74" s="13">
        <f ca="1">IF(GA7="","",GA72*(Assumptions!$C$24/12))</f>
        <v>83261.085371500609</v>
      </c>
      <c r="GB74" s="13">
        <f ca="1">IF(GB7="","",GB72*(Assumptions!$C$24/12))</f>
        <v>82938.869357810458</v>
      </c>
      <c r="GC74" s="13">
        <f ca="1">IF(GC7="","",GC72*(Assumptions!$C$24/12))</f>
        <v>82615.579290741342</v>
      </c>
      <c r="GD74" s="13">
        <f ca="1">IF(GD7="","",GD72*(Assumptions!$C$24/12))</f>
        <v>82291.211590115316</v>
      </c>
      <c r="GE74" s="13">
        <f ca="1">IF(GE7="","",GE72*(Assumptions!$C$24/12))</f>
        <v>81965.762663820555</v>
      </c>
      <c r="GF74" s="13">
        <f ca="1">IF(GF7="","",GF72*(Assumptions!$C$24/12))</f>
        <v>81639.228907771481</v>
      </c>
      <c r="GG74" s="13">
        <f ca="1">IF(GG7="","",GG72*(Assumptions!$C$24/12))</f>
        <v>81311.606705868893</v>
      </c>
      <c r="GH74" s="13">
        <f ca="1">IF(GH7="","",GH72*(Assumptions!$C$24/12))</f>
        <v>80982.892429959975</v>
      </c>
      <c r="GI74" s="13">
        <f ca="1">IF(GI7="","",GI72*(Assumptions!$C$24/12))</f>
        <v>80653.082439798018</v>
      </c>
      <c r="GJ74" s="13">
        <f ca="1">IF(GJ7="","",GJ72*(Assumptions!$C$24/12))</f>
        <v>80322.173083002199</v>
      </c>
      <c r="GK74" s="13">
        <f ca="1">IF(GK7="","",GK72*(Assumptions!$C$24/12))</f>
        <v>79990.160695017054</v>
      </c>
      <c r="GL74" s="13">
        <f ca="1">IF(GL7="","",GL72*(Assumptions!$C$24/12))</f>
        <v>79657.041599071963</v>
      </c>
      <c r="GM74" s="13">
        <f ca="1">IF(GM7="","",GM72*(Assumptions!$C$24/12))</f>
        <v>79322.81210614038</v>
      </c>
      <c r="GN74" s="13">
        <f ca="1">IF(GN7="","",GN72*(Assumptions!$C$24/12))</f>
        <v>78987.468514899039</v>
      </c>
      <c r="GO74" s="13">
        <f ca="1">IF(GO7="","",GO72*(Assumptions!$C$24/12))</f>
        <v>78651.007111686878</v>
      </c>
      <c r="GP74" s="13">
        <f ca="1">IF(GP7="","",GP72*(Assumptions!$C$24/12))</f>
        <v>78313.424170464015</v>
      </c>
      <c r="GQ74" s="13">
        <f ca="1">IF(GQ7="","",GQ72*(Assumptions!$C$24/12))</f>
        <v>77974.715952770421</v>
      </c>
      <c r="GR74" s="13">
        <f ca="1">IF(GR7="","",GR72*(Assumptions!$C$24/12))</f>
        <v>77634.878707684504</v>
      </c>
      <c r="GS74" s="13">
        <f ca="1">IF(GS7="","",GS72*(Assumptions!$C$24/12))</f>
        <v>77293.908671781639</v>
      </c>
      <c r="GT74" s="13">
        <f ca="1">IF(GT7="","",GT72*(Assumptions!$C$24/12))</f>
        <v>76951.802069092417</v>
      </c>
      <c r="GU74" s="13">
        <f ca="1">IF(GU7="","",GU72*(Assumptions!$C$24/12))</f>
        <v>76608.555111060923</v>
      </c>
      <c r="GV74" s="13">
        <f ca="1">IF(GV7="","",GV72*(Assumptions!$C$24/12))</f>
        <v>76264.163996502641</v>
      </c>
      <c r="GW74" s="13">
        <f ca="1">IF(GW7="","",GW72*(Assumptions!$C$24/12))</f>
        <v>75918.624911562496</v>
      </c>
      <c r="GX74" s="13">
        <f ca="1">IF(GX7="","",GX72*(Assumptions!$C$24/12))</f>
        <v>75571.934029672542</v>
      </c>
      <c r="GY74" s="13">
        <f ca="1">IF(GY7="","",GY72*(Assumptions!$C$24/12))</f>
        <v>75224.087511509642</v>
      </c>
      <c r="GZ74" s="13">
        <f ca="1">IF(GZ7="","",GZ72*(Assumptions!$C$24/12))</f>
        <v>74875.081504952846</v>
      </c>
      <c r="HA74" s="13">
        <f ca="1">IF(HA7="","",HA72*(Assumptions!$C$24/12))</f>
        <v>74524.912145040871</v>
      </c>
      <c r="HB74" s="13">
        <f ca="1">IF(HB7="","",HB72*(Assumptions!$C$24/12))</f>
        <v>74173.575553929186</v>
      </c>
      <c r="HC74" s="13">
        <f ca="1">IF(HC7="","",HC72*(Assumptions!$C$24/12))</f>
        <v>73821.067840847143</v>
      </c>
      <c r="HD74" s="13">
        <f ca="1">IF(HD7="","",HD72*(Assumptions!$C$24/12))</f>
        <v>73467.385102054817</v>
      </c>
      <c r="HE74" s="13">
        <f ca="1">IF(HE7="","",HE72*(Assumptions!$C$24/12))</f>
        <v>73112.523420799858</v>
      </c>
      <c r="HF74" s="13">
        <f ca="1">IF(HF7="","",HF72*(Assumptions!$C$24/12))</f>
        <v>72756.478867274025</v>
      </c>
      <c r="HG74" s="13">
        <f ca="1">IF(HG7="","",HG72*(Assumptions!$C$24/12))</f>
        <v>72399.247498569792</v>
      </c>
      <c r="HH74" s="13">
        <f ca="1">IF(HH7="","",HH72*(Assumptions!$C$24/12))</f>
        <v>72040.825358636546</v>
      </c>
      <c r="HI74" s="13">
        <f ca="1">IF(HI7="","",HI72*(Assumptions!$C$24/12))</f>
        <v>71681.208478236847</v>
      </c>
      <c r="HJ74" s="13">
        <f ca="1">IF(HJ7="","",HJ72*(Assumptions!$C$24/12))</f>
        <v>71320.392874902493</v>
      </c>
      <c r="HK74" s="13">
        <f ca="1">IF(HK7="","",HK72*(Assumptions!$C$24/12))</f>
        <v>70958.374552890353</v>
      </c>
      <c r="HL74" s="13">
        <f ca="1">IF(HL7="","",HL72*(Assumptions!$C$24/12))</f>
        <v>70595.149503138164</v>
      </c>
      <c r="HM74" s="13">
        <f ca="1">IF(HM7="","",HM72*(Assumptions!$C$24/12))</f>
        <v>70230.713703220143</v>
      </c>
      <c r="HN74" s="13">
        <f ca="1">IF(HN7="","",HN72*(Assumptions!$C$24/12))</f>
        <v>69865.063117302401</v>
      </c>
      <c r="HO74" s="13">
        <f ca="1">IF(HO7="","",HO72*(Assumptions!$C$24/12))</f>
        <v>69498.193696098257</v>
      </c>
      <c r="HP74" s="13">
        <f ca="1">IF(HP7="","",HP72*(Assumptions!$C$24/12))</f>
        <v>69130.101376823441</v>
      </c>
      <c r="HQ74" s="13">
        <f ca="1">IF(HQ7="","",HQ72*(Assumptions!$C$24/12))</f>
        <v>68760.782083151033</v>
      </c>
      <c r="HR74" s="13">
        <f ca="1">IF(HR7="","",HR72*(Assumptions!$C$24/12))</f>
        <v>68390.231725166377</v>
      </c>
      <c r="HS74" s="13">
        <f ca="1">IF(HS7="","",HS72*(Assumptions!$C$24/12))</f>
        <v>68018.446199321785</v>
      </c>
      <c r="HT74" s="13">
        <f ca="1">IF(HT7="","",HT72*(Assumptions!$C$24/12))</f>
        <v>67645.421388391056</v>
      </c>
      <c r="HU74" s="13">
        <f ca="1">IF(HU7="","",HU72*(Assumptions!$C$24/12))</f>
        <v>67271.153161423863</v>
      </c>
      <c r="HV74" s="13">
        <f ca="1">IF(HV7="","",HV72*(Assumptions!$C$24/12))</f>
        <v>66895.637373700127</v>
      </c>
      <c r="HW74" s="13">
        <f ca="1">IF(HW7="","",HW72*(Assumptions!$C$24/12))</f>
        <v>66518.869866683977</v>
      </c>
      <c r="HX74" s="13">
        <f ca="1">IF(HX7="","",HX72*(Assumptions!$C$24/12))</f>
        <v>66140.846467977783</v>
      </c>
      <c r="HY74" s="13">
        <f ca="1">IF(HY7="","",HY72*(Assumptions!$C$24/12))</f>
        <v>65761.562991275889</v>
      </c>
      <c r="HZ74" s="13">
        <f ca="1">IF(HZ7="","",HZ72*(Assumptions!$C$24/12))</f>
        <v>65381.01523631833</v>
      </c>
      <c r="IA74" s="13">
        <f ca="1">IF(IA7="","",IA72*(Assumptions!$C$24/12))</f>
        <v>64999.198988844233</v>
      </c>
      <c r="IB74" s="13">
        <f ca="1">IF(IB7="","",IB72*(Assumptions!$C$24/12))</f>
        <v>64616.110020545231</v>
      </c>
      <c r="IC74" s="13">
        <f ca="1">IF(IC7="","",IC72*(Assumptions!$C$24/12))</f>
        <v>64231.744089018561</v>
      </c>
      <c r="ID74" s="13">
        <f ca="1">IF(ID7="","",ID72*(Assumptions!$C$24/12))</f>
        <v>63846.096937720133</v>
      </c>
      <c r="IE74" s="13">
        <f ca="1">IF(IE7="","",IE72*(Assumptions!$C$24/12))</f>
        <v>63459.164295917384</v>
      </c>
      <c r="IF74" s="13">
        <f ca="1">IF(IF7="","",IF72*(Assumptions!$C$24/12))</f>
        <v>63070.941878641963</v>
      </c>
      <c r="IG74" s="13">
        <f ca="1">IF(IG7="","",IG72*(Assumptions!$C$24/12))</f>
        <v>62681.425386642281</v>
      </c>
      <c r="IH74" s="13">
        <f ca="1">IF(IH7="","",IH72*(Assumptions!$C$24/12))</f>
        <v>62290.610506335935</v>
      </c>
      <c r="II74" s="13">
        <f ca="1">IF(II7="","",II72*(Assumptions!$C$24/12))</f>
        <v>61898.49290976191</v>
      </c>
      <c r="IJ74" s="13">
        <f ca="1">IF(IJ7="","",IJ72*(Assumptions!$C$24/12))</f>
        <v>61505.068254532634</v>
      </c>
      <c r="IK74" s="13">
        <f ca="1">IF(IK7="","",IK72*(Assumptions!$C$24/12))</f>
        <v>61110.332183785926</v>
      </c>
      <c r="IL74" s="13">
        <f ca="1">IF(IL7="","",IL72*(Assumptions!$C$24/12))</f>
        <v>60714.28032613673</v>
      </c>
      <c r="IM74" s="13">
        <f ca="1">IF(IM7="","",IM72*(Assumptions!$C$24/12))</f>
        <v>60316.908295628702</v>
      </c>
      <c r="IN74" s="13">
        <f ca="1">IF(IN7="","",IN72*(Assumptions!$C$24/12))</f>
        <v>59918.211691685647</v>
      </c>
      <c r="IO74" s="13">
        <f ca="1">IF(IO7="","",IO72*(Assumptions!$C$24/12))</f>
        <v>59518.186099062776</v>
      </c>
      <c r="IP74" s="13">
        <f ca="1">IF(IP7="","",IP72*(Assumptions!$C$24/12))</f>
        <v>59116.827087797836</v>
      </c>
      <c r="IQ74" s="13">
        <f ca="1">IF(IQ7="","",IQ72*(Assumptions!$C$24/12))</f>
        <v>58714.13021316201</v>
      </c>
      <c r="IR74" s="13">
        <f ca="1">IF(IR7="","",IR72*(Assumptions!$C$24/12))</f>
        <v>58310.091015610735</v>
      </c>
      <c r="IS74" s="13">
        <f ca="1">IF(IS7="","",IS72*(Assumptions!$C$24/12))</f>
        <v>57904.705020734284</v>
      </c>
      <c r="IT74" s="13">
        <f ca="1">IF(IT7="","",IT72*(Assumptions!$C$24/12))</f>
        <v>57497.967739208245</v>
      </c>
      <c r="IU74" s="13">
        <f ca="1">IF(IU7="","",IU72*(Assumptions!$C$24/12))</f>
        <v>57089.874666743788</v>
      </c>
      <c r="IV74" s="13">
        <f ca="1">IF(IV7="","",IV72*(Assumptions!$C$24/12))</f>
        <v>56680.42128403778</v>
      </c>
      <c r="IW74" s="13">
        <f ca="1">IF(IW7="","",IW72*(Assumptions!$C$24/12))</f>
        <v>56269.603056722757</v>
      </c>
      <c r="IX74" s="13">
        <f ca="1">IF(IX7="","",IX72*(Assumptions!$C$24/12))</f>
        <v>55857.415435316681</v>
      </c>
      <c r="IY74" s="13">
        <f ca="1">IF(IY7="","",IY72*(Assumptions!$C$24/12))</f>
        <v>55443.853855172594</v>
      </c>
      <c r="IZ74" s="13">
        <f ca="1">IF(IZ7="","",IZ72*(Assumptions!$C$24/12))</f>
        <v>55028.913736428018</v>
      </c>
      <c r="JA74" s="13">
        <f ca="1">IF(JA7="","",JA72*(Assumptions!$C$24/12))</f>
        <v>54612.5904839543</v>
      </c>
      <c r="JB74" s="13">
        <f ca="1">IF(JB7="","",JB72*(Assumptions!$C$24/12))</f>
        <v>54194.879487305661</v>
      </c>
      <c r="JC74" s="13">
        <f ca="1">IF(JC7="","",JC72*(Assumptions!$C$24/12))</f>
        <v>53775.776120668197</v>
      </c>
      <c r="JD74" s="13">
        <f ca="1">IF(JD7="","",JD72*(Assumptions!$C$24/12))</f>
        <v>53355.275742808604</v>
      </c>
      <c r="JE74" s="13">
        <f ca="1">IF(JE7="","",JE72*(Assumptions!$C$24/12))</f>
        <v>52933.373697022813</v>
      </c>
      <c r="JF74" s="13">
        <f ca="1">IF(JF7="","",JF72*(Assumptions!$C$24/12))</f>
        <v>52510.065311084407</v>
      </c>
      <c r="JG74" s="13">
        <f ca="1">IF(JG7="","",JG72*(Assumptions!$C$24/12))</f>
        <v>52085.34589719287</v>
      </c>
      <c r="JH74" s="13">
        <f ca="1">IF(JH7="","",JH72*(Assumptions!$C$24/12))</f>
        <v>51659.210751921702</v>
      </c>
      <c r="JI74" s="13">
        <f ca="1">IF(JI7="","",JI72*(Assumptions!$C$24/12))</f>
        <v>51231.655156166293</v>
      </c>
      <c r="JJ74" s="13">
        <f ca="1">IF(JJ7="","",JJ72*(Assumptions!$C$24/12))</f>
        <v>50802.674375091694</v>
      </c>
      <c r="JK74" s="13">
        <f ca="1">IF(JK7="","",JK72*(Assumptions!$C$24/12))</f>
        <v>50372.263658080185</v>
      </c>
      <c r="JL74" s="13">
        <f ca="1">IF(JL7="","",JL72*(Assumptions!$C$24/12))</f>
        <v>49940.418238678634</v>
      </c>
      <c r="JM74" s="13">
        <f ca="1">IF(JM7="","",JM72*(Assumptions!$C$24/12))</f>
        <v>49507.133334545746</v>
      </c>
      <c r="JN74" s="13">
        <f ca="1">IF(JN7="","",JN72*(Assumptions!$C$24/12))</f>
        <v>49072.40414739908</v>
      </c>
      <c r="JO74" s="13">
        <f ca="1">IF(JO7="","",JO72*(Assumptions!$C$24/12))</f>
        <v>48636.225862961925</v>
      </c>
      <c r="JP74" s="13">
        <f ca="1">IF(JP7="","",JP72*(Assumptions!$C$24/12))</f>
        <v>48198.593650909985</v>
      </c>
      <c r="JQ74" s="13">
        <f ca="1">IF(JQ7="","",JQ72*(Assumptions!$C$24/12))</f>
        <v>47759.502664817868</v>
      </c>
      <c r="JR74" s="13">
        <f ca="1">IF(JR7="","",JR72*(Assumptions!$C$24/12))</f>
        <v>47318.948042105447</v>
      </c>
      <c r="JS74" s="13">
        <f ca="1">IF(JS7="","",JS72*(Assumptions!$C$24/12))</f>
        <v>46876.924903983978</v>
      </c>
      <c r="JT74" s="13">
        <f ca="1">IF(JT7="","",JT72*(Assumptions!$C$24/12))</f>
        <v>46433.428355402109</v>
      </c>
      <c r="JU74" s="13">
        <f ca="1">IF(JU7="","",JU72*(Assumptions!$C$24/12))</f>
        <v>45988.453484991638</v>
      </c>
      <c r="JV74" s="13">
        <f ca="1">IF(JV7="","",JV72*(Assumptions!$C$24/12))</f>
        <v>45541.995365013121</v>
      </c>
      <c r="JW74" s="13">
        <f ca="1">IF(JW7="","",JW72*(Assumptions!$C$24/12))</f>
        <v>45094.04905130135</v>
      </c>
      <c r="JX74" s="13">
        <f ca="1">IF(JX7="","",JX72*(Assumptions!$C$24/12))</f>
        <v>44644.609583210535</v>
      </c>
      <c r="JY74" s="13">
        <f ca="1">IF(JY7="","",JY72*(Assumptions!$C$24/12))</f>
        <v>44193.671983559419</v>
      </c>
      <c r="JZ74" s="13">
        <f ca="1">IF(JZ7="","",JZ72*(Assumptions!$C$24/12))</f>
        <v>43741.231258576139</v>
      </c>
      <c r="KA74" s="13">
        <f ca="1">IF(KA7="","",KA72*(Assumptions!$C$24/12))</f>
        <v>43287.282397842908</v>
      </c>
      <c r="KB74" s="13">
        <f ca="1">IF(KB7="","",KB72*(Assumptions!$C$24/12))</f>
        <v>42831.820374240568</v>
      </c>
      <c r="KC74" s="13">
        <f ca="1">IF(KC7="","",KC72*(Assumptions!$C$24/12))</f>
        <v>42374.840143892885</v>
      </c>
      <c r="KD74" s="13">
        <f ca="1">IF(KD7="","",KD72*(Assumptions!$C$24/12))</f>
        <v>41916.336646110707</v>
      </c>
      <c r="KE74" s="13">
        <f ca="1">IF(KE7="","",KE72*(Assumptions!$C$24/12))</f>
        <v>41456.30480333593</v>
      </c>
      <c r="KF74" s="13">
        <f ca="1">IF(KF7="","",KF72*(Assumptions!$C$24/12))</f>
        <v>40994.739521085234</v>
      </c>
      <c r="KG74" s="13">
        <f ca="1">IF(KG7="","",KG72*(Assumptions!$C$24/12))</f>
        <v>40531.6356878937</v>
      </c>
      <c r="KH74" s="13">
        <f ca="1">IF(KH7="","",KH72*(Assumptions!$C$24/12))</f>
        <v>40066.9881752582</v>
      </c>
      <c r="KI74" s="13">
        <f ca="1">IF(KI7="","",KI72*(Assumptions!$C$24/12))</f>
        <v>39600.791837580575</v>
      </c>
      <c r="KJ74" s="13">
        <f ca="1">IF(KJ7="","",KJ72*(Assumptions!$C$24/12))</f>
        <v>39133.041512110693</v>
      </c>
      <c r="KK74" s="13">
        <f ca="1">IF(KK7="","",KK72*(Assumptions!$C$24/12))</f>
        <v>38663.732018889241</v>
      </c>
      <c r="KL74" s="13">
        <f ca="1">IF(KL7="","",KL72*(Assumptions!$C$24/12))</f>
        <v>38192.85816069039</v>
      </c>
      <c r="KM74" s="13">
        <f ca="1">IF(KM7="","",KM72*(Assumptions!$C$24/12))</f>
        <v>37720.414722964204</v>
      </c>
      <c r="KN74" s="13">
        <f ca="1">IF(KN7="","",KN72*(Assumptions!$C$24/12))</f>
        <v>37246.396473778936</v>
      </c>
      <c r="KO74" s="13">
        <f ca="1">IF(KO7="","",KO72*(Assumptions!$C$24/12))</f>
        <v>36770.798163763051</v>
      </c>
      <c r="KP74" s="13">
        <f ca="1">IF(KP7="","",KP72*(Assumptions!$C$24/12))</f>
        <v>36293.614526047109</v>
      </c>
      <c r="KQ74" s="13">
        <f ca="1">IF(KQ7="","",KQ72*(Assumptions!$C$24/12))</f>
        <v>35814.840276205454</v>
      </c>
      <c r="KR74" s="13">
        <f ca="1">IF(KR7="","",KR72*(Assumptions!$C$24/12))</f>
        <v>35334.470112197654</v>
      </c>
      <c r="KS74" s="13">
        <f ca="1">IF(KS7="","",KS72*(Assumptions!$C$24/12))</f>
        <v>34852.498714309833</v>
      </c>
      <c r="KT74" s="13">
        <f ca="1">IF(KT7="","",KT72*(Assumptions!$C$24/12))</f>
        <v>34368.920745095718</v>
      </c>
      <c r="KU74" s="13">
        <f ca="1">IF(KU7="","",KU72*(Assumptions!$C$24/12))</f>
        <v>33883.730849317559</v>
      </c>
      <c r="KV74" s="13">
        <f ca="1">IF(KV7="","",KV72*(Assumptions!$C$24/12))</f>
        <v>33396.923653886799</v>
      </c>
      <c r="KW74" s="13">
        <f ca="1">IF(KW7="","",KW72*(Assumptions!$C$24/12))</f>
        <v>32908.493767804604</v>
      </c>
      <c r="KX74" s="13">
        <f ca="1">IF(KX7="","",KX72*(Assumptions!$C$24/12))</f>
        <v>32418.435782102137</v>
      </c>
      <c r="KY74" s="13">
        <f ca="1">IF(KY7="","",KY72*(Assumptions!$C$24/12))</f>
        <v>31926.744269780662</v>
      </c>
      <c r="KZ74" s="13">
        <f ca="1">IF(KZ7="","",KZ72*(Assumptions!$C$24/12))</f>
        <v>31433.413785751447</v>
      </c>
      <c r="LA74" s="13">
        <f ca="1">IF(LA7="","",LA72*(Assumptions!$C$24/12))</f>
        <v>30938.438866775465</v>
      </c>
      <c r="LB74" s="13">
        <f ca="1">IF(LB7="","",LB72*(Assumptions!$C$24/12))</f>
        <v>30441.814031402901</v>
      </c>
      <c r="LC74" s="13">
        <f ca="1">IF(LC7="","",LC72*(Assumptions!$C$24/12))</f>
        <v>29943.533779912425</v>
      </c>
      <c r="LD74" s="13">
        <f ca="1">IF(LD7="","",LD72*(Assumptions!$C$24/12))</f>
        <v>29443.59259425032</v>
      </c>
      <c r="LE74" s="13">
        <f ca="1">IF(LE7="","",LE72*(Assumptions!$C$24/12))</f>
        <v>28941.984937969337</v>
      </c>
      <c r="LF74" s="13">
        <f ca="1">IF(LF7="","",LF72*(Assumptions!$C$24/12))</f>
        <v>28438.705256167417</v>
      </c>
      <c r="LG74" s="13">
        <f ca="1">IF(LG7="","",LG72*(Assumptions!$C$24/12))</f>
        <v>27933.747975426155</v>
      </c>
      <c r="LH74" s="13">
        <f ca="1">IF(LH7="","",LH72*(Assumptions!$C$24/12))</f>
        <v>27427.107503749092</v>
      </c>
      <c r="LI74" s="13">
        <f ca="1">IF(LI7="","",LI72*(Assumptions!$C$24/12))</f>
        <v>26918.778230499775</v>
      </c>
      <c r="LJ74" s="13">
        <f ca="1">IF(LJ7="","",LJ72*(Assumptions!$C$24/12))</f>
        <v>26408.75452633962</v>
      </c>
      <c r="LK74" s="13">
        <f ca="1">IF(LK7="","",LK72*(Assumptions!$C$24/12))</f>
        <v>25897.030743165604</v>
      </c>
      <c r="LL74" s="13">
        <f ca="1">IF(LL7="","",LL72*(Assumptions!$C$24/12))</f>
        <v>25383.601214047671</v>
      </c>
      <c r="LM74" s="13">
        <f ca="1">IF(LM7="","",LM72*(Assumptions!$C$24/12))</f>
        <v>24868.460253166013</v>
      </c>
      <c r="LN74" s="13">
        <f ca="1">IF(LN7="","",LN72*(Assumptions!$C$24/12))</f>
        <v>24351.602155748085</v>
      </c>
      <c r="LO74" s="13">
        <f ca="1">IF(LO7="","",LO72*(Assumptions!$C$24/12))</f>
        <v>23833.02119800543</v>
      </c>
      <c r="LP74" s="13">
        <f ca="1">IF(LP7="","",LP72*(Assumptions!$C$24/12))</f>
        <v>23312.711637070297</v>
      </c>
      <c r="LQ74" s="13">
        <f ca="1">IF(LQ7="","",LQ72*(Assumptions!$C$24/12))</f>
        <v>22790.667710932048</v>
      </c>
      <c r="LR74" s="13">
        <f ca="1">IF(LR7="","",LR72*(Assumptions!$C$24/12))</f>
        <v>22266.88363837334</v>
      </c>
      <c r="LS74" s="13">
        <f ca="1">IF(LS7="","",LS72*(Assumptions!$C$24/12))</f>
        <v>21741.353618906098</v>
      </c>
      <c r="LT74" s="13">
        <f ca="1">IF(LT7="","",LT72*(Assumptions!$C$24/12))</f>
        <v>21214.071832707301</v>
      </c>
      <c r="LU74" s="13">
        <f ca="1">IF(LU7="","",LU72*(Assumptions!$C$24/12))</f>
        <v>20685.032440554511</v>
      </c>
      <c r="LV74" s="13">
        <f ca="1">IF(LV7="","",LV72*(Assumptions!$C$24/12))</f>
        <v>20154.229583761207</v>
      </c>
      <c r="LW74" s="13">
        <f ca="1">IF(LW7="","",LW72*(Assumptions!$C$24/12))</f>
        <v>19621.657384111928</v>
      </c>
      <c r="LX74" s="13">
        <f ca="1">IF(LX7="","",LX72*(Assumptions!$C$24/12))</f>
        <v>19087.30994379715</v>
      </c>
      <c r="LY74" s="13">
        <f ca="1">IF(LY7="","",LY72*(Assumptions!$C$24/12))</f>
        <v>18551.181345347992</v>
      </c>
      <c r="LZ74" s="13">
        <f ca="1">IF(LZ7="","",LZ72*(Assumptions!$C$24/12))</f>
        <v>18013.265651570669</v>
      </c>
      <c r="MA74" s="13">
        <f ca="1">IF(MA7="","",MA72*(Assumptions!$C$24/12))</f>
        <v>17473.556905480757</v>
      </c>
      <c r="MB74" s="13">
        <f ca="1">IF(MB7="","",MB72*(Assumptions!$C$24/12))</f>
        <v>16932.049130237207</v>
      </c>
      <c r="MC74" s="13">
        <f ca="1">IF(MC7="","",MC72*(Assumptions!$C$24/12))</f>
        <v>16388.736329076179</v>
      </c>
      <c r="MD74" s="13">
        <f ca="1">IF(MD7="","",MD72*(Assumptions!$C$24/12))</f>
        <v>15843.612485244617</v>
      </c>
      <c r="ME74" s="13">
        <f ca="1">IF(ME7="","",ME72*(Assumptions!$C$24/12))</f>
        <v>15296.671561933614</v>
      </c>
      <c r="MF74" s="13">
        <f ca="1">IF(MF7="","",MF72*(Assumptions!$C$24/12))</f>
        <v>14747.907502211576</v>
      </c>
      <c r="MG74" s="13">
        <f ca="1">IF(MG7="","",MG72*(Assumptions!$C$24/12))</f>
        <v>14197.314228957131</v>
      </c>
      <c r="MH74" s="13">
        <f ca="1">IF(MH7="","",MH72*(Assumptions!$C$24/12))</f>
        <v>13644.885644791839</v>
      </c>
      <c r="MI74" s="13">
        <f ca="1">IF(MI7="","",MI72*(Assumptions!$C$24/12))</f>
        <v>13090.615632012661</v>
      </c>
      <c r="MJ74" s="13">
        <f ca="1">IF(MJ7="","",MJ72*(Assumptions!$C$24/12))</f>
        <v>12534.498052524221</v>
      </c>
      <c r="MK74" s="13">
        <f ca="1">IF(MK7="","",MK72*(Assumptions!$C$24/12))</f>
        <v>11976.526747770818</v>
      </c>
      <c r="ML74" s="13">
        <f ca="1">IF(ML7="","",ML72*(Assumptions!$C$24/12))</f>
        <v>11416.695538668237</v>
      </c>
      <c r="MM74" s="13">
        <f ca="1">IF(MM7="","",MM72*(Assumptions!$C$24/12))</f>
        <v>10854.998225535315</v>
      </c>
      <c r="MN74" s="13">
        <f ca="1">IF(MN7="","",MN72*(Assumptions!$C$24/12))</f>
        <v>10291.428588025281</v>
      </c>
      <c r="MO74" s="13">
        <f ca="1">IF(MO7="","",MO72*(Assumptions!$C$24/12))</f>
        <v>9725.9803850568824</v>
      </c>
      <c r="MP74" s="13">
        <f ca="1">IF(MP7="","",MP72*(Assumptions!$C$24/12))</f>
        <v>9158.6473547452551</v>
      </c>
      <c r="MQ74" s="13">
        <f ca="1">IF(MQ7="","",MQ72*(Assumptions!$C$24/12))</f>
        <v>8589.4232143325899</v>
      </c>
      <c r="MR74" s="13">
        <f ca="1">IF(MR7="","",MR72*(Assumptions!$C$24/12))</f>
        <v>8018.3016601185473</v>
      </c>
      <c r="MS74" s="13">
        <f ca="1">IF(MS7="","",MS72*(Assumptions!$C$24/12))</f>
        <v>7445.2763673904592</v>
      </c>
      <c r="MT74" s="13">
        <f ca="1">IF(MT7="","",MT72*(Assumptions!$C$24/12))</f>
        <v>6870.3409903532765</v>
      </c>
      <c r="MU74" s="13">
        <f ca="1">IF(MU7="","",MU72*(Assumptions!$C$24/12))</f>
        <v>6293.4891620593044</v>
      </c>
      <c r="MV74" s="13">
        <f ca="1">IF(MV7="","",MV72*(Assumptions!$C$24/12))</f>
        <v>5714.7144943376852</v>
      </c>
      <c r="MW74" s="13">
        <f ca="1">IF(MW7="","",MW72*(Assumptions!$C$24/12))</f>
        <v>5134.0105777236604</v>
      </c>
      <c r="MX74" s="13">
        <f ca="1">IF(MX7="","",MX72*(Assumptions!$C$24/12))</f>
        <v>4551.3709813875894</v>
      </c>
      <c r="MY74" s="13">
        <f ca="1">IF(MY7="","",MY72*(Assumptions!$C$24/12))</f>
        <v>3966.7892530637314</v>
      </c>
      <c r="MZ74" s="13">
        <f ca="1">IF(MZ7="","",MZ72*(Assumptions!$C$24/12))</f>
        <v>3380.2589189787936</v>
      </c>
      <c r="NA74" s="13">
        <f ca="1">IF(NA7="","",NA72*(Assumptions!$C$24/12))</f>
        <v>2791.7734837802391</v>
      </c>
      <c r="NB74" s="13">
        <f ca="1">IF(NB7="","",NB72*(Assumptions!$C$24/12))</f>
        <v>2201.3264304643562</v>
      </c>
      <c r="NC74" s="13">
        <f ca="1">IF(NC7="","",NC72*(Assumptions!$C$24/12))</f>
        <v>1608.9112203040875</v>
      </c>
      <c r="ND74" s="13">
        <f ca="1">IF(ND7="","",ND72*(Assumptions!$C$24/12))</f>
        <v>1014.5212927766175</v>
      </c>
      <c r="NE74" s="13">
        <f ca="1">IF(NE7="","",NE72*(Assumptions!$C$24/12))</f>
        <v>418.1500654907228</v>
      </c>
      <c r="NF74" s="13">
        <f ca="1">IF(NF7="","",NF72*(Assumptions!$C$24/12))</f>
        <v>1.3938335516357621</v>
      </c>
      <c r="NG74" s="13">
        <f ca="1">IF(NG7="","",NG72*(Assumptions!$C$24/12))</f>
        <v>4.6461118387857905E-3</v>
      </c>
      <c r="NH74" s="13">
        <f ca="1">IF(NH7="","",NH72*(Assumptions!$C$24/12))</f>
        <v>1.5487039462619054E-5</v>
      </c>
      <c r="NI74" s="13">
        <f ca="1">IF(NI7="","",NI72*(Assumptions!$C$24/12))</f>
        <v>5.1623464875395767E-8</v>
      </c>
      <c r="NJ74" s="13">
        <f ca="1">IF(NJ7="","",NJ72*(Assumptions!$C$24/12))</f>
        <v>1.7207821625131967E-10</v>
      </c>
      <c r="NK74" s="13">
        <f ca="1">IF(NK7="","",NK72*(Assumptions!$C$24/12))</f>
        <v>5.7359405417105995E-13</v>
      </c>
      <c r="NL74" s="13">
        <f ca="1">IF(NL7="","",NL72*(Assumptions!$C$24/12))</f>
        <v>1.911980180570161E-15</v>
      </c>
      <c r="NM74" s="13">
        <f ca="1">IF(NM7="","",NM72*(Assumptions!$C$24/12))</f>
        <v>6.3732672685671534E-18</v>
      </c>
      <c r="NN74" s="13">
        <f ca="1">IF(NN7="","",NN72*(Assumptions!$C$24/12))</f>
        <v>2.124422422855697E-20</v>
      </c>
      <c r="NO74" s="13">
        <f ca="1">IF(NO7="","",NO72*(Assumptions!$C$24/12))</f>
        <v>7.0814080761855398E-23</v>
      </c>
      <c r="NP74" s="13">
        <f ca="1">IF(NP7="","",NP72*(Assumptions!$C$24/12))</f>
        <v>2.3604693587285078E-25</v>
      </c>
      <c r="NQ74" s="13">
        <f ca="1">IF(NQ7="","",NQ72*(Assumptions!$C$24/12))</f>
        <v>7.8682311957616303E-28</v>
      </c>
      <c r="NR74" s="13">
        <f ca="1">IF(NR7="","",NR72*(Assumptions!$C$24/12))</f>
        <v>2.6227437319206088E-30</v>
      </c>
      <c r="NS74" s="13">
        <f ca="1">IF(NS7="","",NS72*(Assumptions!$C$24/12))</f>
        <v>8.7424791064019097E-33</v>
      </c>
      <c r="NT74" s="13">
        <f ca="1">IF(NT7="","",NT72*(Assumptions!$C$24/12))</f>
        <v>2.9141597021339262E-35</v>
      </c>
      <c r="NU74" s="13">
        <f ca="1">IF(NU7="","",NU72*(Assumptions!$C$24/12))</f>
        <v>9.7138656737795953E-38</v>
      </c>
      <c r="NV74" s="13">
        <f ca="1">IF(NV7="","",NV72*(Assumptions!$C$24/12))</f>
        <v>3.2379552245932152E-40</v>
      </c>
      <c r="NW74" s="13">
        <f ca="1">IF(NW7="","",NW72*(Assumptions!$C$24/12))</f>
        <v>1.0793184081977319E-42</v>
      </c>
      <c r="NX74" s="13">
        <f ca="1">IF(NX7="","",NX72*(Assumptions!$C$24/12))</f>
        <v>3.5977280273257874E-45</v>
      </c>
      <c r="NY74" s="13">
        <f ca="1">IF(NY7="","",NY72*(Assumptions!$C$24/12))</f>
        <v>1.1992426757752625E-47</v>
      </c>
      <c r="NZ74" s="13">
        <f ca="1">IF(NZ7="","",NZ72*(Assumptions!$C$24/12))</f>
        <v>3.9974755859175029E-50</v>
      </c>
      <c r="OA74" s="13">
        <f ca="1">IF(OA7="","",OA72*(Assumptions!$C$24/12))</f>
        <v>1.3324918619725194E-52</v>
      </c>
      <c r="OB74" s="13">
        <f ca="1">IF(OB7="","",OB72*(Assumptions!$C$24/12))</f>
        <v>4.4416395399084362E-55</v>
      </c>
      <c r="OC74" s="13">
        <f ca="1">IF(OC7="","",OC72*(Assumptions!$C$24/12))</f>
        <v>1.4805465133028253E-57</v>
      </c>
      <c r="OD74" s="13">
        <f ca="1">IF(OD7="","",OD72*(Assumptions!$C$24/12))</f>
        <v>4.935155044342857E-60</v>
      </c>
      <c r="OE74" s="13">
        <f ca="1">IF(OE7="","",OE72*(Assumptions!$C$24/12))</f>
        <v>1.6450516814476354E-62</v>
      </c>
      <c r="OF74" s="13">
        <f ca="1">IF(OF7="","",OF72*(Assumptions!$C$24/12))</f>
        <v>5.4835056048254732E-65</v>
      </c>
      <c r="OG74" s="13">
        <f ca="1">IF(OG7="","",OG72*(Assumptions!$C$24/12))</f>
        <v>1.8278352016084921E-67</v>
      </c>
      <c r="OH74" s="13">
        <f ca="1">IF(OH7="","",OH72*(Assumptions!$C$24/12))</f>
        <v>6.0927840053617377E-70</v>
      </c>
      <c r="OI74" s="13">
        <f ca="1">IF(OI7="","",OI72*(Assumptions!$C$24/12))</f>
        <v>2.0309280017872721E-72</v>
      </c>
      <c r="OJ74" s="13">
        <f ca="1">IF(OJ7="","",OJ72*(Assumptions!$C$24/12))</f>
        <v>6.7697600059574998E-75</v>
      </c>
      <c r="OK74" s="13">
        <f ca="1">IF(OK7="","",OK72*(Assumptions!$C$24/12))</f>
        <v>2.2565866686525367E-77</v>
      </c>
      <c r="OL74" s="13">
        <f ca="1">IF(OL7="","",OL72*(Assumptions!$C$24/12))</f>
        <v>7.5219555621751145E-80</v>
      </c>
      <c r="OM74" s="13">
        <f ca="1">IF(OM7="","",OM72*(Assumptions!$C$24/12))</f>
        <v>2.5073185207250123E-82</v>
      </c>
      <c r="ON74" s="13">
        <f ca="1">IF(ON7="","",ON72*(Assumptions!$C$24/12))</f>
        <v>8.3577284024166148E-85</v>
      </c>
      <c r="OO74" s="13">
        <f ca="1">IF(OO7="","",OO72*(Assumptions!$C$24/12))</f>
        <v>2.7859094674722257E-87</v>
      </c>
      <c r="OP74" s="13">
        <f ca="1">IF(OP7="","",OP72*(Assumptions!$C$24/12))</f>
        <v>9.2863648915741153E-90</v>
      </c>
      <c r="OQ74" s="13">
        <f ca="1">IF(OQ7="","",OQ72*(Assumptions!$C$24/12))</f>
        <v>3.0954549638580861E-92</v>
      </c>
      <c r="OR74" s="13">
        <f ca="1">IF(OR7="","",OR72*(Assumptions!$C$24/12))</f>
        <v>1.0318183212860118E-94</v>
      </c>
      <c r="OS74" s="13">
        <f ca="1">IF(OS7="","",OS72*(Assumptions!$C$24/12))</f>
        <v>3.4393944042866907E-97</v>
      </c>
      <c r="OT74" s="13">
        <f ca="1">IF(OT7="","",OT72*(Assumptions!$C$24/12))</f>
        <v>1.1464648014288851E-99</v>
      </c>
      <c r="OU74" s="13">
        <f ca="1">IF(OU7="","",OU72*(Assumptions!$C$24/12))</f>
        <v>3.8215493380963482E-102</v>
      </c>
      <c r="OV74" s="13">
        <f ca="1">IF(OV7="","",OV72*(Assumptions!$C$24/12))</f>
        <v>1.2738497793654195E-104</v>
      </c>
      <c r="OW74" s="13">
        <f ca="1">IF(OW7="","",OW72*(Assumptions!$C$24/12))</f>
        <v>4.246165931218002E-107</v>
      </c>
      <c r="OX74" s="13">
        <f ca="1">IF(OX7="","",OX72*(Assumptions!$C$24/12))</f>
        <v>1.4153886437393249E-109</v>
      </c>
      <c r="OY74" s="13">
        <f ca="1">IF(OY7="","",OY72*(Assumptions!$C$24/12))</f>
        <v>4.7179621457976723E-112</v>
      </c>
      <c r="OZ74" s="13">
        <f ca="1">IF(OZ7="","",OZ72*(Assumptions!$C$24/12))</f>
        <v>1.5726540485991924E-114</v>
      </c>
      <c r="PA74" s="13">
        <f ca="1">IF(PA7="","",PA72*(Assumptions!$C$24/12))</f>
        <v>5.2421801619972797E-117</v>
      </c>
      <c r="PB74" s="13">
        <f ca="1">IF(PB7="","",PB72*(Assumptions!$C$24/12))</f>
        <v>1.7473933873324026E-119</v>
      </c>
      <c r="PC74" s="13">
        <f ca="1">IF(PC7="","",PC72*(Assumptions!$C$24/12))</f>
        <v>5.8246446244413475E-122</v>
      </c>
      <c r="PD74" s="13">
        <f ca="1">IF(PD7="","",PD72*(Assumptions!$C$24/12))</f>
        <v>1.9415482081471098E-124</v>
      </c>
      <c r="PE74" s="13">
        <f ca="1">IF(PE7="","",PE72*(Assumptions!$C$24/12))</f>
        <v>6.4718273604902754E-127</v>
      </c>
      <c r="PF74" s="13">
        <f ca="1">IF(PF7="","",PF72*(Assumptions!$C$24/12))</f>
        <v>2.157275786830075E-129</v>
      </c>
      <c r="PG74" s="13">
        <f ca="1">IF(PG7="","",PG72*(Assumptions!$C$24/12))</f>
        <v>7.1909192894337185E-132</v>
      </c>
      <c r="PH74" s="13">
        <f ca="1">IF(PH7="","",PH72*(Assumptions!$C$24/12))</f>
        <v>2.3969730964779046E-134</v>
      </c>
      <c r="PI74" s="13">
        <f ca="1">IF(PI7="","",PI72*(Assumptions!$C$24/12))</f>
        <v>7.9899103215928435E-137</v>
      </c>
      <c r="PJ74" s="13">
        <f ca="1">IF(PJ7="","",PJ72*(Assumptions!$C$24/12))</f>
        <v>2.6633034405310236E-139</v>
      </c>
      <c r="PK74" s="13">
        <f ca="1">IF(PK7="","",PK72*(Assumptions!$C$24/12))</f>
        <v>8.8776781351035566E-142</v>
      </c>
      <c r="PL74" s="13">
        <f ca="1">IF(PL7="","",PL72*(Assumptions!$C$24/12))</f>
        <v>2.959226045034532E-144</v>
      </c>
      <c r="PM74" s="13">
        <f ca="1">IF(PM7="","",PM72*(Assumptions!$C$24/12))</f>
        <v>9.8640868167819618E-147</v>
      </c>
      <c r="PN74" s="13">
        <f ca="1">IF(PN7="","",PN72*(Assumptions!$C$24/12))</f>
        <v>3.2880289389274118E-149</v>
      </c>
      <c r="PO74" s="13">
        <f ca="1">IF(PO7="","",PO72*(Assumptions!$C$24/12))</f>
        <v>1.0960096463091549E-151</v>
      </c>
      <c r="PP74" s="13">
        <f ca="1">IF(PP7="","",PP72*(Assumptions!$C$24/12))</f>
        <v>3.6533654876971469E-154</v>
      </c>
      <c r="PQ74" s="13">
        <f ca="1">IF(PQ7="","",PQ72*(Assumptions!$C$24/12))</f>
        <v>1.2177884958990722E-156</v>
      </c>
      <c r="PR74" s="13">
        <f ca="1">IF(PR7="","",PR72*(Assumptions!$C$24/12))</f>
        <v>4.0592949863302056E-159</v>
      </c>
      <c r="PS74" s="13">
        <f ca="1">IF(PS7="","",PS72*(Assumptions!$C$24/12))</f>
        <v>1.3530983287767431E-161</v>
      </c>
      <c r="PT74" s="13">
        <f ca="1">IF(PT7="","",PT72*(Assumptions!$C$24/12))</f>
        <v>4.5103277625891284E-164</v>
      </c>
      <c r="PU74" s="13">
        <f ca="1">IF(PU7="","",PU72*(Assumptions!$C$24/12))</f>
        <v>1.5034425875296786E-166</v>
      </c>
      <c r="PV74" s="13">
        <f ca="1">IF(PV7="","",PV72*(Assumptions!$C$24/12))</f>
        <v>5.011475291765719E-169</v>
      </c>
      <c r="PW74" s="13">
        <f ca="1">IF(PW7="","",PW72*(Assumptions!$C$24/12))</f>
        <v>1.6704917639218648E-171</v>
      </c>
      <c r="PX74" s="13">
        <f ca="1">IF(PX7="","",PX72*(Assumptions!$C$24/12))</f>
        <v>5.5683058797395888E-174</v>
      </c>
      <c r="PY74" s="13">
        <f ca="1">IF(PY7="","",PY72*(Assumptions!$C$24/12))</f>
        <v>1.856101959913227E-176</v>
      </c>
      <c r="PZ74" s="13">
        <f ca="1">IF(PZ7="","",PZ72*(Assumptions!$C$24/12))</f>
        <v>6.1870065330440372E-179</v>
      </c>
      <c r="QA74" s="13">
        <f ca="1">IF(QA7="","",QA72*(Assumptions!$C$24/12))</f>
        <v>2.0623355110147088E-181</v>
      </c>
      <c r="QB74" s="13">
        <f ca="1">IF(QB7="","",QB72*(Assumptions!$C$24/12))</f>
        <v>6.874451703382357E-184</v>
      </c>
      <c r="QC74" s="13">
        <f ca="1">IF(QC7="","",QC72*(Assumptions!$C$24/12))</f>
        <v>2.2914839011274915E-186</v>
      </c>
      <c r="QD74" s="13">
        <f ca="1">IF(QD7="","",QD72*(Assumptions!$C$24/12))</f>
        <v>7.6382796704250316E-189</v>
      </c>
      <c r="QE74" s="13">
        <f ca="1">IF(QE7="","",QE72*(Assumptions!$C$24/12))</f>
        <v>2.5460932234749798E-191</v>
      </c>
      <c r="QF74" s="13">
        <f ca="1">IF(QF7="","",QF72*(Assumptions!$C$24/12))</f>
        <v>8.4869774115832942E-194</v>
      </c>
      <c r="QG74" s="13">
        <f ca="1">IF(QG7="","",QG72*(Assumptions!$C$24/12))</f>
        <v>2.8289924705277858E-196</v>
      </c>
      <c r="QH74" s="13">
        <f ca="1">IF(QH7="","",QH72*(Assumptions!$C$24/12))</f>
        <v>9.4299749017591123E-199</v>
      </c>
      <c r="QI74" s="13">
        <f ca="1">IF(QI7="","",QI72*(Assumptions!$C$24/12))</f>
        <v>3.1433249672529932E-201</v>
      </c>
      <c r="QJ74" s="13">
        <f ca="1">IF(QJ7="","",QJ72*(Assumptions!$C$24/12))</f>
        <v>1.0477749890843079E-203</v>
      </c>
      <c r="QK74" s="13">
        <f ca="1">IF(QK7="","",QK72*(Assumptions!$C$24/12))</f>
        <v>3.4925832969477397E-206</v>
      </c>
      <c r="QL74" s="13">
        <f ca="1">IF(QL7="","",QL72*(Assumptions!$C$24/12))</f>
        <v>1.1641944323159151E-208</v>
      </c>
      <c r="QM74" s="13">
        <f ca="1">IF(QM7="","",QM72*(Assumptions!$C$24/12))</f>
        <v>3.8806481077196412E-211</v>
      </c>
      <c r="QN74" s="13">
        <f ca="1">IF(QN7="","",QN72*(Assumptions!$C$24/12))</f>
        <v>1.2935493692398678E-213</v>
      </c>
      <c r="QO74" s="13">
        <f ca="1">IF(QO7="","",QO72*(Assumptions!$C$24/12))</f>
        <v>4.311831230799548E-216</v>
      </c>
      <c r="QP74" s="13">
        <f ca="1">IF(QP7="","",QP72*(Assumptions!$C$24/12))</f>
        <v>1.4372770769332077E-218</v>
      </c>
      <c r="QQ74" s="13">
        <f ca="1">IF(QQ7="","",QQ72*(Assumptions!$C$24/12))</f>
        <v>4.7909235897773956E-221</v>
      </c>
      <c r="QR74" s="13">
        <f ca="1">IF(QR7="","",QR72*(Assumptions!$C$24/12))</f>
        <v>1.5969745299258199E-223</v>
      </c>
      <c r="QS74" s="13">
        <f ca="1">IF(QS7="","",QS72*(Assumptions!$C$24/12))</f>
        <v>5.3232484330860094E-226</v>
      </c>
      <c r="QT74" s="13">
        <f ca="1">IF(QT7="","",QT72*(Assumptions!$C$24/12))</f>
        <v>1.7744161443620262E-228</v>
      </c>
    </row>
    <row r="75" spans="2:462" x14ac:dyDescent="0.3">
      <c r="B75" t="s">
        <v>449</v>
      </c>
      <c r="L75" s="13">
        <f ca="1">L73-L74</f>
        <v>54300.889478545039</v>
      </c>
      <c r="M75" s="13">
        <f ca="1">IF(M7="","",M73-M74)</f>
        <v>54900.642443473524</v>
      </c>
      <c r="N75" s="13">
        <f t="shared" ref="N75:BY75" ca="1" si="2632">IF(N7="","",N73-N74)</f>
        <v>55083.644584951748</v>
      </c>
      <c r="O75" s="13">
        <f t="shared" ca="1" si="2632"/>
        <v>55267.256733568269</v>
      </c>
      <c r="P75" s="13">
        <f t="shared" ca="1" si="2632"/>
        <v>55451.480922680159</v>
      </c>
      <c r="Q75" s="13">
        <f t="shared" ca="1" si="2632"/>
        <v>55636.319192422408</v>
      </c>
      <c r="R75" s="13">
        <f t="shared" ca="1" si="2632"/>
        <v>55821.773589730496</v>
      </c>
      <c r="S75" s="13">
        <f t="shared" ca="1" si="2632"/>
        <v>56007.846168362928</v>
      </c>
      <c r="T75" s="13">
        <f t="shared" ca="1" si="2632"/>
        <v>56194.538988924134</v>
      </c>
      <c r="U75" s="13">
        <f t="shared" ca="1" si="2632"/>
        <v>56381.854118887219</v>
      </c>
      <c r="V75" s="13">
        <f t="shared" ca="1" si="2632"/>
        <v>56569.793632616827</v>
      </c>
      <c r="W75" s="13">
        <f t="shared" ca="1" si="2632"/>
        <v>56758.359611392225</v>
      </c>
      <c r="X75" s="13">
        <f t="shared" ca="1" si="2632"/>
        <v>56947.554143430199</v>
      </c>
      <c r="Y75" s="13">
        <f t="shared" ca="1" si="2632"/>
        <v>57137.379323908302</v>
      </c>
      <c r="Z75" s="13">
        <f t="shared" ca="1" si="2632"/>
        <v>57327.837254987986</v>
      </c>
      <c r="AA75" s="13">
        <f t="shared" ca="1" si="2632"/>
        <v>57518.930045837944</v>
      </c>
      <c r="AB75" s="13">
        <f t="shared" ca="1" si="2632"/>
        <v>57710.659812657395</v>
      </c>
      <c r="AC75" s="13">
        <f t="shared" ca="1" si="2632"/>
        <v>57903.028678699586</v>
      </c>
      <c r="AD75" s="13">
        <f t="shared" ca="1" si="2632"/>
        <v>58096.038774295259</v>
      </c>
      <c r="AE75" s="13">
        <f t="shared" ca="1" si="2632"/>
        <v>58289.692236876246</v>
      </c>
      <c r="AF75" s="13">
        <f t="shared" ca="1" si="2632"/>
        <v>58483.991210999171</v>
      </c>
      <c r="AG75" s="13">
        <f t="shared" ca="1" si="2632"/>
        <v>58678.937848369169</v>
      </c>
      <c r="AH75" s="13">
        <f t="shared" ca="1" si="2632"/>
        <v>58874.534307863723</v>
      </c>
      <c r="AI75" s="13">
        <f t="shared" ca="1" si="2632"/>
        <v>59070.782755556604</v>
      </c>
      <c r="AJ75" s="13">
        <f t="shared" ca="1" si="2632"/>
        <v>59267.685364741788</v>
      </c>
      <c r="AK75" s="13">
        <f t="shared" ca="1" si="2632"/>
        <v>59465.244315957578</v>
      </c>
      <c r="AL75" s="13">
        <f t="shared" ca="1" si="2632"/>
        <v>59663.461797010779</v>
      </c>
      <c r="AM75" s="13">
        <f t="shared" ca="1" si="2632"/>
        <v>59862.34000300082</v>
      </c>
      <c r="AN75" s="13">
        <f t="shared" ca="1" si="2632"/>
        <v>60061.881136344149</v>
      </c>
      <c r="AO75" s="13">
        <f t="shared" ca="1" si="2632"/>
        <v>60262.08740679863</v>
      </c>
      <c r="AP75" s="13">
        <f t="shared" ca="1" si="2632"/>
        <v>60462.961031487968</v>
      </c>
      <c r="AQ75" s="13">
        <f t="shared" ca="1" si="2632"/>
        <v>60664.504234926266</v>
      </c>
      <c r="AR75" s="13">
        <f t="shared" ca="1" si="2632"/>
        <v>60866.719249042682</v>
      </c>
      <c r="AS75" s="13">
        <f t="shared" ca="1" si="2632"/>
        <v>61069.608313206147</v>
      </c>
      <c r="AT75" s="13">
        <f t="shared" ca="1" si="2632"/>
        <v>61273.173674250153</v>
      </c>
      <c r="AU75" s="13">
        <f t="shared" ca="1" si="2632"/>
        <v>61477.417586497642</v>
      </c>
      <c r="AV75" s="13">
        <f t="shared" ca="1" si="2632"/>
        <v>61682.342311785978</v>
      </c>
      <c r="AW75" s="13">
        <f t="shared" ca="1" si="2632"/>
        <v>61887.950119491928</v>
      </c>
      <c r="AX75" s="13">
        <f t="shared" ca="1" si="2632"/>
        <v>62094.243286556899</v>
      </c>
      <c r="AY75" s="13">
        <f t="shared" ca="1" si="2632"/>
        <v>62301.224097512095</v>
      </c>
      <c r="AZ75" s="13">
        <f t="shared" ca="1" si="2632"/>
        <v>62508.894844503811</v>
      </c>
      <c r="BA75" s="13">
        <f t="shared" ca="1" si="2632"/>
        <v>62717.257827318812</v>
      </c>
      <c r="BB75" s="13">
        <f t="shared" ca="1" si="2632"/>
        <v>62926.315353409882</v>
      </c>
      <c r="BC75" s="13">
        <f t="shared" ca="1" si="2632"/>
        <v>63136.069737921236</v>
      </c>
      <c r="BD75" s="13">
        <f t="shared" ca="1" si="2632"/>
        <v>63346.523303714304</v>
      </c>
      <c r="BE75" s="13">
        <f t="shared" ca="1" si="2632"/>
        <v>63557.678381393358</v>
      </c>
      <c r="BF75" s="13">
        <f t="shared" ca="1" si="2632"/>
        <v>63769.537309331325</v>
      </c>
      <c r="BG75" s="13">
        <f t="shared" ca="1" si="2632"/>
        <v>63982.102433695778</v>
      </c>
      <c r="BH75" s="13">
        <f t="shared" ca="1" si="2632"/>
        <v>64195.376108474768</v>
      </c>
      <c r="BI75" s="13">
        <f t="shared" ca="1" si="2632"/>
        <v>64409.360695503012</v>
      </c>
      <c r="BJ75" s="13">
        <f t="shared" ca="1" si="2632"/>
        <v>64624.058564488019</v>
      </c>
      <c r="BK75" s="13">
        <f t="shared" ca="1" si="2632"/>
        <v>64839.472093036326</v>
      </c>
      <c r="BL75" s="13">
        <f t="shared" ca="1" si="2632"/>
        <v>65055.603666679788</v>
      </c>
      <c r="BM75" s="13">
        <f t="shared" ca="1" si="2632"/>
        <v>65272.455678902057</v>
      </c>
      <c r="BN75" s="13">
        <f t="shared" ca="1" si="2632"/>
        <v>65490.030531165059</v>
      </c>
      <c r="BO75" s="13">
        <f t="shared" ca="1" si="2632"/>
        <v>65708.330632935613</v>
      </c>
      <c r="BP75" s="13">
        <f t="shared" ca="1" si="2632"/>
        <v>65927.358401712059</v>
      </c>
      <c r="BQ75" s="13">
        <f t="shared" ca="1" si="2632"/>
        <v>66147.11626305111</v>
      </c>
      <c r="BR75" s="13">
        <f t="shared" ca="1" si="2632"/>
        <v>66367.606650594622</v>
      </c>
      <c r="BS75" s="13">
        <f t="shared" ca="1" si="2632"/>
        <v>66588.832006096593</v>
      </c>
      <c r="BT75" s="13">
        <f t="shared" ca="1" si="2632"/>
        <v>66810.794779450254</v>
      </c>
      <c r="BU75" s="13">
        <f t="shared" ca="1" si="2632"/>
        <v>67033.497428715084</v>
      </c>
      <c r="BV75" s="13">
        <f t="shared" ca="1" si="2632"/>
        <v>67256.942420144143</v>
      </c>
      <c r="BW75" s="13">
        <f t="shared" ca="1" si="2632"/>
        <v>67481.132228211296</v>
      </c>
      <c r="BX75" s="13">
        <f t="shared" ca="1" si="2632"/>
        <v>67706.069335638662</v>
      </c>
      <c r="BY75" s="13">
        <f t="shared" ca="1" si="2632"/>
        <v>67931.756233424123</v>
      </c>
      <c r="BZ75" s="13">
        <f t="shared" ref="BZ75:CE75" ca="1" si="2633">IF(BZ7="","",BZ73-BZ74)</f>
        <v>68158.195420868869</v>
      </c>
      <c r="CA75" s="13">
        <f t="shared" ca="1" si="2633"/>
        <v>68385.389405605107</v>
      </c>
      <c r="CB75" s="13">
        <f t="shared" ca="1" si="2633"/>
        <v>68613.340703623791</v>
      </c>
      <c r="CC75" s="13">
        <f t="shared" ca="1" si="2633"/>
        <v>68842.051839302541</v>
      </c>
      <c r="CD75" s="13">
        <f t="shared" ca="1" si="2633"/>
        <v>69071.525345433547</v>
      </c>
      <c r="CE75" s="13">
        <f t="shared" ca="1" si="2633"/>
        <v>69301.763763251656</v>
      </c>
      <c r="CF75" s="13">
        <f t="shared" ref="CF75" ca="1" si="2634">IF(CF7="","",CF73-CF74)</f>
        <v>69532.769642462503</v>
      </c>
      <c r="CG75" s="13">
        <f t="shared" ref="CG75" ca="1" si="2635">IF(CG7="","",CG73-CG74)</f>
        <v>69764.545541270709</v>
      </c>
      <c r="CH75" s="13">
        <f t="shared" ref="CH75" ca="1" si="2636">IF(CH7="","",CH73-CH74)</f>
        <v>69997.094026408275</v>
      </c>
      <c r="CI75" s="13">
        <f t="shared" ref="CI75" ca="1" si="2637">IF(CI7="","",CI73-CI74)</f>
        <v>70230.41767316297</v>
      </c>
      <c r="CJ75" s="13">
        <f t="shared" ref="CJ75" ca="1" si="2638">IF(CJ7="","",CJ73-CJ74)</f>
        <v>70464.519065406857</v>
      </c>
      <c r="CK75" s="13">
        <f t="shared" ref="CK75" ca="1" si="2639">IF(CK7="","",CK73-CK74)</f>
        <v>70699.400795624868</v>
      </c>
      <c r="CL75" s="13">
        <f t="shared" ref="CL75" ca="1" si="2640">IF(CL7="","",CL73-CL74)</f>
        <v>70935.065464943618</v>
      </c>
      <c r="CM75" s="13">
        <f t="shared" ref="CM75" ca="1" si="2641">IF(CM7="","",CM73-CM74)</f>
        <v>71171.515683160091</v>
      </c>
      <c r="CN75" s="13">
        <f t="shared" ref="CN75" ca="1" si="2642">IF(CN7="","",CN73-CN74)</f>
        <v>71408.754068770621</v>
      </c>
      <c r="CO75" s="13">
        <f t="shared" ref="CO75" ca="1" si="2643">IF(CO7="","",CO73-CO74)</f>
        <v>71646.783248999855</v>
      </c>
      <c r="CP75" s="13">
        <f t="shared" ref="CP75" ca="1" si="2644">IF(CP7="","",CP73-CP74)</f>
        <v>71885.605859829855</v>
      </c>
      <c r="CQ75" s="13">
        <f t="shared" ref="CQ75" ca="1" si="2645">IF(CQ7="","",CQ73-CQ74)</f>
        <v>72125.224546029291</v>
      </c>
      <c r="CR75" s="13">
        <f t="shared" ref="CR75" ca="1" si="2646">IF(CR7="","",CR73-CR74)</f>
        <v>72365.64196118273</v>
      </c>
      <c r="CS75" s="13">
        <f t="shared" ref="CS75" ca="1" si="2647">IF(CS7="","",CS73-CS74)</f>
        <v>72606.860767720005</v>
      </c>
      <c r="CT75" s="13">
        <f t="shared" ref="CT75" ca="1" si="2648">IF(CT7="","",CT73-CT74)</f>
        <v>72848.883636945728</v>
      </c>
      <c r="CU75" s="13">
        <f t="shared" ref="CU75" ca="1" si="2649">IF(CU7="","",CU73-CU74)</f>
        <v>73091.713249068882</v>
      </c>
      <c r="CV75" s="13">
        <f t="shared" ref="CV75" ca="1" si="2650">IF(CV7="","",CV73-CV74)</f>
        <v>73335.352293232441</v>
      </c>
      <c r="CW75" s="13">
        <f t="shared" ref="CW75" ca="1" si="2651">IF(CW7="","",CW73-CW74)</f>
        <v>73579.803467543214</v>
      </c>
      <c r="CX75" s="13">
        <f t="shared" ref="CX75" ca="1" si="2652">IF(CX7="","",CX73-CX74)</f>
        <v>73825.069479101687</v>
      </c>
      <c r="CY75" s="13">
        <f t="shared" ref="CY75" ca="1" si="2653">IF(CY7="","",CY73-CY74)</f>
        <v>74071.15304403202</v>
      </c>
      <c r="CZ75" s="13">
        <f t="shared" ref="CZ75" ca="1" si="2654">IF(CZ7="","",CZ73-CZ74)</f>
        <v>74318.056887512124</v>
      </c>
      <c r="DA75" s="13">
        <f t="shared" ref="DA75" ca="1" si="2655">IF(DA7="","",DA73-DA74)</f>
        <v>74565.783743803826</v>
      </c>
      <c r="DB75" s="13">
        <f t="shared" ref="DB75" ca="1" si="2656">IF(DB7="","",DB73-DB74)</f>
        <v>74814.336356283166</v>
      </c>
      <c r="DC75" s="13">
        <f t="shared" ref="DC75" ca="1" si="2657">IF(DC7="","",DC73-DC74)</f>
        <v>75063.717477470782</v>
      </c>
      <c r="DD75" s="13">
        <f t="shared" ref="DD75" ca="1" si="2658">IF(DD7="","",DD73-DD74)</f>
        <v>75313.929869062355</v>
      </c>
      <c r="DE75" s="13">
        <f t="shared" ref="DE75" ca="1" si="2659">IF(DE7="","",DE73-DE74)</f>
        <v>75564.976301959221</v>
      </c>
      <c r="DF75" s="13">
        <f t="shared" ref="DF75" ca="1" si="2660">IF(DF7="","",DF73-DF74)</f>
        <v>75816.859556299096</v>
      </c>
      <c r="DG75" s="13">
        <f t="shared" ref="DG75" ca="1" si="2661">IF(DG7="","",DG73-DG74)</f>
        <v>76069.582421486761</v>
      </c>
      <c r="DH75" s="13">
        <f t="shared" ref="DH75" ca="1" si="2662">IF(DH7="","",DH73-DH74)</f>
        <v>76323.147696225045</v>
      </c>
      <c r="DI75" s="13">
        <f t="shared" ref="DI75" ca="1" si="2663">IF(DI7="","",DI73-DI74)</f>
        <v>76577.558188545794</v>
      </c>
      <c r="DJ75" s="13">
        <f t="shared" ref="DJ75" ca="1" si="2664">IF(DJ7="","",DJ73-DJ74)</f>
        <v>76832.816715840949</v>
      </c>
      <c r="DK75" s="13">
        <f t="shared" ref="DK75" ca="1" si="2665">IF(DK7="","",DK73-DK74)</f>
        <v>77088.926104893748</v>
      </c>
      <c r="DL75" s="13">
        <f t="shared" ref="DL75" ca="1" si="2666">IF(DL7="","",DL73-DL74)</f>
        <v>77345.889191910057</v>
      </c>
      <c r="DM75" s="13">
        <f t="shared" ref="DM75" ca="1" si="2667">IF(DM7="","",DM73-DM74)</f>
        <v>77603.708822549757</v>
      </c>
      <c r="DN75" s="13">
        <f t="shared" ref="DN75" ca="1" si="2668">IF(DN7="","",DN73-DN74)</f>
        <v>77862.38785195825</v>
      </c>
      <c r="DO75" s="13">
        <f t="shared" ref="DO75" ca="1" si="2669">IF(DO7="","",DO73-DO74)</f>
        <v>78121.929144798109</v>
      </c>
      <c r="DP75" s="13">
        <f t="shared" ref="DP75" ca="1" si="2670">IF(DP7="","",DP73-DP74)</f>
        <v>78382.335575280784</v>
      </c>
      <c r="DQ75" s="13">
        <f t="shared" ref="DQ75" ca="1" si="2671">IF(DQ7="","",DQ73-DQ74)</f>
        <v>78643.610027198389</v>
      </c>
      <c r="DR75" s="13">
        <f t="shared" ref="DR75" ca="1" si="2672">IF(DR7="","",DR73-DR74)</f>
        <v>78905.755393955711</v>
      </c>
      <c r="DS75" s="13">
        <f t="shared" ref="DS75" ca="1" si="2673">IF(DS7="","",DS73-DS74)</f>
        <v>79168.774578602228</v>
      </c>
      <c r="DT75" s="13">
        <f t="shared" ref="DT75" ca="1" si="2674">IF(DT7="","",DT73-DT74)</f>
        <v>79432.670493864236</v>
      </c>
      <c r="DU75" s="13">
        <f t="shared" ref="DU75" ca="1" si="2675">IF(DU7="","",DU73-DU74)</f>
        <v>79697.446062177114</v>
      </c>
      <c r="DV75" s="13">
        <f t="shared" ref="DV75" ca="1" si="2676">IF(DV7="","",DV73-DV74)</f>
        <v>79963.104215717714</v>
      </c>
      <c r="DW75" s="13">
        <f t="shared" ref="DW75" ca="1" si="2677">IF(DW7="","",DW73-DW74)</f>
        <v>80229.647896436771</v>
      </c>
      <c r="DX75" s="13">
        <f t="shared" ref="DX75" ca="1" si="2678">IF(DX7="","",DX73-DX74)</f>
        <v>80497.080056091552</v>
      </c>
      <c r="DY75" s="13">
        <f t="shared" ref="DY75" ca="1" si="2679">IF(DY7="","",DY73-DY74)</f>
        <v>80765.403656278519</v>
      </c>
      <c r="DZ75" s="13">
        <f t="shared" ref="DZ75" ca="1" si="2680">IF(DZ7="","",DZ73-DZ74)</f>
        <v>81034.621668466119</v>
      </c>
      <c r="EA75" s="13">
        <f t="shared" ref="EA75" ca="1" si="2681">IF(EA7="","",EA73-EA74)</f>
        <v>81304.737074027667</v>
      </c>
      <c r="EB75" s="13">
        <f ca="1">IF(EB7="","",EB73-EB74)</f>
        <v>81575.752864274429</v>
      </c>
      <c r="EC75" s="13">
        <f t="shared" ref="EC75" ca="1" si="2682">IF(EC7="","",EC73-EC74)</f>
        <v>81847.672040488673</v>
      </c>
      <c r="ED75" s="13">
        <f t="shared" ref="ED75" ca="1" si="2683">IF(ED7="","",ED73-ED74)</f>
        <v>82120.497613956977</v>
      </c>
      <c r="EE75" s="13">
        <f t="shared" ref="EE75" ca="1" si="2684">IF(EE7="","",EE73-EE74)</f>
        <v>82394.232606003497</v>
      </c>
      <c r="EF75" s="13">
        <f t="shared" ref="EF75" ca="1" si="2685">IF(EF7="","",EF73-EF74)</f>
        <v>82668.880048023508</v>
      </c>
      <c r="EG75" s="13">
        <f t="shared" ref="EG75" ca="1" si="2686">IF(EG7="","",EG73-EG74)</f>
        <v>82944.442981516913</v>
      </c>
      <c r="EH75" s="13">
        <f t="shared" ref="EH75" ca="1" si="2687">IF(EH7="","",EH73-EH74)</f>
        <v>83220.924458121968</v>
      </c>
      <c r="EI75" s="13">
        <f t="shared" ref="EI75" ca="1" si="2688">IF(EI7="","",EI73-EI74)</f>
        <v>83498.327539649035</v>
      </c>
      <c r="EJ75" s="13">
        <f t="shared" ref="EJ75" ca="1" si="2689">IF(EJ7="","",EJ73-EJ74)</f>
        <v>83776.655298114536</v>
      </c>
      <c r="EK75" s="13">
        <f t="shared" ref="EK75" ca="1" si="2690">IF(EK7="","",EK73-EK74)</f>
        <v>84055.910815774914</v>
      </c>
      <c r="EL75" s="13">
        <f t="shared" ref="EL75" ca="1" si="2691">IF(EL7="","",EL73-EL74)</f>
        <v>84336.097185160834</v>
      </c>
      <c r="EM75" s="13">
        <f t="shared" ref="EM75" ca="1" si="2692">IF(EM7="","",EM73-EM74)</f>
        <v>84617.217509111375</v>
      </c>
      <c r="EN75" s="13">
        <f t="shared" ref="EN75" ca="1" si="2693">IF(EN7="","",EN73-EN74)</f>
        <v>84899.274900808407</v>
      </c>
      <c r="EO75" s="13">
        <f t="shared" ref="EO75" ca="1" si="2694">IF(EO7="","",EO73-EO74)</f>
        <v>85182.272483811103</v>
      </c>
      <c r="EP75" s="13">
        <f t="shared" ref="EP75" ca="1" si="2695">IF(EP7="","",EP73-EP74)</f>
        <v>85466.213392090474</v>
      </c>
      <c r="EQ75" s="13">
        <f t="shared" ref="EQ75" ca="1" si="2696">IF(EQ7="","",EQ73-EQ74)</f>
        <v>85751.100770064106</v>
      </c>
      <c r="ER75" s="13">
        <f t="shared" ref="ER75" ca="1" si="2697">IF(ER7="","",ER73-ER74)</f>
        <v>86036.937772630976</v>
      </c>
      <c r="ES75" s="13">
        <f t="shared" ref="ES75" ca="1" si="2698">IF(ES7="","",ES73-ES74)</f>
        <v>86323.727565206427</v>
      </c>
      <c r="ET75" s="13">
        <f t="shared" ref="ET75" ca="1" si="2699">IF(ET7="","",ET73-ET74)</f>
        <v>86611.473323757105</v>
      </c>
      <c r="EU75" s="13">
        <f t="shared" ref="EU75" ca="1" si="2700">IF(EU7="","",EU73-EU74)</f>
        <v>86900.178234836305</v>
      </c>
      <c r="EV75" s="13">
        <f t="shared" ref="EV75" ca="1" si="2701">IF(EV7="","",EV73-EV74)</f>
        <v>87189.845495619098</v>
      </c>
      <c r="EW75" s="13">
        <f t="shared" ref="EW75" ca="1" si="2702">IF(EW7="","",EW73-EW74)</f>
        <v>87480.478313937827</v>
      </c>
      <c r="EX75" s="13">
        <f t="shared" ref="EX75" ca="1" si="2703">IF(EX7="","",EX73-EX74)</f>
        <v>87772.079908317624</v>
      </c>
      <c r="EY75" s="13">
        <f t="shared" ref="EY75" ca="1" si="2704">IF(EY7="","",EY73-EY74)</f>
        <v>88064.653508012023</v>
      </c>
      <c r="EZ75" s="13">
        <f t="shared" ref="EZ75" ca="1" si="2705">IF(EZ7="","",EZ73-EZ74)</f>
        <v>88358.202353038723</v>
      </c>
      <c r="FA75" s="13">
        <f t="shared" ref="FA75" ca="1" si="2706">IF(FA7="","",FA73-FA74)</f>
        <v>88652.729694215508</v>
      </c>
      <c r="FB75" s="13">
        <f t="shared" ref="FB75" ca="1" si="2707">IF(FB7="","",FB73-FB74)</f>
        <v>88948.238793196229</v>
      </c>
      <c r="FC75" s="13">
        <f t="shared" ref="FC75" ca="1" si="2708">IF(FC7="","",FC73-FC74)</f>
        <v>89244.732922506882</v>
      </c>
      <c r="FD75" s="13">
        <f t="shared" ref="FD75" ca="1" si="2709">IF(FD7="","",FD73-FD74)</f>
        <v>89542.215365581898</v>
      </c>
      <c r="FE75" s="13">
        <f t="shared" ref="FE75" ca="1" si="2710">IF(FE7="","",FE73-FE74)</f>
        <v>89840.689416800509</v>
      </c>
      <c r="FF75" s="13">
        <f t="shared" ref="FF75" ca="1" si="2711">IF(FF7="","",FF73-FF74)</f>
        <v>90140.158381523172</v>
      </c>
      <c r="FG75" s="13">
        <f t="shared" ref="FG75" ca="1" si="2712">IF(FG7="","",FG73-FG74)</f>
        <v>90440.625576128252</v>
      </c>
      <c r="FH75" s="13">
        <f t="shared" ref="FH75" ca="1" si="2713">IF(FH7="","",FH73-FH74)</f>
        <v>90742.094328048668</v>
      </c>
      <c r="FI75" s="13">
        <f t="shared" ref="FI75" ca="1" si="2714">IF(FI7="","",FI73-FI74)</f>
        <v>91044.567975808837</v>
      </c>
      <c r="FJ75" s="13">
        <f t="shared" ref="FJ75" ca="1" si="2715">IF(FJ7="","",FJ73-FJ74)</f>
        <v>91348.049869061535</v>
      </c>
      <c r="FK75" s="13">
        <f t="shared" ref="FK75" ca="1" si="2716">IF(FK7="","",FK73-FK74)</f>
        <v>91652.543368625062</v>
      </c>
      <c r="FL75" s="13">
        <f t="shared" ref="FL75" ca="1" si="2717">IF(FL7="","",FL73-FL74)</f>
        <v>91958.05184652048</v>
      </c>
      <c r="FM75" s="13">
        <f t="shared" ref="FM75" ca="1" si="2718">IF(FM7="","",FM73-FM74)</f>
        <v>92264.578686008885</v>
      </c>
      <c r="FN75" s="13">
        <f t="shared" ref="FN75" ca="1" si="2719">IF(FN7="","",FN73-FN74)</f>
        <v>92572.127281628913</v>
      </c>
      <c r="FO75" s="13">
        <f t="shared" ref="FO75" ca="1" si="2720">IF(FO7="","",FO73-FO74)</f>
        <v>92880.701039234351</v>
      </c>
      <c r="FP75" s="13">
        <f t="shared" ref="FP75" ca="1" si="2721">IF(FP7="","",FP73-FP74)</f>
        <v>93190.303376031807</v>
      </c>
      <c r="FQ75" s="13">
        <f t="shared" ref="FQ75" ca="1" si="2722">IF(FQ7="","",FQ73-FQ74)</f>
        <v>93500.93772061856</v>
      </c>
      <c r="FR75" s="13">
        <f t="shared" ref="FR75" ca="1" si="2723">IF(FR7="","",FR73-FR74)</f>
        <v>93812.60751302063</v>
      </c>
      <c r="FS75" s="13">
        <f t="shared" ref="FS75" ca="1" si="2724">IF(FS7="","",FS73-FS74)</f>
        <v>94125.316204730698</v>
      </c>
      <c r="FT75" s="13">
        <f t="shared" ref="FT75" ca="1" si="2725">IF(FT7="","",FT73-FT74)</f>
        <v>94439.067258746465</v>
      </c>
      <c r="FU75" s="13">
        <f t="shared" ref="FU75" ca="1" si="2726">IF(FU7="","",FU73-FU74)</f>
        <v>94753.864149608955</v>
      </c>
      <c r="FV75" s="13">
        <f t="shared" ref="FV75" ca="1" si="2727">IF(FV7="","",FV73-FV74)</f>
        <v>95069.710363440987</v>
      </c>
      <c r="FW75" s="13">
        <f t="shared" ref="FW75" ca="1" si="2728">IF(FW7="","",FW73-FW74)</f>
        <v>95386.609397985783</v>
      </c>
      <c r="FX75" s="13">
        <f t="shared" ref="FX75" ca="1" si="2729">IF(FX7="","",FX73-FX74)</f>
        <v>95704.564762645736</v>
      </c>
      <c r="FY75" s="13">
        <f t="shared" ref="FY75" ca="1" si="2730">IF(FY7="","",FY73-FY74)</f>
        <v>96023.579978521215</v>
      </c>
      <c r="FZ75" s="13">
        <f t="shared" ref="FZ75" ca="1" si="2731">IF(FZ7="","",FZ73-FZ74)</f>
        <v>96343.658578449627</v>
      </c>
      <c r="GA75" s="13">
        <f t="shared" ref="GA75" ca="1" si="2732">IF(GA7="","",GA73-GA74)</f>
        <v>96664.804107044445</v>
      </c>
      <c r="GB75" s="13">
        <f t="shared" ref="GB75" ca="1" si="2733">IF(GB7="","",GB73-GB74)</f>
        <v>96987.020120734596</v>
      </c>
      <c r="GC75" s="13">
        <f t="shared" ref="GC75" ca="1" si="2734">IF(GC7="","",GC73-GC74)</f>
        <v>97310.310187803712</v>
      </c>
      <c r="GD75" s="13">
        <f t="shared" ref="GD75" ca="1" si="2735">IF(GD7="","",GD73-GD74)</f>
        <v>97634.677888429738</v>
      </c>
      <c r="GE75" s="13">
        <f t="shared" ref="GE75" ca="1" si="2736">IF(GE7="","",GE73-GE74)</f>
        <v>97960.126814724499</v>
      </c>
      <c r="GF75" s="13">
        <f t="shared" ref="GF75" ca="1" si="2737">IF(GF7="","",GF73-GF74)</f>
        <v>98286.660570773573</v>
      </c>
      <c r="GG75" s="13">
        <f t="shared" ref="GG75" ca="1" si="2738">IF(GG7="","",GG73-GG74)</f>
        <v>98614.282772676161</v>
      </c>
      <c r="GH75" s="13">
        <f t="shared" ref="GH75" ca="1" si="2739">IF(GH7="","",GH73-GH74)</f>
        <v>98942.997048585079</v>
      </c>
      <c r="GI75" s="13">
        <f t="shared" ref="GI75" ca="1" si="2740">IF(GI7="","",GI73-GI74)</f>
        <v>99272.807038747036</v>
      </c>
      <c r="GJ75" s="13">
        <f t="shared" ref="GJ75" ca="1" si="2741">IF(GJ7="","",GJ73-GJ74)</f>
        <v>99603.716395542855</v>
      </c>
      <c r="GK75" s="13">
        <f t="shared" ref="GK75" ca="1" si="2742">IF(GK7="","",GK73-GK74)</f>
        <v>99935.728783528</v>
      </c>
      <c r="GL75" s="13">
        <f t="shared" ref="GL75" ca="1" si="2743">IF(GL7="","",GL73-GL74)</f>
        <v>100268.84787947309</v>
      </c>
      <c r="GM75" s="13">
        <f t="shared" ref="GM75" ca="1" si="2744">IF(GM7="","",GM73-GM74)</f>
        <v>100603.07737240467</v>
      </c>
      <c r="GN75" s="13">
        <f t="shared" ref="GN75" ca="1" si="2745">IF(GN7="","",GN73-GN74)</f>
        <v>100938.42096364601</v>
      </c>
      <c r="GO75" s="13">
        <f t="shared" ref="GO75" ca="1" si="2746">IF(GO7="","",GO73-GO74)</f>
        <v>101274.88236685818</v>
      </c>
      <c r="GP75" s="13">
        <f t="shared" ref="GP75" ca="1" si="2747">IF(GP7="","",GP73-GP74)</f>
        <v>101612.46530808104</v>
      </c>
      <c r="GQ75" s="13">
        <f t="shared" ref="GQ75" ca="1" si="2748">IF(GQ7="","",GQ73-GQ74)</f>
        <v>101951.17352577463</v>
      </c>
      <c r="GR75" s="13">
        <f t="shared" ref="GR75" ca="1" si="2749">IF(GR7="","",GR73-GR74)</f>
        <v>102291.01077086055</v>
      </c>
      <c r="GS75" s="13">
        <f t="shared" ref="GS75" ca="1" si="2750">IF(GS7="","",GS73-GS74)</f>
        <v>102631.98080676341</v>
      </c>
      <c r="GT75" s="13">
        <f t="shared" ref="GT75" ca="1" si="2751">IF(GT7="","",GT73-GT74)</f>
        <v>102974.08740945264</v>
      </c>
      <c r="GU75" s="13">
        <f t="shared" ref="GU75" ca="1" si="2752">IF(GU7="","",GU73-GU74)</f>
        <v>103317.33436748413</v>
      </c>
      <c r="GV75" s="13">
        <f t="shared" ref="GV75" ca="1" si="2753">IF(GV7="","",GV73-GV74)</f>
        <v>103661.72548204241</v>
      </c>
      <c r="GW75" s="13">
        <f t="shared" ref="GW75" ca="1" si="2754">IF(GW7="","",GW73-GW74)</f>
        <v>104007.26456698256</v>
      </c>
      <c r="GX75" s="13">
        <f t="shared" ref="GX75" ca="1" si="2755">IF(GX7="","",GX73-GX74)</f>
        <v>104353.95544887251</v>
      </c>
      <c r="GY75" s="13">
        <f t="shared" ref="GY75" ca="1" si="2756">IF(GY7="","",GY73-GY74)</f>
        <v>104701.80196703541</v>
      </c>
      <c r="GZ75" s="13">
        <f t="shared" ref="GZ75" ca="1" si="2757">IF(GZ7="","",GZ73-GZ74)</f>
        <v>105050.80797359221</v>
      </c>
      <c r="HA75" s="13">
        <f t="shared" ref="HA75" ca="1" si="2758">IF(HA7="","",HA73-HA74)</f>
        <v>105400.97733350418</v>
      </c>
      <c r="HB75" s="13">
        <f t="shared" ref="HB75" ca="1" si="2759">IF(HB7="","",HB73-HB74)</f>
        <v>105752.31392461587</v>
      </c>
      <c r="HC75" s="13">
        <f t="shared" ref="HC75" ca="1" si="2760">IF(HC7="","",HC73-HC74)</f>
        <v>106104.82163769791</v>
      </c>
      <c r="HD75" s="13">
        <f t="shared" ref="HD75" ca="1" si="2761">IF(HD7="","",HD73-HD74)</f>
        <v>106458.50437649024</v>
      </c>
      <c r="HE75" s="13">
        <f t="shared" ref="HE75" ca="1" si="2762">IF(HE7="","",HE73-HE74)</f>
        <v>106813.3660577452</v>
      </c>
      <c r="HF75" s="13">
        <f t="shared" ref="HF75" ca="1" si="2763">IF(HF7="","",HF73-HF74)</f>
        <v>107169.41061127103</v>
      </c>
      <c r="HG75" s="13">
        <f t="shared" ref="HG75" ca="1" si="2764">IF(HG7="","",HG73-HG74)</f>
        <v>107526.64197997526</v>
      </c>
      <c r="HH75" s="13">
        <f t="shared" ref="HH75" ca="1" si="2765">IF(HH7="","",HH73-HH74)</f>
        <v>107885.06411990851</v>
      </c>
      <c r="HI75" s="13">
        <f t="shared" ref="HI75" ca="1" si="2766">IF(HI7="","",HI73-HI74)</f>
        <v>108244.68100030821</v>
      </c>
      <c r="HJ75" s="13">
        <f t="shared" ref="HJ75" ca="1" si="2767">IF(HJ7="","",HJ73-HJ74)</f>
        <v>108605.49660364256</v>
      </c>
      <c r="HK75" s="13">
        <f t="shared" ref="HK75" ca="1" si="2768">IF(HK7="","",HK73-HK74)</f>
        <v>108967.5149256547</v>
      </c>
      <c r="HL75" s="13">
        <f t="shared" ref="HL75" ca="1" si="2769">IF(HL7="","",HL73-HL74)</f>
        <v>109330.73997540689</v>
      </c>
      <c r="HM75" s="13">
        <f t="shared" ref="HM75" ca="1" si="2770">IF(HM7="","",HM73-HM74)</f>
        <v>109695.17577532491</v>
      </c>
      <c r="HN75" s="13">
        <f t="shared" ref="HN75" ca="1" si="2771">IF(HN7="","",HN73-HN74)</f>
        <v>110060.82636124265</v>
      </c>
      <c r="HO75" s="13">
        <f t="shared" ref="HO75" ca="1" si="2772">IF(HO7="","",HO73-HO74)</f>
        <v>110427.6957824468</v>
      </c>
      <c r="HP75" s="13">
        <f t="shared" ref="HP75" ca="1" si="2773">IF(HP7="","",HP73-HP74)</f>
        <v>110795.78810172161</v>
      </c>
      <c r="HQ75" s="13">
        <f t="shared" ref="HQ75" ca="1" si="2774">IF(HQ7="","",HQ73-HQ74)</f>
        <v>111165.10739539402</v>
      </c>
      <c r="HR75" s="13">
        <f t="shared" ref="HR75" ca="1" si="2775">IF(HR7="","",HR73-HR74)</f>
        <v>111535.65775337868</v>
      </c>
      <c r="HS75" s="13">
        <f t="shared" ref="HS75" ca="1" si="2776">IF(HS7="","",HS73-HS74)</f>
        <v>111907.44327922327</v>
      </c>
      <c r="HT75" s="13">
        <f t="shared" ref="HT75" ca="1" si="2777">IF(HT7="","",HT73-HT74)</f>
        <v>112280.468090154</v>
      </c>
      <c r="HU75" s="13">
        <f t="shared" ref="HU75" ca="1" si="2778">IF(HU7="","",HU73-HU74)</f>
        <v>112654.73631712119</v>
      </c>
      <c r="HV75" s="13">
        <f t="shared" ref="HV75" ca="1" si="2779">IF(HV7="","",HV73-HV74)</f>
        <v>113030.25210484493</v>
      </c>
      <c r="HW75" s="13">
        <f t="shared" ref="HW75" ca="1" si="2780">IF(HW7="","",HW73-HW74)</f>
        <v>113407.01961186108</v>
      </c>
      <c r="HX75" s="13">
        <f t="shared" ref="HX75" ca="1" si="2781">IF(HX7="","",HX73-HX74)</f>
        <v>113785.04301056727</v>
      </c>
      <c r="HY75" s="13">
        <f t="shared" ref="HY75" ca="1" si="2782">IF(HY7="","",HY73-HY74)</f>
        <v>114164.32648726917</v>
      </c>
      <c r="HZ75" s="13">
        <f t="shared" ref="HZ75" ca="1" si="2783">IF(HZ7="","",HZ73-HZ74)</f>
        <v>114544.87424222672</v>
      </c>
      <c r="IA75" s="13">
        <f t="shared" ref="IA75" ca="1" si="2784">IF(IA7="","",IA73-IA74)</f>
        <v>114926.69048970082</v>
      </c>
      <c r="IB75" s="13">
        <f t="shared" ref="IB75" ca="1" si="2785">IF(IB7="","",IB73-IB74)</f>
        <v>115309.77945799983</v>
      </c>
      <c r="IC75" s="13">
        <f t="shared" ref="IC75" ca="1" si="2786">IF(IC7="","",IC73-IC74)</f>
        <v>115694.1453895265</v>
      </c>
      <c r="ID75" s="13">
        <f t="shared" ref="ID75" ca="1" si="2787">IF(ID7="","",ID73-ID74)</f>
        <v>116079.79254082491</v>
      </c>
      <c r="IE75" s="13">
        <f t="shared" ref="IE75" ca="1" si="2788">IF(IE7="","",IE73-IE74)</f>
        <v>116466.72518262768</v>
      </c>
      <c r="IF75" s="13">
        <f t="shared" ref="IF75" ca="1" si="2789">IF(IF7="","",IF73-IF74)</f>
        <v>116854.9475999031</v>
      </c>
      <c r="IG75" s="13">
        <f t="shared" ref="IG75" ca="1" si="2790">IF(IG7="","",IG73-IG74)</f>
        <v>117244.46409190277</v>
      </c>
      <c r="IH75" s="13">
        <f t="shared" ref="IH75" ca="1" si="2791">IF(IH7="","",IH73-IH74)</f>
        <v>117635.27897220911</v>
      </c>
      <c r="II75" s="13">
        <f t="shared" ref="II75" ca="1" si="2792">IF(II7="","",II73-II74)</f>
        <v>118027.39656878315</v>
      </c>
      <c r="IJ75" s="13">
        <f t="shared" ref="IJ75" ca="1" si="2793">IF(IJ7="","",IJ73-IJ74)</f>
        <v>118420.82122401241</v>
      </c>
      <c r="IK75" s="13">
        <f t="shared" ref="IK75" ca="1" si="2794">IF(IK7="","",IK73-IK74)</f>
        <v>118815.55729475913</v>
      </c>
      <c r="IL75" s="13">
        <f t="shared" ref="IL75" ca="1" si="2795">IF(IL7="","",IL73-IL74)</f>
        <v>119211.60915240832</v>
      </c>
      <c r="IM75" s="13">
        <f t="shared" ref="IM75" ca="1" si="2796">IF(IM7="","",IM73-IM74)</f>
        <v>119608.98118291635</v>
      </c>
      <c r="IN75" s="13">
        <f t="shared" ref="IN75" ca="1" si="2797">IF(IN7="","",IN73-IN74)</f>
        <v>120007.67778685941</v>
      </c>
      <c r="IO75" s="13">
        <f t="shared" ref="IO75" ca="1" si="2798">IF(IO7="","",IO73-IO74)</f>
        <v>120407.70337948228</v>
      </c>
      <c r="IP75" s="13">
        <f t="shared" ref="IP75" ca="1" si="2799">IF(IP7="","",IP73-IP74)</f>
        <v>120809.06239074722</v>
      </c>
      <c r="IQ75" s="13">
        <f t="shared" ref="IQ75" ca="1" si="2800">IF(IQ7="","",IQ73-IQ74)</f>
        <v>121211.75926538304</v>
      </c>
      <c r="IR75" s="13">
        <f t="shared" ref="IR75" ca="1" si="2801">IF(IR7="","",IR73-IR74)</f>
        <v>121615.79846293433</v>
      </c>
      <c r="IS75" s="13">
        <f t="shared" ref="IS75" ca="1" si="2802">IF(IS7="","",IS73-IS74)</f>
        <v>122021.18445781077</v>
      </c>
      <c r="IT75" s="13">
        <f t="shared" ref="IT75" ca="1" si="2803">IF(IT7="","",IT73-IT74)</f>
        <v>122427.9217393368</v>
      </c>
      <c r="IU75" s="13">
        <f t="shared" ref="IU75" ca="1" si="2804">IF(IU7="","",IU73-IU74)</f>
        <v>122836.01481180126</v>
      </c>
      <c r="IV75" s="13">
        <f t="shared" ref="IV75" ca="1" si="2805">IF(IV7="","",IV73-IV74)</f>
        <v>123245.46819450727</v>
      </c>
      <c r="IW75" s="13">
        <f t="shared" ref="IW75" ca="1" si="2806">IF(IW7="","",IW73-IW74)</f>
        <v>123656.2864218223</v>
      </c>
      <c r="IX75" s="13">
        <f t="shared" ref="IX75" ca="1" si="2807">IF(IX7="","",IX73-IX74)</f>
        <v>124068.47404322837</v>
      </c>
      <c r="IY75" s="13">
        <f t="shared" ref="IY75" ca="1" si="2808">IF(IY7="","",IY73-IY74)</f>
        <v>124482.03562337246</v>
      </c>
      <c r="IZ75" s="13">
        <f t="shared" ref="IZ75" ca="1" si="2809">IF(IZ7="","",IZ73-IZ74)</f>
        <v>124896.97574211704</v>
      </c>
      <c r="JA75" s="13">
        <f t="shared" ref="JA75" ca="1" si="2810">IF(JA7="","",JA73-JA74)</f>
        <v>125313.29899459076</v>
      </c>
      <c r="JB75" s="13">
        <f t="shared" ref="JB75" ca="1" si="2811">IF(JB7="","",JB73-JB74)</f>
        <v>125731.00999123939</v>
      </c>
      <c r="JC75" s="13">
        <f t="shared" ref="JC75" ca="1" si="2812">IF(JC7="","",JC73-JC74)</f>
        <v>126150.11335787686</v>
      </c>
      <c r="JD75" s="13">
        <f t="shared" ref="JD75" ca="1" si="2813">IF(JD7="","",JD73-JD74)</f>
        <v>126570.61373573645</v>
      </c>
      <c r="JE75" s="13">
        <f t="shared" ref="JE75" ca="1" si="2814">IF(JE7="","",JE73-JE74)</f>
        <v>126992.51578152223</v>
      </c>
      <c r="JF75" s="13">
        <f t="shared" ref="JF75" ca="1" si="2815">IF(JF7="","",JF73-JF74)</f>
        <v>127415.82416746064</v>
      </c>
      <c r="JG75" s="13">
        <f t="shared" ref="JG75" ca="1" si="2816">IF(JG7="","",JG73-JG74)</f>
        <v>127840.54358135219</v>
      </c>
      <c r="JH75" s="13">
        <f t="shared" ref="JH75" ca="1" si="2817">IF(JH7="","",JH73-JH74)</f>
        <v>128266.67872662336</v>
      </c>
      <c r="JI75" s="13">
        <f t="shared" ref="JI75" ca="1" si="2818">IF(JI7="","",JI73-JI74)</f>
        <v>128694.23432237876</v>
      </c>
      <c r="JJ75" s="13">
        <f t="shared" ref="JJ75" ca="1" si="2819">IF(JJ7="","",JJ73-JJ74)</f>
        <v>129123.21510345336</v>
      </c>
      <c r="JK75" s="13">
        <f t="shared" ref="JK75" ca="1" si="2820">IF(JK7="","",JK73-JK74)</f>
        <v>129553.62582046486</v>
      </c>
      <c r="JL75" s="13">
        <f t="shared" ref="JL75" ca="1" si="2821">IF(JL7="","",JL73-JL74)</f>
        <v>129985.47123986643</v>
      </c>
      <c r="JM75" s="13">
        <f t="shared" ref="JM75" ca="1" si="2822">IF(JM7="","",JM73-JM74)</f>
        <v>130418.75614399932</v>
      </c>
      <c r="JN75" s="13">
        <f t="shared" ref="JN75" ca="1" si="2823">IF(JN7="","",JN73-JN74)</f>
        <v>130853.48533114597</v>
      </c>
      <c r="JO75" s="13">
        <f t="shared" ref="JO75" ca="1" si="2824">IF(JO7="","",JO73-JO74)</f>
        <v>131289.66361558312</v>
      </c>
      <c r="JP75" s="13">
        <f t="shared" ref="JP75" ca="1" si="2825">IF(JP7="","",JP73-JP74)</f>
        <v>131727.29582763507</v>
      </c>
      <c r="JQ75" s="13">
        <f t="shared" ref="JQ75" ca="1" si="2826">IF(JQ7="","",JQ73-JQ74)</f>
        <v>132166.38681372718</v>
      </c>
      <c r="JR75" s="13">
        <f t="shared" ref="JR75" ca="1" si="2827">IF(JR7="","",JR73-JR74)</f>
        <v>132606.94143643961</v>
      </c>
      <c r="JS75" s="13">
        <f t="shared" ref="JS75" ca="1" si="2828">IF(JS7="","",JS73-JS74)</f>
        <v>133048.96457456108</v>
      </c>
      <c r="JT75" s="13">
        <f t="shared" ref="JT75" ca="1" si="2829">IF(JT7="","",JT73-JT74)</f>
        <v>133492.46112314294</v>
      </c>
      <c r="JU75" s="13">
        <f t="shared" ref="JU75" ca="1" si="2830">IF(JU7="","",JU73-JU74)</f>
        <v>133937.43599355343</v>
      </c>
      <c r="JV75" s="13">
        <f t="shared" ref="JV75" ca="1" si="2831">IF(JV7="","",JV73-JV74)</f>
        <v>134383.89411353192</v>
      </c>
      <c r="JW75" s="13">
        <f t="shared" ref="JW75" ca="1" si="2832">IF(JW7="","",JW73-JW74)</f>
        <v>134831.8404272437</v>
      </c>
      <c r="JX75" s="13">
        <f t="shared" ref="JX75" ca="1" si="2833">IF(JX7="","",JX73-JX74)</f>
        <v>135281.2798953345</v>
      </c>
      <c r="JY75" s="13">
        <f t="shared" ref="JY75" ca="1" si="2834">IF(JY7="","",JY73-JY74)</f>
        <v>135732.21749498564</v>
      </c>
      <c r="JZ75" s="13">
        <f t="shared" ref="JZ75" ca="1" si="2835">IF(JZ7="","",JZ73-JZ74)</f>
        <v>136184.6582199689</v>
      </c>
      <c r="KA75" s="13">
        <f t="shared" ref="KA75" ca="1" si="2836">IF(KA7="","",KA73-KA74)</f>
        <v>136638.60708070215</v>
      </c>
      <c r="KB75" s="13">
        <f t="shared" ref="KB75" ca="1" si="2837">IF(KB7="","",KB73-KB74)</f>
        <v>137094.06910430448</v>
      </c>
      <c r="KC75" s="13">
        <f t="shared" ref="KC75" ca="1" si="2838">IF(KC7="","",KC73-KC74)</f>
        <v>137551.04933465217</v>
      </c>
      <c r="KD75" s="13">
        <f t="shared" ref="KD75" ca="1" si="2839">IF(KD7="","",KD73-KD74)</f>
        <v>138009.55283243436</v>
      </c>
      <c r="KE75" s="13">
        <f t="shared" ref="KE75" ca="1" si="2840">IF(KE7="","",KE73-KE74)</f>
        <v>138469.58467520913</v>
      </c>
      <c r="KF75" s="13">
        <f t="shared" ref="KF75" ca="1" si="2841">IF(KF7="","",KF73-KF74)</f>
        <v>138931.14995745983</v>
      </c>
      <c r="KG75" s="13">
        <f t="shared" ref="KG75" ca="1" si="2842">IF(KG7="","",KG73-KG74)</f>
        <v>139394.25379065136</v>
      </c>
      <c r="KH75" s="13">
        <f t="shared" ref="KH75" ca="1" si="2843">IF(KH7="","",KH73-KH74)</f>
        <v>139858.90130328684</v>
      </c>
      <c r="KI75" s="13">
        <f t="shared" ref="KI75" ca="1" si="2844">IF(KI7="","",KI73-KI74)</f>
        <v>140325.09764096449</v>
      </c>
      <c r="KJ75" s="13">
        <f t="shared" ref="KJ75" ca="1" si="2845">IF(KJ7="","",KJ73-KJ74)</f>
        <v>140792.84796643438</v>
      </c>
      <c r="KK75" s="13">
        <f t="shared" ref="KK75" ca="1" si="2846">IF(KK7="","",KK73-KK74)</f>
        <v>141262.15745965581</v>
      </c>
      <c r="KL75" s="13">
        <f t="shared" ref="KL75" ca="1" si="2847">IF(KL7="","",KL73-KL74)</f>
        <v>141733.03131785465</v>
      </c>
      <c r="KM75" s="13">
        <f t="shared" ref="KM75" ca="1" si="2848">IF(KM7="","",KM73-KM74)</f>
        <v>142205.47475558086</v>
      </c>
      <c r="KN75" s="13">
        <f t="shared" ref="KN75" ca="1" si="2849">IF(KN7="","",KN73-KN74)</f>
        <v>142679.49300476612</v>
      </c>
      <c r="KO75" s="13">
        <f t="shared" ref="KO75" ca="1" si="2850">IF(KO7="","",KO73-KO74)</f>
        <v>143155.09131478201</v>
      </c>
      <c r="KP75" s="13">
        <f t="shared" ref="KP75" ca="1" si="2851">IF(KP7="","",KP73-KP74)</f>
        <v>143632.27495249794</v>
      </c>
      <c r="KQ75" s="13">
        <f t="shared" ref="KQ75" ca="1" si="2852">IF(KQ7="","",KQ73-KQ74)</f>
        <v>144111.04920233961</v>
      </c>
      <c r="KR75" s="13">
        <f t="shared" ref="KR75" ca="1" si="2853">IF(KR7="","",KR73-KR74)</f>
        <v>144591.4193663474</v>
      </c>
      <c r="KS75" s="13">
        <f t="shared" ref="KS75" ca="1" si="2854">IF(KS7="","",KS73-KS74)</f>
        <v>145073.39076423523</v>
      </c>
      <c r="KT75" s="13">
        <f t="shared" ref="KT75" ca="1" si="2855">IF(KT7="","",KT73-KT74)</f>
        <v>145556.96873344935</v>
      </c>
      <c r="KU75" s="13">
        <f t="shared" ref="KU75" ca="1" si="2856">IF(KU7="","",KU73-KU74)</f>
        <v>146042.15862922749</v>
      </c>
      <c r="KV75" s="13">
        <f t="shared" ref="KV75" ca="1" si="2857">IF(KV7="","",KV73-KV74)</f>
        <v>146528.96582465825</v>
      </c>
      <c r="KW75" s="13">
        <f t="shared" ref="KW75" ca="1" si="2858">IF(KW7="","",KW73-KW74)</f>
        <v>147017.39571074044</v>
      </c>
      <c r="KX75" s="13">
        <f t="shared" ref="KX75" ca="1" si="2859">IF(KX7="","",KX73-KX74)</f>
        <v>147507.45369644291</v>
      </c>
      <c r="KY75" s="13">
        <f t="shared" ref="KY75" ca="1" si="2860">IF(KY7="","",KY73-KY74)</f>
        <v>147999.14520876438</v>
      </c>
      <c r="KZ75" s="13">
        <f t="shared" ref="KZ75" ca="1" si="2861">IF(KZ7="","",KZ73-KZ74)</f>
        <v>148492.47569279361</v>
      </c>
      <c r="LA75" s="13">
        <f t="shared" ref="LA75" ca="1" si="2862">IF(LA7="","",LA73-LA74)</f>
        <v>148987.4506117696</v>
      </c>
      <c r="LB75" s="13">
        <f t="shared" ref="LB75" ca="1" si="2863">IF(LB7="","",LB73-LB74)</f>
        <v>149484.07544714215</v>
      </c>
      <c r="LC75" s="13">
        <f t="shared" ref="LC75" ca="1" si="2864">IF(LC7="","",LC73-LC74)</f>
        <v>149982.35569863263</v>
      </c>
      <c r="LD75" s="13">
        <f t="shared" ref="LD75" ca="1" si="2865">IF(LD7="","",LD73-LD74)</f>
        <v>150482.29688429474</v>
      </c>
      <c r="LE75" s="13">
        <f t="shared" ref="LE75" ca="1" si="2866">IF(LE7="","",LE73-LE74)</f>
        <v>150983.90454057572</v>
      </c>
      <c r="LF75" s="13">
        <f t="shared" ref="LF75" ca="1" si="2867">IF(LF7="","",LF73-LF74)</f>
        <v>151487.18422237763</v>
      </c>
      <c r="LG75" s="13">
        <f t="shared" ref="LG75" ca="1" si="2868">IF(LG7="","",LG73-LG74)</f>
        <v>151992.14150311891</v>
      </c>
      <c r="LH75" s="13">
        <f t="shared" ref="LH75" ca="1" si="2869">IF(LH7="","",LH73-LH74)</f>
        <v>152498.78197479597</v>
      </c>
      <c r="LI75" s="13">
        <f t="shared" ref="LI75" ca="1" si="2870">IF(LI7="","",LI73-LI74)</f>
        <v>153007.11124804529</v>
      </c>
      <c r="LJ75" s="13">
        <f t="shared" ref="LJ75" ca="1" si="2871">IF(LJ7="","",LJ73-LJ74)</f>
        <v>153517.13495220544</v>
      </c>
      <c r="LK75" s="13">
        <f t="shared" ref="LK75" ca="1" si="2872">IF(LK7="","",LK73-LK74)</f>
        <v>154028.85873537944</v>
      </c>
      <c r="LL75" s="13">
        <f t="shared" ref="LL75" ca="1" si="2873">IF(LL7="","",LL73-LL74)</f>
        <v>154542.28826449739</v>
      </c>
      <c r="LM75" s="13">
        <f t="shared" ref="LM75" ca="1" si="2874">IF(LM7="","",LM73-LM74)</f>
        <v>155057.42922537905</v>
      </c>
      <c r="LN75" s="13">
        <f t="shared" ref="LN75" ca="1" si="2875">IF(LN7="","",LN73-LN74)</f>
        <v>155574.28732279697</v>
      </c>
      <c r="LO75" s="13">
        <f t="shared" ref="LO75" ca="1" si="2876">IF(LO7="","",LO73-LO74)</f>
        <v>156092.86828053964</v>
      </c>
      <c r="LP75" s="13">
        <f t="shared" ref="LP75" ca="1" si="2877">IF(LP7="","",LP73-LP74)</f>
        <v>156613.17784147477</v>
      </c>
      <c r="LQ75" s="13">
        <f t="shared" ref="LQ75" ca="1" si="2878">IF(LQ7="","",LQ73-LQ74)</f>
        <v>157135.22176761299</v>
      </c>
      <c r="LR75" s="13">
        <f t="shared" ref="LR75" ca="1" si="2879">IF(LR7="","",LR73-LR74)</f>
        <v>157659.00584017171</v>
      </c>
      <c r="LS75" s="13">
        <f t="shared" ref="LS75" ca="1" si="2880">IF(LS7="","",LS73-LS74)</f>
        <v>158184.53585963894</v>
      </c>
      <c r="LT75" s="13">
        <f t="shared" ref="LT75" ca="1" si="2881">IF(LT7="","",LT73-LT74)</f>
        <v>158711.81764583776</v>
      </c>
      <c r="LU75" s="13">
        <f t="shared" ref="LU75" ca="1" si="2882">IF(LU7="","",LU73-LU74)</f>
        <v>159240.85703799053</v>
      </c>
      <c r="LV75" s="13">
        <f t="shared" ref="LV75" ca="1" si="2883">IF(LV7="","",LV73-LV74)</f>
        <v>159771.65989478384</v>
      </c>
      <c r="LW75" s="13">
        <f t="shared" ref="LW75" ca="1" si="2884">IF(LW7="","",LW73-LW74)</f>
        <v>160304.23209443313</v>
      </c>
      <c r="LX75" s="13">
        <f t="shared" ref="LX75" ca="1" si="2885">IF(LX7="","",LX73-LX74)</f>
        <v>160838.5795347479</v>
      </c>
      <c r="LY75" s="13">
        <f t="shared" ref="LY75" ca="1" si="2886">IF(LY7="","",LY73-LY74)</f>
        <v>161374.70813319707</v>
      </c>
      <c r="LZ75" s="13">
        <f t="shared" ref="LZ75" ca="1" si="2887">IF(LZ7="","",LZ73-LZ74)</f>
        <v>161912.62382697439</v>
      </c>
      <c r="MA75" s="13">
        <f t="shared" ref="MA75" ca="1" si="2888">IF(MA7="","",MA73-MA74)</f>
        <v>162452.33257306431</v>
      </c>
      <c r="MB75" s="13">
        <f t="shared" ref="MB75" ca="1" si="2889">IF(MB7="","",MB73-MB74)</f>
        <v>162993.84034830786</v>
      </c>
      <c r="MC75" s="13">
        <f t="shared" ref="MC75" ca="1" si="2890">IF(MC7="","",MC73-MC74)</f>
        <v>163537.15314946888</v>
      </c>
      <c r="MD75" s="13">
        <f t="shared" ref="MD75" ca="1" si="2891">IF(MD7="","",MD73-MD74)</f>
        <v>164082.27699330045</v>
      </c>
      <c r="ME75" s="13">
        <f t="shared" ref="ME75" ca="1" si="2892">IF(ME7="","",ME73-ME74)</f>
        <v>164629.21791661144</v>
      </c>
      <c r="MF75" s="13">
        <f t="shared" ref="MF75" ca="1" si="2893">IF(MF7="","",MF73-MF74)</f>
        <v>165177.98197633348</v>
      </c>
      <c r="MG75" s="13">
        <f t="shared" ref="MG75" ca="1" si="2894">IF(MG7="","",MG73-MG74)</f>
        <v>165728.57524958791</v>
      </c>
      <c r="MH75" s="13">
        <f t="shared" ref="MH75" ca="1" si="2895">IF(MH7="","",MH73-MH74)</f>
        <v>166281.0038337532</v>
      </c>
      <c r="MI75" s="13">
        <f t="shared" ref="MI75" ca="1" si="2896">IF(MI7="","",MI73-MI74)</f>
        <v>166835.27384653239</v>
      </c>
      <c r="MJ75" s="13">
        <f t="shared" ref="MJ75" ca="1" si="2897">IF(MJ7="","",MJ73-MJ74)</f>
        <v>167391.39142602083</v>
      </c>
      <c r="MK75" s="13">
        <f t="shared" ref="MK75" ca="1" si="2898">IF(MK7="","",MK73-MK74)</f>
        <v>167949.36273077424</v>
      </c>
      <c r="ML75" s="13">
        <f t="shared" ref="ML75" ca="1" si="2899">IF(ML7="","",ML73-ML74)</f>
        <v>168509.19393987683</v>
      </c>
      <c r="MM75" s="13">
        <f t="shared" ref="MM75" ca="1" si="2900">IF(MM7="","",MM73-MM74)</f>
        <v>169070.89125300973</v>
      </c>
      <c r="MN75" s="13">
        <f t="shared" ref="MN75" ca="1" si="2901">IF(MN7="","",MN73-MN74)</f>
        <v>169634.46089051978</v>
      </c>
      <c r="MO75" s="13">
        <f t="shared" ref="MO75" ca="1" si="2902">IF(MO7="","",MO73-MO74)</f>
        <v>170199.90909348818</v>
      </c>
      <c r="MP75" s="13">
        <f t="shared" ref="MP75" ca="1" si="2903">IF(MP7="","",MP73-MP74)</f>
        <v>170767.24212379981</v>
      </c>
      <c r="MQ75" s="13">
        <f t="shared" ref="MQ75" ca="1" si="2904">IF(MQ7="","",MQ73-MQ74)</f>
        <v>171336.46626421247</v>
      </c>
      <c r="MR75" s="13">
        <f t="shared" ref="MR75" ca="1" si="2905">IF(MR7="","",MR73-MR74)</f>
        <v>171907.58781842652</v>
      </c>
      <c r="MS75" s="13">
        <f t="shared" ref="MS75" ca="1" si="2906">IF(MS7="","",MS73-MS74)</f>
        <v>172480.61311115458</v>
      </c>
      <c r="MT75" s="13">
        <f t="shared" ref="MT75" ca="1" si="2907">IF(MT7="","",MT73-MT74)</f>
        <v>173055.54848819177</v>
      </c>
      <c r="MU75" s="13">
        <f t="shared" ref="MU75" ca="1" si="2908">IF(MU7="","",MU73-MU74)</f>
        <v>173632.40031648576</v>
      </c>
      <c r="MV75" s="13">
        <f t="shared" ref="MV75" ca="1" si="2909">IF(MV7="","",MV73-MV74)</f>
        <v>174211.17498420738</v>
      </c>
      <c r="MW75" s="13">
        <f t="shared" ref="MW75" ca="1" si="2910">IF(MW7="","",MW73-MW74)</f>
        <v>174791.87890082138</v>
      </c>
      <c r="MX75" s="13">
        <f t="shared" ref="MX75" ca="1" si="2911">IF(MX7="","",MX73-MX74)</f>
        <v>175374.51849715746</v>
      </c>
      <c r="MY75" s="13">
        <f t="shared" ref="MY75" ca="1" si="2912">IF(MY7="","",MY73-MY74)</f>
        <v>175959.10022548132</v>
      </c>
      <c r="MZ75" s="13">
        <f t="shared" ref="MZ75" ca="1" si="2913">IF(MZ7="","",MZ73-MZ74)</f>
        <v>176545.63055956626</v>
      </c>
      <c r="NA75" s="13">
        <f t="shared" ref="NA75" ca="1" si="2914">IF(NA7="","",NA73-NA74)</f>
        <v>177134.11599476481</v>
      </c>
      <c r="NB75" s="13">
        <f t="shared" ref="NB75" ca="1" si="2915">IF(NB7="","",NB73-NB74)</f>
        <v>177724.56304808069</v>
      </c>
      <c r="NC75" s="13">
        <f t="shared" ref="NC75" ca="1" si="2916">IF(NC7="","",NC73-NC74)</f>
        <v>178316.97825824097</v>
      </c>
      <c r="ND75" s="13">
        <f t="shared" ref="ND75" ca="1" si="2917">IF(ND7="","",ND73-ND74)</f>
        <v>178911.36818576843</v>
      </c>
      <c r="NE75" s="13">
        <f t="shared" ref="NE75" ca="1" si="2918">IF(NE7="","",NE73-NE74)</f>
        <v>125026.8695817261</v>
      </c>
      <c r="NF75" s="13">
        <f t="shared" ref="NF75" ca="1" si="2919">IF(NF7="","",NF73-NF74)</f>
        <v>416.75623193909286</v>
      </c>
      <c r="NG75" s="13">
        <f t="shared" ref="NG75" ca="1" si="2920">IF(NG7="","",NG73-NG74)</f>
        <v>1.3891874397969513</v>
      </c>
      <c r="NH75" s="13">
        <f t="shared" ref="NH75" ca="1" si="2921">IF(NH7="","",NH73-NH74)</f>
        <v>4.6306247993230971E-3</v>
      </c>
      <c r="NI75" s="13">
        <f t="shared" ref="NI75" ca="1" si="2922">IF(NI7="","",NI73-NI74)</f>
        <v>1.5435415997743333E-5</v>
      </c>
      <c r="NJ75" s="13">
        <f t="shared" ref="NJ75" ca="1" si="2923">IF(NJ7="","",NJ73-NJ74)</f>
        <v>5.1451386659144581E-8</v>
      </c>
      <c r="NK75" s="13">
        <f t="shared" ref="NK75" ca="1" si="2924">IF(NK7="","",NK73-NK74)</f>
        <v>1.7150462219714694E-10</v>
      </c>
      <c r="NL75" s="13">
        <f t="shared" ref="NL75" ca="1" si="2925">IF(NL7="","",NL73-NL74)</f>
        <v>5.7168207399047809E-13</v>
      </c>
      <c r="NM75" s="13">
        <f t="shared" ref="NM75" ca="1" si="2926">IF(NM7="","",NM73-NM74)</f>
        <v>1.9056069133015789E-15</v>
      </c>
      <c r="NN75" s="13">
        <f t="shared" ref="NN75" ca="1" si="2927">IF(NN7="","",NN73-NN74)</f>
        <v>6.3520230443385336E-18</v>
      </c>
      <c r="NO75" s="13">
        <f t="shared" ref="NO75" ca="1" si="2928">IF(NO7="","",NO73-NO74)</f>
        <v>2.1173410147794763E-20</v>
      </c>
      <c r="NP75" s="13">
        <f t="shared" ref="NP75" ca="1" si="2929">IF(NP7="","",NP73-NP74)</f>
        <v>7.0578033825982384E-23</v>
      </c>
      <c r="NQ75" s="13">
        <f t="shared" ref="NQ75" ca="1" si="2930">IF(NQ7="","",NQ73-NQ74)</f>
        <v>2.3526011275327271E-25</v>
      </c>
      <c r="NR75" s="13">
        <f t="shared" ref="NR75" ca="1" si="2931">IF(NR7="","",NR73-NR74)</f>
        <v>7.8420037584426201E-28</v>
      </c>
      <c r="NS75" s="13">
        <f t="shared" ref="NS75" ca="1" si="2932">IF(NS7="","",NS73-NS74)</f>
        <v>2.6140012528141709E-30</v>
      </c>
      <c r="NT75" s="13">
        <f t="shared" ref="NT75" ca="1" si="2933">IF(NT7="","",NT73-NT74)</f>
        <v>8.7133375093804395E-33</v>
      </c>
      <c r="NU75" s="13">
        <f t="shared" ref="NU75" ca="1" si="2934">IF(NU7="","",NU73-NU74)</f>
        <v>2.904445836460099E-35</v>
      </c>
      <c r="NV75" s="13">
        <f t="shared" ref="NV75" ca="1" si="2935">IF(NV7="","",NV73-NV74)</f>
        <v>9.6814861215337135E-38</v>
      </c>
      <c r="NW75" s="13">
        <f t="shared" ref="NW75" ca="1" si="2936">IF(NW7="","",NW73-NW74)</f>
        <v>3.2271620405112183E-40</v>
      </c>
      <c r="NX75" s="13">
        <f t="shared" ref="NX75" ca="1" si="2937">IF(NX7="","",NX73-NX74)</f>
        <v>1.0757206801704104E-42</v>
      </c>
      <c r="NY75" s="13">
        <f t="shared" ref="NY75" ca="1" si="2938">IF(NY7="","",NY73-NY74)</f>
        <v>3.5857356005680349E-45</v>
      </c>
      <c r="NZ75" s="13">
        <f t="shared" ref="NZ75" ca="1" si="2939">IF(NZ7="","",NZ73-NZ74)</f>
        <v>1.1952452001893333E-47</v>
      </c>
      <c r="OA75" s="13">
        <f t="shared" ref="OA75" ca="1" si="2940">IF(OA7="","",OA73-OA74)</f>
        <v>3.9841506672978327E-50</v>
      </c>
      <c r="OB75" s="13">
        <f t="shared" ref="OB75" ca="1" si="2941">IF(OB7="","",OB73-OB74)</f>
        <v>1.3280502224326222E-52</v>
      </c>
      <c r="OC75" s="13">
        <f t="shared" ref="OC75" ca="1" si="2942">IF(OC7="","",OC73-OC74)</f>
        <v>4.4268340747754467E-55</v>
      </c>
      <c r="OD75" s="13">
        <f t="shared" ref="OD75" ca="1" si="2943">IF(OD7="","",OD73-OD74)</f>
        <v>1.4756113582585141E-57</v>
      </c>
      <c r="OE75" s="13">
        <f t="shared" ref="OE75" ca="1" si="2944">IF(OE7="","",OE73-OE74)</f>
        <v>4.9187045275284292E-60</v>
      </c>
      <c r="OF75" s="13">
        <f t="shared" ref="OF75" ca="1" si="2945">IF(OF7="","",OF73-OF74)</f>
        <v>1.6395681758428164E-62</v>
      </c>
      <c r="OG75" s="13">
        <f t="shared" ref="OG75" ca="1" si="2946">IF(OG7="","",OG73-OG74)</f>
        <v>5.4652272528093905E-65</v>
      </c>
      <c r="OH75" s="13">
        <f t="shared" ref="OH75" ca="1" si="2947">IF(OH7="","",OH73-OH74)</f>
        <v>1.8217424176031593E-67</v>
      </c>
      <c r="OI75" s="13">
        <f t="shared" ref="OI75" ca="1" si="2948">IF(OI7="","",OI73-OI74)</f>
        <v>6.0724747253439437E-70</v>
      </c>
      <c r="OJ75" s="13">
        <f t="shared" ref="OJ75" ca="1" si="2949">IF(OJ7="","",OJ73-OJ74)</f>
        <v>2.0241582417812921E-72</v>
      </c>
      <c r="OK75" s="13">
        <f t="shared" ref="OK75" ca="1" si="2950">IF(OK7="","",OK73-OK74)</f>
        <v>6.7471941392710844E-75</v>
      </c>
      <c r="OL75" s="13">
        <f t="shared" ref="OL75" ca="1" si="2951">IF(OL7="","",OL73-OL74)</f>
        <v>2.2490647130903589E-77</v>
      </c>
      <c r="OM75" s="13">
        <f t="shared" ref="OM75" ca="1" si="2952">IF(OM7="","",OM73-OM74)</f>
        <v>7.4968823769677867E-80</v>
      </c>
      <c r="ON75" s="13">
        <f t="shared" ref="ON75" ca="1" si="2953">IF(ON7="","",ON73-ON74)</f>
        <v>2.4989607923225675E-82</v>
      </c>
      <c r="OO75" s="13">
        <f t="shared" ref="OO75" ca="1" si="2954">IF(OO7="","",OO73-OO74)</f>
        <v>8.3298693077419541E-85</v>
      </c>
      <c r="OP75" s="13">
        <f t="shared" ref="OP75" ca="1" si="2955">IF(OP7="","",OP73-OP74)</f>
        <v>2.7766231025806604E-87</v>
      </c>
      <c r="OQ75" s="13">
        <f t="shared" ref="OQ75" ca="1" si="2956">IF(OQ7="","",OQ73-OQ74)</f>
        <v>9.255410341935678E-90</v>
      </c>
      <c r="OR75" s="13">
        <f t="shared" ref="OR75" ca="1" si="2957">IF(OR7="","",OR73-OR74)</f>
        <v>3.0851367806451749E-92</v>
      </c>
      <c r="OS75" s="13">
        <f t="shared" ref="OS75" ca="1" si="2958">IF(OS7="","",OS73-OS74)</f>
        <v>1.0283789268817205E-94</v>
      </c>
      <c r="OT75" s="13">
        <f t="shared" ref="OT75" ca="1" si="2959">IF(OT7="","",OT73-OT74)</f>
        <v>3.4279297562723658E-97</v>
      </c>
      <c r="OU75" s="13">
        <f t="shared" ref="OU75" ca="1" si="2960">IF(OU7="","",OU73-OU74)</f>
        <v>1.1426432520908081E-99</v>
      </c>
      <c r="OV75" s="13">
        <f t="shared" ref="OV75" ca="1" si="2961">IF(OV7="","",OV73-OV74)</f>
        <v>3.8088108403026045E-102</v>
      </c>
      <c r="OW75" s="13">
        <f t="shared" ref="OW75" ca="1" si="2962">IF(OW7="","",OW73-OW74)</f>
        <v>1.2696036134341825E-104</v>
      </c>
      <c r="OX75" s="13">
        <f t="shared" ref="OX75" ca="1" si="2963">IF(OX7="","",OX73-OX74)</f>
        <v>4.2320120447805817E-107</v>
      </c>
      <c r="OY75" s="13">
        <f t="shared" ref="OY75" ca="1" si="2964">IF(OY7="","",OY73-OY74)</f>
        <v>1.4106706815935039E-109</v>
      </c>
      <c r="OZ75" s="13">
        <f t="shared" ref="OZ75" ca="1" si="2965">IF(OZ7="","",OZ73-OZ74)</f>
        <v>4.7022356053115854E-112</v>
      </c>
      <c r="PA75" s="13">
        <f t="shared" ref="PA75" ca="1" si="2966">IF(PA7="","",PA73-PA74)</f>
        <v>1.5674118684371866E-114</v>
      </c>
      <c r="PB75" s="13">
        <f t="shared" ref="PB75" ca="1" si="2967">IF(PB7="","",PB73-PB74)</f>
        <v>5.2247062281238831E-117</v>
      </c>
      <c r="PC75" s="13">
        <f t="shared" ref="PC75" ca="1" si="2968">IF(PC7="","",PC73-PC74)</f>
        <v>1.7415687427079629E-119</v>
      </c>
      <c r="PD75" s="13">
        <f t="shared" ref="PD75" ca="1" si="2969">IF(PD7="","",PD73-PD74)</f>
        <v>5.8052291423598584E-122</v>
      </c>
      <c r="PE75" s="13">
        <f t="shared" ref="PE75" ca="1" si="2970">IF(PE7="","",PE73-PE74)</f>
        <v>1.9350763807865923E-124</v>
      </c>
      <c r="PF75" s="13">
        <f t="shared" ref="PF75" ca="1" si="2971">IF(PF7="","",PF73-PF74)</f>
        <v>6.4502546026219235E-127</v>
      </c>
      <c r="PG75" s="13">
        <f t="shared" ref="PG75" ca="1" si="2972">IF(PG7="","",PG73-PG74)</f>
        <v>2.1500848675406816E-129</v>
      </c>
      <c r="PH75" s="13">
        <f t="shared" ref="PH75" ca="1" si="2973">IF(PH7="","",PH73-PH74)</f>
        <v>7.1669495584689349E-132</v>
      </c>
      <c r="PI75" s="13">
        <f t="shared" ref="PI75" ca="1" si="2974">IF(PI7="","",PI73-PI74)</f>
        <v>2.3889831861562597E-134</v>
      </c>
      <c r="PJ75" s="13">
        <f t="shared" ref="PJ75" ca="1" si="2975">IF(PJ7="","",PJ73-PJ74)</f>
        <v>7.96327728718776E-137</v>
      </c>
      <c r="PK75" s="13">
        <f t="shared" ref="PK75" ca="1" si="2976">IF(PK7="","",PK73-PK74)</f>
        <v>2.6544257623959632E-139</v>
      </c>
      <c r="PL75" s="13">
        <f t="shared" ref="PL75" ca="1" si="2977">IF(PL7="","",PL73-PL74)</f>
        <v>8.84808587465325E-142</v>
      </c>
      <c r="PM75" s="13">
        <f t="shared" ref="PM75" ca="1" si="2978">IF(PM7="","",PM73-PM74)</f>
        <v>2.9493619582178061E-144</v>
      </c>
      <c r="PN75" s="13">
        <f t="shared" ref="PN75" ca="1" si="2979">IF(PN7="","",PN73-PN74)</f>
        <v>9.8312065273929595E-147</v>
      </c>
      <c r="PO75" s="13">
        <f t="shared" ref="PO75" ca="1" si="2980">IF(PO7="","",PO73-PO74)</f>
        <v>3.2770688424643733E-149</v>
      </c>
      <c r="PP75" s="13">
        <f t="shared" ref="PP75" ca="1" si="2981">IF(PP7="","",PP73-PP74)</f>
        <v>1.0923562808214467E-151</v>
      </c>
      <c r="PQ75" s="13">
        <f t="shared" ref="PQ75" ca="1" si="2982">IF(PQ7="","",PQ73-PQ74)</f>
        <v>3.6411876027382258E-154</v>
      </c>
      <c r="PR75" s="13">
        <f t="shared" ref="PR75" ca="1" si="2983">IF(PR7="","",PR73-PR74)</f>
        <v>1.2137292009127313E-156</v>
      </c>
      <c r="PS75" s="13">
        <f t="shared" ref="PS75" ca="1" si="2984">IF(PS7="","",PS73-PS74)</f>
        <v>4.0457640030424619E-159</v>
      </c>
      <c r="PT75" s="13">
        <f t="shared" ref="PT75" ca="1" si="2985">IF(PT7="","",PT73-PT74)</f>
        <v>1.3485880010141494E-161</v>
      </c>
      <c r="PU75" s="13">
        <f t="shared" ref="PU75" ca="1" si="2986">IF(PU7="","",PU73-PU74)</f>
        <v>4.4952933367137387E-164</v>
      </c>
      <c r="PV75" s="13">
        <f t="shared" ref="PV75" ca="1" si="2987">IF(PV7="","",PV73-PV74)</f>
        <v>1.49843111223795E-166</v>
      </c>
      <c r="PW75" s="13">
        <f t="shared" ref="PW75" ca="1" si="2988">IF(PW7="","",PW73-PW74)</f>
        <v>4.9947703741263755E-169</v>
      </c>
      <c r="PX75" s="13">
        <f t="shared" ref="PX75" ca="1" si="2989">IF(PX7="","",PX73-PX74)</f>
        <v>1.6649234580421368E-171</v>
      </c>
      <c r="PY75" s="13">
        <f t="shared" ref="PY75" ca="1" si="2990">IF(PY7="","",PY73-PY74)</f>
        <v>5.5497448601405482E-174</v>
      </c>
      <c r="PZ75" s="13">
        <f t="shared" ref="PZ75" ca="1" si="2991">IF(PZ7="","",PZ73-PZ74)</f>
        <v>1.8499149533801671E-176</v>
      </c>
      <c r="QA75" s="13">
        <f t="shared" ref="QA75" ca="1" si="2992">IF(QA7="","",QA73-QA74)</f>
        <v>6.1663831779339792E-179</v>
      </c>
      <c r="QB75" s="13">
        <f t="shared" ref="QB75" ca="1" si="2993">IF(QB7="","",QB73-QB74)</f>
        <v>2.0554610593113244E-181</v>
      </c>
      <c r="QC75" s="13">
        <f t="shared" ref="QC75" ca="1" si="2994">IF(QC7="","",QC73-QC74)</f>
        <v>6.851536864371199E-184</v>
      </c>
      <c r="QD75" s="13">
        <f t="shared" ref="QD75" ca="1" si="2995">IF(QD7="","",QD73-QD74)</f>
        <v>2.2838456214570845E-186</v>
      </c>
      <c r="QE75" s="13">
        <f t="shared" ref="QE75" ca="1" si="2996">IF(QE7="","",QE73-QE74)</f>
        <v>7.6128187381901892E-189</v>
      </c>
      <c r="QF75" s="13">
        <f t="shared" ref="QF75" ca="1" si="2997">IF(QF7="","",QF73-QF74)</f>
        <v>2.5376062460634048E-191</v>
      </c>
      <c r="QG75" s="13">
        <f t="shared" ref="QG75" ca="1" si="2998">IF(QG7="","",QG73-QG74)</f>
        <v>8.4586874868780789E-194</v>
      </c>
      <c r="QH75" s="13">
        <f t="shared" ref="QH75" ca="1" si="2999">IF(QH7="","",QH73-QH74)</f>
        <v>2.8195624956259745E-196</v>
      </c>
      <c r="QI75" s="13">
        <f t="shared" ref="QI75" ca="1" si="3000">IF(QI7="","",QI73-QI74)</f>
        <v>9.3985416520864494E-199</v>
      </c>
      <c r="QJ75" s="13">
        <f t="shared" ref="QJ75" ca="1" si="3001">IF(QJ7="","",QJ73-QJ74)</f>
        <v>3.1328472173620804E-201</v>
      </c>
      <c r="QK75" s="13">
        <f t="shared" ref="QK75" ca="1" si="3002">IF(QK7="","",QK73-QK74)</f>
        <v>1.0442824057873741E-203</v>
      </c>
      <c r="QL75" s="13">
        <f t="shared" ref="QL75" ca="1" si="3003">IF(QL7="","",QL73-QL74)</f>
        <v>3.4809413526245863E-206</v>
      </c>
      <c r="QM75" s="13">
        <f t="shared" ref="QM75" ca="1" si="3004">IF(QM7="","",QM73-QM74)</f>
        <v>1.1603137842081726E-208</v>
      </c>
      <c r="QN75" s="13">
        <f t="shared" ref="QN75" ca="1" si="3005">IF(QN7="","",QN73-QN74)</f>
        <v>3.8677126140272046E-211</v>
      </c>
      <c r="QO75" s="13">
        <f t="shared" ref="QO75" ca="1" si="3006">IF(QO7="","",QO73-QO74)</f>
        <v>1.2892375380090648E-213</v>
      </c>
      <c r="QP75" s="13">
        <f t="shared" ref="QP75" ca="1" si="3007">IF(QP7="","",QP73-QP74)</f>
        <v>4.2974584600302905E-216</v>
      </c>
      <c r="QQ75" s="13">
        <f t="shared" ref="QQ75" ca="1" si="3008">IF(QQ7="","",QQ73-QQ74)</f>
        <v>1.4324861533434413E-218</v>
      </c>
      <c r="QR75" s="13">
        <f t="shared" ref="QR75" ca="1" si="3009">IF(QR7="","",QR73-QR74)</f>
        <v>4.7749538444782015E-221</v>
      </c>
      <c r="QS75" s="13">
        <f t="shared" ref="QS75" ca="1" si="3010">IF(QS7="","",QS73-QS74)</f>
        <v>1.5916512814927167E-223</v>
      </c>
      <c r="QT75" s="13">
        <f t="shared" ref="QT75" ca="1" si="3011">IF(QT7="","",QT73-QT74)</f>
        <v>5.3055042716424582E-226</v>
      </c>
    </row>
    <row r="76" spans="2:462" ht="15" thickBot="1" x14ac:dyDescent="0.35">
      <c r="B76" s="218" t="s">
        <v>439</v>
      </c>
      <c r="C76" s="218"/>
      <c r="D76" s="218"/>
      <c r="E76" s="218"/>
      <c r="F76" s="218"/>
      <c r="G76" s="218"/>
      <c r="H76" s="218"/>
      <c r="I76" s="218"/>
      <c r="J76" s="218"/>
      <c r="K76" s="218"/>
      <c r="L76" s="219">
        <f ca="1">L72-L73</f>
        <v>37507574.110521458</v>
      </c>
      <c r="M76" s="219">
        <f ca="1">IF(M7="","",M72-M75)</f>
        <v>37452673.468077987</v>
      </c>
      <c r="N76" s="219">
        <f t="shared" ref="N76:BY76" ca="1" si="3012">IF(N7="","",N72-N75)</f>
        <v>37397589.823493034</v>
      </c>
      <c r="O76" s="219">
        <f t="shared" ca="1" si="3012"/>
        <v>37342322.566759467</v>
      </c>
      <c r="P76" s="219">
        <f t="shared" ca="1" si="3012"/>
        <v>37286871.085836791</v>
      </c>
      <c r="Q76" s="219">
        <f t="shared" ca="1" si="3012"/>
        <v>37231234.766644366</v>
      </c>
      <c r="R76" s="219">
        <f t="shared" ca="1" si="3012"/>
        <v>37175412.993054636</v>
      </c>
      <c r="S76" s="219">
        <f t="shared" ca="1" si="3012"/>
        <v>37119405.146886274</v>
      </c>
      <c r="T76" s="219">
        <f t="shared" ca="1" si="3012"/>
        <v>37063210.607897349</v>
      </c>
      <c r="U76" s="219">
        <f t="shared" ca="1" si="3012"/>
        <v>37006828.753778465</v>
      </c>
      <c r="V76" s="219">
        <f t="shared" ca="1" si="3012"/>
        <v>36950258.960145846</v>
      </c>
      <c r="W76" s="219">
        <f t="shared" ca="1" si="3012"/>
        <v>36893500.600534454</v>
      </c>
      <c r="X76" s="219">
        <f t="shared" ca="1" si="3012"/>
        <v>36836553.046391025</v>
      </c>
      <c r="Y76" s="219">
        <f t="shared" ca="1" si="3012"/>
        <v>36779415.667067118</v>
      </c>
      <c r="Z76" s="219">
        <f t="shared" ca="1" si="3012"/>
        <v>36722087.829812132</v>
      </c>
      <c r="AA76" s="219">
        <f t="shared" ca="1" si="3012"/>
        <v>36664568.899766296</v>
      </c>
      <c r="AB76" s="219">
        <f t="shared" ca="1" si="3012"/>
        <v>36606858.239953637</v>
      </c>
      <c r="AC76" s="219">
        <f t="shared" ca="1" si="3012"/>
        <v>36548955.211274937</v>
      </c>
      <c r="AD76" s="219">
        <f t="shared" ca="1" si="3012"/>
        <v>36490859.17250064</v>
      </c>
      <c r="AE76" s="219">
        <f t="shared" ca="1" si="3012"/>
        <v>36432569.480263762</v>
      </c>
      <c r="AF76" s="219">
        <f t="shared" ca="1" si="3012"/>
        <v>36374085.489052765</v>
      </c>
      <c r="AG76" s="219">
        <f t="shared" ca="1" si="3012"/>
        <v>36315406.551204398</v>
      </c>
      <c r="AH76" s="219">
        <f t="shared" ca="1" si="3012"/>
        <v>36256532.016896531</v>
      </c>
      <c r="AI76" s="219">
        <f t="shared" ca="1" si="3012"/>
        <v>36197461.234140977</v>
      </c>
      <c r="AJ76" s="219">
        <f t="shared" ca="1" si="3012"/>
        <v>36138193.548776239</v>
      </c>
      <c r="AK76" s="219">
        <f t="shared" ca="1" si="3012"/>
        <v>36078728.30446028</v>
      </c>
      <c r="AL76" s="219">
        <f t="shared" ca="1" si="3012"/>
        <v>36019064.842663266</v>
      </c>
      <c r="AM76" s="219">
        <f t="shared" ca="1" si="3012"/>
        <v>35959202.502660267</v>
      </c>
      <c r="AN76" s="219">
        <f t="shared" ca="1" si="3012"/>
        <v>35899140.621523924</v>
      </c>
      <c r="AO76" s="219">
        <f t="shared" ca="1" si="3012"/>
        <v>35838878.534117125</v>
      </c>
      <c r="AP76" s="219">
        <f t="shared" ca="1" si="3012"/>
        <v>35778415.573085636</v>
      </c>
      <c r="AQ76" s="219">
        <f t="shared" ca="1" si="3012"/>
        <v>35717751.068850711</v>
      </c>
      <c r="AR76" s="219">
        <f t="shared" ca="1" si="3012"/>
        <v>35656884.349601671</v>
      </c>
      <c r="AS76" s="219">
        <f t="shared" ca="1" si="3012"/>
        <v>35595814.741288468</v>
      </c>
      <c r="AT76" s="219">
        <f t="shared" ca="1" si="3012"/>
        <v>35534541.56761422</v>
      </c>
      <c r="AU76" s="219">
        <f t="shared" ca="1" si="3012"/>
        <v>35473064.150027722</v>
      </c>
      <c r="AV76" s="219">
        <f t="shared" ca="1" si="3012"/>
        <v>35411381.807715937</v>
      </c>
      <c r="AW76" s="219">
        <f t="shared" ca="1" si="3012"/>
        <v>35349493.857596442</v>
      </c>
      <c r="AX76" s="219">
        <f t="shared" ca="1" si="3012"/>
        <v>35287399.614309885</v>
      </c>
      <c r="AY76" s="219">
        <f t="shared" ca="1" si="3012"/>
        <v>35225098.390212372</v>
      </c>
      <c r="AZ76" s="219">
        <f t="shared" ca="1" si="3012"/>
        <v>35162589.49536787</v>
      </c>
      <c r="BA76" s="219">
        <f t="shared" ca="1" si="3012"/>
        <v>35099872.237540551</v>
      </c>
      <c r="BB76" s="219">
        <f t="shared" ca="1" si="3012"/>
        <v>35036945.922187142</v>
      </c>
      <c r="BC76" s="219">
        <f t="shared" ca="1" si="3012"/>
        <v>34973809.852449223</v>
      </c>
      <c r="BD76" s="219">
        <f t="shared" ca="1" si="3012"/>
        <v>34910463.329145506</v>
      </c>
      <c r="BE76" s="219">
        <f t="shared" ca="1" si="3012"/>
        <v>34846905.650764115</v>
      </c>
      <c r="BF76" s="219">
        <f t="shared" ca="1" si="3012"/>
        <v>34783136.113454781</v>
      </c>
      <c r="BG76" s="219">
        <f t="shared" ca="1" si="3012"/>
        <v>34719154.011021085</v>
      </c>
      <c r="BH76" s="219">
        <f t="shared" ca="1" si="3012"/>
        <v>34654958.63491261</v>
      </c>
      <c r="BI76" s="219">
        <f t="shared" ca="1" si="3012"/>
        <v>34590549.274217106</v>
      </c>
      <c r="BJ76" s="219">
        <f t="shared" ca="1" si="3012"/>
        <v>34525925.215652615</v>
      </c>
      <c r="BK76" s="219">
        <f t="shared" ca="1" si="3012"/>
        <v>34461085.743559577</v>
      </c>
      <c r="BL76" s="219">
        <f t="shared" ca="1" si="3012"/>
        <v>34396030.139892898</v>
      </c>
      <c r="BM76" s="219">
        <f t="shared" ca="1" si="3012"/>
        <v>34330757.684213996</v>
      </c>
      <c r="BN76" s="219">
        <f t="shared" ca="1" si="3012"/>
        <v>34265267.653682828</v>
      </c>
      <c r="BO76" s="219">
        <f t="shared" ca="1" si="3012"/>
        <v>34199559.323049895</v>
      </c>
      <c r="BP76" s="219">
        <f t="shared" ca="1" si="3012"/>
        <v>34133631.96464818</v>
      </c>
      <c r="BQ76" s="219">
        <f t="shared" ca="1" si="3012"/>
        <v>34067484.848385125</v>
      </c>
      <c r="BR76" s="219">
        <f t="shared" ca="1" si="3012"/>
        <v>34001117.241734535</v>
      </c>
      <c r="BS76" s="219">
        <f t="shared" ca="1" si="3012"/>
        <v>33934528.409728438</v>
      </c>
      <c r="BT76" s="219">
        <f t="shared" ca="1" si="3012"/>
        <v>33867717.614948988</v>
      </c>
      <c r="BU76" s="219">
        <f t="shared" ca="1" si="3012"/>
        <v>33800684.117520273</v>
      </c>
      <c r="BV76" s="219">
        <f t="shared" ca="1" si="3012"/>
        <v>33733427.175100125</v>
      </c>
      <c r="BW76" s="219">
        <f t="shared" ca="1" si="3012"/>
        <v>33665946.042871915</v>
      </c>
      <c r="BX76" s="219">
        <f t="shared" ca="1" si="3012"/>
        <v>33598239.973536275</v>
      </c>
      <c r="BY76" s="219">
        <f t="shared" ca="1" si="3012"/>
        <v>33530308.217302851</v>
      </c>
      <c r="BZ76" s="219">
        <f t="shared" ref="BZ76:EK76" ca="1" si="3013">IF(BZ7="","",BZ72-BZ75)</f>
        <v>33462150.021881983</v>
      </c>
      <c r="CA76" s="219">
        <f t="shared" ca="1" si="3013"/>
        <v>33393764.632476378</v>
      </c>
      <c r="CB76" s="219">
        <f t="shared" ca="1" si="3013"/>
        <v>33325151.291772753</v>
      </c>
      <c r="CC76" s="219">
        <f t="shared" ca="1" si="3013"/>
        <v>33256309.23993345</v>
      </c>
      <c r="CD76" s="219">
        <f t="shared" ca="1" si="3013"/>
        <v>33187237.714588016</v>
      </c>
      <c r="CE76" s="219">
        <f t="shared" ca="1" si="3013"/>
        <v>33117935.950824764</v>
      </c>
      <c r="CF76" s="218">
        <f t="shared" ca="1" si="3013"/>
        <v>33048403.181182303</v>
      </c>
      <c r="CG76" s="218">
        <f t="shared" ca="1" si="3013"/>
        <v>32978638.635641031</v>
      </c>
      <c r="CH76" s="218">
        <f t="shared" ca="1" si="3013"/>
        <v>32908641.541614622</v>
      </c>
      <c r="CI76" s="218">
        <f t="shared" ca="1" si="3013"/>
        <v>32838411.123941459</v>
      </c>
      <c r="CJ76" s="218">
        <f t="shared" ca="1" si="3013"/>
        <v>32767946.604876053</v>
      </c>
      <c r="CK76" s="218">
        <f t="shared" ca="1" si="3013"/>
        <v>32697247.204080429</v>
      </c>
      <c r="CL76" s="218">
        <f t="shared" ca="1" si="3013"/>
        <v>32626312.138615485</v>
      </c>
      <c r="CM76" s="218">
        <f t="shared" ca="1" si="3013"/>
        <v>32555140.622932326</v>
      </c>
      <c r="CN76" s="218">
        <f t="shared" ca="1" si="3013"/>
        <v>32483731.868863557</v>
      </c>
      <c r="CO76" s="218">
        <f t="shared" ca="1" si="3013"/>
        <v>32412085.085614558</v>
      </c>
      <c r="CP76" s="218">
        <f t="shared" ca="1" si="3013"/>
        <v>32340199.479754727</v>
      </c>
      <c r="CQ76" s="218">
        <f t="shared" ca="1" si="3013"/>
        <v>32268074.255208697</v>
      </c>
      <c r="CR76" s="218">
        <f t="shared" ca="1" si="3013"/>
        <v>32195708.613247514</v>
      </c>
      <c r="CS76" s="218">
        <f t="shared" ca="1" si="3013"/>
        <v>32123101.752479795</v>
      </c>
      <c r="CT76" s="218">
        <f t="shared" ca="1" si="3013"/>
        <v>32050252.868842851</v>
      </c>
      <c r="CU76" s="218">
        <f t="shared" ca="1" si="3013"/>
        <v>31977161.155593783</v>
      </c>
      <c r="CV76" s="218">
        <f t="shared" ca="1" si="3013"/>
        <v>31903825.803300552</v>
      </c>
      <c r="CW76" s="218">
        <f t="shared" ca="1" si="3013"/>
        <v>31830245.99983301</v>
      </c>
      <c r="CX76" s="218">
        <f t="shared" ca="1" si="3013"/>
        <v>31756420.93035391</v>
      </c>
      <c r="CY76" s="218">
        <f t="shared" ca="1" si="3013"/>
        <v>31682349.777309876</v>
      </c>
      <c r="CZ76" s="218">
        <f t="shared" ca="1" si="3013"/>
        <v>31608031.720422365</v>
      </c>
      <c r="DA76" s="218">
        <f t="shared" ca="1" si="3013"/>
        <v>31533465.936678562</v>
      </c>
      <c r="DB76" s="218">
        <f t="shared" ca="1" si="3013"/>
        <v>31458651.60032228</v>
      </c>
      <c r="DC76" s="218">
        <f t="shared" ca="1" si="3013"/>
        <v>31383587.882844809</v>
      </c>
      <c r="DD76" s="218">
        <f t="shared" ca="1" si="3013"/>
        <v>31308273.952975746</v>
      </c>
      <c r="DE76" s="218">
        <f t="shared" ca="1" si="3013"/>
        <v>31232708.976673786</v>
      </c>
      <c r="DF76" s="218">
        <f t="shared" ca="1" si="3013"/>
        <v>31156892.117117487</v>
      </c>
      <c r="DG76" s="218">
        <f t="shared" ca="1" si="3013"/>
        <v>31080822.534696002</v>
      </c>
      <c r="DH76" s="218">
        <f t="shared" ca="1" si="3013"/>
        <v>31004499.386999775</v>
      </c>
      <c r="DI76" s="218">
        <f t="shared" ca="1" si="3013"/>
        <v>30927921.828811228</v>
      </c>
      <c r="DJ76" s="218">
        <f t="shared" ca="1" si="3013"/>
        <v>30851089.012095388</v>
      </c>
      <c r="DK76" s="218">
        <f t="shared" ca="1" si="3013"/>
        <v>30774000.085990496</v>
      </c>
      <c r="DL76" s="218">
        <f t="shared" ca="1" si="3013"/>
        <v>30696654.196798585</v>
      </c>
      <c r="DM76" s="218">
        <f t="shared" ca="1" si="3013"/>
        <v>30619050.487976037</v>
      </c>
      <c r="DN76" s="218">
        <f t="shared" ca="1" si="3013"/>
        <v>30541188.10012408</v>
      </c>
      <c r="DO76" s="218">
        <f t="shared" ca="1" si="3013"/>
        <v>30463066.17097928</v>
      </c>
      <c r="DP76" s="218">
        <f t="shared" ca="1" si="3013"/>
        <v>30384683.835403997</v>
      </c>
      <c r="DQ76" s="218">
        <f t="shared" ca="1" si="3013"/>
        <v>30306040.2253768</v>
      </c>
      <c r="DR76" s="218">
        <f t="shared" ca="1" si="3013"/>
        <v>30227134.469982844</v>
      </c>
      <c r="DS76" s="218">
        <f t="shared" ca="1" si="3013"/>
        <v>30147965.695404243</v>
      </c>
      <c r="DT76" s="218">
        <f t="shared" ca="1" si="3013"/>
        <v>30068533.024910379</v>
      </c>
      <c r="DU76" s="218">
        <f t="shared" ca="1" si="3013"/>
        <v>29988835.578848202</v>
      </c>
      <c r="DV76" s="218">
        <f t="shared" ca="1" si="3013"/>
        <v>29908872.474632483</v>
      </c>
      <c r="DW76" s="218">
        <f t="shared" ca="1" si="3013"/>
        <v>29828642.826736048</v>
      </c>
      <c r="DX76" s="218">
        <f t="shared" ca="1" si="3013"/>
        <v>29748145.746679958</v>
      </c>
      <c r="DY76" s="218">
        <f t="shared" ca="1" si="3013"/>
        <v>29667380.34302368</v>
      </c>
      <c r="DZ76" s="218">
        <f t="shared" ca="1" si="3013"/>
        <v>29586345.721355215</v>
      </c>
      <c r="EA76" s="218">
        <f t="shared" ca="1" si="3013"/>
        <v>29505040.984281186</v>
      </c>
      <c r="EB76" s="219">
        <f t="shared" ca="1" si="3013"/>
        <v>29423465.231416911</v>
      </c>
      <c r="EC76" s="219">
        <f t="shared" ca="1" si="3013"/>
        <v>29341617.559376422</v>
      </c>
      <c r="ED76" s="219">
        <f t="shared" ca="1" si="3013"/>
        <v>29259497.061762467</v>
      </c>
      <c r="EE76" s="219">
        <f t="shared" ca="1" si="3013"/>
        <v>29177102.829156462</v>
      </c>
      <c r="EF76" s="219">
        <f t="shared" ca="1" si="3013"/>
        <v>29094433.94910844</v>
      </c>
      <c r="EG76" s="219">
        <f t="shared" ca="1" si="3013"/>
        <v>29011489.506126925</v>
      </c>
      <c r="EH76" s="219">
        <f t="shared" ca="1" si="3013"/>
        <v>28928268.581668802</v>
      </c>
      <c r="EI76" s="219">
        <f t="shared" ca="1" si="3013"/>
        <v>28844770.254129153</v>
      </c>
      <c r="EJ76" s="219">
        <f t="shared" ca="1" si="3013"/>
        <v>28760993.598831039</v>
      </c>
      <c r="EK76" s="219">
        <f t="shared" ca="1" si="3013"/>
        <v>28676937.688015264</v>
      </c>
      <c r="EL76" s="219">
        <f t="shared" ref="EL76:GW76" ca="1" si="3014">IF(EL7="","",EL72-EL75)</f>
        <v>28592601.590830103</v>
      </c>
      <c r="EM76" s="219">
        <f t="shared" ca="1" si="3014"/>
        <v>28507984.373320993</v>
      </c>
      <c r="EN76" s="219">
        <f t="shared" ca="1" si="3014"/>
        <v>28423085.098420184</v>
      </c>
      <c r="EO76" s="219">
        <f t="shared" ca="1" si="3014"/>
        <v>28337902.825936373</v>
      </c>
      <c r="EP76" s="219">
        <f t="shared" ca="1" si="3014"/>
        <v>28252436.612544283</v>
      </c>
      <c r="EQ76" s="219">
        <f t="shared" ca="1" si="3014"/>
        <v>28166685.51177422</v>
      </c>
      <c r="ER76" s="219">
        <f t="shared" ca="1" si="3014"/>
        <v>28080648.574001588</v>
      </c>
      <c r="ES76" s="219">
        <f t="shared" ca="1" si="3014"/>
        <v>27994324.846436381</v>
      </c>
      <c r="ET76" s="219">
        <f t="shared" ca="1" si="3014"/>
        <v>27907713.373112623</v>
      </c>
      <c r="EU76" s="219">
        <f t="shared" ca="1" si="3014"/>
        <v>27820813.194877785</v>
      </c>
      <c r="EV76" s="219">
        <f t="shared" ca="1" si="3014"/>
        <v>27733623.349382166</v>
      </c>
      <c r="EW76" s="219">
        <f t="shared" ca="1" si="3014"/>
        <v>27646142.871068228</v>
      </c>
      <c r="EX76" s="219">
        <f t="shared" ca="1" si="3014"/>
        <v>27558370.791159909</v>
      </c>
      <c r="EY76" s="219">
        <f t="shared" ca="1" si="3014"/>
        <v>27470306.137651898</v>
      </c>
      <c r="EZ76" s="219">
        <f t="shared" ca="1" si="3014"/>
        <v>27381947.93529886</v>
      </c>
      <c r="FA76" s="219">
        <f t="shared" ca="1" si="3014"/>
        <v>27293295.205604646</v>
      </c>
      <c r="FB76" s="219">
        <f t="shared" ca="1" si="3014"/>
        <v>27204346.966811448</v>
      </c>
      <c r="FC76" s="219">
        <f t="shared" ca="1" si="3014"/>
        <v>27115102.233888943</v>
      </c>
      <c r="FD76" s="219">
        <f t="shared" ca="1" si="3014"/>
        <v>27025560.018523362</v>
      </c>
      <c r="FE76" s="219">
        <f t="shared" ca="1" si="3014"/>
        <v>26935719.329106562</v>
      </c>
      <c r="FF76" s="219">
        <f t="shared" ca="1" si="3014"/>
        <v>26845579.17072504</v>
      </c>
      <c r="FG76" s="219">
        <f t="shared" ca="1" si="3014"/>
        <v>26755138.545148913</v>
      </c>
      <c r="FH76" s="219">
        <f t="shared" ca="1" si="3014"/>
        <v>26664396.450820863</v>
      </c>
      <c r="FI76" s="219">
        <f t="shared" ca="1" si="3014"/>
        <v>26573351.882845055</v>
      </c>
      <c r="FJ76" s="219">
        <f t="shared" ca="1" si="3014"/>
        <v>26482003.832975995</v>
      </c>
      <c r="FK76" s="219">
        <f t="shared" ca="1" si="3014"/>
        <v>26390351.289607368</v>
      </c>
      <c r="FL76" s="219">
        <f t="shared" ca="1" si="3014"/>
        <v>26298393.237760849</v>
      </c>
      <c r="FM76" s="219">
        <f t="shared" ca="1" si="3014"/>
        <v>26206128.659074839</v>
      </c>
      <c r="FN76" s="219">
        <f t="shared" ca="1" si="3014"/>
        <v>26113556.531793211</v>
      </c>
      <c r="FO76" s="219">
        <f t="shared" ca="1" si="3014"/>
        <v>26020675.830753975</v>
      </c>
      <c r="FP76" s="219">
        <f t="shared" ca="1" si="3014"/>
        <v>25927485.527377944</v>
      </c>
      <c r="FQ76" s="219">
        <f t="shared" ca="1" si="3014"/>
        <v>25833984.589657325</v>
      </c>
      <c r="FR76" s="219">
        <f t="shared" ca="1" si="3014"/>
        <v>25740171.982144304</v>
      </c>
      <c r="FS76" s="219">
        <f t="shared" ca="1" si="3014"/>
        <v>25646046.665939573</v>
      </c>
      <c r="FT76" s="219">
        <f t="shared" ca="1" si="3014"/>
        <v>25551607.598680828</v>
      </c>
      <c r="FU76" s="219">
        <f t="shared" ca="1" si="3014"/>
        <v>25456853.73453122</v>
      </c>
      <c r="FV76" s="219">
        <f t="shared" ca="1" si="3014"/>
        <v>25361784.02416778</v>
      </c>
      <c r="FW76" s="219">
        <f t="shared" ca="1" si="3014"/>
        <v>25266397.414769795</v>
      </c>
      <c r="FX76" s="219">
        <f t="shared" ca="1" si="3014"/>
        <v>25170692.85000715</v>
      </c>
      <c r="FY76" s="219">
        <f t="shared" ca="1" si="3014"/>
        <v>25074669.270028628</v>
      </c>
      <c r="FZ76" s="219">
        <f t="shared" ca="1" si="3014"/>
        <v>24978325.61145018</v>
      </c>
      <c r="GA76" s="219">
        <f t="shared" ca="1" si="3014"/>
        <v>24881660.807343137</v>
      </c>
      <c r="GB76" s="219">
        <f t="shared" ca="1" si="3014"/>
        <v>24784673.7872224</v>
      </c>
      <c r="GC76" s="219">
        <f t="shared" ca="1" si="3014"/>
        <v>24687363.477034595</v>
      </c>
      <c r="GD76" s="219">
        <f t="shared" ca="1" si="3014"/>
        <v>24589728.799146164</v>
      </c>
      <c r="GE76" s="219">
        <f t="shared" ca="1" si="3014"/>
        <v>24491768.672331441</v>
      </c>
      <c r="GF76" s="219">
        <f t="shared" ca="1" si="3014"/>
        <v>24393482.011760667</v>
      </c>
      <c r="GG76" s="219">
        <f t="shared" ca="1" si="3014"/>
        <v>24294867.728987992</v>
      </c>
      <c r="GH76" s="219">
        <f t="shared" ca="1" si="3014"/>
        <v>24195924.731939405</v>
      </c>
      <c r="GI76" s="219">
        <f t="shared" ca="1" si="3014"/>
        <v>24096651.924900658</v>
      </c>
      <c r="GJ76" s="219">
        <f t="shared" ca="1" si="3014"/>
        <v>23997048.208505116</v>
      </c>
      <c r="GK76" s="219">
        <f t="shared" ca="1" si="3014"/>
        <v>23897112.479721587</v>
      </c>
      <c r="GL76" s="219">
        <f t="shared" ca="1" si="3014"/>
        <v>23796843.631842114</v>
      </c>
      <c r="GM76" s="219">
        <f t="shared" ca="1" si="3014"/>
        <v>23696240.554469708</v>
      </c>
      <c r="GN76" s="219">
        <f t="shared" ca="1" si="3014"/>
        <v>23595302.133506063</v>
      </c>
      <c r="GO76" s="219">
        <f t="shared" ca="1" si="3014"/>
        <v>23494027.251139205</v>
      </c>
      <c r="GP76" s="219">
        <f t="shared" ca="1" si="3014"/>
        <v>23392414.785831124</v>
      </c>
      <c r="GQ76" s="219">
        <f t="shared" ca="1" si="3014"/>
        <v>23290463.612305351</v>
      </c>
      <c r="GR76" s="219">
        <f t="shared" ca="1" si="3014"/>
        <v>23188172.60153449</v>
      </c>
      <c r="GS76" s="219">
        <f t="shared" ca="1" si="3014"/>
        <v>23085540.620727725</v>
      </c>
      <c r="GT76" s="219">
        <f t="shared" ca="1" si="3014"/>
        <v>22982566.533318274</v>
      </c>
      <c r="GU76" s="219">
        <f t="shared" ca="1" si="3014"/>
        <v>22879249.19895079</v>
      </c>
      <c r="GV76" s="219">
        <f t="shared" ca="1" si="3014"/>
        <v>22775587.473468747</v>
      </c>
      <c r="GW76" s="219">
        <f t="shared" ca="1" si="3014"/>
        <v>22671580.208901763</v>
      </c>
      <c r="GX76" s="219">
        <f t="shared" ref="GX76:IP76" ca="1" si="3015">IF(GX7="","",GX72-GX75)</f>
        <v>22567226.25345289</v>
      </c>
      <c r="GY76" s="219">
        <f t="shared" ca="1" si="3015"/>
        <v>22462524.451485854</v>
      </c>
      <c r="GZ76" s="219">
        <f t="shared" ca="1" si="3015"/>
        <v>22357473.64351226</v>
      </c>
      <c r="HA76" s="219">
        <f t="shared" ca="1" si="3015"/>
        <v>22252072.666178755</v>
      </c>
      <c r="HB76" s="219">
        <f t="shared" ca="1" si="3015"/>
        <v>22146320.352254141</v>
      </c>
      <c r="HC76" s="219">
        <f t="shared" ca="1" si="3015"/>
        <v>22040215.530616444</v>
      </c>
      <c r="HD76" s="219">
        <f t="shared" ca="1" si="3015"/>
        <v>21933757.026239954</v>
      </c>
      <c r="HE76" s="219">
        <f t="shared" ca="1" si="3015"/>
        <v>21826943.660182208</v>
      </c>
      <c r="HF76" s="219">
        <f t="shared" ca="1" si="3015"/>
        <v>21719774.249570936</v>
      </c>
      <c r="HG76" s="219">
        <f t="shared" ca="1" si="3015"/>
        <v>21612247.607590962</v>
      </c>
      <c r="HH76" s="219">
        <f t="shared" ca="1" si="3015"/>
        <v>21504362.543471053</v>
      </c>
      <c r="HI76" s="219">
        <f t="shared" ca="1" si="3015"/>
        <v>21396117.862470746</v>
      </c>
      <c r="HJ76" s="219">
        <f t="shared" ca="1" si="3015"/>
        <v>21287512.365867104</v>
      </c>
      <c r="HK76" s="219">
        <f t="shared" ca="1" si="3015"/>
        <v>21178544.850941449</v>
      </c>
      <c r="HL76" s="219">
        <f t="shared" ca="1" si="3015"/>
        <v>21069214.110966042</v>
      </c>
      <c r="HM76" s="219">
        <f t="shared" ca="1" si="3015"/>
        <v>20959518.935190719</v>
      </c>
      <c r="HN76" s="219">
        <f t="shared" ca="1" si="3015"/>
        <v>20849458.108829476</v>
      </c>
      <c r="HO76" s="219">
        <f t="shared" ca="1" si="3015"/>
        <v>20739030.413047031</v>
      </c>
      <c r="HP76" s="219">
        <f t="shared" ca="1" si="3015"/>
        <v>20628234.624945309</v>
      </c>
      <c r="HQ76" s="219">
        <f t="shared" ca="1" si="3015"/>
        <v>20517069.517549913</v>
      </c>
      <c r="HR76" s="219">
        <f t="shared" ca="1" si="3015"/>
        <v>20405533.859796535</v>
      </c>
      <c r="HS76" s="219">
        <f t="shared" ca="1" si="3015"/>
        <v>20293626.416517314</v>
      </c>
      <c r="HT76" s="219">
        <f t="shared" ca="1" si="3015"/>
        <v>20181345.948427159</v>
      </c>
      <c r="HU76" s="219">
        <f t="shared" ca="1" si="3015"/>
        <v>20068691.212110039</v>
      </c>
      <c r="HV76" s="219">
        <f t="shared" ca="1" si="3015"/>
        <v>19955660.960005194</v>
      </c>
      <c r="HW76" s="219">
        <f t="shared" ca="1" si="3015"/>
        <v>19842253.940393332</v>
      </c>
      <c r="HX76" s="219">
        <f t="shared" ca="1" si="3015"/>
        <v>19728468.897382766</v>
      </c>
      <c r="HY76" s="219">
        <f t="shared" ca="1" si="3015"/>
        <v>19614304.570895497</v>
      </c>
      <c r="HZ76" s="219">
        <f t="shared" ca="1" si="3015"/>
        <v>19499759.696653269</v>
      </c>
      <c r="IA76" s="219">
        <f t="shared" ca="1" si="3015"/>
        <v>19384833.006163567</v>
      </c>
      <c r="IB76" s="219">
        <f t="shared" ca="1" si="3015"/>
        <v>19269523.226705566</v>
      </c>
      <c r="IC76" s="219">
        <f t="shared" ca="1" si="3015"/>
        <v>19153829.081316039</v>
      </c>
      <c r="ID76" s="219">
        <f t="shared" ca="1" si="3015"/>
        <v>19037749.288775213</v>
      </c>
      <c r="IE76" s="219">
        <f t="shared" ca="1" si="3015"/>
        <v>18921282.563592587</v>
      </c>
      <c r="IF76" s="219">
        <f t="shared" ca="1" si="3015"/>
        <v>18804427.615992684</v>
      </c>
      <c r="IG76" s="219">
        <f t="shared" ca="1" si="3015"/>
        <v>18687183.151900779</v>
      </c>
      <c r="IH76" s="219">
        <f t="shared" ca="1" si="3015"/>
        <v>18569547.872928571</v>
      </c>
      <c r="II76" s="219">
        <f t="shared" ca="1" si="3015"/>
        <v>18451520.476359788</v>
      </c>
      <c r="IJ76" s="219">
        <f t="shared" ca="1" si="3015"/>
        <v>18333099.655135777</v>
      </c>
      <c r="IK76" s="219">
        <f t="shared" ca="1" si="3015"/>
        <v>18214284.097841017</v>
      </c>
      <c r="IL76" s="219">
        <f t="shared" ca="1" si="3015"/>
        <v>18095072.48868861</v>
      </c>
      <c r="IM76" s="219">
        <f t="shared" ca="1" si="3015"/>
        <v>17975463.507505693</v>
      </c>
      <c r="IN76" s="219">
        <f t="shared" ca="1" si="3015"/>
        <v>17855455.829718832</v>
      </c>
      <c r="IO76" s="219">
        <f t="shared" ca="1" si="3015"/>
        <v>17735048.12633935</v>
      </c>
      <c r="IP76" s="219">
        <f t="shared" ca="1" si="3015"/>
        <v>17614239.063948601</v>
      </c>
      <c r="IQ76" s="219">
        <f t="shared" ref="IQ76" ca="1" si="3016">IF(IQ7="","",IQ72-IQ75)</f>
        <v>17493027.30468322</v>
      </c>
      <c r="IR76" s="219">
        <f t="shared" ref="IR76" ca="1" si="3017">IF(IR7="","",IR72-IR75)</f>
        <v>17371411.506220285</v>
      </c>
      <c r="IS76" s="219">
        <f t="shared" ref="IS76" ca="1" si="3018">IF(IS7="","",IS72-IS75)</f>
        <v>17249390.321762472</v>
      </c>
      <c r="IT76" s="219">
        <f t="shared" ref="IT76" ca="1" si="3019">IF(IT7="","",IT72-IT75)</f>
        <v>17126962.400023136</v>
      </c>
      <c r="IU76" s="219">
        <f t="shared" ref="IU76" ca="1" si="3020">IF(IU7="","",IU72-IU75)</f>
        <v>17004126.385211334</v>
      </c>
      <c r="IV76" s="219">
        <f t="shared" ref="IV76" ca="1" si="3021">IF(IV7="","",IV72-IV75)</f>
        <v>16880880.917016827</v>
      </c>
      <c r="IW76" s="219">
        <f t="shared" ref="IW76" ca="1" si="3022">IF(IW7="","",IW72-IW75)</f>
        <v>16757224.630595004</v>
      </c>
      <c r="IX76" s="219">
        <f t="shared" ref="IX76" ca="1" si="3023">IF(IX7="","",IX72-IX75)</f>
        <v>16633156.156551776</v>
      </c>
      <c r="IY76" s="219">
        <f t="shared" ref="IY76" ca="1" si="3024">IF(IY7="","",IY72-IY75)</f>
        <v>16508674.120928405</v>
      </c>
      <c r="IZ76" s="219">
        <f t="shared" ref="IZ76" ca="1" si="3025">IF(IZ7="","",IZ72-IZ75)</f>
        <v>16383777.145186288</v>
      </c>
      <c r="JA76" s="219">
        <f t="shared" ref="JA76" ca="1" si="3026">IF(JA7="","",JA72-JA75)</f>
        <v>16258463.846191697</v>
      </c>
      <c r="JB76" s="219">
        <f t="shared" ref="JB76" ca="1" si="3027">IF(JB7="","",JB72-JB75)</f>
        <v>16132732.836200457</v>
      </c>
      <c r="JC76" s="219">
        <f t="shared" ref="JC76" ca="1" si="3028">IF(JC7="","",JC72-JC75)</f>
        <v>16006582.72284258</v>
      </c>
      <c r="JD76" s="219">
        <f t="shared" ref="JD76" ca="1" si="3029">IF(JD7="","",JD72-JD75)</f>
        <v>15880012.109106842</v>
      </c>
      <c r="JE76" s="219">
        <f t="shared" ref="JE76" ca="1" si="3030">IF(JE7="","",JE72-JE75)</f>
        <v>15753019.593325321</v>
      </c>
      <c r="JF76" s="219">
        <f t="shared" ref="JF76" ca="1" si="3031">IF(JF7="","",JF72-JF75)</f>
        <v>15625603.76915786</v>
      </c>
      <c r="JG76" s="219">
        <f t="shared" ref="JG76" ca="1" si="3032">IF(JG7="","",JG72-JG75)</f>
        <v>15497763.225576509</v>
      </c>
      <c r="JH76" s="219">
        <f t="shared" ref="JH76" ca="1" si="3033">IF(JH7="","",JH72-JH75)</f>
        <v>15369496.546849886</v>
      </c>
      <c r="JI76" s="219">
        <f t="shared" ref="JI76" ca="1" si="3034">IF(JI7="","",JI72-JI75)</f>
        <v>15240802.312527508</v>
      </c>
      <c r="JJ76" s="219">
        <f t="shared" ref="JJ76" ca="1" si="3035">IF(JJ7="","",JJ72-JJ75)</f>
        <v>15111679.097424055</v>
      </c>
      <c r="JK76" s="219">
        <f t="shared" ref="JK76" ca="1" si="3036">IF(JK7="","",JK72-JK75)</f>
        <v>14982125.471603589</v>
      </c>
      <c r="JL76" s="219">
        <f t="shared" ref="JL76" ca="1" si="3037">IF(JL7="","",JL72-JL75)</f>
        <v>14852140.000363722</v>
      </c>
      <c r="JM76" s="219">
        <f t="shared" ref="JM76" ca="1" si="3038">IF(JM7="","",JM72-JM75)</f>
        <v>14721721.244219722</v>
      </c>
      <c r="JN76" s="219">
        <f t="shared" ref="JN76" ca="1" si="3039">IF(JN7="","",JN72-JN75)</f>
        <v>14590867.758888576</v>
      </c>
      <c r="JO76" s="219">
        <f t="shared" ref="JO76" ca="1" si="3040">IF(JO7="","",JO72-JO75)</f>
        <v>14459578.095272994</v>
      </c>
      <c r="JP76" s="219">
        <f t="shared" ref="JP76" ca="1" si="3041">IF(JP7="","",JP72-JP75)</f>
        <v>14327850.799445359</v>
      </c>
      <c r="JQ76" s="219">
        <f t="shared" ref="JQ76" ca="1" si="3042">IF(JQ7="","",JQ72-JQ75)</f>
        <v>14195684.412631633</v>
      </c>
      <c r="JR76" s="219">
        <f t="shared" ref="JR76" ca="1" si="3043">IF(JR7="","",JR72-JR75)</f>
        <v>14063077.471195193</v>
      </c>
      <c r="JS76" s="219">
        <f t="shared" ref="JS76" ca="1" si="3044">IF(JS7="","",JS72-JS75)</f>
        <v>13930028.506620632</v>
      </c>
      <c r="JT76" s="219">
        <f t="shared" ref="JT76" ca="1" si="3045">IF(JT7="","",JT72-JT75)</f>
        <v>13796536.04549749</v>
      </c>
      <c r="JU76" s="219">
        <f t="shared" ref="JU76" ca="1" si="3046">IF(JU7="","",JU72-JU75)</f>
        <v>13662598.609503936</v>
      </c>
      <c r="JV76" s="219">
        <f t="shared" ref="JV76" ca="1" si="3047">IF(JV7="","",JV72-JV75)</f>
        <v>13528214.715390405</v>
      </c>
      <c r="JW76" s="219">
        <f t="shared" ref="JW76" ca="1" si="3048">IF(JW7="","",JW72-JW75)</f>
        <v>13393382.874963161</v>
      </c>
      <c r="JX76" s="219">
        <f t="shared" ref="JX76" ca="1" si="3049">IF(JX7="","",JX72-JX75)</f>
        <v>13258101.595067825</v>
      </c>
      <c r="JY76" s="219">
        <f t="shared" ref="JY76" ca="1" si="3050">IF(JY7="","",JY72-JY75)</f>
        <v>13122369.37757284</v>
      </c>
      <c r="JZ76" s="219">
        <f t="shared" ref="JZ76" ca="1" si="3051">IF(JZ7="","",JZ72-JZ75)</f>
        <v>12986184.719352871</v>
      </c>
      <c r="KA76" s="219">
        <f t="shared" ref="KA76" ca="1" si="3052">IF(KA7="","",KA72-KA75)</f>
        <v>12849546.112272169</v>
      </c>
      <c r="KB76" s="219">
        <f t="shared" ref="KB76" ca="1" si="3053">IF(KB7="","",KB72-KB75)</f>
        <v>12712452.043167865</v>
      </c>
      <c r="KC76" s="219">
        <f t="shared" ref="KC76" ca="1" si="3054">IF(KC7="","",KC72-KC75)</f>
        <v>12574900.993833212</v>
      </c>
      <c r="KD76" s="219">
        <f t="shared" ref="KD76" ca="1" si="3055">IF(KD7="","",KD72-KD75)</f>
        <v>12436891.441000778</v>
      </c>
      <c r="KE76" s="219">
        <f t="shared" ref="KE76" ca="1" si="3056">IF(KE7="","",KE72-KE75)</f>
        <v>12298421.856325569</v>
      </c>
      <c r="KF76" s="219">
        <f t="shared" ref="KF76" ca="1" si="3057">IF(KF7="","",KF72-KF75)</f>
        <v>12159490.706368109</v>
      </c>
      <c r="KG76" s="219">
        <f t="shared" ref="KG76" ca="1" si="3058">IF(KG7="","",KG72-KG75)</f>
        <v>12020096.452577459</v>
      </c>
      <c r="KH76" s="219">
        <f t="shared" ref="KH76" ca="1" si="3059">IF(KH7="","",KH72-KH75)</f>
        <v>11880237.551274171</v>
      </c>
      <c r="KI76" s="219">
        <f t="shared" ref="KI76" ca="1" si="3060">IF(KI7="","",KI72-KI75)</f>
        <v>11739912.453633206</v>
      </c>
      <c r="KJ76" s="219">
        <f t="shared" ref="KJ76" ca="1" si="3061">IF(KJ7="","",KJ72-KJ75)</f>
        <v>11599119.605666772</v>
      </c>
      <c r="KK76" s="219">
        <f t="shared" ref="KK76" ca="1" si="3062">IF(KK7="","",KK72-KK75)</f>
        <v>11457857.448207116</v>
      </c>
      <c r="KL76" s="219">
        <f t="shared" ref="KL76" ca="1" si="3063">IF(KL7="","",KL72-KL75)</f>
        <v>11316124.416889261</v>
      </c>
      <c r="KM76" s="219">
        <f t="shared" ref="KM76" ca="1" si="3064">IF(KM7="","",KM72-KM75)</f>
        <v>11173918.94213368</v>
      </c>
      <c r="KN76" s="219">
        <f t="shared" ref="KN76" ca="1" si="3065">IF(KN7="","",KN72-KN75)</f>
        <v>11031239.449128915</v>
      </c>
      <c r="KO76" s="219">
        <f t="shared" ref="KO76" ca="1" si="3066">IF(KO7="","",KO72-KO75)</f>
        <v>10888084.357814133</v>
      </c>
      <c r="KP76" s="219">
        <f t="shared" ref="KP76" ca="1" si="3067">IF(KP7="","",KP72-KP75)</f>
        <v>10744452.082861636</v>
      </c>
      <c r="KQ76" s="219">
        <f t="shared" ref="KQ76" ca="1" si="3068">IF(KQ7="","",KQ72-KQ75)</f>
        <v>10600341.033659296</v>
      </c>
      <c r="KR76" s="219">
        <f t="shared" ref="KR76" ca="1" si="3069">IF(KR7="","",KR72-KR75)</f>
        <v>10455749.614292949</v>
      </c>
      <c r="KS76" s="219">
        <f t="shared" ref="KS76" ca="1" si="3070">IF(KS7="","",KS72-KS75)</f>
        <v>10310676.223528715</v>
      </c>
      <c r="KT76" s="219">
        <f t="shared" ref="KT76" ca="1" si="3071">IF(KT7="","",KT72-KT75)</f>
        <v>10165119.254795266</v>
      </c>
      <c r="KU76" s="219">
        <f t="shared" ref="KU76" ca="1" si="3072">IF(KU7="","",KU72-KU75)</f>
        <v>10019077.096166039</v>
      </c>
      <c r="KV76" s="219">
        <f t="shared" ref="KV76" ca="1" si="3073">IF(KV7="","",KV72-KV75)</f>
        <v>9872548.1303413808</v>
      </c>
      <c r="KW76" s="219">
        <f t="shared" ref="KW76" ca="1" si="3074">IF(KW7="","",KW72-KW75)</f>
        <v>9725530.7346306406</v>
      </c>
      <c r="KX76" s="219">
        <f t="shared" ref="KX76" ca="1" si="3075">IF(KX7="","",KX72-KX75)</f>
        <v>9578023.2809341978</v>
      </c>
      <c r="KY76" s="219">
        <f t="shared" ref="KY76" ca="1" si="3076">IF(KY7="","",KY72-KY75)</f>
        <v>9430024.135725433</v>
      </c>
      <c r="KZ76" s="219">
        <f t="shared" ref="KZ76" ca="1" si="3077">IF(KZ7="","",KZ72-KZ75)</f>
        <v>9281531.6600326393</v>
      </c>
      <c r="LA76" s="219">
        <f t="shared" ref="LA76" ca="1" si="3078">IF(LA7="","",LA72-LA75)</f>
        <v>9132544.2094208691</v>
      </c>
      <c r="LB76" s="219">
        <f t="shared" ref="LB76" ca="1" si="3079">IF(LB7="","",LB72-LB75)</f>
        <v>8983060.133973727</v>
      </c>
      <c r="LC76" s="219">
        <f t="shared" ref="LC76" ca="1" si="3080">IF(LC7="","",LC72-LC75)</f>
        <v>8833077.7782750949</v>
      </c>
      <c r="LD76" s="219">
        <f t="shared" ref="LD76" ca="1" si="3081">IF(LD7="","",LD72-LD75)</f>
        <v>8682595.4813908003</v>
      </c>
      <c r="LE76" s="219">
        <f t="shared" ref="LE76" ca="1" si="3082">IF(LE7="","",LE72-LE75)</f>
        <v>8531611.5768502243</v>
      </c>
      <c r="LF76" s="219">
        <f t="shared" ref="LF76" ca="1" si="3083">IF(LF7="","",LF72-LF75)</f>
        <v>8380124.3926278464</v>
      </c>
      <c r="LG76" s="219">
        <f t="shared" ref="LG76" ca="1" si="3084">IF(LG7="","",LG72-LG75)</f>
        <v>8228132.2511247275</v>
      </c>
      <c r="LH76" s="219">
        <f t="shared" ref="LH76" ca="1" si="3085">IF(LH7="","",LH72-LH75)</f>
        <v>8075633.4691499313</v>
      </c>
      <c r="LI76" s="219">
        <f t="shared" ref="LI76" ca="1" si="3086">IF(LI7="","",LI72-LI75)</f>
        <v>7922626.3579018861</v>
      </c>
      <c r="LJ76" s="219">
        <f t="shared" ref="LJ76" ca="1" si="3087">IF(LJ7="","",LJ72-LJ75)</f>
        <v>7769109.2229496809</v>
      </c>
      <c r="LK76" s="219">
        <f t="shared" ref="LK76" ca="1" si="3088">IF(LK7="","",LK72-LK75)</f>
        <v>7615080.3642143011</v>
      </c>
      <c r="LL76" s="219">
        <f t="shared" ref="LL76" ca="1" si="3089">IF(LL7="","",LL72-LL75)</f>
        <v>7460538.0759498039</v>
      </c>
      <c r="LM76" s="219">
        <f t="shared" ref="LM76" ca="1" si="3090">IF(LM7="","",LM72-LM75)</f>
        <v>7305480.6467244253</v>
      </c>
      <c r="LN76" s="219">
        <f t="shared" ref="LN76" ca="1" si="3091">IF(LN7="","",LN72-LN75)</f>
        <v>7149906.3594016284</v>
      </c>
      <c r="LO76" s="219">
        <f t="shared" ref="LO76" ca="1" si="3092">IF(LO7="","",LO72-LO75)</f>
        <v>6993813.4911210891</v>
      </c>
      <c r="LP76" s="219">
        <f t="shared" ref="LP76" ca="1" si="3093">IF(LP7="","",LP72-LP75)</f>
        <v>6837200.3132796139</v>
      </c>
      <c r="LQ76" s="219">
        <f t="shared" ref="LQ76" ca="1" si="3094">IF(LQ7="","",LQ72-LQ75)</f>
        <v>6680065.0915120011</v>
      </c>
      <c r="LR76" s="219">
        <f t="shared" ref="LR76" ca="1" si="3095">IF(LR7="","",LR72-LR75)</f>
        <v>6522406.0856718291</v>
      </c>
      <c r="LS76" s="219">
        <f t="shared" ref="LS76" ca="1" si="3096">IF(LS7="","",LS72-LS75)</f>
        <v>6364221.5498121902</v>
      </c>
      <c r="LT76" s="219">
        <f t="shared" ref="LT76" ca="1" si="3097">IF(LT7="","",LT72-LT75)</f>
        <v>6205509.7321663527</v>
      </c>
      <c r="LU76" s="219">
        <f t="shared" ref="LU76" ca="1" si="3098">IF(LU7="","",LU72-LU75)</f>
        <v>6046268.8751283623</v>
      </c>
      <c r="LV76" s="219">
        <f t="shared" ref="LV76" ca="1" si="3099">IF(LV7="","",LV72-LV75)</f>
        <v>5886497.2152335783</v>
      </c>
      <c r="LW76" s="219">
        <f t="shared" ref="LW76" ca="1" si="3100">IF(LW7="","",LW72-LW75)</f>
        <v>5726192.9831391452</v>
      </c>
      <c r="LX76" s="219">
        <f t="shared" ref="LX76" ca="1" si="3101">IF(LX7="","",LX72-LX75)</f>
        <v>5565354.4036043976</v>
      </c>
      <c r="LY76" s="219">
        <f t="shared" ref="LY76" ca="1" si="3102">IF(LY7="","",LY72-LY75)</f>
        <v>5403979.6954712002</v>
      </c>
      <c r="LZ76" s="219">
        <f t="shared" ref="LZ76" ca="1" si="3103">IF(LZ7="","",LZ72-LZ75)</f>
        <v>5242067.0716442261</v>
      </c>
      <c r="MA76" s="219">
        <f t="shared" ref="MA76" ca="1" si="3104">IF(MA7="","",MA72-MA75)</f>
        <v>5079614.7390711615</v>
      </c>
      <c r="MB76" s="219">
        <f t="shared" ref="MB76" ca="1" si="3105">IF(MB7="","",MB72-MB75)</f>
        <v>4916620.8987228535</v>
      </c>
      <c r="MC76" s="219">
        <f t="shared" ref="MC76" ca="1" si="3106">IF(MC7="","",MC72-MC75)</f>
        <v>4753083.7455733847</v>
      </c>
      <c r="MD76" s="219">
        <f t="shared" ref="MD76" ca="1" si="3107">IF(MD7="","",MD72-MD75)</f>
        <v>4589001.4685800839</v>
      </c>
      <c r="ME76" s="219">
        <f t="shared" ref="ME76" ca="1" si="3108">IF(ME7="","",ME72-ME75)</f>
        <v>4424372.2506634723</v>
      </c>
      <c r="MF76" s="219">
        <f t="shared" ref="MF76" ca="1" si="3109">IF(MF7="","",MF72-MF75)</f>
        <v>4259194.2686871393</v>
      </c>
      <c r="MG76" s="219">
        <f t="shared" ref="MG76" ca="1" si="3110">IF(MG7="","",MG72-MG75)</f>
        <v>4093465.6934375511</v>
      </c>
      <c r="MH76" s="219">
        <f t="shared" ref="MH76" ca="1" si="3111">IF(MH7="","",MH72-MH75)</f>
        <v>3927184.6896037981</v>
      </c>
      <c r="MI76" s="219">
        <f t="shared" ref="MI76" ca="1" si="3112">IF(MI7="","",MI72-MI75)</f>
        <v>3760349.4157572659</v>
      </c>
      <c r="MJ76" s="219">
        <f t="shared" ref="MJ76" ca="1" si="3113">IF(MJ7="","",MJ72-MJ75)</f>
        <v>3592958.0243312451</v>
      </c>
      <c r="MK76" s="219">
        <f t="shared" ref="MK76" ca="1" si="3114">IF(MK7="","",MK72-MK75)</f>
        <v>3425008.661600471</v>
      </c>
      <c r="ML76" s="219">
        <f t="shared" ref="ML76" ca="1" si="3115">IF(ML7="","",ML72-ML75)</f>
        <v>3256499.4676605943</v>
      </c>
      <c r="MM76" s="219">
        <f t="shared" ref="MM76" ca="1" si="3116">IF(MM7="","",MM72-MM75)</f>
        <v>3087428.5764075844</v>
      </c>
      <c r="MN76" s="219">
        <f t="shared" ref="MN76" ca="1" si="3117">IF(MN7="","",MN72-MN75)</f>
        <v>2917794.1155170645</v>
      </c>
      <c r="MO76" s="219">
        <f t="shared" ref="MO76" ca="1" si="3118">IF(MO7="","",MO72-MO75)</f>
        <v>2747594.2064235765</v>
      </c>
      <c r="MP76" s="219">
        <f t="shared" ref="MP76" ca="1" si="3119">IF(MP7="","",MP72-MP75)</f>
        <v>2576826.9642997766</v>
      </c>
      <c r="MQ76" s="219">
        <f t="shared" ref="MQ76" ca="1" si="3120">IF(MQ7="","",MQ72-MQ75)</f>
        <v>2405490.4980355641</v>
      </c>
      <c r="MR76" s="219">
        <f t="shared" ref="MR76" ca="1" si="3121">IF(MR7="","",MR72-MR75)</f>
        <v>2233582.9102171375</v>
      </c>
      <c r="MS76" s="219">
        <f t="shared" ref="MS76" ca="1" si="3122">IF(MS7="","",MS72-MS75)</f>
        <v>2061102.2971059829</v>
      </c>
      <c r="MT76" s="219">
        <f t="shared" ref="MT76" ca="1" si="3123">IF(MT7="","",MT72-MT75)</f>
        <v>1888046.7486177911</v>
      </c>
      <c r="MU76" s="219">
        <f t="shared" ref="MU76" ca="1" si="3124">IF(MU7="","",MU72-MU75)</f>
        <v>1714414.3483013054</v>
      </c>
      <c r="MV76" s="219">
        <f t="shared" ref="MV76" ca="1" si="3125">IF(MV7="","",MV72-MV75)</f>
        <v>1540203.1733170981</v>
      </c>
      <c r="MW76" s="219">
        <f t="shared" ref="MW76" ca="1" si="3126">IF(MW7="","",MW72-MW75)</f>
        <v>1365411.2944162767</v>
      </c>
      <c r="MX76" s="219">
        <f t="shared" ref="MX76" ca="1" si="3127">IF(MX7="","",MX72-MX75)</f>
        <v>1190036.7759191194</v>
      </c>
      <c r="MY76" s="219">
        <f t="shared" ref="MY76" ca="1" si="3128">IF(MY7="","",MY72-MY75)</f>
        <v>1014077.675693638</v>
      </c>
      <c r="MZ76" s="219">
        <f t="shared" ref="MZ76" ca="1" si="3129">IF(MZ7="","",MZ72-MZ75)</f>
        <v>837532.04513407173</v>
      </c>
      <c r="NA76" s="219">
        <f t="shared" ref="NA76" ca="1" si="3130">IF(NA7="","",NA72-NA75)</f>
        <v>660397.92913930689</v>
      </c>
      <c r="NB76" s="219">
        <f t="shared" ref="NB76" ca="1" si="3131">IF(NB7="","",NB72-NB75)</f>
        <v>482673.36609122623</v>
      </c>
      <c r="NC76" s="219">
        <f t="shared" ref="NC76" ca="1" si="3132">IF(NC7="","",NC72-NC75)</f>
        <v>304356.38783298526</v>
      </c>
      <c r="ND76" s="219">
        <f t="shared" ref="ND76" ca="1" si="3133">IF(ND7="","",ND72-ND75)</f>
        <v>125445.01964721683</v>
      </c>
      <c r="NE76" s="219">
        <f t="shared" ref="NE76" ca="1" si="3134">IF(NE7="","",NE72-NE75)</f>
        <v>418.15006549072859</v>
      </c>
      <c r="NF76" s="219">
        <f t="shared" ref="NF76" ca="1" si="3135">IF(NF7="","",NF72-NF75)</f>
        <v>1.393833551635737</v>
      </c>
      <c r="NG76" s="219">
        <f t="shared" ref="NG76" ca="1" si="3136">IF(NG7="","",NG72-NG75)</f>
        <v>4.6461118387857159E-3</v>
      </c>
      <c r="NH76" s="219">
        <f t="shared" ref="NH76" ca="1" si="3137">IF(NH7="","",NH72-NH75)</f>
        <v>1.5487039462618729E-5</v>
      </c>
      <c r="NI76" s="219">
        <f t="shared" ref="NI76" ca="1" si="3138">IF(NI7="","",NI72-NI75)</f>
        <v>5.1623464875395899E-8</v>
      </c>
      <c r="NJ76" s="219">
        <f t="shared" ref="NJ76" ca="1" si="3139">IF(NJ7="","",NJ72-NJ75)</f>
        <v>1.7207821625131799E-10</v>
      </c>
      <c r="NK76" s="219">
        <f t="shared" ref="NK76" ca="1" si="3140">IF(NK7="","",NK72-NK75)</f>
        <v>5.7359405417104824E-13</v>
      </c>
      <c r="NL76" s="219">
        <f t="shared" ref="NL76" ca="1" si="3141">IF(NL7="","",NL72-NL75)</f>
        <v>1.911980180570146E-15</v>
      </c>
      <c r="NM76" s="219">
        <f t="shared" ref="NM76" ca="1" si="3142">IF(NM7="","",NM72-NM75)</f>
        <v>6.3732672685670902E-18</v>
      </c>
      <c r="NN76" s="219">
        <f t="shared" ref="NN76" ca="1" si="3143">IF(NN7="","",NN72-NN75)</f>
        <v>2.1244224228556618E-20</v>
      </c>
      <c r="NO76" s="219">
        <f t="shared" ref="NO76" ca="1" si="3144">IF(NO7="","",NO72-NO75)</f>
        <v>7.0814080761855233E-23</v>
      </c>
      <c r="NP76" s="219">
        <f t="shared" ref="NP76" ca="1" si="3145">IF(NP7="","",NP72-NP75)</f>
        <v>2.360469358728489E-25</v>
      </c>
      <c r="NQ76" s="219">
        <f t="shared" ref="NQ76" ca="1" si="3146">IF(NQ7="","",NQ72-NQ75)</f>
        <v>7.8682311957618258E-28</v>
      </c>
      <c r="NR76" s="219">
        <f t="shared" ref="NR76" ca="1" si="3147">IF(NR7="","",NR72-NR75)</f>
        <v>2.6227437319205727E-30</v>
      </c>
      <c r="NS76" s="219">
        <f t="shared" ref="NS76" ca="1" si="3148">IF(NS7="","",NS72-NS75)</f>
        <v>8.7424791064017783E-33</v>
      </c>
      <c r="NT76" s="219">
        <f t="shared" ref="NT76" ca="1" si="3149">IF(NT7="","",NT72-NT75)</f>
        <v>2.9141597021338787E-35</v>
      </c>
      <c r="NU76" s="219">
        <f t="shared" ref="NU76" ca="1" si="3150">IF(NU7="","",NU72-NU75)</f>
        <v>9.7138656737796454E-38</v>
      </c>
      <c r="NV76" s="219">
        <f t="shared" ref="NV76" ca="1" si="3151">IF(NV7="","",NV72-NV75)</f>
        <v>3.2379552245931956E-40</v>
      </c>
      <c r="NW76" s="219">
        <f t="shared" ref="NW76" ca="1" si="3152">IF(NW7="","",NW72-NW75)</f>
        <v>1.0793184081977362E-42</v>
      </c>
      <c r="NX76" s="219">
        <f t="shared" ref="NX76" ca="1" si="3153">IF(NX7="","",NX72-NX75)</f>
        <v>3.5977280273257874E-45</v>
      </c>
      <c r="NY76" s="219">
        <f t="shared" ref="NY76" ca="1" si="3154">IF(NY7="","",NY72-NY75)</f>
        <v>1.1992426757752509E-47</v>
      </c>
      <c r="NZ76" s="219">
        <f t="shared" ref="NZ76" ca="1" si="3155">IF(NZ7="","",NZ72-NZ75)</f>
        <v>3.997475585917558E-50</v>
      </c>
      <c r="OA76" s="219">
        <f t="shared" ref="OA76" ca="1" si="3156">IF(OA7="","",OA72-OA75)</f>
        <v>1.3324918619725307E-52</v>
      </c>
      <c r="OB76" s="219">
        <f t="shared" ref="OB76" ca="1" si="3157">IF(OB7="","",OB72-OB75)</f>
        <v>4.4416395399084753E-55</v>
      </c>
      <c r="OC76" s="219">
        <f t="shared" ref="OC76" ca="1" si="3158">IF(OC7="","",OC72-OC75)</f>
        <v>1.480546513302857E-57</v>
      </c>
      <c r="OD76" s="219">
        <f t="shared" ref="OD76" ca="1" si="3159">IF(OD7="","",OD72-OD75)</f>
        <v>4.9351550443429056E-60</v>
      </c>
      <c r="OE76" s="219">
        <f t="shared" ref="OE76" ca="1" si="3160">IF(OE7="","",OE72-OE75)</f>
        <v>1.6450516814476418E-62</v>
      </c>
      <c r="OF76" s="219">
        <f t="shared" ref="OF76" ca="1" si="3161">IF(OF7="","",OF72-OF75)</f>
        <v>5.4835056048254757E-65</v>
      </c>
      <c r="OG76" s="219">
        <f t="shared" ref="OG76" ca="1" si="3162">IF(OG7="","",OG72-OG75)</f>
        <v>1.8278352016085211E-67</v>
      </c>
      <c r="OH76" s="219">
        <f t="shared" ref="OH76" ca="1" si="3163">IF(OH7="","",OH72-OH75)</f>
        <v>6.0927840053618162E-70</v>
      </c>
      <c r="OI76" s="219">
        <f t="shared" ref="OI76" ca="1" si="3164">IF(OI7="","",OI72-OI75)</f>
        <v>2.0309280017872498E-72</v>
      </c>
      <c r="OJ76" s="219">
        <f t="shared" ref="OJ76" ca="1" si="3165">IF(OJ7="","",OJ72-OJ75)</f>
        <v>6.7697600059576098E-75</v>
      </c>
      <c r="OK76" s="219">
        <f t="shared" ref="OK76" ca="1" si="3166">IF(OK7="","",OK72-OK75)</f>
        <v>2.256586668652534E-77</v>
      </c>
      <c r="OL76" s="219">
        <f t="shared" ref="OL76" ca="1" si="3167">IF(OL7="","",OL72-OL75)</f>
        <v>7.5219555621750366E-80</v>
      </c>
      <c r="OM76" s="219">
        <f t="shared" ref="OM76" ca="1" si="3168">IF(OM7="","",OM72-OM75)</f>
        <v>2.5073185207249842E-82</v>
      </c>
      <c r="ON76" s="219">
        <f t="shared" ref="ON76" ca="1" si="3169">IF(ON7="","",ON72-ON75)</f>
        <v>8.3577284024166765E-85</v>
      </c>
      <c r="OO76" s="219">
        <f t="shared" ref="OO76" ca="1" si="3170">IF(OO7="","",OO72-OO75)</f>
        <v>2.7859094674722346E-87</v>
      </c>
      <c r="OP76" s="219">
        <f t="shared" ref="OP76" ca="1" si="3171">IF(OP7="","",OP72-OP75)</f>
        <v>9.2863648915742583E-90</v>
      </c>
      <c r="OQ76" s="219">
        <f t="shared" ref="OQ76" ca="1" si="3172">IF(OQ7="","",OQ72-OQ75)</f>
        <v>3.095454963858035E-92</v>
      </c>
      <c r="OR76" s="219">
        <f t="shared" ref="OR76" ca="1" si="3173">IF(OR7="","",OR72-OR75)</f>
        <v>1.0318183212860071E-94</v>
      </c>
      <c r="OS76" s="219">
        <f t="shared" ref="OS76" ca="1" si="3174">IF(OS7="","",OS72-OS75)</f>
        <v>3.4393944042866549E-97</v>
      </c>
      <c r="OT76" s="219">
        <f t="shared" ref="OT76" ca="1" si="3175">IF(OT7="","",OT72-OT75)</f>
        <v>1.1464648014289044E-99</v>
      </c>
      <c r="OU76" s="219">
        <f t="shared" ref="OU76" ca="1" si="3176">IF(OU7="","",OU72-OU75)</f>
        <v>3.8215493380962585E-102</v>
      </c>
      <c r="OV76" s="219">
        <f t="shared" ref="OV76" ca="1" si="3177">IF(OV7="","",OV72-OV75)</f>
        <v>1.2738497793654005E-104</v>
      </c>
      <c r="OW76" s="219">
        <f t="shared" ref="OW76" ca="1" si="3178">IF(OW7="","",OW72-OW75)</f>
        <v>4.2461659312179748E-107</v>
      </c>
      <c r="OX76" s="219">
        <f t="shared" ref="OX76" ca="1" si="3179">IF(OX7="","",OX72-OX75)</f>
        <v>1.4153886437393015E-109</v>
      </c>
      <c r="OY76" s="219">
        <f t="shared" ref="OY76" ca="1" si="3180">IF(OY7="","",OY72-OY75)</f>
        <v>4.7179621457975772E-112</v>
      </c>
      <c r="OZ76" s="219">
        <f t="shared" ref="OZ76" ca="1" si="3181">IF(OZ7="","",OZ72-OZ75)</f>
        <v>1.5726540485991838E-114</v>
      </c>
      <c r="PA76" s="219">
        <f t="shared" ref="PA76" ca="1" si="3182">IF(PA7="","",PA72-PA75)</f>
        <v>5.2421801619972071E-117</v>
      </c>
      <c r="PB76" s="219">
        <f t="shared" ref="PB76" ca="1" si="3183">IF(PB7="","",PB72-PB75)</f>
        <v>1.7473933873324043E-119</v>
      </c>
      <c r="PC76" s="219">
        <f t="shared" ref="PC76" ca="1" si="3184">IF(PC7="","",PC72-PC75)</f>
        <v>5.8246446244413292E-122</v>
      </c>
      <c r="PD76" s="219">
        <f t="shared" ref="PD76" ca="1" si="3185">IF(PD7="","",PD72-PD75)</f>
        <v>1.9415482081470825E-124</v>
      </c>
      <c r="PE76" s="219">
        <f t="shared" ref="PE76" ca="1" si="3186">IF(PE7="","",PE72-PE75)</f>
        <v>6.4718273604902246E-127</v>
      </c>
      <c r="PF76" s="219">
        <f t="shared" ref="PF76" ca="1" si="3187">IF(PF7="","",PF72-PF75)</f>
        <v>2.1572757868301153E-129</v>
      </c>
      <c r="PG76" s="219">
        <f t="shared" ref="PG76" ca="1" si="3188">IF(PG7="","",PG72-PG75)</f>
        <v>7.1909192894337135E-132</v>
      </c>
      <c r="PH76" s="219">
        <f t="shared" ref="PH76" ca="1" si="3189">IF(PH7="","",PH72-PH75)</f>
        <v>2.3969730964778528E-134</v>
      </c>
      <c r="PI76" s="219">
        <f t="shared" ref="PI76" ca="1" si="3190">IF(PI7="","",PI72-PI75)</f>
        <v>7.9899103215930707E-137</v>
      </c>
      <c r="PJ76" s="219">
        <f t="shared" ref="PJ76" ca="1" si="3191">IF(PJ7="","",PJ72-PJ75)</f>
        <v>2.6633034405310668E-139</v>
      </c>
      <c r="PK76" s="219">
        <f t="shared" ref="PK76" ca="1" si="3192">IF(PK7="","",PK72-PK75)</f>
        <v>8.8776781351035959E-142</v>
      </c>
      <c r="PL76" s="219">
        <f t="shared" ref="PL76" ca="1" si="3193">IF(PL7="","",PL72-PL75)</f>
        <v>2.9592260450345883E-144</v>
      </c>
      <c r="PM76" s="219">
        <f t="shared" ref="PM76" ca="1" si="3194">IF(PM7="","",PM72-PM75)</f>
        <v>9.8640868167822341E-147</v>
      </c>
      <c r="PN76" s="219">
        <f t="shared" ref="PN76" ca="1" si="3195">IF(PN7="","",PN72-PN75)</f>
        <v>3.2880289389274647E-149</v>
      </c>
      <c r="PO76" s="219">
        <f t="shared" ref="PO76" ca="1" si="3196">IF(PO7="","",PO72-PO75)</f>
        <v>1.0960096463091439E-151</v>
      </c>
      <c r="PP76" s="219">
        <f t="shared" ref="PP76" ca="1" si="3197">IF(PP7="","",PP72-PP75)</f>
        <v>3.6533654876972165E-154</v>
      </c>
      <c r="PQ76" s="219">
        <f t="shared" ref="PQ76" ca="1" si="3198">IF(PQ7="","",PQ72-PQ75)</f>
        <v>1.2177884958990616E-156</v>
      </c>
      <c r="PR76" s="219">
        <f t="shared" ref="PR76" ca="1" si="3199">IF(PR7="","",PR72-PR75)</f>
        <v>4.0592949863302293E-159</v>
      </c>
      <c r="PS76" s="219">
        <f t="shared" ref="PS76" ca="1" si="3200">IF(PS7="","",PS72-PS75)</f>
        <v>1.3530983287767384E-161</v>
      </c>
      <c r="PT76" s="219">
        <f t="shared" ref="PT76" ca="1" si="3201">IF(PT7="","",PT72-PT75)</f>
        <v>4.5103277625890358E-164</v>
      </c>
      <c r="PU76" s="219">
        <f t="shared" ref="PU76" ca="1" si="3202">IF(PU7="","",PU72-PU75)</f>
        <v>1.5034425875297156E-166</v>
      </c>
      <c r="PV76" s="219">
        <f t="shared" ref="PV76" ca="1" si="3203">IF(PV7="","",PV72-PV75)</f>
        <v>5.0114752917655943E-169</v>
      </c>
      <c r="PW76" s="219">
        <f t="shared" ref="PW76" ca="1" si="3204">IF(PW7="","",PW72-PW75)</f>
        <v>1.6704917639218765E-171</v>
      </c>
      <c r="PX76" s="219">
        <f t="shared" ref="PX76" ca="1" si="3205">IF(PX7="","",PX72-PX75)</f>
        <v>5.5683058797396803E-174</v>
      </c>
      <c r="PY76" s="219">
        <f t="shared" ref="PY76" ca="1" si="3206">IF(PY7="","",PY72-PY75)</f>
        <v>1.8561019599132112E-176</v>
      </c>
      <c r="PZ76" s="219">
        <f t="shared" ref="PZ76" ca="1" si="3207">IF(PZ7="","",PZ72-PZ75)</f>
        <v>6.1870065330441262E-179</v>
      </c>
      <c r="QA76" s="219">
        <f t="shared" ref="QA76" ca="1" si="3208">IF(QA7="","",QA72-QA75)</f>
        <v>2.0623355110147069E-181</v>
      </c>
      <c r="QB76" s="219">
        <f t="shared" ref="QB76" ca="1" si="3209">IF(QB7="","",QB72-QB75)</f>
        <v>6.8744517033824741E-184</v>
      </c>
      <c r="QC76" s="219">
        <f t="shared" ref="QC76" ca="1" si="3210">IF(QC7="","",QC72-QC75)</f>
        <v>2.2914839011275095E-186</v>
      </c>
      <c r="QD76" s="219">
        <f t="shared" ref="QD76" ca="1" si="3211">IF(QD7="","",QD72-QD75)</f>
        <v>7.6382796704249391E-189</v>
      </c>
      <c r="QE76" s="219">
        <f t="shared" ref="QE76" ca="1" si="3212">IF(QE7="","",QE72-QE75)</f>
        <v>2.5460932234749882E-191</v>
      </c>
      <c r="QF76" s="219">
        <f t="shared" ref="QF76" ca="1" si="3213">IF(QF7="","",QF72-QF75)</f>
        <v>8.4869774115833563E-194</v>
      </c>
      <c r="QG76" s="219">
        <f t="shared" ref="QG76" ca="1" si="3214">IF(QG7="","",QG72-QG75)</f>
        <v>2.8289924705277335E-196</v>
      </c>
      <c r="QH76" s="219">
        <f t="shared" ref="QH76" ca="1" si="3215">IF(QH7="","",QH72-QH75)</f>
        <v>9.4299749017589786E-199</v>
      </c>
      <c r="QI76" s="219">
        <f t="shared" ref="QI76" ca="1" si="3216">IF(QI7="","",QI72-QI75)</f>
        <v>3.1433249672529236E-201</v>
      </c>
      <c r="QJ76" s="219">
        <f t="shared" ref="QJ76" ca="1" si="3217">IF(QJ7="","",QJ72-QJ75)</f>
        <v>1.0477749890843219E-203</v>
      </c>
      <c r="QK76" s="219">
        <f t="shared" ref="QK76" ca="1" si="3218">IF(QK7="","",QK72-QK75)</f>
        <v>3.4925832969477453E-206</v>
      </c>
      <c r="QL76" s="219">
        <f t="shared" ref="QL76" ca="1" si="3219">IF(QL7="","",QL72-QL75)</f>
        <v>1.1641944323158922E-208</v>
      </c>
      <c r="QM76" s="219">
        <f t="shared" ref="QM76" ca="1" si="3220">IF(QM7="","",QM72-QM75)</f>
        <v>3.8806481077196033E-211</v>
      </c>
      <c r="QN76" s="219">
        <f t="shared" ref="QN76" ca="1" si="3221">IF(QN7="","",QN72-QN75)</f>
        <v>1.2935493692398644E-213</v>
      </c>
      <c r="QO76" s="219">
        <f t="shared" ref="QO76" ca="1" si="3222">IF(QO7="","",QO72-QO75)</f>
        <v>4.3118312307996227E-216</v>
      </c>
      <c r="QP76" s="219">
        <f t="shared" ref="QP76" ca="1" si="3223">IF(QP7="","",QP72-QP75)</f>
        <v>1.4372770769332187E-218</v>
      </c>
      <c r="QQ76" s="219">
        <f t="shared" ref="QQ76" ca="1" si="3224">IF(QQ7="","",QQ72-QQ75)</f>
        <v>4.7909235897774595E-221</v>
      </c>
      <c r="QR76" s="219">
        <f t="shared" ref="QR76" ca="1" si="3225">IF(QR7="","",QR72-QR75)</f>
        <v>1.5969745299258028E-223</v>
      </c>
      <c r="QS76" s="219">
        <f t="shared" ref="QS76" ca="1" si="3226">IF(QS7="","",QS72-QS75)</f>
        <v>5.3232484330860784E-226</v>
      </c>
      <c r="QT76" s="219">
        <f t="shared" ref="QT76" ca="1" si="3227">IF(QT7="","",QT72-QT75)</f>
        <v>1.7744161443620241E-228</v>
      </c>
    </row>
    <row r="77" spans="2:462" ht="15" thickTop="1" x14ac:dyDescent="0.3"/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129C-E65F-41A8-A3B3-2DA0255E342F}">
  <sheetPr codeName="Sheet11"/>
  <dimension ref="B2:V112"/>
  <sheetViews>
    <sheetView showGridLines="0" tabSelected="1" workbookViewId="0">
      <pane xSplit="1" ySplit="6" topLeftCell="B122" activePane="bottomRight" state="frozen"/>
      <selection pane="topRight" activeCell="B1" sqref="B1"/>
      <selection pane="bottomLeft" activeCell="A7" sqref="A7"/>
      <selection pane="bottomRight" activeCell="N138" sqref="N138"/>
    </sheetView>
  </sheetViews>
  <sheetFormatPr defaultRowHeight="14.4" x14ac:dyDescent="0.3"/>
  <cols>
    <col min="1" max="1" width="1.88671875" customWidth="1"/>
    <col min="2" max="2" width="8.5546875" bestFit="1" customWidth="1"/>
    <col min="3" max="3" width="12.33203125" bestFit="1" customWidth="1"/>
    <col min="4" max="4" width="12.33203125" customWidth="1"/>
    <col min="5" max="5" width="9" bestFit="1" customWidth="1"/>
    <col min="6" max="6" width="14.5546875" bestFit="1" customWidth="1"/>
    <col min="7" max="7" width="13.77734375" bestFit="1" customWidth="1"/>
    <col min="8" max="8" width="8.5546875" bestFit="1" customWidth="1"/>
    <col min="9" max="9" width="11.5546875" bestFit="1" customWidth="1"/>
    <col min="10" max="10" width="11.77734375" bestFit="1" customWidth="1"/>
    <col min="14" max="14" width="9.109375" bestFit="1" customWidth="1"/>
    <col min="15" max="15" width="7.44140625" bestFit="1" customWidth="1"/>
    <col min="16" max="16" width="5.33203125" bestFit="1" customWidth="1"/>
    <col min="17" max="17" width="9.33203125" bestFit="1" customWidth="1"/>
    <col min="18" max="18" width="6.88671875" bestFit="1" customWidth="1"/>
    <col min="19" max="19" width="16.6640625" bestFit="1" customWidth="1"/>
    <col min="20" max="20" width="16" bestFit="1" customWidth="1"/>
    <col min="21" max="21" width="17.5546875" bestFit="1" customWidth="1"/>
    <col min="22" max="22" width="18.33203125" bestFit="1" customWidth="1"/>
  </cols>
  <sheetData>
    <row r="2" spans="2:22" x14ac:dyDescent="0.3">
      <c r="B2" s="61" t="s">
        <v>230</v>
      </c>
      <c r="C2" s="27">
        <f>Assumptions!C8</f>
        <v>0</v>
      </c>
    </row>
    <row r="3" spans="2:22" x14ac:dyDescent="0.3">
      <c r="B3" s="61" t="s">
        <v>229</v>
      </c>
      <c r="C3" s="28">
        <v>45657</v>
      </c>
    </row>
    <row r="4" spans="2:22" ht="15" thickBot="1" x14ac:dyDescent="0.35"/>
    <row r="5" spans="2:22" ht="15" thickBot="1" x14ac:dyDescent="0.35">
      <c r="B5" s="236" t="s">
        <v>397</v>
      </c>
      <c r="C5" s="237"/>
      <c r="D5" s="237"/>
      <c r="E5" s="237"/>
      <c r="F5" s="237"/>
      <c r="G5" s="237"/>
      <c r="H5" s="237"/>
      <c r="I5" s="237"/>
      <c r="J5" s="238"/>
      <c r="N5" s="236" t="s">
        <v>236</v>
      </c>
      <c r="O5" s="237"/>
      <c r="P5" s="237"/>
      <c r="Q5" s="237"/>
      <c r="R5" s="237"/>
      <c r="S5" s="237"/>
      <c r="T5" s="237"/>
      <c r="U5" s="237"/>
      <c r="V5" s="238"/>
    </row>
    <row r="6" spans="2:22" ht="15" thickBot="1" x14ac:dyDescent="0.35">
      <c r="B6" s="17" t="s">
        <v>212</v>
      </c>
      <c r="C6" s="18" t="s">
        <v>1</v>
      </c>
      <c r="D6" s="55" t="s">
        <v>228</v>
      </c>
      <c r="E6" s="18" t="s">
        <v>213</v>
      </c>
      <c r="F6" s="18" t="s">
        <v>2</v>
      </c>
      <c r="G6" s="18" t="s">
        <v>3</v>
      </c>
      <c r="H6" s="18" t="s">
        <v>6</v>
      </c>
      <c r="I6" s="18" t="s">
        <v>214</v>
      </c>
      <c r="J6" s="19" t="s">
        <v>215</v>
      </c>
      <c r="N6" s="10" t="s">
        <v>225</v>
      </c>
      <c r="O6" s="11" t="s">
        <v>228</v>
      </c>
      <c r="P6" s="11" t="s">
        <v>227</v>
      </c>
      <c r="Q6" s="11" t="s">
        <v>226</v>
      </c>
      <c r="R6" s="11" t="s">
        <v>218</v>
      </c>
      <c r="S6" s="11" t="s">
        <v>232</v>
      </c>
      <c r="T6" s="11" t="s">
        <v>231</v>
      </c>
      <c r="U6" s="11" t="s">
        <v>234</v>
      </c>
      <c r="V6" s="12" t="s">
        <v>235</v>
      </c>
    </row>
    <row r="7" spans="2:22" x14ac:dyDescent="0.3">
      <c r="B7" s="20" t="s">
        <v>7</v>
      </c>
      <c r="C7" s="21" t="s">
        <v>8</v>
      </c>
      <c r="D7" s="31">
        <v>400</v>
      </c>
      <c r="E7" s="21" t="s">
        <v>221</v>
      </c>
      <c r="F7" s="24">
        <v>44927</v>
      </c>
      <c r="G7" s="24">
        <v>45292</v>
      </c>
      <c r="H7" s="21" t="s">
        <v>217</v>
      </c>
      <c r="I7" s="22">
        <v>1761</v>
      </c>
      <c r="J7" s="23">
        <v>1500</v>
      </c>
      <c r="N7" s="8" t="s">
        <v>221</v>
      </c>
      <c r="O7" s="39">
        <f>SUMIF($E$7:$E$106,$N7,$D$7:$D$106)</f>
        <v>32400</v>
      </c>
      <c r="P7" s="5">
        <f>COUNTIF($E$7:$E$106,N7)</f>
        <v>35</v>
      </c>
      <c r="Q7" s="5">
        <f>COUNTIFS($E$7:$E$106,$N7,$H$7:$H$106,"Occupied")</f>
        <v>30</v>
      </c>
      <c r="R7" s="5">
        <f>P7-Q7</f>
        <v>5</v>
      </c>
      <c r="S7" s="40">
        <f>SUMIFS($I$7:$I$106,$E$7:$E$106,$N7,$H$7:$H$106,"Occupied")/Q7</f>
        <v>1970.5333333333333</v>
      </c>
      <c r="T7" s="40">
        <f>SUMIFS($I$7:$I$106,$E$7:$E$106,$N7,$H$7:$H$106,"Vacant")/R7</f>
        <v>1911.8</v>
      </c>
      <c r="U7" s="41">
        <f>SUMIFS($I$7:$I$106,$E$7:$E$106,$N7,$H$7:$H$106,"Occupied")</f>
        <v>59116</v>
      </c>
      <c r="V7" s="42">
        <f>SUMIFS($J$7:$J$106,$E$7:$E$106,$N7)</f>
        <v>52500</v>
      </c>
    </row>
    <row r="8" spans="2:22" x14ac:dyDescent="0.3">
      <c r="B8" s="8" t="s">
        <v>10</v>
      </c>
      <c r="C8" t="s">
        <v>11</v>
      </c>
      <c r="D8" s="5">
        <v>400</v>
      </c>
      <c r="E8" t="s">
        <v>221</v>
      </c>
      <c r="F8" s="4">
        <v>44928</v>
      </c>
      <c r="G8" s="4">
        <v>45293</v>
      </c>
      <c r="H8" t="s">
        <v>217</v>
      </c>
      <c r="I8" s="13">
        <v>1888</v>
      </c>
      <c r="J8" s="14">
        <v>1500</v>
      </c>
      <c r="N8" s="8" t="s">
        <v>219</v>
      </c>
      <c r="O8" s="39">
        <f t="shared" ref="O8:O9" si="0">SUMIF($E$7:$E$106,$N8,$D$7:$D$106)</f>
        <v>35700</v>
      </c>
      <c r="P8" s="5">
        <f t="shared" ref="P8:P9" si="1">COUNTIF($E$7:$E$106,N8)</f>
        <v>32</v>
      </c>
      <c r="Q8" s="5">
        <f t="shared" ref="Q8:Q9" si="2">COUNTIFS($E$7:$E$106,$N8,$H$7:$H$106,"Occupied")</f>
        <v>26</v>
      </c>
      <c r="R8" s="5">
        <f t="shared" ref="R8:R9" si="3">P8-Q8</f>
        <v>6</v>
      </c>
      <c r="S8" s="40">
        <f t="shared" ref="S8:S9" si="4">SUMIFS($I$7:$I$106,$E$7:$E$106,$N8,$H$7:$H$106,"Occupied")/Q8</f>
        <v>1820.9230769230769</v>
      </c>
      <c r="T8" s="40">
        <f t="shared" ref="T8:T9" si="5">SUMIFS($I$7:$I$106,$E$7:$E$106,$N8,$H$7:$H$106,"Vacant")/R8</f>
        <v>2224.1666666666665</v>
      </c>
      <c r="U8" s="41">
        <f t="shared" ref="U8:U9" si="6">SUMIFS($I$7:$I$106,$E$7:$E$106,$N8,$H$7:$H$106,"Occupied")</f>
        <v>47344</v>
      </c>
      <c r="V8" s="42">
        <f t="shared" ref="V8:V9" si="7">SUMIFS($J$7:$J$106,$E$7:$E$106,$N8)</f>
        <v>57600</v>
      </c>
    </row>
    <row r="9" spans="2:22" ht="15" thickBot="1" x14ac:dyDescent="0.35">
      <c r="B9" s="8" t="s">
        <v>12</v>
      </c>
      <c r="C9" t="s">
        <v>13</v>
      </c>
      <c r="D9" s="5">
        <v>400</v>
      </c>
      <c r="E9" t="s">
        <v>221</v>
      </c>
      <c r="F9" s="4">
        <v>44929</v>
      </c>
      <c r="G9" s="4">
        <v>45294</v>
      </c>
      <c r="H9" t="s">
        <v>217</v>
      </c>
      <c r="I9" s="13">
        <v>1321</v>
      </c>
      <c r="J9" s="14">
        <v>1500</v>
      </c>
      <c r="N9" s="6" t="s">
        <v>220</v>
      </c>
      <c r="O9" s="37">
        <f t="shared" si="0"/>
        <v>39600</v>
      </c>
      <c r="P9" s="35">
        <f t="shared" si="1"/>
        <v>33</v>
      </c>
      <c r="Q9" s="35">
        <f t="shared" si="2"/>
        <v>30</v>
      </c>
      <c r="R9" s="35">
        <f t="shared" si="3"/>
        <v>3</v>
      </c>
      <c r="S9" s="43">
        <f t="shared" si="4"/>
        <v>1910.6333333333334</v>
      </c>
      <c r="T9" s="43">
        <f t="shared" si="5"/>
        <v>2327</v>
      </c>
      <c r="U9" s="44">
        <f t="shared" si="6"/>
        <v>57319</v>
      </c>
      <c r="V9" s="45">
        <f t="shared" si="7"/>
        <v>82500</v>
      </c>
    </row>
    <row r="10" spans="2:22" ht="15" thickBot="1" x14ac:dyDescent="0.35">
      <c r="B10" s="8" t="s">
        <v>15</v>
      </c>
      <c r="C10" t="s">
        <v>16</v>
      </c>
      <c r="D10" s="5">
        <v>400</v>
      </c>
      <c r="E10" t="s">
        <v>221</v>
      </c>
      <c r="F10" s="4">
        <v>44930</v>
      </c>
      <c r="G10" s="4">
        <v>45295</v>
      </c>
      <c r="H10" t="s">
        <v>217</v>
      </c>
      <c r="I10" s="13">
        <v>1724</v>
      </c>
      <c r="J10" s="14">
        <v>1500</v>
      </c>
      <c r="N10" s="46" t="s">
        <v>224</v>
      </c>
      <c r="O10" s="47">
        <f>SUM(O7:O9)</f>
        <v>107700</v>
      </c>
      <c r="P10" s="48">
        <f>SUM(P7:P9)</f>
        <v>100</v>
      </c>
      <c r="Q10" s="48">
        <f t="shared" ref="Q10:R10" si="8">SUM(Q7:Q9)</f>
        <v>86</v>
      </c>
      <c r="R10" s="48">
        <f t="shared" si="8"/>
        <v>14</v>
      </c>
      <c r="S10" s="49">
        <f>SUMPRODUCT(S7:S9,Q7:Q9)/SUM(Q7:Q9)</f>
        <v>1904.4069767441861</v>
      </c>
      <c r="T10" s="49">
        <f>SUMPRODUCT(T7:T9,R7:R9)/SUM(R7:R9)</f>
        <v>2134.6428571428573</v>
      </c>
      <c r="U10" s="50">
        <f>SUM(U7:U9)</f>
        <v>163779</v>
      </c>
      <c r="V10" s="51">
        <f>SUM(V7:V9)</f>
        <v>192600</v>
      </c>
    </row>
    <row r="11" spans="2:22" ht="15" thickBot="1" x14ac:dyDescent="0.35">
      <c r="B11" s="8" t="s">
        <v>17</v>
      </c>
      <c r="C11" t="s">
        <v>18</v>
      </c>
      <c r="D11" s="5">
        <v>400</v>
      </c>
      <c r="E11" t="s">
        <v>221</v>
      </c>
      <c r="F11" s="4">
        <v>44931</v>
      </c>
      <c r="G11" s="4">
        <v>45296</v>
      </c>
      <c r="H11" t="s">
        <v>217</v>
      </c>
      <c r="I11" s="13">
        <v>2949</v>
      </c>
      <c r="J11" s="14">
        <v>1500</v>
      </c>
    </row>
    <row r="12" spans="2:22" ht="15" thickBot="1" x14ac:dyDescent="0.35">
      <c r="B12" s="8" t="s">
        <v>19</v>
      </c>
      <c r="C12" t="s">
        <v>20</v>
      </c>
      <c r="D12" s="5">
        <v>400</v>
      </c>
      <c r="E12" t="s">
        <v>221</v>
      </c>
      <c r="F12" s="4">
        <v>44932</v>
      </c>
      <c r="G12" s="4">
        <v>45297</v>
      </c>
      <c r="H12" t="s">
        <v>217</v>
      </c>
      <c r="I12" s="13">
        <v>2305</v>
      </c>
      <c r="J12" s="14">
        <v>1500</v>
      </c>
      <c r="S12" s="9" t="s">
        <v>233</v>
      </c>
      <c r="T12" s="52"/>
      <c r="U12" s="53">
        <f>U10*12</f>
        <v>1965348</v>
      </c>
      <c r="V12" s="54">
        <f t="shared" ref="V12" si="9">V10*12</f>
        <v>2311200</v>
      </c>
    </row>
    <row r="13" spans="2:22" x14ac:dyDescent="0.3">
      <c r="B13" s="8" t="s">
        <v>21</v>
      </c>
      <c r="C13" t="s">
        <v>22</v>
      </c>
      <c r="D13" s="5">
        <v>400</v>
      </c>
      <c r="E13" t="s">
        <v>221</v>
      </c>
      <c r="F13" s="4">
        <v>44933</v>
      </c>
      <c r="G13" s="4">
        <v>45298</v>
      </c>
      <c r="H13" t="s">
        <v>217</v>
      </c>
      <c r="I13" s="13">
        <v>1555</v>
      </c>
      <c r="J13" s="14">
        <v>1500</v>
      </c>
      <c r="V13" s="171">
        <f>U12/V12</f>
        <v>0.8503582554517134</v>
      </c>
    </row>
    <row r="14" spans="2:22" x14ac:dyDescent="0.3">
      <c r="B14" s="8" t="s">
        <v>23</v>
      </c>
      <c r="C14" t="s">
        <v>24</v>
      </c>
      <c r="D14" s="5">
        <v>400</v>
      </c>
      <c r="E14" t="s">
        <v>221</v>
      </c>
      <c r="F14" s="4">
        <v>44934</v>
      </c>
      <c r="G14" s="4">
        <v>45299</v>
      </c>
      <c r="H14" t="s">
        <v>217</v>
      </c>
      <c r="I14" s="13">
        <v>2638</v>
      </c>
      <c r="J14" s="14">
        <v>1500</v>
      </c>
    </row>
    <row r="15" spans="2:22" x14ac:dyDescent="0.3">
      <c r="B15" s="8" t="s">
        <v>25</v>
      </c>
      <c r="C15" t="s">
        <v>26</v>
      </c>
      <c r="D15" s="5">
        <v>400</v>
      </c>
      <c r="E15" t="s">
        <v>221</v>
      </c>
      <c r="F15" s="4">
        <v>44935</v>
      </c>
      <c r="G15" s="4">
        <v>45300</v>
      </c>
      <c r="H15" t="s">
        <v>217</v>
      </c>
      <c r="I15" s="13">
        <v>2136</v>
      </c>
      <c r="J15" s="14">
        <v>1500</v>
      </c>
      <c r="U15" s="13"/>
    </row>
    <row r="16" spans="2:22" x14ac:dyDescent="0.3">
      <c r="B16" s="8" t="s">
        <v>27</v>
      </c>
      <c r="C16" t="s">
        <v>28</v>
      </c>
      <c r="D16" s="5">
        <v>400</v>
      </c>
      <c r="E16" t="s">
        <v>221</v>
      </c>
      <c r="F16" s="4">
        <v>44936</v>
      </c>
      <c r="G16" s="4">
        <v>45301</v>
      </c>
      <c r="H16" t="s">
        <v>217</v>
      </c>
      <c r="I16" s="13">
        <v>2096</v>
      </c>
      <c r="J16" s="14">
        <v>1500</v>
      </c>
      <c r="V16" s="13"/>
    </row>
    <row r="17" spans="2:20" x14ac:dyDescent="0.3">
      <c r="B17" s="8" t="s">
        <v>29</v>
      </c>
      <c r="C17" t="s">
        <v>30</v>
      </c>
      <c r="D17" s="5">
        <v>400</v>
      </c>
      <c r="E17" t="s">
        <v>221</v>
      </c>
      <c r="F17" s="4">
        <v>44937</v>
      </c>
      <c r="G17" s="4">
        <v>45302</v>
      </c>
      <c r="H17" t="s">
        <v>217</v>
      </c>
      <c r="I17" s="13">
        <v>1990</v>
      </c>
      <c r="J17" s="14">
        <v>1500</v>
      </c>
    </row>
    <row r="18" spans="2:20" x14ac:dyDescent="0.3">
      <c r="B18" s="8" t="s">
        <v>31</v>
      </c>
      <c r="C18" t="s">
        <v>32</v>
      </c>
      <c r="D18" s="5">
        <v>400</v>
      </c>
      <c r="E18" t="s">
        <v>221</v>
      </c>
      <c r="F18" s="4">
        <v>44938</v>
      </c>
      <c r="G18" s="4">
        <v>45303</v>
      </c>
      <c r="H18" t="s">
        <v>217</v>
      </c>
      <c r="I18" s="13">
        <v>2274</v>
      </c>
      <c r="J18" s="14">
        <v>1500</v>
      </c>
      <c r="T18" s="13"/>
    </row>
    <row r="19" spans="2:20" x14ac:dyDescent="0.3">
      <c r="B19" s="8" t="s">
        <v>33</v>
      </c>
      <c r="C19" t="s">
        <v>34</v>
      </c>
      <c r="D19" s="5">
        <v>900</v>
      </c>
      <c r="E19" t="s">
        <v>219</v>
      </c>
      <c r="F19" s="4">
        <v>44939</v>
      </c>
      <c r="G19" s="4">
        <v>45304</v>
      </c>
      <c r="H19" t="s">
        <v>217</v>
      </c>
      <c r="I19" s="13">
        <v>1064</v>
      </c>
      <c r="J19" s="14">
        <v>1800</v>
      </c>
    </row>
    <row r="20" spans="2:20" x14ac:dyDescent="0.3">
      <c r="B20" s="8" t="s">
        <v>35</v>
      </c>
      <c r="C20" t="s">
        <v>36</v>
      </c>
      <c r="D20" s="5">
        <v>900</v>
      </c>
      <c r="E20" t="s">
        <v>219</v>
      </c>
      <c r="F20" s="4">
        <v>44940</v>
      </c>
      <c r="G20" s="4">
        <v>45305</v>
      </c>
      <c r="H20" t="s">
        <v>217</v>
      </c>
      <c r="I20" s="13">
        <v>1700</v>
      </c>
      <c r="J20" s="14">
        <v>1800</v>
      </c>
    </row>
    <row r="21" spans="2:20" x14ac:dyDescent="0.3">
      <c r="B21" s="8" t="s">
        <v>37</v>
      </c>
      <c r="C21" t="s">
        <v>38</v>
      </c>
      <c r="D21" s="5">
        <v>900</v>
      </c>
      <c r="E21" t="s">
        <v>219</v>
      </c>
      <c r="F21" s="4">
        <v>44941</v>
      </c>
      <c r="G21" s="4">
        <v>45306</v>
      </c>
      <c r="H21" t="s">
        <v>217</v>
      </c>
      <c r="I21" s="13">
        <v>2111</v>
      </c>
      <c r="J21" s="14">
        <v>1800</v>
      </c>
    </row>
    <row r="22" spans="2:20" x14ac:dyDescent="0.3">
      <c r="B22" s="8" t="s">
        <v>40</v>
      </c>
      <c r="C22" t="s">
        <v>41</v>
      </c>
      <c r="D22" s="5">
        <v>900</v>
      </c>
      <c r="E22" t="s">
        <v>219</v>
      </c>
      <c r="F22" s="4">
        <v>44942</v>
      </c>
      <c r="G22" s="4">
        <v>45307</v>
      </c>
      <c r="H22" t="s">
        <v>217</v>
      </c>
      <c r="I22" s="13">
        <v>1187</v>
      </c>
      <c r="J22" s="14">
        <v>1800</v>
      </c>
    </row>
    <row r="23" spans="2:20" x14ac:dyDescent="0.3">
      <c r="B23" s="8" t="s">
        <v>42</v>
      </c>
      <c r="C23" t="s">
        <v>43</v>
      </c>
      <c r="D23" s="5">
        <v>900</v>
      </c>
      <c r="E23" t="s">
        <v>219</v>
      </c>
      <c r="F23" s="4">
        <v>44943</v>
      </c>
      <c r="G23" s="4">
        <v>45308</v>
      </c>
      <c r="H23" t="s">
        <v>217</v>
      </c>
      <c r="I23" s="13">
        <v>1681</v>
      </c>
      <c r="J23" s="14">
        <v>1800</v>
      </c>
    </row>
    <row r="24" spans="2:20" x14ac:dyDescent="0.3">
      <c r="B24" s="8" t="s">
        <v>44</v>
      </c>
      <c r="C24" t="s">
        <v>45</v>
      </c>
      <c r="D24" s="5">
        <v>900</v>
      </c>
      <c r="E24" t="s">
        <v>219</v>
      </c>
      <c r="F24" s="4">
        <v>44944</v>
      </c>
      <c r="G24" s="4">
        <v>45309</v>
      </c>
      <c r="H24" t="s">
        <v>217</v>
      </c>
      <c r="I24" s="13">
        <v>2477</v>
      </c>
      <c r="J24" s="14">
        <v>1800</v>
      </c>
    </row>
    <row r="25" spans="2:20" x14ac:dyDescent="0.3">
      <c r="B25" s="8" t="s">
        <v>46</v>
      </c>
      <c r="C25" t="s">
        <v>47</v>
      </c>
      <c r="D25" s="5">
        <v>900</v>
      </c>
      <c r="E25" t="s">
        <v>219</v>
      </c>
      <c r="F25" s="4">
        <v>44945</v>
      </c>
      <c r="G25" s="4">
        <v>45310</v>
      </c>
      <c r="H25" t="s">
        <v>217</v>
      </c>
      <c r="I25" s="13">
        <v>2780</v>
      </c>
      <c r="J25" s="14">
        <v>1800</v>
      </c>
    </row>
    <row r="26" spans="2:20" x14ac:dyDescent="0.3">
      <c r="B26" s="8" t="s">
        <v>48</v>
      </c>
      <c r="C26" t="s">
        <v>49</v>
      </c>
      <c r="D26" s="5">
        <v>900</v>
      </c>
      <c r="E26" t="s">
        <v>219</v>
      </c>
      <c r="F26" s="4">
        <v>44946</v>
      </c>
      <c r="G26" s="4">
        <v>45311</v>
      </c>
      <c r="H26" t="s">
        <v>217</v>
      </c>
      <c r="I26" s="13">
        <v>1060</v>
      </c>
      <c r="J26" s="14">
        <v>1800</v>
      </c>
    </row>
    <row r="27" spans="2:20" x14ac:dyDescent="0.3">
      <c r="B27" s="8" t="s">
        <v>50</v>
      </c>
      <c r="C27" t="s">
        <v>51</v>
      </c>
      <c r="D27" s="5">
        <v>900</v>
      </c>
      <c r="E27" t="s">
        <v>219</v>
      </c>
      <c r="F27" s="4">
        <v>44947</v>
      </c>
      <c r="G27" s="4">
        <v>45312</v>
      </c>
      <c r="H27" t="s">
        <v>217</v>
      </c>
      <c r="I27" s="13">
        <v>1530</v>
      </c>
      <c r="J27" s="14">
        <v>1800</v>
      </c>
    </row>
    <row r="28" spans="2:20" x14ac:dyDescent="0.3">
      <c r="B28" s="8" t="s">
        <v>52</v>
      </c>
      <c r="C28" t="s">
        <v>53</v>
      </c>
      <c r="D28" s="5">
        <v>1200</v>
      </c>
      <c r="E28" t="s">
        <v>220</v>
      </c>
      <c r="F28" s="4">
        <v>44948</v>
      </c>
      <c r="G28" s="4">
        <v>45313</v>
      </c>
      <c r="H28" t="s">
        <v>217</v>
      </c>
      <c r="I28" s="13">
        <v>1166</v>
      </c>
      <c r="J28" s="14">
        <v>2500</v>
      </c>
    </row>
    <row r="29" spans="2:20" x14ac:dyDescent="0.3">
      <c r="B29" s="8" t="s">
        <v>54</v>
      </c>
      <c r="C29" t="s">
        <v>55</v>
      </c>
      <c r="D29" s="5">
        <v>1200</v>
      </c>
      <c r="E29" t="s">
        <v>220</v>
      </c>
      <c r="F29" s="4">
        <v>44949</v>
      </c>
      <c r="G29" s="4">
        <v>45314</v>
      </c>
      <c r="H29" t="s">
        <v>217</v>
      </c>
      <c r="I29" s="13">
        <v>2369</v>
      </c>
      <c r="J29" s="14">
        <v>2500</v>
      </c>
    </row>
    <row r="30" spans="2:20" x14ac:dyDescent="0.3">
      <c r="B30" s="8" t="s">
        <v>56</v>
      </c>
      <c r="C30" t="s">
        <v>57</v>
      </c>
      <c r="D30" s="5">
        <v>1200</v>
      </c>
      <c r="E30" t="s">
        <v>220</v>
      </c>
      <c r="F30" s="4">
        <v>44950</v>
      </c>
      <c r="G30" s="4">
        <v>45315</v>
      </c>
      <c r="H30" t="s">
        <v>217</v>
      </c>
      <c r="I30" s="13">
        <v>2358</v>
      </c>
      <c r="J30" s="14">
        <v>2500</v>
      </c>
    </row>
    <row r="31" spans="2:20" x14ac:dyDescent="0.3">
      <c r="B31" s="8" t="s">
        <v>58</v>
      </c>
      <c r="C31" t="s">
        <v>59</v>
      </c>
      <c r="D31" s="5">
        <v>1200</v>
      </c>
      <c r="E31" t="s">
        <v>220</v>
      </c>
      <c r="F31" s="4">
        <v>44951</v>
      </c>
      <c r="G31" s="4">
        <v>45316</v>
      </c>
      <c r="H31" t="s">
        <v>217</v>
      </c>
      <c r="I31" s="13">
        <v>2161</v>
      </c>
      <c r="J31" s="14">
        <v>2500</v>
      </c>
    </row>
    <row r="32" spans="2:20" x14ac:dyDescent="0.3">
      <c r="B32" s="8" t="s">
        <v>60</v>
      </c>
      <c r="C32" t="s">
        <v>61</v>
      </c>
      <c r="D32" s="5">
        <v>1200</v>
      </c>
      <c r="E32" t="s">
        <v>220</v>
      </c>
      <c r="F32" s="4">
        <v>44952</v>
      </c>
      <c r="G32" s="4">
        <v>45317</v>
      </c>
      <c r="H32" t="s">
        <v>217</v>
      </c>
      <c r="I32" s="13">
        <v>1265</v>
      </c>
      <c r="J32" s="14">
        <v>2500</v>
      </c>
    </row>
    <row r="33" spans="2:10" x14ac:dyDescent="0.3">
      <c r="B33" s="8" t="s">
        <v>62</v>
      </c>
      <c r="C33" t="s">
        <v>63</v>
      </c>
      <c r="D33" s="5">
        <v>1200</v>
      </c>
      <c r="E33" t="s">
        <v>220</v>
      </c>
      <c r="F33" s="4">
        <v>44953</v>
      </c>
      <c r="G33" s="4">
        <v>45318</v>
      </c>
      <c r="H33" t="s">
        <v>217</v>
      </c>
      <c r="I33" s="13">
        <v>1143</v>
      </c>
      <c r="J33" s="14">
        <v>2500</v>
      </c>
    </row>
    <row r="34" spans="2:10" x14ac:dyDescent="0.3">
      <c r="B34" s="8" t="s">
        <v>64</v>
      </c>
      <c r="C34" t="s">
        <v>65</v>
      </c>
      <c r="D34" s="5">
        <v>1200</v>
      </c>
      <c r="E34" t="s">
        <v>220</v>
      </c>
      <c r="F34" s="4">
        <v>44954</v>
      </c>
      <c r="G34" s="4">
        <v>45319</v>
      </c>
      <c r="H34" t="s">
        <v>217</v>
      </c>
      <c r="I34" s="13">
        <v>2084</v>
      </c>
      <c r="J34" s="14">
        <v>2500</v>
      </c>
    </row>
    <row r="35" spans="2:10" x14ac:dyDescent="0.3">
      <c r="B35" s="8" t="s">
        <v>66</v>
      </c>
      <c r="C35" t="s">
        <v>67</v>
      </c>
      <c r="D35" s="5">
        <v>1200</v>
      </c>
      <c r="E35" t="s">
        <v>220</v>
      </c>
      <c r="F35" s="4">
        <v>44955</v>
      </c>
      <c r="G35" s="4">
        <v>45320</v>
      </c>
      <c r="H35" t="s">
        <v>217</v>
      </c>
      <c r="I35" s="13">
        <v>2203</v>
      </c>
      <c r="J35" s="14">
        <v>2500</v>
      </c>
    </row>
    <row r="36" spans="2:10" x14ac:dyDescent="0.3">
      <c r="B36" s="8" t="s">
        <v>68</v>
      </c>
      <c r="C36" t="s">
        <v>69</v>
      </c>
      <c r="D36" s="5">
        <v>1200</v>
      </c>
      <c r="E36" t="s">
        <v>220</v>
      </c>
      <c r="F36" s="4">
        <v>44956</v>
      </c>
      <c r="G36" s="4">
        <v>45321</v>
      </c>
      <c r="H36" t="s">
        <v>217</v>
      </c>
      <c r="I36" s="13">
        <v>1373</v>
      </c>
      <c r="J36" s="14">
        <v>2500</v>
      </c>
    </row>
    <row r="37" spans="2:10" x14ac:dyDescent="0.3">
      <c r="B37" s="8" t="s">
        <v>70</v>
      </c>
      <c r="C37" t="s">
        <v>71</v>
      </c>
      <c r="D37" s="5">
        <v>1200</v>
      </c>
      <c r="E37" t="s">
        <v>219</v>
      </c>
      <c r="F37" s="4">
        <v>44957</v>
      </c>
      <c r="G37" s="4">
        <v>45322</v>
      </c>
      <c r="H37" t="s">
        <v>217</v>
      </c>
      <c r="I37" s="13">
        <v>1776</v>
      </c>
      <c r="J37" s="14">
        <v>1800</v>
      </c>
    </row>
    <row r="38" spans="2:10" x14ac:dyDescent="0.3">
      <c r="B38" s="8" t="s">
        <v>72</v>
      </c>
      <c r="C38" t="s">
        <v>73</v>
      </c>
      <c r="D38" s="5">
        <v>1200</v>
      </c>
      <c r="E38" t="s">
        <v>219</v>
      </c>
      <c r="F38" s="4">
        <v>44958</v>
      </c>
      <c r="G38" s="4">
        <v>45323</v>
      </c>
      <c r="H38" t="s">
        <v>217</v>
      </c>
      <c r="I38" s="13">
        <v>2282</v>
      </c>
      <c r="J38" s="14">
        <v>1800</v>
      </c>
    </row>
    <row r="39" spans="2:10" x14ac:dyDescent="0.3">
      <c r="B39" s="8" t="s">
        <v>74</v>
      </c>
      <c r="C39" t="s">
        <v>75</v>
      </c>
      <c r="D39" s="5">
        <v>1200</v>
      </c>
      <c r="E39" t="s">
        <v>219</v>
      </c>
      <c r="F39" s="4">
        <v>44959</v>
      </c>
      <c r="G39" s="4">
        <v>45324</v>
      </c>
      <c r="H39" t="s">
        <v>217</v>
      </c>
      <c r="I39" s="13">
        <v>1367</v>
      </c>
      <c r="J39" s="14">
        <v>1800</v>
      </c>
    </row>
    <row r="40" spans="2:10" x14ac:dyDescent="0.3">
      <c r="B40" s="8" t="s">
        <v>76</v>
      </c>
      <c r="C40" t="s">
        <v>77</v>
      </c>
      <c r="D40" s="5">
        <v>1200</v>
      </c>
      <c r="E40" t="s">
        <v>219</v>
      </c>
      <c r="F40" s="4">
        <v>44960</v>
      </c>
      <c r="G40" s="4">
        <v>45325</v>
      </c>
      <c r="H40" t="s">
        <v>217</v>
      </c>
      <c r="I40" s="13">
        <v>1530</v>
      </c>
      <c r="J40" s="14">
        <v>1800</v>
      </c>
    </row>
    <row r="41" spans="2:10" x14ac:dyDescent="0.3">
      <c r="B41" s="8" t="s">
        <v>78</v>
      </c>
      <c r="C41" t="s">
        <v>79</v>
      </c>
      <c r="D41" s="5">
        <v>1200</v>
      </c>
      <c r="E41" t="s">
        <v>219</v>
      </c>
      <c r="F41" s="4">
        <v>44961</v>
      </c>
      <c r="G41" s="4">
        <v>45326</v>
      </c>
      <c r="H41" t="s">
        <v>217</v>
      </c>
      <c r="I41" s="13">
        <v>2996</v>
      </c>
      <c r="J41" s="14">
        <v>1800</v>
      </c>
    </row>
    <row r="42" spans="2:10" x14ac:dyDescent="0.3">
      <c r="B42" s="8" t="s">
        <v>80</v>
      </c>
      <c r="C42" t="s">
        <v>81</v>
      </c>
      <c r="D42" s="5">
        <v>1200</v>
      </c>
      <c r="E42" t="s">
        <v>219</v>
      </c>
      <c r="F42" s="4">
        <v>44962</v>
      </c>
      <c r="G42" s="4">
        <v>45327</v>
      </c>
      <c r="H42" t="s">
        <v>217</v>
      </c>
      <c r="I42" s="13">
        <v>1024</v>
      </c>
      <c r="J42" s="14">
        <v>1800</v>
      </c>
    </row>
    <row r="43" spans="2:10" x14ac:dyDescent="0.3">
      <c r="B43" s="8" t="s">
        <v>82</v>
      </c>
      <c r="C43" t="s">
        <v>83</v>
      </c>
      <c r="D43" s="5">
        <v>1200</v>
      </c>
      <c r="E43" t="s">
        <v>219</v>
      </c>
      <c r="F43" s="4">
        <v>44963</v>
      </c>
      <c r="G43" s="4">
        <v>45328</v>
      </c>
      <c r="H43" t="s">
        <v>217</v>
      </c>
      <c r="I43" s="13">
        <v>3000</v>
      </c>
      <c r="J43" s="14">
        <v>1800</v>
      </c>
    </row>
    <row r="44" spans="2:10" x14ac:dyDescent="0.3">
      <c r="B44" s="8" t="s">
        <v>84</v>
      </c>
      <c r="C44" t="s">
        <v>85</v>
      </c>
      <c r="D44" s="5">
        <v>1200</v>
      </c>
      <c r="E44" t="s">
        <v>219</v>
      </c>
      <c r="F44" s="4">
        <v>44964</v>
      </c>
      <c r="G44" s="4">
        <v>45329</v>
      </c>
      <c r="H44" t="s">
        <v>217</v>
      </c>
      <c r="I44" s="13">
        <v>2842</v>
      </c>
      <c r="J44" s="14">
        <v>1800</v>
      </c>
    </row>
    <row r="45" spans="2:10" x14ac:dyDescent="0.3">
      <c r="B45" s="8" t="s">
        <v>86</v>
      </c>
      <c r="C45" t="s">
        <v>87</v>
      </c>
      <c r="D45" s="5">
        <v>1200</v>
      </c>
      <c r="E45" t="s">
        <v>219</v>
      </c>
      <c r="F45" s="4">
        <v>44965</v>
      </c>
      <c r="G45" s="4">
        <v>45330</v>
      </c>
      <c r="H45" t="s">
        <v>217</v>
      </c>
      <c r="I45" s="13">
        <v>2136</v>
      </c>
      <c r="J45" s="14">
        <v>1800</v>
      </c>
    </row>
    <row r="46" spans="2:10" x14ac:dyDescent="0.3">
      <c r="B46" s="8" t="s">
        <v>88</v>
      </c>
      <c r="C46" t="s">
        <v>89</v>
      </c>
      <c r="D46" s="5">
        <v>1200</v>
      </c>
      <c r="E46" t="s">
        <v>221</v>
      </c>
      <c r="F46" s="4">
        <v>44966</v>
      </c>
      <c r="G46" s="4">
        <v>45331</v>
      </c>
      <c r="H46" t="s">
        <v>217</v>
      </c>
      <c r="I46" s="13">
        <v>2532</v>
      </c>
      <c r="J46" s="14">
        <v>1500</v>
      </c>
    </row>
    <row r="47" spans="2:10" x14ac:dyDescent="0.3">
      <c r="B47" s="8" t="s">
        <v>90</v>
      </c>
      <c r="C47" t="s">
        <v>91</v>
      </c>
      <c r="D47" s="5">
        <v>1200</v>
      </c>
      <c r="E47" t="s">
        <v>221</v>
      </c>
      <c r="F47" s="4">
        <v>44967</v>
      </c>
      <c r="G47" s="4">
        <v>45332</v>
      </c>
      <c r="H47" t="s">
        <v>217</v>
      </c>
      <c r="I47" s="13">
        <v>1788</v>
      </c>
      <c r="J47" s="14">
        <v>1500</v>
      </c>
    </row>
    <row r="48" spans="2:10" x14ac:dyDescent="0.3">
      <c r="B48" s="8" t="s">
        <v>92</v>
      </c>
      <c r="C48" t="s">
        <v>93</v>
      </c>
      <c r="D48" s="5">
        <v>1200</v>
      </c>
      <c r="E48" t="s">
        <v>221</v>
      </c>
      <c r="F48" s="4">
        <v>44968</v>
      </c>
      <c r="G48" s="4">
        <v>45333</v>
      </c>
      <c r="H48" t="s">
        <v>217</v>
      </c>
      <c r="I48" s="13">
        <v>2199</v>
      </c>
      <c r="J48" s="14">
        <v>1500</v>
      </c>
    </row>
    <row r="49" spans="2:10" x14ac:dyDescent="0.3">
      <c r="B49" s="8" t="s">
        <v>94</v>
      </c>
      <c r="C49" t="s">
        <v>95</v>
      </c>
      <c r="D49" s="5">
        <v>1200</v>
      </c>
      <c r="E49" t="s">
        <v>221</v>
      </c>
      <c r="F49" s="4">
        <v>44969</v>
      </c>
      <c r="G49" s="4">
        <v>45334</v>
      </c>
      <c r="H49" t="s">
        <v>217</v>
      </c>
      <c r="I49" s="13">
        <v>1922</v>
      </c>
      <c r="J49" s="14">
        <v>1500</v>
      </c>
    </row>
    <row r="50" spans="2:10" x14ac:dyDescent="0.3">
      <c r="B50" s="8" t="s">
        <v>96</v>
      </c>
      <c r="C50" t="s">
        <v>97</v>
      </c>
      <c r="D50" s="5">
        <v>1200</v>
      </c>
      <c r="E50" t="s">
        <v>221</v>
      </c>
      <c r="F50" s="4">
        <v>44970</v>
      </c>
      <c r="G50" s="4">
        <v>45335</v>
      </c>
      <c r="H50" t="s">
        <v>217</v>
      </c>
      <c r="I50" s="13">
        <v>2684</v>
      </c>
      <c r="J50" s="14">
        <v>1500</v>
      </c>
    </row>
    <row r="51" spans="2:10" x14ac:dyDescent="0.3">
      <c r="B51" s="8" t="s">
        <v>98</v>
      </c>
      <c r="C51" t="s">
        <v>99</v>
      </c>
      <c r="D51" s="5">
        <v>1200</v>
      </c>
      <c r="E51" t="s">
        <v>221</v>
      </c>
      <c r="F51" s="4">
        <v>44971</v>
      </c>
      <c r="G51" s="4">
        <v>45336</v>
      </c>
      <c r="H51" t="s">
        <v>217</v>
      </c>
      <c r="I51" s="13">
        <v>2767</v>
      </c>
      <c r="J51" s="14">
        <v>1500</v>
      </c>
    </row>
    <row r="52" spans="2:10" x14ac:dyDescent="0.3">
      <c r="B52" s="8" t="s">
        <v>100</v>
      </c>
      <c r="C52" t="s">
        <v>101</v>
      </c>
      <c r="D52" s="5">
        <v>1200</v>
      </c>
      <c r="E52" t="s">
        <v>221</v>
      </c>
      <c r="F52" s="4">
        <v>44972</v>
      </c>
      <c r="G52" s="4">
        <v>45337</v>
      </c>
      <c r="H52" t="s">
        <v>217</v>
      </c>
      <c r="I52" s="13">
        <v>1394</v>
      </c>
      <c r="J52" s="14">
        <v>1500</v>
      </c>
    </row>
    <row r="53" spans="2:10" x14ac:dyDescent="0.3">
      <c r="B53" s="8" t="s">
        <v>102</v>
      </c>
      <c r="C53" t="s">
        <v>103</v>
      </c>
      <c r="D53" s="5">
        <v>1200</v>
      </c>
      <c r="E53" t="s">
        <v>221</v>
      </c>
      <c r="F53" s="4">
        <v>44973</v>
      </c>
      <c r="G53" s="4">
        <v>45338</v>
      </c>
      <c r="H53" t="s">
        <v>217</v>
      </c>
      <c r="I53" s="13">
        <v>1961</v>
      </c>
      <c r="J53" s="14">
        <v>1500</v>
      </c>
    </row>
    <row r="54" spans="2:10" x14ac:dyDescent="0.3">
      <c r="B54" s="8" t="s">
        <v>104</v>
      </c>
      <c r="C54" t="s">
        <v>105</v>
      </c>
      <c r="D54" s="5">
        <v>1200</v>
      </c>
      <c r="E54" t="s">
        <v>219</v>
      </c>
      <c r="F54" s="4">
        <v>44974</v>
      </c>
      <c r="G54" s="4">
        <v>45339</v>
      </c>
      <c r="H54" t="s">
        <v>217</v>
      </c>
      <c r="I54" s="13">
        <v>1260</v>
      </c>
      <c r="J54" s="14">
        <v>1800</v>
      </c>
    </row>
    <row r="55" spans="2:10" x14ac:dyDescent="0.3">
      <c r="B55" s="8" t="s">
        <v>106</v>
      </c>
      <c r="C55" t="s">
        <v>107</v>
      </c>
      <c r="D55" s="5">
        <v>1200</v>
      </c>
      <c r="E55" t="s">
        <v>219</v>
      </c>
      <c r="F55" s="4">
        <v>44975</v>
      </c>
      <c r="G55" s="4">
        <v>45340</v>
      </c>
      <c r="H55" t="s">
        <v>217</v>
      </c>
      <c r="I55" s="13">
        <v>1784</v>
      </c>
      <c r="J55" s="14">
        <v>1800</v>
      </c>
    </row>
    <row r="56" spans="2:10" x14ac:dyDescent="0.3">
      <c r="B56" s="8" t="s">
        <v>108</v>
      </c>
      <c r="C56" t="s">
        <v>109</v>
      </c>
      <c r="D56" s="5">
        <v>1200</v>
      </c>
      <c r="E56" t="s">
        <v>219</v>
      </c>
      <c r="F56" s="4">
        <v>44976</v>
      </c>
      <c r="G56" s="4">
        <v>45341</v>
      </c>
      <c r="H56" t="s">
        <v>217</v>
      </c>
      <c r="I56" s="13">
        <v>1008</v>
      </c>
      <c r="J56" s="14">
        <v>1800</v>
      </c>
    </row>
    <row r="57" spans="2:10" x14ac:dyDescent="0.3">
      <c r="B57" s="8" t="s">
        <v>110</v>
      </c>
      <c r="C57" t="s">
        <v>111</v>
      </c>
      <c r="D57" s="5">
        <v>1200</v>
      </c>
      <c r="E57" t="s">
        <v>219</v>
      </c>
      <c r="F57" s="4">
        <v>44977</v>
      </c>
      <c r="G57" s="4">
        <v>45342</v>
      </c>
      <c r="H57" t="s">
        <v>217</v>
      </c>
      <c r="I57" s="13">
        <v>1789</v>
      </c>
      <c r="J57" s="14">
        <v>1800</v>
      </c>
    </row>
    <row r="58" spans="2:10" x14ac:dyDescent="0.3">
      <c r="B58" s="8" t="s">
        <v>112</v>
      </c>
      <c r="C58" t="s">
        <v>113</v>
      </c>
      <c r="D58" s="5">
        <v>1200</v>
      </c>
      <c r="E58" t="s">
        <v>219</v>
      </c>
      <c r="F58" s="4">
        <v>44978</v>
      </c>
      <c r="G58" s="4">
        <v>45343</v>
      </c>
      <c r="H58" t="s">
        <v>217</v>
      </c>
      <c r="I58" s="13">
        <v>1157</v>
      </c>
      <c r="J58" s="14">
        <v>1800</v>
      </c>
    </row>
    <row r="59" spans="2:10" x14ac:dyDescent="0.3">
      <c r="B59" s="8" t="s">
        <v>114</v>
      </c>
      <c r="C59" t="s">
        <v>115</v>
      </c>
      <c r="D59" s="5">
        <v>1200</v>
      </c>
      <c r="E59" t="s">
        <v>219</v>
      </c>
      <c r="F59" s="4">
        <v>44979</v>
      </c>
      <c r="G59" s="4">
        <v>45344</v>
      </c>
      <c r="H59" t="s">
        <v>217</v>
      </c>
      <c r="I59" s="13">
        <v>1767</v>
      </c>
      <c r="J59" s="14">
        <v>1800</v>
      </c>
    </row>
    <row r="60" spans="2:10" x14ac:dyDescent="0.3">
      <c r="B60" s="8" t="s">
        <v>116</v>
      </c>
      <c r="C60" t="s">
        <v>117</v>
      </c>
      <c r="D60" s="5">
        <v>1200</v>
      </c>
      <c r="E60" t="s">
        <v>220</v>
      </c>
      <c r="F60" s="4">
        <v>44980</v>
      </c>
      <c r="G60" s="4">
        <v>45345</v>
      </c>
      <c r="H60" t="s">
        <v>217</v>
      </c>
      <c r="I60" s="13">
        <v>2501</v>
      </c>
      <c r="J60" s="14">
        <v>2500</v>
      </c>
    </row>
    <row r="61" spans="2:10" x14ac:dyDescent="0.3">
      <c r="B61" s="8" t="s">
        <v>118</v>
      </c>
      <c r="C61" t="s">
        <v>119</v>
      </c>
      <c r="D61" s="5">
        <v>1200</v>
      </c>
      <c r="E61" t="s">
        <v>220</v>
      </c>
      <c r="F61" s="4">
        <v>44981</v>
      </c>
      <c r="G61" s="4">
        <v>45346</v>
      </c>
      <c r="H61" t="s">
        <v>217</v>
      </c>
      <c r="I61" s="13">
        <v>2381</v>
      </c>
      <c r="J61" s="14">
        <v>2500</v>
      </c>
    </row>
    <row r="62" spans="2:10" x14ac:dyDescent="0.3">
      <c r="B62" s="8" t="s">
        <v>120</v>
      </c>
      <c r="C62" t="s">
        <v>121</v>
      </c>
      <c r="D62" s="5">
        <v>1200</v>
      </c>
      <c r="E62" t="s">
        <v>220</v>
      </c>
      <c r="F62" s="4">
        <v>44982</v>
      </c>
      <c r="G62" s="4">
        <v>45347</v>
      </c>
      <c r="H62" t="s">
        <v>217</v>
      </c>
      <c r="I62" s="13">
        <v>2694</v>
      </c>
      <c r="J62" s="14">
        <v>2500</v>
      </c>
    </row>
    <row r="63" spans="2:10" x14ac:dyDescent="0.3">
      <c r="B63" s="8" t="s">
        <v>122</v>
      </c>
      <c r="C63" t="s">
        <v>123</v>
      </c>
      <c r="D63" s="5">
        <v>1200</v>
      </c>
      <c r="E63" t="s">
        <v>220</v>
      </c>
      <c r="F63" s="4">
        <v>44983</v>
      </c>
      <c r="G63" s="4">
        <v>45348</v>
      </c>
      <c r="H63" t="s">
        <v>217</v>
      </c>
      <c r="I63" s="13">
        <v>1374</v>
      </c>
      <c r="J63" s="14">
        <v>2500</v>
      </c>
    </row>
    <row r="64" spans="2:10" x14ac:dyDescent="0.3">
      <c r="B64" s="8" t="s">
        <v>124</v>
      </c>
      <c r="C64" t="s">
        <v>125</v>
      </c>
      <c r="D64" s="5">
        <v>1200</v>
      </c>
      <c r="E64" t="s">
        <v>220</v>
      </c>
      <c r="F64" s="4">
        <v>44984</v>
      </c>
      <c r="G64" s="4">
        <v>45349</v>
      </c>
      <c r="H64" t="s">
        <v>217</v>
      </c>
      <c r="I64" s="13">
        <v>2864</v>
      </c>
      <c r="J64" s="14">
        <v>2500</v>
      </c>
    </row>
    <row r="65" spans="2:10" x14ac:dyDescent="0.3">
      <c r="B65" s="8" t="s">
        <v>126</v>
      </c>
      <c r="C65" t="s">
        <v>127</v>
      </c>
      <c r="D65" s="5">
        <v>1200</v>
      </c>
      <c r="E65" t="s">
        <v>220</v>
      </c>
      <c r="F65" s="4">
        <v>44985</v>
      </c>
      <c r="G65" s="4">
        <v>45350</v>
      </c>
      <c r="H65" t="s">
        <v>217</v>
      </c>
      <c r="I65" s="13">
        <v>2085</v>
      </c>
      <c r="J65" s="14">
        <v>2500</v>
      </c>
    </row>
    <row r="66" spans="2:10" x14ac:dyDescent="0.3">
      <c r="B66" s="8" t="s">
        <v>128</v>
      </c>
      <c r="C66" t="s">
        <v>129</v>
      </c>
      <c r="D66" s="5">
        <v>1200</v>
      </c>
      <c r="E66" t="s">
        <v>221</v>
      </c>
      <c r="F66" s="4">
        <v>44986</v>
      </c>
      <c r="G66" s="4">
        <v>45351</v>
      </c>
      <c r="H66" t="s">
        <v>217</v>
      </c>
      <c r="I66" s="13">
        <v>1249</v>
      </c>
      <c r="J66" s="14">
        <v>1500</v>
      </c>
    </row>
    <row r="67" spans="2:10" x14ac:dyDescent="0.3">
      <c r="B67" s="8" t="s">
        <v>130</v>
      </c>
      <c r="C67" t="s">
        <v>131</v>
      </c>
      <c r="D67" s="5">
        <v>1200</v>
      </c>
      <c r="E67" t="s">
        <v>221</v>
      </c>
      <c r="F67" s="4">
        <v>44987</v>
      </c>
      <c r="G67" s="4">
        <v>45352</v>
      </c>
      <c r="H67" t="s">
        <v>217</v>
      </c>
      <c r="I67" s="13">
        <v>1087</v>
      </c>
      <c r="J67" s="14">
        <v>1500</v>
      </c>
    </row>
    <row r="68" spans="2:10" x14ac:dyDescent="0.3">
      <c r="B68" s="8" t="s">
        <v>132</v>
      </c>
      <c r="C68" t="s">
        <v>133</v>
      </c>
      <c r="D68" s="5">
        <v>1200</v>
      </c>
      <c r="E68" t="s">
        <v>221</v>
      </c>
      <c r="F68" s="4">
        <v>44988</v>
      </c>
      <c r="G68" s="4">
        <v>45353</v>
      </c>
      <c r="H68" t="s">
        <v>217</v>
      </c>
      <c r="I68" s="13">
        <v>1935</v>
      </c>
      <c r="J68" s="14">
        <v>1500</v>
      </c>
    </row>
    <row r="69" spans="2:10" x14ac:dyDescent="0.3">
      <c r="B69" s="8" t="s">
        <v>134</v>
      </c>
      <c r="C69" t="s">
        <v>135</v>
      </c>
      <c r="D69" s="5">
        <v>1200</v>
      </c>
      <c r="E69" t="s">
        <v>221</v>
      </c>
      <c r="F69" s="4">
        <v>44989</v>
      </c>
      <c r="G69" s="4">
        <v>45354</v>
      </c>
      <c r="H69" t="s">
        <v>217</v>
      </c>
      <c r="I69" s="13">
        <v>2242</v>
      </c>
      <c r="J69" s="14">
        <v>1500</v>
      </c>
    </row>
    <row r="70" spans="2:10" x14ac:dyDescent="0.3">
      <c r="B70" s="8" t="s">
        <v>136</v>
      </c>
      <c r="C70" t="s">
        <v>137</v>
      </c>
      <c r="D70" s="5">
        <v>1200</v>
      </c>
      <c r="E70" t="s">
        <v>221</v>
      </c>
      <c r="F70" s="4">
        <v>44990</v>
      </c>
      <c r="G70" s="4">
        <v>45355</v>
      </c>
      <c r="H70" t="s">
        <v>217</v>
      </c>
      <c r="I70" s="13">
        <v>1529</v>
      </c>
      <c r="J70" s="14">
        <v>1500</v>
      </c>
    </row>
    <row r="71" spans="2:10" x14ac:dyDescent="0.3">
      <c r="B71" s="8" t="s">
        <v>138</v>
      </c>
      <c r="C71" t="s">
        <v>139</v>
      </c>
      <c r="D71" s="5">
        <v>1200</v>
      </c>
      <c r="E71" t="s">
        <v>221</v>
      </c>
      <c r="F71" s="4">
        <v>44991</v>
      </c>
      <c r="G71" s="4">
        <v>45356</v>
      </c>
      <c r="H71" t="s">
        <v>217</v>
      </c>
      <c r="I71" s="13">
        <v>1738</v>
      </c>
      <c r="J71" s="14">
        <v>1500</v>
      </c>
    </row>
    <row r="72" spans="2:10" x14ac:dyDescent="0.3">
      <c r="B72" s="8" t="s">
        <v>140</v>
      </c>
      <c r="C72" t="s">
        <v>141</v>
      </c>
      <c r="D72" s="5">
        <v>1200</v>
      </c>
      <c r="E72" t="s">
        <v>221</v>
      </c>
      <c r="F72" s="4">
        <v>44992</v>
      </c>
      <c r="G72" s="4">
        <v>45357</v>
      </c>
      <c r="H72" t="s">
        <v>217</v>
      </c>
      <c r="I72" s="13">
        <v>1357</v>
      </c>
      <c r="J72" s="14">
        <v>1500</v>
      </c>
    </row>
    <row r="73" spans="2:10" x14ac:dyDescent="0.3">
      <c r="B73" s="8" t="s">
        <v>142</v>
      </c>
      <c r="C73" t="s">
        <v>143</v>
      </c>
      <c r="D73" s="5">
        <v>1200</v>
      </c>
      <c r="E73" t="s">
        <v>221</v>
      </c>
      <c r="F73" s="4">
        <v>44993</v>
      </c>
      <c r="G73" s="4">
        <v>45358</v>
      </c>
      <c r="H73" t="s">
        <v>217</v>
      </c>
      <c r="I73" s="13">
        <v>1621</v>
      </c>
      <c r="J73" s="14">
        <v>1500</v>
      </c>
    </row>
    <row r="74" spans="2:10" x14ac:dyDescent="0.3">
      <c r="B74" s="8" t="s">
        <v>144</v>
      </c>
      <c r="C74" t="s">
        <v>145</v>
      </c>
      <c r="D74" s="5">
        <v>1200</v>
      </c>
      <c r="E74" t="s">
        <v>220</v>
      </c>
      <c r="F74" s="4">
        <v>44994</v>
      </c>
      <c r="G74" s="4">
        <v>45359</v>
      </c>
      <c r="H74" t="s">
        <v>217</v>
      </c>
      <c r="I74" s="13">
        <v>1986</v>
      </c>
      <c r="J74" s="14">
        <v>2500</v>
      </c>
    </row>
    <row r="75" spans="2:10" x14ac:dyDescent="0.3">
      <c r="B75" s="8" t="s">
        <v>146</v>
      </c>
      <c r="C75" t="s">
        <v>147</v>
      </c>
      <c r="D75" s="5">
        <v>1200</v>
      </c>
      <c r="E75" t="s">
        <v>220</v>
      </c>
      <c r="F75" s="4">
        <v>44995</v>
      </c>
      <c r="G75" s="4">
        <v>45360</v>
      </c>
      <c r="H75" t="s">
        <v>217</v>
      </c>
      <c r="I75" s="13">
        <v>2310</v>
      </c>
      <c r="J75" s="14">
        <v>2500</v>
      </c>
    </row>
    <row r="76" spans="2:10" x14ac:dyDescent="0.3">
      <c r="B76" s="8" t="s">
        <v>148</v>
      </c>
      <c r="C76" t="s">
        <v>149</v>
      </c>
      <c r="D76" s="5">
        <v>1200</v>
      </c>
      <c r="E76" t="s">
        <v>219</v>
      </c>
      <c r="F76" s="4">
        <v>44996</v>
      </c>
      <c r="G76" s="4">
        <v>45361</v>
      </c>
      <c r="H76" t="s">
        <v>217</v>
      </c>
      <c r="I76" s="13">
        <v>1871</v>
      </c>
      <c r="J76" s="14">
        <v>1800</v>
      </c>
    </row>
    <row r="77" spans="2:10" x14ac:dyDescent="0.3">
      <c r="B77" s="8" t="s">
        <v>150</v>
      </c>
      <c r="C77" t="s">
        <v>151</v>
      </c>
      <c r="D77" s="5">
        <v>1200</v>
      </c>
      <c r="E77" t="s">
        <v>219</v>
      </c>
      <c r="F77" s="4">
        <v>44997</v>
      </c>
      <c r="G77" s="4">
        <v>45362</v>
      </c>
      <c r="H77" t="s">
        <v>217</v>
      </c>
      <c r="I77" s="13">
        <v>2165</v>
      </c>
      <c r="J77" s="14">
        <v>1800</v>
      </c>
    </row>
    <row r="78" spans="2:10" x14ac:dyDescent="0.3">
      <c r="B78" s="8" t="s">
        <v>152</v>
      </c>
      <c r="C78" t="s">
        <v>153</v>
      </c>
      <c r="D78" s="5">
        <v>1200</v>
      </c>
      <c r="E78" t="s">
        <v>220</v>
      </c>
      <c r="F78" s="4">
        <v>44998</v>
      </c>
      <c r="G78" s="4">
        <v>45363</v>
      </c>
      <c r="H78" t="s">
        <v>217</v>
      </c>
      <c r="I78" s="13">
        <v>2745</v>
      </c>
      <c r="J78" s="14">
        <v>2500</v>
      </c>
    </row>
    <row r="79" spans="2:10" x14ac:dyDescent="0.3">
      <c r="B79" s="62" t="s">
        <v>154</v>
      </c>
      <c r="C79" s="63" t="s">
        <v>155</v>
      </c>
      <c r="D79" s="64">
        <v>1200</v>
      </c>
      <c r="E79" s="63" t="s">
        <v>219</v>
      </c>
      <c r="F79" s="65">
        <v>44999</v>
      </c>
      <c r="G79" s="65">
        <v>45364</v>
      </c>
      <c r="H79" s="63" t="s">
        <v>218</v>
      </c>
      <c r="I79" s="66">
        <v>2426</v>
      </c>
      <c r="J79" s="67">
        <v>1800</v>
      </c>
    </row>
    <row r="80" spans="2:10" x14ac:dyDescent="0.3">
      <c r="B80" s="62" t="s">
        <v>156</v>
      </c>
      <c r="C80" s="63" t="s">
        <v>157</v>
      </c>
      <c r="D80" s="64">
        <v>1200</v>
      </c>
      <c r="E80" s="63" t="s">
        <v>219</v>
      </c>
      <c r="F80" s="65">
        <v>45000</v>
      </c>
      <c r="G80" s="65">
        <v>45365</v>
      </c>
      <c r="H80" s="63" t="s">
        <v>218</v>
      </c>
      <c r="I80" s="66">
        <v>2046</v>
      </c>
      <c r="J80" s="67">
        <v>1800</v>
      </c>
    </row>
    <row r="81" spans="2:10" x14ac:dyDescent="0.3">
      <c r="B81" s="8" t="s">
        <v>158</v>
      </c>
      <c r="C81" t="s">
        <v>159</v>
      </c>
      <c r="D81" s="5">
        <v>1200</v>
      </c>
      <c r="E81" t="s">
        <v>220</v>
      </c>
      <c r="F81" s="4">
        <v>45001</v>
      </c>
      <c r="G81" s="4">
        <v>45366</v>
      </c>
      <c r="H81" t="s">
        <v>217</v>
      </c>
      <c r="I81" s="13">
        <v>1257</v>
      </c>
      <c r="J81" s="14">
        <v>2500</v>
      </c>
    </row>
    <row r="82" spans="2:10" x14ac:dyDescent="0.3">
      <c r="B82" s="62" t="s">
        <v>160</v>
      </c>
      <c r="C82" s="63" t="s">
        <v>161</v>
      </c>
      <c r="D82" s="64">
        <v>1200</v>
      </c>
      <c r="E82" s="63" t="s">
        <v>219</v>
      </c>
      <c r="F82" s="65">
        <v>45002</v>
      </c>
      <c r="G82" s="65">
        <v>45367</v>
      </c>
      <c r="H82" s="63" t="s">
        <v>218</v>
      </c>
      <c r="I82" s="66">
        <v>1976</v>
      </c>
      <c r="J82" s="67">
        <v>1800</v>
      </c>
    </row>
    <row r="83" spans="2:10" x14ac:dyDescent="0.3">
      <c r="B83" s="62" t="s">
        <v>162</v>
      </c>
      <c r="C83" s="63" t="s">
        <v>163</v>
      </c>
      <c r="D83" s="64">
        <v>1200</v>
      </c>
      <c r="E83" s="63" t="s">
        <v>219</v>
      </c>
      <c r="F83" s="65">
        <v>45003</v>
      </c>
      <c r="G83" s="65">
        <v>45368</v>
      </c>
      <c r="H83" s="63" t="s">
        <v>218</v>
      </c>
      <c r="I83" s="66">
        <v>2350</v>
      </c>
      <c r="J83" s="67">
        <v>1800</v>
      </c>
    </row>
    <row r="84" spans="2:10" x14ac:dyDescent="0.3">
      <c r="B84" s="68" t="s">
        <v>164</v>
      </c>
      <c r="C84" s="69" t="s">
        <v>165</v>
      </c>
      <c r="D84" s="70">
        <v>1200</v>
      </c>
      <c r="E84" s="69" t="s">
        <v>220</v>
      </c>
      <c r="F84" s="71">
        <v>45004</v>
      </c>
      <c r="G84" s="71">
        <v>45369</v>
      </c>
      <c r="H84" s="69" t="s">
        <v>218</v>
      </c>
      <c r="I84" s="72">
        <v>2212</v>
      </c>
      <c r="J84" s="73">
        <v>2500</v>
      </c>
    </row>
    <row r="85" spans="2:10" x14ac:dyDescent="0.3">
      <c r="B85" s="8" t="s">
        <v>166</v>
      </c>
      <c r="C85" t="s">
        <v>167</v>
      </c>
      <c r="D85" s="5">
        <v>1200</v>
      </c>
      <c r="E85" t="s">
        <v>220</v>
      </c>
      <c r="F85" s="4">
        <v>45005</v>
      </c>
      <c r="G85" s="4">
        <v>45370</v>
      </c>
      <c r="H85" t="s">
        <v>217</v>
      </c>
      <c r="I85" s="13">
        <v>2597</v>
      </c>
      <c r="J85" s="14">
        <v>2500</v>
      </c>
    </row>
    <row r="86" spans="2:10" x14ac:dyDescent="0.3">
      <c r="B86" s="8" t="s">
        <v>168</v>
      </c>
      <c r="C86" t="s">
        <v>169</v>
      </c>
      <c r="D86" s="5">
        <v>1200</v>
      </c>
      <c r="E86" t="s">
        <v>220</v>
      </c>
      <c r="F86" s="4">
        <v>45006</v>
      </c>
      <c r="G86" s="4">
        <v>45371</v>
      </c>
      <c r="H86" t="s">
        <v>217</v>
      </c>
      <c r="I86" s="13">
        <v>1215</v>
      </c>
      <c r="J86" s="14">
        <v>2500</v>
      </c>
    </row>
    <row r="87" spans="2:10" x14ac:dyDescent="0.3">
      <c r="B87" s="8" t="s">
        <v>170</v>
      </c>
      <c r="C87" t="s">
        <v>171</v>
      </c>
      <c r="D87" s="5">
        <v>1200</v>
      </c>
      <c r="E87" t="s">
        <v>220</v>
      </c>
      <c r="F87" s="4">
        <v>45007</v>
      </c>
      <c r="G87" s="4">
        <v>45372</v>
      </c>
      <c r="H87" t="s">
        <v>217</v>
      </c>
      <c r="I87" s="13">
        <v>1163</v>
      </c>
      <c r="J87" s="14">
        <v>2500</v>
      </c>
    </row>
    <row r="88" spans="2:10" x14ac:dyDescent="0.3">
      <c r="B88" s="26" t="s">
        <v>172</v>
      </c>
      <c r="C88" s="27" t="s">
        <v>173</v>
      </c>
      <c r="D88" s="34">
        <v>1200</v>
      </c>
      <c r="E88" s="27" t="s">
        <v>221</v>
      </c>
      <c r="F88" s="28">
        <v>45008</v>
      </c>
      <c r="G88" s="28">
        <v>45373</v>
      </c>
      <c r="H88" s="27" t="s">
        <v>218</v>
      </c>
      <c r="I88" s="29">
        <v>1310</v>
      </c>
      <c r="J88" s="30">
        <v>1500</v>
      </c>
    </row>
    <row r="89" spans="2:10" x14ac:dyDescent="0.3">
      <c r="B89" s="26" t="s">
        <v>174</v>
      </c>
      <c r="C89" s="27" t="s">
        <v>175</v>
      </c>
      <c r="D89" s="34">
        <v>1200</v>
      </c>
      <c r="E89" s="27" t="s">
        <v>221</v>
      </c>
      <c r="F89" s="28">
        <v>45009</v>
      </c>
      <c r="G89" s="28">
        <v>45374</v>
      </c>
      <c r="H89" s="27" t="s">
        <v>218</v>
      </c>
      <c r="I89" s="29">
        <v>2874</v>
      </c>
      <c r="J89" s="30">
        <v>1500</v>
      </c>
    </row>
    <row r="90" spans="2:10" x14ac:dyDescent="0.3">
      <c r="B90" s="8" t="s">
        <v>176</v>
      </c>
      <c r="C90" t="s">
        <v>177</v>
      </c>
      <c r="D90" s="5">
        <v>1200</v>
      </c>
      <c r="E90" t="s">
        <v>220</v>
      </c>
      <c r="F90" s="4">
        <v>45010</v>
      </c>
      <c r="G90" s="4">
        <v>45375</v>
      </c>
      <c r="H90" t="s">
        <v>217</v>
      </c>
      <c r="I90" s="13">
        <v>1072</v>
      </c>
      <c r="J90" s="14">
        <v>2500</v>
      </c>
    </row>
    <row r="91" spans="2:10" x14ac:dyDescent="0.3">
      <c r="B91" s="26" t="s">
        <v>178</v>
      </c>
      <c r="C91" s="27" t="s">
        <v>179</v>
      </c>
      <c r="D91" s="34">
        <v>1200</v>
      </c>
      <c r="E91" s="27" t="s">
        <v>221</v>
      </c>
      <c r="F91" s="28">
        <v>45011</v>
      </c>
      <c r="G91" s="28">
        <v>45376</v>
      </c>
      <c r="H91" s="27" t="s">
        <v>218</v>
      </c>
      <c r="I91" s="29">
        <v>1397</v>
      </c>
      <c r="J91" s="30">
        <v>1500</v>
      </c>
    </row>
    <row r="92" spans="2:10" x14ac:dyDescent="0.3">
      <c r="B92" s="26" t="s">
        <v>180</v>
      </c>
      <c r="C92" s="27" t="s">
        <v>181</v>
      </c>
      <c r="D92" s="34">
        <v>1200</v>
      </c>
      <c r="E92" s="27" t="s">
        <v>221</v>
      </c>
      <c r="F92" s="28">
        <v>45012</v>
      </c>
      <c r="G92" s="28">
        <v>45377</v>
      </c>
      <c r="H92" s="27" t="s">
        <v>218</v>
      </c>
      <c r="I92" s="29">
        <v>2159</v>
      </c>
      <c r="J92" s="30">
        <v>1500</v>
      </c>
    </row>
    <row r="93" spans="2:10" x14ac:dyDescent="0.3">
      <c r="B93" s="8" t="s">
        <v>182</v>
      </c>
      <c r="C93" t="s">
        <v>183</v>
      </c>
      <c r="D93" s="5">
        <v>1200</v>
      </c>
      <c r="E93" t="s">
        <v>220</v>
      </c>
      <c r="F93" s="4">
        <v>45013</v>
      </c>
      <c r="G93" s="4">
        <v>45378</v>
      </c>
      <c r="H93" t="s">
        <v>217</v>
      </c>
      <c r="I93" s="13">
        <v>2777</v>
      </c>
      <c r="J93" s="14">
        <v>2500</v>
      </c>
    </row>
    <row r="94" spans="2:10" x14ac:dyDescent="0.3">
      <c r="B94" s="8" t="s">
        <v>184</v>
      </c>
      <c r="C94" t="s">
        <v>185</v>
      </c>
      <c r="D94" s="5">
        <v>1200</v>
      </c>
      <c r="E94" t="s">
        <v>220</v>
      </c>
      <c r="F94" s="4">
        <v>45014</v>
      </c>
      <c r="G94" s="4">
        <v>45379</v>
      </c>
      <c r="H94" t="s">
        <v>217</v>
      </c>
      <c r="I94" s="13">
        <v>1354</v>
      </c>
      <c r="J94" s="14">
        <v>2500</v>
      </c>
    </row>
    <row r="95" spans="2:10" x14ac:dyDescent="0.3">
      <c r="B95" s="8" t="s">
        <v>186</v>
      </c>
      <c r="C95" t="s">
        <v>187</v>
      </c>
      <c r="D95" s="5">
        <v>1200</v>
      </c>
      <c r="E95" t="s">
        <v>220</v>
      </c>
      <c r="F95" s="4">
        <v>45015</v>
      </c>
      <c r="G95" s="4">
        <v>45380</v>
      </c>
      <c r="H95" t="s">
        <v>217</v>
      </c>
      <c r="I95" s="13">
        <v>1295</v>
      </c>
      <c r="J95" s="14">
        <v>2500</v>
      </c>
    </row>
    <row r="96" spans="2:10" x14ac:dyDescent="0.3">
      <c r="B96" s="8" t="s">
        <v>188</v>
      </c>
      <c r="C96" t="s">
        <v>189</v>
      </c>
      <c r="D96" s="5">
        <v>1200</v>
      </c>
      <c r="E96" t="s">
        <v>220</v>
      </c>
      <c r="F96" s="4">
        <v>45016</v>
      </c>
      <c r="G96" s="4">
        <v>45381</v>
      </c>
      <c r="H96" t="s">
        <v>217</v>
      </c>
      <c r="I96" s="13">
        <v>2262</v>
      </c>
      <c r="J96" s="14">
        <v>2500</v>
      </c>
    </row>
    <row r="97" spans="2:10" x14ac:dyDescent="0.3">
      <c r="B97" s="68" t="s">
        <v>190</v>
      </c>
      <c r="C97" s="69" t="s">
        <v>191</v>
      </c>
      <c r="D97" s="70">
        <v>1200</v>
      </c>
      <c r="E97" s="69" t="s">
        <v>220</v>
      </c>
      <c r="F97" s="71">
        <v>45017</v>
      </c>
      <c r="G97" s="71">
        <v>45382</v>
      </c>
      <c r="H97" s="69" t="s">
        <v>218</v>
      </c>
      <c r="I97" s="72">
        <v>2223</v>
      </c>
      <c r="J97" s="73">
        <v>2500</v>
      </c>
    </row>
    <row r="98" spans="2:10" x14ac:dyDescent="0.3">
      <c r="B98" s="68" t="s">
        <v>192</v>
      </c>
      <c r="C98" s="69" t="s">
        <v>193</v>
      </c>
      <c r="D98" s="70">
        <v>1200</v>
      </c>
      <c r="E98" s="69" t="s">
        <v>220</v>
      </c>
      <c r="F98" s="71">
        <v>45018</v>
      </c>
      <c r="G98" s="71">
        <v>45383</v>
      </c>
      <c r="H98" s="69" t="s">
        <v>218</v>
      </c>
      <c r="I98" s="72">
        <v>2546</v>
      </c>
      <c r="J98" s="73">
        <v>2500</v>
      </c>
    </row>
    <row r="99" spans="2:10" x14ac:dyDescent="0.3">
      <c r="B99" s="62" t="s">
        <v>194</v>
      </c>
      <c r="C99" s="63" t="s">
        <v>195</v>
      </c>
      <c r="D99" s="64">
        <v>1200</v>
      </c>
      <c r="E99" s="63" t="s">
        <v>219</v>
      </c>
      <c r="F99" s="65">
        <v>45019</v>
      </c>
      <c r="G99" s="65">
        <v>45384</v>
      </c>
      <c r="H99" s="63" t="s">
        <v>218</v>
      </c>
      <c r="I99" s="66">
        <v>2782</v>
      </c>
      <c r="J99" s="67">
        <v>1800</v>
      </c>
    </row>
    <row r="100" spans="2:10" x14ac:dyDescent="0.3">
      <c r="B100" s="62" t="s">
        <v>196</v>
      </c>
      <c r="C100" s="63" t="s">
        <v>197</v>
      </c>
      <c r="D100" s="64">
        <v>1200</v>
      </c>
      <c r="E100" s="63" t="s">
        <v>219</v>
      </c>
      <c r="F100" s="65">
        <v>45020</v>
      </c>
      <c r="G100" s="65">
        <v>45385</v>
      </c>
      <c r="H100" s="63" t="s">
        <v>218</v>
      </c>
      <c r="I100" s="66">
        <v>1765</v>
      </c>
      <c r="J100" s="67">
        <v>1800</v>
      </c>
    </row>
    <row r="101" spans="2:10" x14ac:dyDescent="0.3">
      <c r="B101" s="8" t="s">
        <v>198</v>
      </c>
      <c r="C101" t="s">
        <v>199</v>
      </c>
      <c r="D101" s="5">
        <v>1200</v>
      </c>
      <c r="E101" t="s">
        <v>221</v>
      </c>
      <c r="F101" s="4">
        <v>45021</v>
      </c>
      <c r="G101" s="4">
        <v>45386</v>
      </c>
      <c r="H101" t="s">
        <v>217</v>
      </c>
      <c r="I101" s="13">
        <v>1865</v>
      </c>
      <c r="J101" s="14">
        <v>1500</v>
      </c>
    </row>
    <row r="102" spans="2:10" x14ac:dyDescent="0.3">
      <c r="B102" s="8" t="s">
        <v>200</v>
      </c>
      <c r="C102" t="s">
        <v>201</v>
      </c>
      <c r="D102" s="5">
        <v>1200</v>
      </c>
      <c r="E102" t="s">
        <v>221</v>
      </c>
      <c r="F102" s="4">
        <v>45022</v>
      </c>
      <c r="G102" s="4">
        <v>45387</v>
      </c>
      <c r="H102" t="s">
        <v>217</v>
      </c>
      <c r="I102" s="13">
        <v>2609</v>
      </c>
      <c r="J102" s="14">
        <v>1500</v>
      </c>
    </row>
    <row r="103" spans="2:10" x14ac:dyDescent="0.3">
      <c r="B103" s="8" t="s">
        <v>202</v>
      </c>
      <c r="C103" t="s">
        <v>203</v>
      </c>
      <c r="D103" s="5">
        <v>1200</v>
      </c>
      <c r="E103" t="s">
        <v>220</v>
      </c>
      <c r="F103" s="4">
        <v>45023</v>
      </c>
      <c r="G103" s="4">
        <v>45388</v>
      </c>
      <c r="H103" t="s">
        <v>217</v>
      </c>
      <c r="I103" s="13">
        <v>2654</v>
      </c>
      <c r="J103" s="14">
        <v>2500</v>
      </c>
    </row>
    <row r="104" spans="2:10" x14ac:dyDescent="0.3">
      <c r="B104" s="8" t="s">
        <v>204</v>
      </c>
      <c r="C104" t="s">
        <v>205</v>
      </c>
      <c r="D104" s="5">
        <v>1200</v>
      </c>
      <c r="E104" t="s">
        <v>220</v>
      </c>
      <c r="F104" s="4">
        <v>45024</v>
      </c>
      <c r="G104" s="4">
        <v>45389</v>
      </c>
      <c r="H104" t="s">
        <v>217</v>
      </c>
      <c r="I104" s="13">
        <v>1018</v>
      </c>
      <c r="J104" s="14">
        <v>2500</v>
      </c>
    </row>
    <row r="105" spans="2:10" x14ac:dyDescent="0.3">
      <c r="B105" s="26" t="s">
        <v>206</v>
      </c>
      <c r="C105" s="27" t="s">
        <v>207</v>
      </c>
      <c r="D105" s="34">
        <v>1200</v>
      </c>
      <c r="E105" s="27" t="s">
        <v>221</v>
      </c>
      <c r="F105" s="28">
        <v>45025</v>
      </c>
      <c r="G105" s="28">
        <v>45390</v>
      </c>
      <c r="H105" s="27" t="s">
        <v>218</v>
      </c>
      <c r="I105" s="29">
        <v>1819</v>
      </c>
      <c r="J105" s="30">
        <v>1500</v>
      </c>
    </row>
    <row r="106" spans="2:10" ht="15" thickBot="1" x14ac:dyDescent="0.35">
      <c r="B106" s="6" t="s">
        <v>208</v>
      </c>
      <c r="C106" s="7" t="s">
        <v>209</v>
      </c>
      <c r="D106" s="35">
        <v>1200</v>
      </c>
      <c r="E106" s="7" t="s">
        <v>220</v>
      </c>
      <c r="F106" s="25">
        <v>45026</v>
      </c>
      <c r="G106" s="25">
        <v>45391</v>
      </c>
      <c r="H106" s="7" t="s">
        <v>217</v>
      </c>
      <c r="I106" s="15">
        <v>1593</v>
      </c>
      <c r="J106" s="16">
        <v>2500</v>
      </c>
    </row>
    <row r="107" spans="2:10" ht="1.2" customHeight="1" x14ac:dyDescent="0.3"/>
    <row r="108" spans="2:10" ht="1.2" customHeight="1" thickBot="1" x14ac:dyDescent="0.35"/>
    <row r="109" spans="2:10" ht="15" thickBot="1" x14ac:dyDescent="0.35">
      <c r="B109" s="74" t="s">
        <v>224</v>
      </c>
      <c r="C109" s="75">
        <f>COUNTA(C7:C106)</f>
        <v>100</v>
      </c>
      <c r="D109" s="76">
        <f>SUM(D7:D106)</f>
        <v>107700</v>
      </c>
      <c r="E109" s="77"/>
      <c r="F109" s="77"/>
      <c r="G109" s="77"/>
      <c r="H109" s="77"/>
      <c r="I109" s="78">
        <f>SUM(I7:I106)</f>
        <v>193664</v>
      </c>
      <c r="J109" s="79">
        <f>SUM(J7:J106)</f>
        <v>192600</v>
      </c>
    </row>
    <row r="110" spans="2:10" ht="15" thickBot="1" x14ac:dyDescent="0.35"/>
    <row r="111" spans="2:10" x14ac:dyDescent="0.3">
      <c r="B111" s="80" t="s">
        <v>222</v>
      </c>
      <c r="C111" s="32">
        <v>100</v>
      </c>
      <c r="D111" s="36">
        <v>107700</v>
      </c>
      <c r="E111" s="21"/>
      <c r="F111" s="21"/>
      <c r="G111" s="21"/>
      <c r="H111" s="21"/>
      <c r="I111" s="22">
        <v>193664</v>
      </c>
      <c r="J111" s="23">
        <v>192600</v>
      </c>
    </row>
    <row r="112" spans="2:10" ht="15" thickBot="1" x14ac:dyDescent="0.35">
      <c r="B112" s="81" t="s">
        <v>223</v>
      </c>
      <c r="C112" s="33">
        <f>C109-C111</f>
        <v>0</v>
      </c>
      <c r="D112" s="37">
        <f>D111-D109</f>
        <v>0</v>
      </c>
      <c r="E112" s="7"/>
      <c r="F112" s="7"/>
      <c r="G112" s="7"/>
      <c r="H112" s="7"/>
      <c r="I112" s="15">
        <f>I109-I111</f>
        <v>0</v>
      </c>
      <c r="J112" s="16">
        <f>J109-J111</f>
        <v>0</v>
      </c>
    </row>
  </sheetData>
  <mergeCells count="2">
    <mergeCell ref="B5:J5"/>
    <mergeCell ref="N5:V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73F7-6A75-41F9-949D-F6DFE4C67123}">
  <sheetPr codeName="Sheet13"/>
  <dimension ref="C6:G36"/>
  <sheetViews>
    <sheetView topLeftCell="A22" workbookViewId="0">
      <selection activeCell="I59" sqref="I59"/>
    </sheetView>
  </sheetViews>
  <sheetFormatPr defaultRowHeight="14.4" x14ac:dyDescent="0.3"/>
  <sheetData>
    <row r="6" spans="3:7" x14ac:dyDescent="0.3">
      <c r="C6" s="57" t="s">
        <v>238</v>
      </c>
      <c r="G6" t="s">
        <v>312</v>
      </c>
    </row>
    <row r="7" spans="3:7" x14ac:dyDescent="0.3">
      <c r="C7" s="57" t="s">
        <v>283</v>
      </c>
      <c r="G7" t="s">
        <v>313</v>
      </c>
    </row>
    <row r="8" spans="3:7" x14ac:dyDescent="0.3">
      <c r="C8" s="57" t="s">
        <v>353</v>
      </c>
    </row>
    <row r="9" spans="3:7" x14ac:dyDescent="0.3">
      <c r="C9" s="57" t="s">
        <v>385</v>
      </c>
    </row>
    <row r="10" spans="3:7" x14ac:dyDescent="0.3">
      <c r="C10" s="57" t="s">
        <v>406</v>
      </c>
    </row>
    <row r="11" spans="3:7" x14ac:dyDescent="0.3">
      <c r="C11" s="57" t="s">
        <v>297</v>
      </c>
    </row>
    <row r="12" spans="3:7" x14ac:dyDescent="0.3">
      <c r="C12" s="57" t="s">
        <v>242</v>
      </c>
      <c r="G12" t="s">
        <v>320</v>
      </c>
    </row>
    <row r="13" spans="3:7" x14ac:dyDescent="0.3">
      <c r="C13" s="57" t="s">
        <v>291</v>
      </c>
      <c r="G13" t="s">
        <v>321</v>
      </c>
    </row>
    <row r="14" spans="3:7" x14ac:dyDescent="0.3">
      <c r="C14" s="57" t="s">
        <v>282</v>
      </c>
    </row>
    <row r="15" spans="3:7" x14ac:dyDescent="0.3">
      <c r="G15" t="s">
        <v>378</v>
      </c>
    </row>
    <row r="16" spans="3:7" x14ac:dyDescent="0.3">
      <c r="C16" s="57" t="s">
        <v>288</v>
      </c>
      <c r="G16" t="s">
        <v>379</v>
      </c>
    </row>
    <row r="17" spans="3:3" x14ac:dyDescent="0.3">
      <c r="C17" s="57" t="s">
        <v>245</v>
      </c>
    </row>
    <row r="18" spans="3:3" x14ac:dyDescent="0.3">
      <c r="C18" s="57" t="s">
        <v>255</v>
      </c>
    </row>
    <row r="19" spans="3:3" x14ac:dyDescent="0.3">
      <c r="C19" s="57" t="s">
        <v>256</v>
      </c>
    </row>
    <row r="20" spans="3:3" x14ac:dyDescent="0.3">
      <c r="C20" s="57" t="s">
        <v>249</v>
      </c>
    </row>
    <row r="21" spans="3:3" x14ac:dyDescent="0.3">
      <c r="C21" s="57" t="s">
        <v>298</v>
      </c>
    </row>
    <row r="22" spans="3:3" x14ac:dyDescent="0.3">
      <c r="C22" s="57" t="s">
        <v>253</v>
      </c>
    </row>
    <row r="23" spans="3:3" x14ac:dyDescent="0.3">
      <c r="C23" s="57" t="s">
        <v>254</v>
      </c>
    </row>
    <row r="24" spans="3:3" x14ac:dyDescent="0.3">
      <c r="C24" s="57" t="s">
        <v>259</v>
      </c>
    </row>
    <row r="25" spans="3:3" x14ac:dyDescent="0.3">
      <c r="C25" s="57" t="s">
        <v>365</v>
      </c>
    </row>
    <row r="26" spans="3:3" x14ac:dyDescent="0.3">
      <c r="C26" s="57" t="s">
        <v>260</v>
      </c>
    </row>
    <row r="27" spans="3:3" x14ac:dyDescent="0.3">
      <c r="C27" s="57" t="s">
        <v>261</v>
      </c>
    </row>
    <row r="28" spans="3:3" x14ac:dyDescent="0.3">
      <c r="C28" s="57" t="s">
        <v>262</v>
      </c>
    </row>
    <row r="29" spans="3:3" x14ac:dyDescent="0.3">
      <c r="C29" s="57" t="s">
        <v>299</v>
      </c>
    </row>
    <row r="30" spans="3:3" x14ac:dyDescent="0.3">
      <c r="C30" s="57" t="s">
        <v>290</v>
      </c>
    </row>
    <row r="31" spans="3:3" x14ac:dyDescent="0.3">
      <c r="C31" s="57"/>
    </row>
    <row r="34" spans="3:3" x14ac:dyDescent="0.3">
      <c r="C34" t="s">
        <v>294</v>
      </c>
    </row>
    <row r="35" spans="3:3" x14ac:dyDescent="0.3">
      <c r="C35" t="s">
        <v>293</v>
      </c>
    </row>
    <row r="36" spans="3:3" x14ac:dyDescent="0.3">
      <c r="C36" s="5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</vt:lpstr>
      <vt:lpstr>Sources &amp; Uses</vt:lpstr>
      <vt:lpstr>Financial Analysis</vt:lpstr>
      <vt:lpstr>Rent Comps</vt:lpstr>
      <vt:lpstr>Sales Comps</vt:lpstr>
      <vt:lpstr>Operating Statement Data</vt:lpstr>
      <vt:lpstr>Data Rent Roll</vt:lpstr>
      <vt:lpstr>Assumptions</vt:lpstr>
      <vt:lpstr>Financial Statement</vt:lpstr>
      <vt:lpstr>Financials</vt:lpstr>
      <vt:lpstr>Rent Roll</vt:lpstr>
      <vt:lpstr>Financial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Kapari</dc:creator>
  <cp:lastModifiedBy>Ajay Kapari</cp:lastModifiedBy>
  <dcterms:created xsi:type="dcterms:W3CDTF">2024-12-13T00:40:00Z</dcterms:created>
  <dcterms:modified xsi:type="dcterms:W3CDTF">2025-02-15T23:36:18Z</dcterms:modified>
</cp:coreProperties>
</file>