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ussaYousef/Downloads/"/>
    </mc:Choice>
  </mc:AlternateContent>
  <xr:revisionPtr revIDLastSave="0" documentId="13_ncr:1_{B597287D-99CF-8B4D-AE7F-D980894EBF69}" xr6:coauthVersionLast="46" xr6:coauthVersionMax="46" xr10:uidLastSave="{00000000-0000-0000-0000-000000000000}"/>
  <bookViews>
    <workbookView xWindow="0" yWindow="0" windowWidth="25600" windowHeight="16000" tabRatio="500" activeTab="1" xr2:uid="{00000000-000D-0000-FFFF-FFFF00000000}"/>
  </bookViews>
  <sheets>
    <sheet name="Summary" sheetId="1" r:id="rId1"/>
    <sheet name="Startpage Ranking" sheetId="16" r:id="rId2"/>
    <sheet name="Startpage Boolean" sheetId="15" r:id="rId3"/>
    <sheet name="Social Searcher Ranking" sheetId="14" r:id="rId4"/>
    <sheet name="Bing Video Ranking" sheetId="13" r:id="rId5"/>
    <sheet name="Youtube Ranking" sheetId="12" r:id="rId6"/>
    <sheet name="Bing Images Ranking" sheetId="11" r:id="rId7"/>
    <sheet name="Google Images Ranking" sheetId="10" r:id="rId8"/>
    <sheet name="TripDatabase Boolean" sheetId="2" r:id="rId9"/>
    <sheet name="PubMed" sheetId="3" r:id="rId10"/>
    <sheet name="2Dsearch" sheetId="4" r:id="rId11"/>
    <sheet name="Dialog Boolean" sheetId="5" r:id="rId12"/>
    <sheet name="Bing Ranking" sheetId="6" r:id="rId13"/>
    <sheet name="Bing Boolean" sheetId="7" r:id="rId14"/>
    <sheet name="Google Ranking" sheetId="8" r:id="rId15"/>
    <sheet name="Google Boolean" sheetId="9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7" l="1"/>
  <c r="H2" i="1"/>
  <c r="G2" i="1"/>
  <c r="F2" i="1"/>
  <c r="E2" i="1"/>
  <c r="H3" i="1"/>
  <c r="G3" i="1"/>
  <c r="F3" i="1"/>
  <c r="E3" i="1"/>
  <c r="D3" i="1"/>
  <c r="C3" i="1"/>
  <c r="B3" i="1"/>
  <c r="E14" i="1"/>
  <c r="F14" i="1"/>
  <c r="G14" i="1"/>
  <c r="H14" i="1"/>
  <c r="I12" i="16"/>
  <c r="H12" i="16"/>
  <c r="G12" i="16"/>
  <c r="F12" i="16"/>
  <c r="C12" i="16"/>
  <c r="D3" i="16"/>
  <c r="D4" i="16" s="1"/>
  <c r="D2" i="16"/>
  <c r="E2" i="16" s="1"/>
  <c r="E13" i="1"/>
  <c r="F13" i="1"/>
  <c r="G13" i="1"/>
  <c r="H13" i="1"/>
  <c r="I12" i="15"/>
  <c r="H12" i="15"/>
  <c r="G12" i="15"/>
  <c r="F12" i="15"/>
  <c r="C12" i="15"/>
  <c r="D2" i="15"/>
  <c r="D3" i="15" s="1"/>
  <c r="D4" i="15" s="1"/>
  <c r="E12" i="1"/>
  <c r="F12" i="1"/>
  <c r="G12" i="1"/>
  <c r="H12" i="1"/>
  <c r="I12" i="14"/>
  <c r="H12" i="14"/>
  <c r="G12" i="14"/>
  <c r="F12" i="14"/>
  <c r="C12" i="14"/>
  <c r="D2" i="14"/>
  <c r="D3" i="14" s="1"/>
  <c r="F11" i="1"/>
  <c r="G11" i="1"/>
  <c r="H11" i="1"/>
  <c r="E11" i="1"/>
  <c r="I12" i="13"/>
  <c r="H12" i="13"/>
  <c r="G12" i="13"/>
  <c r="F12" i="13"/>
  <c r="C12" i="13"/>
  <c r="D2" i="13"/>
  <c r="D3" i="13" s="1"/>
  <c r="D4" i="13" s="1"/>
  <c r="H10" i="1"/>
  <c r="G10" i="1"/>
  <c r="F10" i="1"/>
  <c r="E10" i="1"/>
  <c r="I12" i="12"/>
  <c r="H12" i="12"/>
  <c r="G12" i="12"/>
  <c r="F12" i="12"/>
  <c r="C12" i="12"/>
  <c r="D3" i="12"/>
  <c r="D4" i="12" s="1"/>
  <c r="D2" i="12"/>
  <c r="E2" i="12" s="1"/>
  <c r="G9" i="1"/>
  <c r="F9" i="1"/>
  <c r="E9" i="1"/>
  <c r="I12" i="11"/>
  <c r="H9" i="1" s="1"/>
  <c r="H12" i="11"/>
  <c r="G12" i="11"/>
  <c r="F12" i="11"/>
  <c r="C12" i="11"/>
  <c r="D2" i="11"/>
  <c r="E2" i="11" s="1"/>
  <c r="H8" i="1"/>
  <c r="G8" i="1"/>
  <c r="F8" i="1"/>
  <c r="E8" i="1"/>
  <c r="I12" i="10"/>
  <c r="H12" i="10"/>
  <c r="G12" i="10"/>
  <c r="F12" i="10"/>
  <c r="C12" i="10"/>
  <c r="D3" i="10"/>
  <c r="D4" i="10" s="1"/>
  <c r="D2" i="10"/>
  <c r="E2" i="10" s="1"/>
  <c r="D2" i="9"/>
  <c r="E2" i="9" s="1"/>
  <c r="F12" i="8"/>
  <c r="E6" i="1" s="1"/>
  <c r="D2" i="8"/>
  <c r="E2" i="8" s="1"/>
  <c r="F12" i="7"/>
  <c r="E5" i="1" s="1"/>
  <c r="D2" i="7"/>
  <c r="E2" i="7" s="1"/>
  <c r="G4" i="1"/>
  <c r="F12" i="6"/>
  <c r="E4" i="1" s="1"/>
  <c r="D2" i="6"/>
  <c r="E2" i="6" s="1"/>
  <c r="D2" i="5"/>
  <c r="E2" i="5"/>
  <c r="D3" i="5"/>
  <c r="E3" i="5" s="1"/>
  <c r="D2" i="4"/>
  <c r="E2" i="4"/>
  <c r="D3" i="4"/>
  <c r="D4" i="4" s="1"/>
  <c r="E3" i="4"/>
  <c r="H19" i="1"/>
  <c r="H12" i="3"/>
  <c r="G19" i="1"/>
  <c r="G12" i="3"/>
  <c r="F19" i="1"/>
  <c r="I12" i="9"/>
  <c r="H7" i="1" s="1"/>
  <c r="H12" i="9"/>
  <c r="G7" i="1" s="1"/>
  <c r="G12" i="9"/>
  <c r="F7" i="1" s="1"/>
  <c r="F12" i="9"/>
  <c r="E7" i="1" s="1"/>
  <c r="C12" i="9"/>
  <c r="I12" i="8"/>
  <c r="H6" i="1" s="1"/>
  <c r="H12" i="8"/>
  <c r="G6" i="1" s="1"/>
  <c r="G12" i="8"/>
  <c r="F6" i="1" s="1"/>
  <c r="C12" i="8"/>
  <c r="H5" i="1"/>
  <c r="H12" i="7"/>
  <c r="G5" i="1" s="1"/>
  <c r="G12" i="7"/>
  <c r="F5" i="1" s="1"/>
  <c r="C12" i="7"/>
  <c r="I12" i="6"/>
  <c r="H4" i="1" s="1"/>
  <c r="H12" i="6"/>
  <c r="G12" i="6"/>
  <c r="F4" i="1" s="1"/>
  <c r="C12" i="6"/>
  <c r="I12" i="5"/>
  <c r="H12" i="5"/>
  <c r="G12" i="5"/>
  <c r="F12" i="5"/>
  <c r="C12" i="5"/>
  <c r="I12" i="4"/>
  <c r="H18" i="1" s="1"/>
  <c r="H12" i="4"/>
  <c r="G18" i="1" s="1"/>
  <c r="G12" i="4"/>
  <c r="F18" i="1" s="1"/>
  <c r="F12" i="4"/>
  <c r="E18" i="1" s="1"/>
  <c r="C12" i="4"/>
  <c r="D2" i="3"/>
  <c r="E2" i="3" s="1"/>
  <c r="I12" i="3"/>
  <c r="F12" i="3"/>
  <c r="E19" i="1" s="1"/>
  <c r="C12" i="3"/>
  <c r="C12" i="2"/>
  <c r="I12" i="2"/>
  <c r="H12" i="2"/>
  <c r="G12" i="2"/>
  <c r="F12" i="2"/>
  <c r="E2" i="2"/>
  <c r="D3" i="2"/>
  <c r="E3" i="2" s="1"/>
  <c r="D4" i="2"/>
  <c r="E4" i="2" s="1"/>
  <c r="D2" i="2"/>
  <c r="E2" i="14" l="1"/>
  <c r="E2" i="13"/>
  <c r="D3" i="11"/>
  <c r="D4" i="11" s="1"/>
  <c r="E4" i="11" s="1"/>
  <c r="D3" i="3"/>
  <c r="E3" i="3" s="1"/>
  <c r="E2" i="15"/>
  <c r="D5" i="16"/>
  <c r="E4" i="16"/>
  <c r="E3" i="16"/>
  <c r="D5" i="15"/>
  <c r="E4" i="15"/>
  <c r="E3" i="15"/>
  <c r="D4" i="14"/>
  <c r="E3" i="14"/>
  <c r="D5" i="13"/>
  <c r="E4" i="13"/>
  <c r="E3" i="13"/>
  <c r="D5" i="12"/>
  <c r="E4" i="12"/>
  <c r="E3" i="12"/>
  <c r="E4" i="10"/>
  <c r="D5" i="10"/>
  <c r="E3" i="10"/>
  <c r="D5" i="4"/>
  <c r="E4" i="4"/>
  <c r="D4" i="5"/>
  <c r="D4" i="3"/>
  <c r="D5" i="2"/>
  <c r="D3" i="6"/>
  <c r="D3" i="7"/>
  <c r="D3" i="8"/>
  <c r="D3" i="9"/>
  <c r="D5" i="11" l="1"/>
  <c r="D6" i="11" s="1"/>
  <c r="E3" i="11"/>
  <c r="D6" i="16"/>
  <c r="E5" i="16"/>
  <c r="D6" i="15"/>
  <c r="E5" i="15"/>
  <c r="E4" i="14"/>
  <c r="D5" i="14"/>
  <c r="D6" i="13"/>
  <c r="E5" i="13"/>
  <c r="D6" i="12"/>
  <c r="E5" i="12"/>
  <c r="D6" i="10"/>
  <c r="C16" i="10" s="1"/>
  <c r="B8" i="1" s="1"/>
  <c r="E5" i="10"/>
  <c r="D6" i="2"/>
  <c r="E5" i="2"/>
  <c r="D4" i="9"/>
  <c r="E3" i="9"/>
  <c r="D4" i="8"/>
  <c r="E3" i="8"/>
  <c r="D5" i="3"/>
  <c r="E4" i="3"/>
  <c r="D4" i="7"/>
  <c r="E3" i="7"/>
  <c r="D5" i="5"/>
  <c r="E4" i="5"/>
  <c r="D6" i="4"/>
  <c r="E5" i="4"/>
  <c r="D4" i="6"/>
  <c r="E3" i="6"/>
  <c r="E5" i="11" l="1"/>
  <c r="D7" i="16"/>
  <c r="E6" i="16"/>
  <c r="C16" i="16"/>
  <c r="B14" i="1" s="1"/>
  <c r="E6" i="15"/>
  <c r="C16" i="15"/>
  <c r="B13" i="1" s="1"/>
  <c r="D7" i="15"/>
  <c r="D6" i="14"/>
  <c r="E5" i="14"/>
  <c r="D7" i="13"/>
  <c r="E6" i="13"/>
  <c r="C16" i="13"/>
  <c r="B11" i="1" s="1"/>
  <c r="D7" i="12"/>
  <c r="E6" i="12"/>
  <c r="C16" i="12"/>
  <c r="B10" i="1" s="1"/>
  <c r="E6" i="11"/>
  <c r="C16" i="11"/>
  <c r="B9" i="1" s="1"/>
  <c r="D7" i="11"/>
  <c r="E6" i="10"/>
  <c r="D7" i="10"/>
  <c r="E4" i="6"/>
  <c r="D5" i="6"/>
  <c r="E5" i="5"/>
  <c r="D6" i="5"/>
  <c r="E5" i="3"/>
  <c r="D6" i="3"/>
  <c r="E4" i="9"/>
  <c r="D5" i="9"/>
  <c r="D7" i="4"/>
  <c r="E6" i="4"/>
  <c r="C16" i="4"/>
  <c r="B18" i="1" s="1"/>
  <c r="E4" i="7"/>
  <c r="D5" i="7"/>
  <c r="E4" i="8"/>
  <c r="D5" i="8"/>
  <c r="C16" i="2"/>
  <c r="D7" i="2"/>
  <c r="E6" i="2"/>
  <c r="D8" i="16" l="1"/>
  <c r="E7" i="16"/>
  <c r="D8" i="15"/>
  <c r="E7" i="15"/>
  <c r="E6" i="14"/>
  <c r="C16" i="14"/>
  <c r="B12" i="1" s="1"/>
  <c r="D7" i="14"/>
  <c r="D8" i="13"/>
  <c r="E7" i="13"/>
  <c r="D8" i="12"/>
  <c r="E7" i="12"/>
  <c r="D8" i="11"/>
  <c r="E7" i="11"/>
  <c r="D8" i="10"/>
  <c r="E7" i="10"/>
  <c r="E7" i="2"/>
  <c r="D8" i="2"/>
  <c r="D6" i="7"/>
  <c r="E5" i="7"/>
  <c r="D8" i="4"/>
  <c r="E7" i="4"/>
  <c r="C16" i="3"/>
  <c r="B19" i="1" s="1"/>
  <c r="D7" i="3"/>
  <c r="E6" i="3"/>
  <c r="D6" i="6"/>
  <c r="E5" i="6"/>
  <c r="D6" i="8"/>
  <c r="E5" i="8"/>
  <c r="D6" i="9"/>
  <c r="E5" i="9"/>
  <c r="D7" i="5"/>
  <c r="E6" i="5"/>
  <c r="C16" i="5"/>
  <c r="B2" i="1" s="1"/>
  <c r="D9" i="16" l="1"/>
  <c r="E8" i="16"/>
  <c r="D9" i="15"/>
  <c r="E8" i="15"/>
  <c r="D8" i="14"/>
  <c r="E7" i="14"/>
  <c r="D9" i="13"/>
  <c r="E8" i="13"/>
  <c r="E8" i="12"/>
  <c r="D9" i="12"/>
  <c r="E8" i="11"/>
  <c r="D9" i="11"/>
  <c r="E8" i="10"/>
  <c r="D9" i="10"/>
  <c r="E6" i="7"/>
  <c r="C16" i="7"/>
  <c r="B5" i="1" s="1"/>
  <c r="D7" i="7"/>
  <c r="E6" i="9"/>
  <c r="C16" i="9"/>
  <c r="B7" i="1" s="1"/>
  <c r="D7" i="9"/>
  <c r="E6" i="6"/>
  <c r="C16" i="6"/>
  <c r="B4" i="1" s="1"/>
  <c r="D7" i="6"/>
  <c r="E8" i="2"/>
  <c r="D9" i="2"/>
  <c r="E8" i="4"/>
  <c r="D9" i="4"/>
  <c r="E7" i="5"/>
  <c r="D8" i="5"/>
  <c r="E6" i="8"/>
  <c r="C16" i="8"/>
  <c r="B6" i="1" s="1"/>
  <c r="D7" i="8"/>
  <c r="E7" i="3"/>
  <c r="D8" i="3"/>
  <c r="D10" i="16" l="1"/>
  <c r="E9" i="16"/>
  <c r="D10" i="15"/>
  <c r="E9" i="15"/>
  <c r="E8" i="14"/>
  <c r="D9" i="14"/>
  <c r="D10" i="13"/>
  <c r="E9" i="13"/>
  <c r="D10" i="12"/>
  <c r="E9" i="12"/>
  <c r="D10" i="11"/>
  <c r="E9" i="11"/>
  <c r="D10" i="10"/>
  <c r="E9" i="10"/>
  <c r="D10" i="4"/>
  <c r="E9" i="4"/>
  <c r="D9" i="3"/>
  <c r="E8" i="3"/>
  <c r="D8" i="8"/>
  <c r="E7" i="8"/>
  <c r="E9" i="2"/>
  <c r="D10" i="2"/>
  <c r="D8" i="7"/>
  <c r="E7" i="7"/>
  <c r="D8" i="9"/>
  <c r="E7" i="9"/>
  <c r="E8" i="5"/>
  <c r="D9" i="5"/>
  <c r="D8" i="6"/>
  <c r="E7" i="6"/>
  <c r="D11" i="16" l="1"/>
  <c r="E10" i="16"/>
  <c r="D11" i="15"/>
  <c r="E10" i="15"/>
  <c r="D10" i="14"/>
  <c r="E9" i="14"/>
  <c r="D11" i="13"/>
  <c r="E10" i="13"/>
  <c r="D11" i="12"/>
  <c r="E10" i="12"/>
  <c r="E10" i="11"/>
  <c r="D11" i="11"/>
  <c r="E10" i="10"/>
  <c r="D11" i="10"/>
  <c r="E10" i="2"/>
  <c r="D11" i="2"/>
  <c r="E8" i="9"/>
  <c r="D9" i="9"/>
  <c r="E9" i="3"/>
  <c r="D10" i="3"/>
  <c r="E8" i="6"/>
  <c r="D9" i="6"/>
  <c r="E9" i="5"/>
  <c r="D10" i="5"/>
  <c r="E8" i="7"/>
  <c r="D9" i="7"/>
  <c r="E8" i="8"/>
  <c r="D9" i="8"/>
  <c r="D11" i="4"/>
  <c r="E10" i="4"/>
  <c r="E11" i="10" l="1"/>
  <c r="E12" i="10" s="1"/>
  <c r="C18" i="10" s="1"/>
  <c r="D8" i="1" s="1"/>
  <c r="C17" i="10"/>
  <c r="C8" i="1" s="1"/>
  <c r="E11" i="16"/>
  <c r="E12" i="16" s="1"/>
  <c r="C18" i="16" s="1"/>
  <c r="D14" i="1" s="1"/>
  <c r="C17" i="16"/>
  <c r="C14" i="1" s="1"/>
  <c r="C17" i="15"/>
  <c r="C13" i="1" s="1"/>
  <c r="E11" i="15"/>
  <c r="E12" i="15" s="1"/>
  <c r="C18" i="15" s="1"/>
  <c r="D13" i="1" s="1"/>
  <c r="D11" i="14"/>
  <c r="E10" i="14"/>
  <c r="E11" i="13"/>
  <c r="E12" i="13" s="1"/>
  <c r="C18" i="13" s="1"/>
  <c r="D11" i="1" s="1"/>
  <c r="C17" i="13"/>
  <c r="C11" i="1" s="1"/>
  <c r="C17" i="12"/>
  <c r="C10" i="1" s="1"/>
  <c r="E11" i="12"/>
  <c r="E12" i="12" s="1"/>
  <c r="C18" i="12" s="1"/>
  <c r="D10" i="1" s="1"/>
  <c r="E11" i="11"/>
  <c r="E12" i="11" s="1"/>
  <c r="C18" i="11" s="1"/>
  <c r="D9" i="1" s="1"/>
  <c r="C17" i="11"/>
  <c r="C9" i="1" s="1"/>
  <c r="D10" i="7"/>
  <c r="E9" i="7"/>
  <c r="D10" i="6"/>
  <c r="E9" i="6"/>
  <c r="D10" i="9"/>
  <c r="E9" i="9"/>
  <c r="E11" i="4"/>
  <c r="E12" i="4" s="1"/>
  <c r="C18" i="4" s="1"/>
  <c r="D18" i="1" s="1"/>
  <c r="C17" i="4"/>
  <c r="C18" i="1" s="1"/>
  <c r="D10" i="8"/>
  <c r="E9" i="8"/>
  <c r="D11" i="5"/>
  <c r="E10" i="5"/>
  <c r="D11" i="3"/>
  <c r="E10" i="3"/>
  <c r="E11" i="2"/>
  <c r="E12" i="2" s="1"/>
  <c r="C18" i="2" s="1"/>
  <c r="C17" i="2"/>
  <c r="C17" i="14" l="1"/>
  <c r="C12" i="1" s="1"/>
  <c r="E11" i="14"/>
  <c r="E12" i="14" s="1"/>
  <c r="C18" i="14" s="1"/>
  <c r="D12" i="1" s="1"/>
  <c r="E11" i="5"/>
  <c r="E12" i="5" s="1"/>
  <c r="C18" i="5" s="1"/>
  <c r="D2" i="1" s="1"/>
  <c r="C17" i="5"/>
  <c r="C2" i="1" s="1"/>
  <c r="E10" i="6"/>
  <c r="D11" i="6"/>
  <c r="C17" i="3"/>
  <c r="C19" i="1" s="1"/>
  <c r="E11" i="3"/>
  <c r="E12" i="3" s="1"/>
  <c r="C18" i="3" s="1"/>
  <c r="D19" i="1" s="1"/>
  <c r="E10" i="8"/>
  <c r="D11" i="8"/>
  <c r="E10" i="9"/>
  <c r="D11" i="9"/>
  <c r="E10" i="7"/>
  <c r="D11" i="7"/>
  <c r="E11" i="7" l="1"/>
  <c r="E12" i="7" s="1"/>
  <c r="C18" i="7" s="1"/>
  <c r="D5" i="1" s="1"/>
  <c r="C17" i="7"/>
  <c r="C5" i="1" s="1"/>
  <c r="E11" i="8"/>
  <c r="E12" i="8" s="1"/>
  <c r="C18" i="8" s="1"/>
  <c r="D6" i="1" s="1"/>
  <c r="C17" i="8"/>
  <c r="C6" i="1" s="1"/>
  <c r="E11" i="6"/>
  <c r="E12" i="6" s="1"/>
  <c r="C18" i="6" s="1"/>
  <c r="D4" i="1" s="1"/>
  <c r="C17" i="6"/>
  <c r="C4" i="1" s="1"/>
  <c r="E11" i="9"/>
  <c r="E12" i="9" s="1"/>
  <c r="C18" i="9" s="1"/>
  <c r="D7" i="1" s="1"/>
  <c r="C17" i="9"/>
  <c r="C7" i="1" s="1"/>
</calcChain>
</file>

<file path=xl/sharedStrings.xml><?xml version="1.0" encoding="utf-8"?>
<sst xmlns="http://schemas.openxmlformats.org/spreadsheetml/2006/main" count="396" uniqueCount="166">
  <si>
    <t>P@5</t>
  </si>
  <si>
    <t>P@10</t>
  </si>
  <si>
    <t>AveP</t>
  </si>
  <si>
    <t>RT</t>
  </si>
  <si>
    <t>LB</t>
  </si>
  <si>
    <t>NT</t>
  </si>
  <si>
    <t>SPAM</t>
  </si>
  <si>
    <t>PubMed</t>
  </si>
  <si>
    <t>2Dsearch</t>
  </si>
  <si>
    <t>Bing Ranking</t>
  </si>
  <si>
    <t>Bing Boolean</t>
  </si>
  <si>
    <t>Google Ranking</t>
  </si>
  <si>
    <t>Google Boolean</t>
  </si>
  <si>
    <t>Doc No</t>
  </si>
  <si>
    <t>Title</t>
  </si>
  <si>
    <t>Rel</t>
  </si>
  <si>
    <t>Cum Rel</t>
  </si>
  <si>
    <t>P@N</t>
  </si>
  <si>
    <t>TOTAL</t>
  </si>
  <si>
    <t>-</t>
  </si>
  <si>
    <t>Nutritional determinants of frailty in older adults: A systematic review</t>
  </si>
  <si>
    <t>Position paper on vegetarian diets from the working group of the Italian Society of Human Nutrition</t>
  </si>
  <si>
    <t>Nutrition, frailty, and sarcopenia</t>
  </si>
  <si>
    <t>ESPEN guideline on clinical nutrition and hydration in geriatrics</t>
  </si>
  <si>
    <t>Optimizing nutrition in older people</t>
  </si>
  <si>
    <t>Nutrition strategies that improve cognitive function</t>
  </si>
  <si>
    <t>Ageing alters the impact of nutrition on immune function</t>
  </si>
  <si>
    <t>Nutrition as a Health Determinant in Elderly Patients</t>
  </si>
  <si>
    <t>The relationship between nutrition and frailty: Effects of protein intake, nutritional supplementation, vitamin D and exercise on muscle metabolism in the elderly. A systematic review</t>
  </si>
  <si>
    <t>Interventions to prevent or reduce the level of frailty in community-dwelling older adults: a scoping review of the literature and international policies</t>
  </si>
  <si>
    <t xml:space="preserve">Clinical Practice. Postmenopausal Osteoporosis </t>
  </si>
  <si>
    <t xml:space="preserve">Epidemiology, etiology, and diagnosis of osteoporosis </t>
  </si>
  <si>
    <t xml:space="preserve">Prevention and treatment of postmenopausal osteoporosis </t>
  </si>
  <si>
    <t xml:space="preserve">Prevention and rehabilitation of osteoporosis </t>
  </si>
  <si>
    <t xml:space="preserve">Position paper on vegetarian diets from the working group of the Italian Society of Human Nutrition </t>
  </si>
  <si>
    <t xml:space="preserve">The epidemiology and management of postmenopausal osteoporosis: a viewpoint from Brazil </t>
  </si>
  <si>
    <t>Nutrition and bone health in women after the menopause</t>
  </si>
  <si>
    <t xml:space="preserve">Osteoporosis in elderly: prevention and treatment </t>
  </si>
  <si>
    <t>Osteoporosis in menopause</t>
  </si>
  <si>
    <t xml:space="preserve">Protein intake and bone health </t>
  </si>
  <si>
    <t xml:space="preserve">Bing Ranking </t>
  </si>
  <si>
    <t>Google images Ranking</t>
  </si>
  <si>
    <t>Bing Images Ranking</t>
  </si>
  <si>
    <t>Youtube Ranking</t>
  </si>
  <si>
    <t>Bing Video Ranking</t>
  </si>
  <si>
    <t>ProQuest Dialog Boolean</t>
  </si>
  <si>
    <t>Startpage Boolean</t>
  </si>
  <si>
    <t>Startpage Ranking</t>
  </si>
  <si>
    <t>TripDatabase Boolean (Other)</t>
  </si>
  <si>
    <t>Google Images Ranking</t>
  </si>
  <si>
    <t>Social Searcher Ranking</t>
  </si>
  <si>
    <t>Siponmod - Multiple Sclerosis</t>
  </si>
  <si>
    <t>Guidelines on use -MS</t>
  </si>
  <si>
    <t>Correlation between disability MS</t>
  </si>
  <si>
    <t>Steroid hormone analysis of adolescents</t>
  </si>
  <si>
    <t>Brain and lesion segmentation in multiple sclerosis</t>
  </si>
  <si>
    <t>Percutaneous transluminal angioplasty -MS</t>
  </si>
  <si>
    <t>Multiple sclerosis: senario managing</t>
  </si>
  <si>
    <t>Disease-modifying treatments remitting multiple sclerosis</t>
  </si>
  <si>
    <t>Siponimod for the treatment of progressive MS</t>
  </si>
  <si>
    <t>Distinct influence of white matter brain lesions in MS</t>
  </si>
  <si>
    <t>TripDatabase Boolean</t>
  </si>
  <si>
    <t>Dialog Boolean</t>
  </si>
  <si>
    <t>Multiple Sclerosis: Subtypes, Symptoms, Diagnosis</t>
  </si>
  <si>
    <t>Multiple Sclerosis: Epidemiology</t>
  </si>
  <si>
    <t>Multiple Sclerosis Overview: Symptoms</t>
  </si>
  <si>
    <t>Clinical Trials Receiving funding from National MS</t>
  </si>
  <si>
    <t>Multiple Sclerosis : An Autoimmune disease of central</t>
  </si>
  <si>
    <t>I want to knock any stereotypical views of MS</t>
  </si>
  <si>
    <t>Multiple Sclerosis: Damaged Myelin</t>
  </si>
  <si>
    <t>Elena H Martinez Neuro</t>
  </si>
  <si>
    <t>unstable bladder or overractive bladder MS</t>
  </si>
  <si>
    <t>Health and medice</t>
  </si>
  <si>
    <t>Neurological Disorders - WHO</t>
  </si>
  <si>
    <t>Scientific Evidence - American College of Lifestyle Medicine</t>
  </si>
  <si>
    <t>Tumefactive Multiple Sclerosis</t>
  </si>
  <si>
    <t xml:space="preserve">Missing The Diagnosis: The Hidden Medical Causes of mental </t>
  </si>
  <si>
    <t>Multiple Sclerosis Info: MS Trust</t>
  </si>
  <si>
    <t>Other Conditions to rule out MS</t>
  </si>
  <si>
    <t xml:space="preserve">Medical Guidance for DLA and AA Decision makers </t>
  </si>
  <si>
    <t>Extent and health consequence of chronic sleep loss and sleep</t>
  </si>
  <si>
    <t>ECTRIMS 2019 - Poster Session 3, 2019- SAGE Journals</t>
  </si>
  <si>
    <t>Guidelines for management of neurogenic bowel</t>
  </si>
  <si>
    <t>Teen Pregnancy Among Young Women</t>
  </si>
  <si>
    <t>Risk Factors for Pregnancy</t>
  </si>
  <si>
    <t>The unintended risk of Pregnancy</t>
  </si>
  <si>
    <t xml:space="preserve">40+ Vaciine </t>
  </si>
  <si>
    <t>Mass Shooting and men</t>
  </si>
  <si>
    <t>Vaccine mix up</t>
  </si>
  <si>
    <t>MS in young women</t>
  </si>
  <si>
    <t>Adolescent Pregnancy</t>
  </si>
  <si>
    <t>About teen pregnancy</t>
  </si>
  <si>
    <t>Unpredicted pregnancy among chilean young women</t>
  </si>
  <si>
    <t>Resting-State Function Correlates of Scoial Cognition in multiple sclerosis</t>
  </si>
  <si>
    <t>BDNF VAL.sup.66met has side effects on MS</t>
  </si>
  <si>
    <t xml:space="preserve">An Online Program for persons living with MS: </t>
  </si>
  <si>
    <t>Lower Extremity Torque Predicts Functional Performances in MS Patients</t>
  </si>
  <si>
    <t>Clinically significant Fatigue: prevalence and associated Factors in an international sample of Adults</t>
  </si>
  <si>
    <t>Neurocognitive profiles as a function of gender -MS</t>
  </si>
  <si>
    <t>Neuroprotective effects of exercise in prople with MS</t>
  </si>
  <si>
    <t>Cortical Recruitment in MS</t>
  </si>
  <si>
    <t>Electrophisiological Indices of MS</t>
  </si>
  <si>
    <t>Botulinum treatment of lower urinary tract MS</t>
  </si>
  <si>
    <t>NA</t>
  </si>
  <si>
    <t xml:space="preserve">Co-existing health conditions MS </t>
  </si>
  <si>
    <t>Treatment of brain metastases</t>
  </si>
  <si>
    <t>Post stroke inflammation</t>
  </si>
  <si>
    <t>MS:understanding your MRI</t>
  </si>
  <si>
    <t>The Brain may be able to repair itself</t>
  </si>
  <si>
    <t>Multiple Sclerosis - Causes</t>
  </si>
  <si>
    <t>Health talk-MS</t>
  </si>
  <si>
    <t>Multiple Sclerosis - Mimics</t>
  </si>
  <si>
    <t>Invisible Symptoms of MS</t>
  </si>
  <si>
    <t xml:space="preserve">Beginners guide to overcoming MS </t>
  </si>
  <si>
    <t>Multiple Sclerosis patients show lower..</t>
  </si>
  <si>
    <t>Dietrary Folate intake and folic acid</t>
  </si>
  <si>
    <t>Sudden Sensorineural hearing</t>
  </si>
  <si>
    <t>Respiratory Diesease in pregnancy</t>
  </si>
  <si>
    <t>Nerurological disorders</t>
  </si>
  <si>
    <t>Poster presentation with discussion</t>
  </si>
  <si>
    <t xml:space="preserve">International Journal of MS care </t>
  </si>
  <si>
    <t>Psychiatry and related</t>
  </si>
  <si>
    <t>MS for the Physician Assistant</t>
  </si>
  <si>
    <t>RPE Can do multiple Sclerosis</t>
  </si>
  <si>
    <t>Hand book of Urology - Parsons</t>
  </si>
  <si>
    <t>Journal Topic</t>
  </si>
  <si>
    <t>Cientificos Emprendedores</t>
  </si>
  <si>
    <t>Hendun</t>
  </si>
  <si>
    <t>Full text - Important medical books</t>
  </si>
  <si>
    <t>GIHF - MS</t>
  </si>
  <si>
    <t>Smoden medicine USA</t>
  </si>
  <si>
    <t>G A Parwez Tolu e islam Trust</t>
  </si>
  <si>
    <t>The Sam Biser "Save your Life" herbal video collection</t>
  </si>
  <si>
    <t>Healthylivingmagazine.us</t>
  </si>
  <si>
    <t>Preganancy and glial brain tumors</t>
  </si>
  <si>
    <t>Pregnancy Brain: Myth or reality</t>
  </si>
  <si>
    <t>Brain tumor and pregnancy - ScienceDirect</t>
  </si>
  <si>
    <t>Pregnancy causes lasting changes in womans Brain</t>
  </si>
  <si>
    <t>Why pregnancy brain is more than myth</t>
  </si>
  <si>
    <t>Long term changes in brain tumor</t>
  </si>
  <si>
    <t>Urology</t>
  </si>
  <si>
    <t xml:space="preserve">Myth and reality of Pregnancy </t>
  </si>
  <si>
    <t>Journal of neurology</t>
  </si>
  <si>
    <t>Mutiple Sclerosis - living with NHS</t>
  </si>
  <si>
    <t>Mutiple sclerosis - living with NHS</t>
  </si>
  <si>
    <t>Multiple sclerosis - Diagnosis</t>
  </si>
  <si>
    <t>Exercise and multiple sclerosis</t>
  </si>
  <si>
    <t>New guidelines for pregnancy and MS</t>
  </si>
  <si>
    <t>multiple sclerosis - for pregnancy</t>
  </si>
  <si>
    <t xml:space="preserve">Multiple sclerosis treatment: types of treatments </t>
  </si>
  <si>
    <t xml:space="preserve">multiple sclerosis and exercise: why MS patients </t>
  </si>
  <si>
    <t>Pregnancy and MS</t>
  </si>
  <si>
    <t>is physical exercise a MS disease modifying</t>
  </si>
  <si>
    <t>Neurological disorders -WHO</t>
  </si>
  <si>
    <t>Tumefactive MS</t>
  </si>
  <si>
    <t xml:space="preserve">ECTRIM 2019 - Poster Session </t>
  </si>
  <si>
    <t>ECTRIM 2019 - Poster Session 2</t>
  </si>
  <si>
    <t>Missing the Diagnosis: The Hidden Medical</t>
  </si>
  <si>
    <t>Clinical C deficiency (Scrurvy)</t>
  </si>
  <si>
    <t>Brain lesions: Causes, Symptoms</t>
  </si>
  <si>
    <t>Late effects of treatments for childhood</t>
  </si>
  <si>
    <t>Clinical Vignettes NCBI</t>
  </si>
  <si>
    <t>Search System</t>
  </si>
  <si>
    <t>Google Boolean (2Dsearch)</t>
  </si>
  <si>
    <t>Bing Boolean (2DSearch)</t>
  </si>
  <si>
    <t>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</si>
</sst>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2" fillId="0" borderId="0" xfId="58"/>
    <xf numFmtId="0" fontId="4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@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zoomScale="94" zoomScaleNormal="200" zoomScalePageLayoutView="200" workbookViewId="0">
      <selection activeCell="K14" sqref="K14"/>
    </sheetView>
  </sheetViews>
  <sheetFormatPr baseColWidth="10" defaultRowHeight="16" x14ac:dyDescent="0.2"/>
  <cols>
    <col min="1" max="1" width="21" customWidth="1"/>
  </cols>
  <sheetData>
    <row r="1" spans="1:8" x14ac:dyDescent="0.2">
      <c r="A1" s="1" t="s">
        <v>162</v>
      </c>
      <c r="B1" s="4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62</v>
      </c>
      <c r="B2" s="2">
        <f>'Dialog Boolean'!C16</f>
        <v>0.8</v>
      </c>
      <c r="C2" s="2">
        <f>'Dialog Boolean'!C17</f>
        <v>0.9</v>
      </c>
      <c r="D2" s="2">
        <f>'Dialog Boolean'!C18</f>
        <v>0.75710317460317467</v>
      </c>
      <c r="E2">
        <f>'Dialog Boolean'!F12</f>
        <v>0</v>
      </c>
      <c r="F2">
        <f>'Dialog Boolean'!G12</f>
        <v>0</v>
      </c>
      <c r="G2">
        <f>'Dialog Boolean'!H12</f>
        <v>0</v>
      </c>
      <c r="H2">
        <f>'Dialog Boolean'!I12</f>
        <v>0</v>
      </c>
    </row>
    <row r="3" spans="1:8" x14ac:dyDescent="0.2">
      <c r="A3" t="s">
        <v>61</v>
      </c>
      <c r="B3" s="2">
        <f>'TripDatabase Boolean'!C16</f>
        <v>0.8</v>
      </c>
      <c r="C3" s="2">
        <f>'TripDatabase Boolean'!C17</f>
        <v>0.8</v>
      </c>
      <c r="D3" s="2">
        <f>'TripDatabase Boolean'!C18</f>
        <v>0.68420634920634915</v>
      </c>
      <c r="E3">
        <f>'TripDatabase Boolean'!F12</f>
        <v>0</v>
      </c>
      <c r="F3">
        <f>'TripDatabase Boolean'!G12</f>
        <v>0</v>
      </c>
      <c r="G3">
        <f>'TripDatabase Boolean'!H12</f>
        <v>0</v>
      </c>
      <c r="H3">
        <f>'TripDatabase Boolean'!I12</f>
        <v>0</v>
      </c>
    </row>
    <row r="4" spans="1:8" x14ac:dyDescent="0.2">
      <c r="A4" t="s">
        <v>9</v>
      </c>
      <c r="B4" s="2">
        <f>'Bing Ranking'!C16</f>
        <v>1</v>
      </c>
      <c r="C4" s="2">
        <f>'Bing Ranking'!C17</f>
        <v>0.9</v>
      </c>
      <c r="D4" s="2">
        <f>'Bing Ranking'!C18</f>
        <v>0.9</v>
      </c>
      <c r="E4">
        <f>'Bing Ranking'!F12</f>
        <v>1</v>
      </c>
      <c r="F4">
        <f>'Bing Ranking'!G12</f>
        <v>0</v>
      </c>
      <c r="G4">
        <f>'Bing Ranking'!H12</f>
        <v>0</v>
      </c>
      <c r="H4">
        <f>'Bing Ranking'!I12</f>
        <v>0</v>
      </c>
    </row>
    <row r="5" spans="1:8" x14ac:dyDescent="0.2">
      <c r="A5" t="s">
        <v>164</v>
      </c>
      <c r="B5" s="2">
        <f>'Bing Boolean'!C16</f>
        <v>0.8</v>
      </c>
      <c r="C5" s="2">
        <f>'Bing Boolean'!C17</f>
        <v>0.9</v>
      </c>
      <c r="D5" s="2">
        <f>'Bing Boolean'!C18</f>
        <v>0.81543650793650779</v>
      </c>
      <c r="E5">
        <f>'Bing Boolean'!F12</f>
        <v>1</v>
      </c>
      <c r="F5">
        <f>'Bing Boolean'!G12</f>
        <v>0</v>
      </c>
      <c r="G5">
        <f>'Bing Boolean'!H12</f>
        <v>0</v>
      </c>
      <c r="H5">
        <f>'Bing Boolean'!I12</f>
        <v>1</v>
      </c>
    </row>
    <row r="6" spans="1:8" x14ac:dyDescent="0.2">
      <c r="A6" t="s">
        <v>11</v>
      </c>
      <c r="B6" s="2">
        <f>'Google Ranking'!C16</f>
        <v>1</v>
      </c>
      <c r="C6" s="2">
        <f>'Google Ranking'!C17</f>
        <v>1</v>
      </c>
      <c r="D6" s="2">
        <f>'Google Ranking'!C18</f>
        <v>1</v>
      </c>
      <c r="E6">
        <f>'Google Ranking'!F12</f>
        <v>2</v>
      </c>
      <c r="F6">
        <f>'Google Ranking'!G12</f>
        <v>0</v>
      </c>
      <c r="G6">
        <f>'Google Ranking'!H12</f>
        <v>0</v>
      </c>
      <c r="H6">
        <f>'Google Ranking'!I12</f>
        <v>0</v>
      </c>
    </row>
    <row r="7" spans="1:8" x14ac:dyDescent="0.2">
      <c r="A7" t="s">
        <v>163</v>
      </c>
      <c r="B7" s="2">
        <f>'Google Boolean'!C16</f>
        <v>1</v>
      </c>
      <c r="C7" s="2">
        <f>'Google Boolean'!C17</f>
        <v>1</v>
      </c>
      <c r="D7" s="2">
        <f>'Google Boolean'!C18</f>
        <v>1</v>
      </c>
      <c r="E7">
        <f>'Google Boolean'!F12</f>
        <v>1</v>
      </c>
      <c r="F7">
        <f>'Google Boolean'!G12</f>
        <v>0</v>
      </c>
      <c r="G7">
        <f>'Google Boolean'!H12</f>
        <v>0</v>
      </c>
      <c r="H7">
        <f>'Google Boolean'!I12</f>
        <v>0</v>
      </c>
    </row>
    <row r="8" spans="1:8" x14ac:dyDescent="0.2">
      <c r="A8" t="s">
        <v>49</v>
      </c>
      <c r="B8">
        <f>'Google Images Ranking'!C16</f>
        <v>1</v>
      </c>
      <c r="C8" s="2">
        <f>'Google Images Ranking'!C17</f>
        <v>0.9</v>
      </c>
      <c r="D8" s="2">
        <f>'Google Images Ranking'!C18</f>
        <v>0.87888888888888894</v>
      </c>
      <c r="E8">
        <f>'Google Images Ranking'!F12</f>
        <v>0</v>
      </c>
      <c r="F8">
        <f>'Google Images Ranking'!G12</f>
        <v>0</v>
      </c>
      <c r="G8">
        <f>'Google Images Ranking'!H12</f>
        <v>0</v>
      </c>
      <c r="H8">
        <f>'Google Images Ranking'!I12</f>
        <v>0</v>
      </c>
    </row>
    <row r="9" spans="1:8" x14ac:dyDescent="0.2">
      <c r="A9" t="s">
        <v>42</v>
      </c>
      <c r="B9" s="2">
        <f>'Bing Images Ranking'!C16</f>
        <v>1</v>
      </c>
      <c r="C9" s="2">
        <f>'Bing Images Ranking'!C17</f>
        <v>0.8</v>
      </c>
      <c r="D9" s="2">
        <f>'Bing Images Ranking'!C18</f>
        <v>0.8</v>
      </c>
      <c r="E9">
        <f>'Bing Images Ranking'!F12</f>
        <v>0</v>
      </c>
      <c r="F9">
        <f>'Bing Images Ranking'!G12</f>
        <v>0</v>
      </c>
      <c r="G9">
        <f>'Bing Images Ranking'!H12</f>
        <v>0</v>
      </c>
      <c r="H9">
        <f>'Bing Images Ranking'!I12</f>
        <v>1</v>
      </c>
    </row>
    <row r="10" spans="1:8" x14ac:dyDescent="0.2">
      <c r="A10" t="s">
        <v>43</v>
      </c>
      <c r="B10" s="2">
        <f>'Youtube Ranking'!C16</f>
        <v>0.8</v>
      </c>
      <c r="C10" s="2">
        <f>'Youtube Ranking'!C17</f>
        <v>0.9</v>
      </c>
      <c r="D10" s="2">
        <f>'Youtube Ranking'!C18</f>
        <v>0.83543650793650792</v>
      </c>
      <c r="E10">
        <f>'Youtube Ranking'!F12</f>
        <v>0</v>
      </c>
      <c r="F10">
        <f>'Youtube Ranking'!G12</f>
        <v>0</v>
      </c>
      <c r="G10">
        <f>'Youtube Ranking'!H12</f>
        <v>0</v>
      </c>
      <c r="H10">
        <f>'Youtube Ranking'!I12</f>
        <v>0</v>
      </c>
    </row>
    <row r="11" spans="1:8" x14ac:dyDescent="0.2">
      <c r="A11" t="s">
        <v>44</v>
      </c>
      <c r="B11" s="2">
        <f>'Bing Video Ranking'!C16</f>
        <v>1</v>
      </c>
      <c r="C11" s="2">
        <f>'Bing Video Ranking'!C17</f>
        <v>0.9</v>
      </c>
      <c r="D11" s="2">
        <f>'Bing Video Ranking'!C18</f>
        <v>0.9</v>
      </c>
      <c r="E11" s="2">
        <f>'Bing Video Ranking'!F12</f>
        <v>0</v>
      </c>
      <c r="F11" s="2">
        <f>'Bing Video Ranking'!G12</f>
        <v>0</v>
      </c>
      <c r="G11" s="2">
        <f>'Bing Video Ranking'!H12</f>
        <v>0</v>
      </c>
      <c r="H11" s="2">
        <f>'Bing Video Ranking'!I12</f>
        <v>0</v>
      </c>
    </row>
    <row r="12" spans="1:8" x14ac:dyDescent="0.2">
      <c r="A12" t="s">
        <v>50</v>
      </c>
      <c r="B12" s="2">
        <f>'Social Searcher Ranking'!C16</f>
        <v>1</v>
      </c>
      <c r="C12" s="2">
        <f>'Social Searcher Ranking'!C17</f>
        <v>0.8</v>
      </c>
      <c r="D12" s="2">
        <f>'Social Searcher Ranking'!C18</f>
        <v>0.76210317460317456</v>
      </c>
      <c r="E12" s="2">
        <f>'Social Searcher Ranking'!F12</f>
        <v>0</v>
      </c>
      <c r="F12" s="2">
        <f>'Social Searcher Ranking'!G16</f>
        <v>0</v>
      </c>
      <c r="G12" s="2">
        <f>'Social Searcher Ranking'!H16</f>
        <v>0</v>
      </c>
      <c r="H12" s="2">
        <f>'Social Searcher Ranking'!I16</f>
        <v>0</v>
      </c>
    </row>
    <row r="13" spans="1:8" x14ac:dyDescent="0.2">
      <c r="A13" t="s">
        <v>46</v>
      </c>
      <c r="B13" s="2">
        <f>'Startpage Boolean'!C16</f>
        <v>0.8</v>
      </c>
      <c r="C13" s="2">
        <f>'Startpage Boolean'!C17</f>
        <v>0.9</v>
      </c>
      <c r="D13" s="2">
        <f>'Startpage Boolean'!C18</f>
        <v>0.81543650793650779</v>
      </c>
      <c r="E13" s="2">
        <f>'Startpage Boolean'!F12</f>
        <v>0</v>
      </c>
      <c r="F13" s="2">
        <f>'Startpage Boolean'!G16</f>
        <v>0</v>
      </c>
      <c r="G13" s="2">
        <f>'Startpage Boolean'!H16</f>
        <v>0</v>
      </c>
      <c r="H13" s="2">
        <f>'Startpage Boolean'!I16</f>
        <v>0</v>
      </c>
    </row>
    <row r="14" spans="1:8" x14ac:dyDescent="0.2">
      <c r="A14" t="s">
        <v>47</v>
      </c>
      <c r="B14" s="2">
        <f>'Startpage Ranking'!C16</f>
        <v>0.8</v>
      </c>
      <c r="C14" s="2">
        <f>'Startpage Ranking'!C17</f>
        <v>0.5</v>
      </c>
      <c r="D14" s="2">
        <f>'Startpage Ranking'!C18</f>
        <v>0.46333333333333326</v>
      </c>
      <c r="E14" s="2">
        <f>'Startpage Ranking'!F12</f>
        <v>0</v>
      </c>
      <c r="F14" s="2">
        <f>'Startpage Ranking'!G16</f>
        <v>0</v>
      </c>
      <c r="G14" s="2">
        <f>'Startpage Ranking'!H16</f>
        <v>0</v>
      </c>
      <c r="H14" s="2">
        <f>'Startpage Ranking'!I16</f>
        <v>0</v>
      </c>
    </row>
    <row r="18" spans="1:8" x14ac:dyDescent="0.2">
      <c r="A18" t="s">
        <v>8</v>
      </c>
      <c r="B18" s="2">
        <f>'2Dsearch'!C16</f>
        <v>0.8</v>
      </c>
      <c r="C18" s="2">
        <f>'2Dsearch'!C17</f>
        <v>0.9</v>
      </c>
      <c r="D18" s="2">
        <f>'2Dsearch'!C18</f>
        <v>0.83543650793650792</v>
      </c>
      <c r="E18">
        <f>'2Dsearch'!F12</f>
        <v>0</v>
      </c>
      <c r="F18">
        <f>'2Dsearch'!G12</f>
        <v>0</v>
      </c>
      <c r="G18">
        <f>'2Dsearch'!H12</f>
        <v>0</v>
      </c>
      <c r="H18">
        <f>'2Dsearch'!I12</f>
        <v>0</v>
      </c>
    </row>
    <row r="19" spans="1:8" x14ac:dyDescent="0.2">
      <c r="A19" t="s">
        <v>7</v>
      </c>
      <c r="B19" s="2">
        <f>PubMed!C16</f>
        <v>1</v>
      </c>
      <c r="C19" s="2">
        <f>PubMed!C17</f>
        <v>0.8</v>
      </c>
      <c r="D19" s="2">
        <f>PubMed!C18</f>
        <v>0.74349206349206343</v>
      </c>
      <c r="E19">
        <f>PubMed!F12</f>
        <v>0</v>
      </c>
      <c r="F19">
        <f>PubMed!G12</f>
        <v>0</v>
      </c>
      <c r="G19">
        <f>PubMed!H12</f>
        <v>0</v>
      </c>
      <c r="H19">
        <f>PubMed!I12</f>
        <v>0</v>
      </c>
    </row>
    <row r="20" spans="1:8" x14ac:dyDescent="0.2">
      <c r="A20" s="5" t="s">
        <v>11</v>
      </c>
    </row>
    <row r="21" spans="1:8" x14ac:dyDescent="0.2">
      <c r="A21" s="5" t="s">
        <v>12</v>
      </c>
    </row>
    <row r="22" spans="1:8" x14ac:dyDescent="0.2">
      <c r="A22" s="5" t="s">
        <v>40</v>
      </c>
    </row>
    <row r="23" spans="1:8" x14ac:dyDescent="0.2">
      <c r="A23" s="5" t="s">
        <v>10</v>
      </c>
    </row>
    <row r="24" spans="1:8" x14ac:dyDescent="0.2">
      <c r="A24" s="5" t="s">
        <v>41</v>
      </c>
    </row>
    <row r="25" spans="1:8" x14ac:dyDescent="0.2">
      <c r="A25" s="5" t="s">
        <v>42</v>
      </c>
    </row>
    <row r="26" spans="1:8" x14ac:dyDescent="0.2">
      <c r="A26" s="5" t="s">
        <v>43</v>
      </c>
    </row>
    <row r="27" spans="1:8" x14ac:dyDescent="0.2">
      <c r="A27" s="5" t="s">
        <v>44</v>
      </c>
    </row>
    <row r="28" spans="1:8" x14ac:dyDescent="0.2">
      <c r="A28" s="5" t="s">
        <v>45</v>
      </c>
    </row>
    <row r="29" spans="1:8" x14ac:dyDescent="0.2">
      <c r="A29" s="5" t="s">
        <v>50</v>
      </c>
    </row>
    <row r="30" spans="1:8" x14ac:dyDescent="0.2">
      <c r="A30" s="5" t="s">
        <v>46</v>
      </c>
    </row>
    <row r="31" spans="1:8" x14ac:dyDescent="0.2">
      <c r="A31" s="5" t="s">
        <v>47</v>
      </c>
    </row>
    <row r="32" spans="1:8" x14ac:dyDescent="0.2">
      <c r="A32" t="s">
        <v>48</v>
      </c>
    </row>
  </sheetData>
  <conditionalFormatting sqref="D1:D14 D18:D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4 C18:C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4 B18:B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D14 B18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H14 E18:H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4 E18:E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4 H18:H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D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D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1" r:id="rId1" xr:uid="{A2DBCA75-7884-D241-A16A-4B12DC89693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zoomScale="200" zoomScaleNormal="200" zoomScalePageLayoutView="200" workbookViewId="0">
      <selection activeCell="C8" sqref="C8"/>
    </sheetView>
  </sheetViews>
  <sheetFormatPr baseColWidth="10" defaultRowHeight="16" x14ac:dyDescent="0.2"/>
  <cols>
    <col min="2" max="2" width="13.1640625" customWidth="1"/>
  </cols>
  <sheetData>
    <row r="1" spans="1:9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">
      <c r="A2">
        <v>1</v>
      </c>
      <c r="B2" t="s">
        <v>20</v>
      </c>
      <c r="C2">
        <v>1</v>
      </c>
      <c r="D2">
        <f>SUM(C2)</f>
        <v>1</v>
      </c>
      <c r="E2" s="2">
        <f>SUM(D2/A2)*C2</f>
        <v>1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</v>
      </c>
      <c r="B3" t="s">
        <v>21</v>
      </c>
      <c r="C3">
        <v>1</v>
      </c>
      <c r="D3">
        <f>SUM(C3+D2)</f>
        <v>2</v>
      </c>
      <c r="E3" s="2">
        <f t="shared" ref="E3:E11" si="0">SUM(D3/A3)*C3</f>
        <v>1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3</v>
      </c>
      <c r="B4" t="s">
        <v>22</v>
      </c>
      <c r="C4">
        <v>1</v>
      </c>
      <c r="D4">
        <f t="shared" ref="D4:D11" si="1">SUM(C4+D3)</f>
        <v>3</v>
      </c>
      <c r="E4" s="2">
        <f t="shared" si="0"/>
        <v>1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4</v>
      </c>
      <c r="B5" t="s">
        <v>23</v>
      </c>
      <c r="C5">
        <v>1</v>
      </c>
      <c r="D5">
        <f t="shared" si="1"/>
        <v>4</v>
      </c>
      <c r="E5" s="2">
        <f t="shared" si="0"/>
        <v>1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5</v>
      </c>
      <c r="B6" t="s">
        <v>24</v>
      </c>
      <c r="C6">
        <v>1</v>
      </c>
      <c r="D6">
        <f t="shared" si="1"/>
        <v>5</v>
      </c>
      <c r="E6" s="2">
        <f t="shared" si="0"/>
        <v>1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6</v>
      </c>
      <c r="B7" t="s">
        <v>25</v>
      </c>
      <c r="C7">
        <v>0</v>
      </c>
      <c r="D7">
        <f t="shared" si="1"/>
        <v>5</v>
      </c>
      <c r="E7" s="2">
        <f t="shared" si="0"/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7</v>
      </c>
      <c r="B8" t="s">
        <v>26</v>
      </c>
      <c r="C8">
        <v>1</v>
      </c>
      <c r="D8">
        <f t="shared" si="1"/>
        <v>6</v>
      </c>
      <c r="E8" s="2">
        <f t="shared" si="0"/>
        <v>0.8571428571428571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8</v>
      </c>
      <c r="B9" t="s">
        <v>27</v>
      </c>
      <c r="C9">
        <v>0</v>
      </c>
      <c r="D9">
        <f t="shared" si="1"/>
        <v>6</v>
      </c>
      <c r="E9" s="2">
        <f t="shared" si="0"/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9</v>
      </c>
      <c r="B10" t="s">
        <v>28</v>
      </c>
      <c r="C10">
        <v>1</v>
      </c>
      <c r="D10">
        <f t="shared" si="1"/>
        <v>7</v>
      </c>
      <c r="E10" s="2">
        <f>SUM(D10/A10)*C10</f>
        <v>0.77777777777777779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10</v>
      </c>
      <c r="B11" t="s">
        <v>29</v>
      </c>
      <c r="C11">
        <v>1</v>
      </c>
      <c r="D11">
        <f t="shared" si="1"/>
        <v>8</v>
      </c>
      <c r="E11" s="2">
        <f t="shared" si="0"/>
        <v>0.8</v>
      </c>
      <c r="F11">
        <v>0</v>
      </c>
      <c r="G11">
        <v>0</v>
      </c>
      <c r="H11">
        <v>0</v>
      </c>
      <c r="I11">
        <v>0</v>
      </c>
    </row>
    <row r="12" spans="1:9" x14ac:dyDescent="0.2">
      <c r="B12" t="s">
        <v>18</v>
      </c>
      <c r="C12">
        <f>SUM(C2:C11)</f>
        <v>8</v>
      </c>
      <c r="D12" t="s">
        <v>19</v>
      </c>
      <c r="E12" s="2">
        <f>SUM(E2:E11)</f>
        <v>7.4349206349206343</v>
      </c>
      <c r="F12">
        <f>SUM(F2:F11)</f>
        <v>0</v>
      </c>
      <c r="G12">
        <f>SUM(G2:G11)</f>
        <v>0</v>
      </c>
      <c r="H12">
        <f>SUM(H2:H11)</f>
        <v>0</v>
      </c>
      <c r="I12">
        <f>SUM(I2:I11)</f>
        <v>0</v>
      </c>
    </row>
    <row r="16" spans="1:9" x14ac:dyDescent="0.2">
      <c r="B16" t="s">
        <v>0</v>
      </c>
      <c r="C16" s="2">
        <f>SUM(D6/5)</f>
        <v>1</v>
      </c>
    </row>
    <row r="17" spans="2:3" x14ac:dyDescent="0.2">
      <c r="B17" t="s">
        <v>1</v>
      </c>
      <c r="C17" s="2">
        <f>SUM(D11/10)</f>
        <v>0.8</v>
      </c>
    </row>
    <row r="18" spans="2:3" x14ac:dyDescent="0.2">
      <c r="B18" t="s">
        <v>2</v>
      </c>
      <c r="C18" s="2">
        <f>SUM(E12)/10</f>
        <v>0.74349206349206343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topLeftCell="G1" zoomScale="200" zoomScaleNormal="200" zoomScalePageLayoutView="200" workbookViewId="0">
      <selection activeCell="B12" sqref="B12"/>
    </sheetView>
  </sheetViews>
  <sheetFormatPr baseColWidth="10" defaultRowHeight="16" x14ac:dyDescent="0.2"/>
  <sheetData>
    <row r="1" spans="1:9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">
      <c r="A2">
        <v>1</v>
      </c>
      <c r="B2" t="s">
        <v>30</v>
      </c>
      <c r="C2">
        <v>1</v>
      </c>
      <c r="D2">
        <f>SUM(C2)</f>
        <v>1</v>
      </c>
      <c r="E2" s="2">
        <f>SUM(D2/A2)*C2</f>
        <v>1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</v>
      </c>
      <c r="B3" t="s">
        <v>31</v>
      </c>
      <c r="C3">
        <v>1</v>
      </c>
      <c r="D3">
        <f>SUM(C3+D2)</f>
        <v>2</v>
      </c>
      <c r="E3" s="2">
        <f t="shared" ref="E3:E11" si="0">SUM(D3/A3)*C3</f>
        <v>1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3</v>
      </c>
      <c r="B4" t="s">
        <v>32</v>
      </c>
      <c r="C4">
        <v>1</v>
      </c>
      <c r="D4">
        <f t="shared" ref="D4:D11" si="1">SUM(C4+D3)</f>
        <v>3</v>
      </c>
      <c r="E4" s="2">
        <f t="shared" si="0"/>
        <v>1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4</v>
      </c>
      <c r="B5" t="s">
        <v>33</v>
      </c>
      <c r="C5">
        <v>1</v>
      </c>
      <c r="D5">
        <f t="shared" si="1"/>
        <v>4</v>
      </c>
      <c r="E5" s="2">
        <f t="shared" si="0"/>
        <v>1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5</v>
      </c>
      <c r="B6" t="s">
        <v>34</v>
      </c>
      <c r="C6">
        <v>0</v>
      </c>
      <c r="D6">
        <f t="shared" si="1"/>
        <v>4</v>
      </c>
      <c r="E6" s="2">
        <f t="shared" si="0"/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6</v>
      </c>
      <c r="B7" t="s">
        <v>35</v>
      </c>
      <c r="C7">
        <v>1</v>
      </c>
      <c r="D7">
        <f t="shared" si="1"/>
        <v>5</v>
      </c>
      <c r="E7" s="2">
        <f t="shared" si="0"/>
        <v>0.83333333333333337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7</v>
      </c>
      <c r="B8" t="s">
        <v>36</v>
      </c>
      <c r="C8">
        <v>1</v>
      </c>
      <c r="D8">
        <f t="shared" si="1"/>
        <v>6</v>
      </c>
      <c r="E8" s="2">
        <f t="shared" si="0"/>
        <v>0.8571428571428571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8</v>
      </c>
      <c r="B9" t="s">
        <v>37</v>
      </c>
      <c r="C9">
        <v>1</v>
      </c>
      <c r="D9">
        <f t="shared" si="1"/>
        <v>7</v>
      </c>
      <c r="E9" s="2">
        <f t="shared" si="0"/>
        <v>0.875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9</v>
      </c>
      <c r="B10" t="s">
        <v>38</v>
      </c>
      <c r="C10">
        <v>1</v>
      </c>
      <c r="D10">
        <f t="shared" si="1"/>
        <v>8</v>
      </c>
      <c r="E10" s="2">
        <f>SUM(D10/A10)*C10</f>
        <v>0.88888888888888884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10</v>
      </c>
      <c r="B11" t="s">
        <v>39</v>
      </c>
      <c r="C11">
        <v>1</v>
      </c>
      <c r="D11">
        <f t="shared" si="1"/>
        <v>9</v>
      </c>
      <c r="E11" s="2">
        <f t="shared" si="0"/>
        <v>0.9</v>
      </c>
      <c r="F11">
        <v>0</v>
      </c>
      <c r="G11">
        <v>0</v>
      </c>
      <c r="H11">
        <v>0</v>
      </c>
      <c r="I11">
        <v>0</v>
      </c>
    </row>
    <row r="12" spans="1:9" x14ac:dyDescent="0.2">
      <c r="B12" t="s">
        <v>18</v>
      </c>
      <c r="C12">
        <f>SUM(C2:C11)</f>
        <v>9</v>
      </c>
      <c r="D12" t="s">
        <v>19</v>
      </c>
      <c r="E12" s="2">
        <f>SUM(E2:E11)</f>
        <v>8.3543650793650794</v>
      </c>
      <c r="F12">
        <f>SUM(F2:F11)</f>
        <v>0</v>
      </c>
      <c r="G12">
        <f>SUM(G2:G11)</f>
        <v>0</v>
      </c>
      <c r="H12">
        <f>SUM(H2:H11)</f>
        <v>0</v>
      </c>
      <c r="I12">
        <f>SUM(I2:I11)</f>
        <v>0</v>
      </c>
    </row>
    <row r="16" spans="1:9" x14ac:dyDescent="0.2">
      <c r="B16" t="s">
        <v>0</v>
      </c>
      <c r="C16" s="2">
        <f>SUM(D6/5)</f>
        <v>0.8</v>
      </c>
    </row>
    <row r="17" spans="2:3" x14ac:dyDescent="0.2">
      <c r="B17" t="s">
        <v>1</v>
      </c>
      <c r="C17" s="2">
        <f>SUM(D11/10)</f>
        <v>0.9</v>
      </c>
    </row>
    <row r="18" spans="2:3" x14ac:dyDescent="0.2">
      <c r="B18" t="s">
        <v>2</v>
      </c>
      <c r="C18" s="2">
        <f>SUM(E12)/10</f>
        <v>0.83543650793650792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zoomScaleNormal="200" zoomScalePageLayoutView="200" workbookViewId="0">
      <selection activeCell="E16" sqref="E16"/>
    </sheetView>
  </sheetViews>
  <sheetFormatPr baseColWidth="10" defaultRowHeight="16" x14ac:dyDescent="0.2"/>
  <cols>
    <col min="2" max="2" width="41" customWidth="1"/>
  </cols>
  <sheetData>
    <row r="1" spans="1:9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">
      <c r="A2">
        <v>1</v>
      </c>
      <c r="B2" t="s">
        <v>93</v>
      </c>
      <c r="C2">
        <v>1</v>
      </c>
      <c r="D2">
        <f>SUM(C2)</f>
        <v>1</v>
      </c>
      <c r="E2" s="2">
        <f>SUM(D2/A2)*C2</f>
        <v>1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</v>
      </c>
      <c r="B3" t="s">
        <v>94</v>
      </c>
      <c r="C3">
        <v>0</v>
      </c>
      <c r="D3">
        <f>SUM(C3+D2)</f>
        <v>1</v>
      </c>
      <c r="E3" s="2">
        <f t="shared" ref="E3:E11" si="0">SUM(D3/A3)*C3</f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3</v>
      </c>
      <c r="B4" t="s">
        <v>95</v>
      </c>
      <c r="C4">
        <v>1</v>
      </c>
      <c r="D4">
        <f t="shared" ref="D4:D11" si="1">SUM(C4+D3)</f>
        <v>2</v>
      </c>
      <c r="E4" s="2">
        <f t="shared" si="0"/>
        <v>0.66666666666666663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4</v>
      </c>
      <c r="B5" t="s">
        <v>96</v>
      </c>
      <c r="C5">
        <v>1</v>
      </c>
      <c r="D5">
        <f t="shared" si="1"/>
        <v>3</v>
      </c>
      <c r="E5" s="2">
        <f t="shared" si="0"/>
        <v>0.75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5</v>
      </c>
      <c r="B6" t="s">
        <v>97</v>
      </c>
      <c r="C6">
        <v>1</v>
      </c>
      <c r="D6">
        <f t="shared" si="1"/>
        <v>4</v>
      </c>
      <c r="E6" s="2">
        <f t="shared" si="0"/>
        <v>0.8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6</v>
      </c>
      <c r="B7" t="s">
        <v>98</v>
      </c>
      <c r="C7">
        <v>1</v>
      </c>
      <c r="D7">
        <f t="shared" si="1"/>
        <v>5</v>
      </c>
      <c r="E7" s="2">
        <f t="shared" si="0"/>
        <v>0.83333333333333337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7</v>
      </c>
      <c r="B8" t="s">
        <v>99</v>
      </c>
      <c r="C8">
        <v>1</v>
      </c>
      <c r="D8">
        <f t="shared" si="1"/>
        <v>6</v>
      </c>
      <c r="E8" s="2">
        <f t="shared" si="0"/>
        <v>0.8571428571428571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8</v>
      </c>
      <c r="B9" t="s">
        <v>100</v>
      </c>
      <c r="C9">
        <v>1</v>
      </c>
      <c r="D9">
        <f t="shared" si="1"/>
        <v>7</v>
      </c>
      <c r="E9" s="2">
        <f t="shared" si="0"/>
        <v>0.875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9</v>
      </c>
      <c r="B10" t="s">
        <v>101</v>
      </c>
      <c r="C10">
        <v>1</v>
      </c>
      <c r="D10">
        <f t="shared" si="1"/>
        <v>8</v>
      </c>
      <c r="E10" s="2">
        <f>SUM(D10/A10)*C10</f>
        <v>0.88888888888888884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10</v>
      </c>
      <c r="B11" t="s">
        <v>102</v>
      </c>
      <c r="C11">
        <v>1</v>
      </c>
      <c r="D11">
        <f t="shared" si="1"/>
        <v>9</v>
      </c>
      <c r="E11" s="2">
        <f t="shared" si="0"/>
        <v>0.9</v>
      </c>
      <c r="F11">
        <v>0</v>
      </c>
      <c r="G11">
        <v>0</v>
      </c>
      <c r="H11">
        <v>0</v>
      </c>
      <c r="I11">
        <v>0</v>
      </c>
    </row>
    <row r="12" spans="1:9" x14ac:dyDescent="0.2">
      <c r="B12" t="s">
        <v>18</v>
      </c>
      <c r="C12">
        <f>SUM(C2:C11)</f>
        <v>9</v>
      </c>
      <c r="D12" t="s">
        <v>19</v>
      </c>
      <c r="E12" s="2">
        <f>SUM(E2:E11)</f>
        <v>7.5710317460317462</v>
      </c>
      <c r="F12">
        <f>SUM(F2:F11)</f>
        <v>0</v>
      </c>
      <c r="G12">
        <f>SUM(G2:G11)</f>
        <v>0</v>
      </c>
      <c r="H12">
        <f>SUM(H2:H11)</f>
        <v>0</v>
      </c>
      <c r="I12">
        <f>SUM(I2:I11)</f>
        <v>0</v>
      </c>
    </row>
    <row r="16" spans="1:9" x14ac:dyDescent="0.2">
      <c r="B16" t="s">
        <v>0</v>
      </c>
      <c r="C16" s="2">
        <f>SUM(D6/5)</f>
        <v>0.8</v>
      </c>
    </row>
    <row r="17" spans="2:3" x14ac:dyDescent="0.2">
      <c r="B17" t="s">
        <v>1</v>
      </c>
      <c r="C17" s="2">
        <f>SUM(D11/10)</f>
        <v>0.9</v>
      </c>
    </row>
    <row r="18" spans="2:3" x14ac:dyDescent="0.2">
      <c r="B18" t="s">
        <v>2</v>
      </c>
      <c r="C18" s="2">
        <f>SUM(E12)/10</f>
        <v>0.75710317460317467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8"/>
  <sheetViews>
    <sheetView topLeftCell="A4" zoomScale="200" zoomScaleNormal="200" zoomScalePageLayoutView="200" workbookViewId="0">
      <selection activeCell="C11" sqref="C11"/>
    </sheetView>
  </sheetViews>
  <sheetFormatPr baseColWidth="10" defaultRowHeight="16" x14ac:dyDescent="0.2"/>
  <sheetData>
    <row r="1" spans="1:9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">
      <c r="A2">
        <v>1</v>
      </c>
      <c r="B2">
        <v>1</v>
      </c>
      <c r="C2">
        <v>1</v>
      </c>
      <c r="D2">
        <f>SUM(C2)</f>
        <v>1</v>
      </c>
      <c r="E2" s="2">
        <f>SUM(D2/A2)*C2</f>
        <v>1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</v>
      </c>
      <c r="B3" t="s">
        <v>134</v>
      </c>
      <c r="C3">
        <v>1</v>
      </c>
      <c r="D3">
        <f>SUM(C3+D2)</f>
        <v>2</v>
      </c>
      <c r="E3" s="2">
        <f t="shared" ref="E3:E11" si="0">SUM(D3/A3)*C3</f>
        <v>1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3</v>
      </c>
      <c r="B4" t="s">
        <v>135</v>
      </c>
      <c r="C4">
        <v>1</v>
      </c>
      <c r="D4">
        <f t="shared" ref="D4:D11" si="1">SUM(C4+D3)</f>
        <v>3</v>
      </c>
      <c r="E4" s="2">
        <f t="shared" si="0"/>
        <v>1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4</v>
      </c>
      <c r="B5" t="s">
        <v>136</v>
      </c>
      <c r="C5">
        <v>1</v>
      </c>
      <c r="D5">
        <f t="shared" si="1"/>
        <v>4</v>
      </c>
      <c r="E5" s="2">
        <f t="shared" si="0"/>
        <v>1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5</v>
      </c>
      <c r="B6" t="s">
        <v>140</v>
      </c>
      <c r="C6">
        <v>1</v>
      </c>
      <c r="D6">
        <f t="shared" si="1"/>
        <v>5</v>
      </c>
      <c r="E6" s="2">
        <f t="shared" si="0"/>
        <v>1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6</v>
      </c>
      <c r="B7" t="s">
        <v>139</v>
      </c>
      <c r="C7">
        <v>1</v>
      </c>
      <c r="D7">
        <f t="shared" si="1"/>
        <v>6</v>
      </c>
      <c r="E7" s="2">
        <f t="shared" si="0"/>
        <v>1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7</v>
      </c>
      <c r="B8" t="s">
        <v>137</v>
      </c>
      <c r="C8">
        <v>1</v>
      </c>
      <c r="D8">
        <f t="shared" si="1"/>
        <v>7</v>
      </c>
      <c r="E8" s="2">
        <f t="shared" si="0"/>
        <v>1</v>
      </c>
      <c r="F8">
        <v>1</v>
      </c>
      <c r="G8">
        <v>0</v>
      </c>
      <c r="H8">
        <v>0</v>
      </c>
      <c r="I8">
        <v>0</v>
      </c>
    </row>
    <row r="9" spans="1:9" x14ac:dyDescent="0.2">
      <c r="A9">
        <v>8</v>
      </c>
      <c r="B9" t="s">
        <v>138</v>
      </c>
      <c r="C9">
        <v>1</v>
      </c>
      <c r="D9">
        <f t="shared" si="1"/>
        <v>8</v>
      </c>
      <c r="E9" s="2">
        <f t="shared" si="0"/>
        <v>1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9</v>
      </c>
      <c r="B10" t="s">
        <v>141</v>
      </c>
      <c r="C10">
        <v>1</v>
      </c>
      <c r="D10">
        <f t="shared" si="1"/>
        <v>9</v>
      </c>
      <c r="E10" s="2">
        <f>SUM(D10/A10)*C10</f>
        <v>1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10</v>
      </c>
      <c r="B11" t="s">
        <v>142</v>
      </c>
      <c r="C11">
        <v>0</v>
      </c>
      <c r="D11">
        <f t="shared" si="1"/>
        <v>9</v>
      </c>
      <c r="E11" s="2">
        <f t="shared" si="0"/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B12" t="s">
        <v>18</v>
      </c>
      <c r="C12">
        <f>SUM(C2:C11)</f>
        <v>9</v>
      </c>
      <c r="D12" t="s">
        <v>19</v>
      </c>
      <c r="E12" s="2">
        <f>SUM(E2:E11)</f>
        <v>9</v>
      </c>
      <c r="F12">
        <f>SUM(F2:F11)</f>
        <v>1</v>
      </c>
      <c r="G12">
        <f>SUM(G2:G11)</f>
        <v>0</v>
      </c>
      <c r="H12">
        <f>SUM(H2:H11)</f>
        <v>0</v>
      </c>
      <c r="I12">
        <f>SUM(I2:I11)</f>
        <v>0</v>
      </c>
    </row>
    <row r="16" spans="1:9" x14ac:dyDescent="0.2">
      <c r="B16" t="s">
        <v>0</v>
      </c>
      <c r="C16" s="2">
        <f>SUM(D6/5)</f>
        <v>1</v>
      </c>
    </row>
    <row r="17" spans="2:3" x14ac:dyDescent="0.2">
      <c r="B17" t="s">
        <v>1</v>
      </c>
      <c r="C17" s="2">
        <f>SUM(D11/10)</f>
        <v>0.9</v>
      </c>
    </row>
    <row r="18" spans="2:3" x14ac:dyDescent="0.2">
      <c r="B18" t="s">
        <v>2</v>
      </c>
      <c r="C18" s="2">
        <f>SUM(E12)/10</f>
        <v>0.9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8"/>
  <sheetViews>
    <sheetView topLeftCell="A4" zoomScale="200" zoomScaleNormal="200" zoomScalePageLayoutView="200" workbookViewId="0">
      <selection activeCell="D14" sqref="D14"/>
    </sheetView>
  </sheetViews>
  <sheetFormatPr baseColWidth="10" defaultRowHeight="16" x14ac:dyDescent="0.2"/>
  <sheetData>
    <row r="1" spans="1:9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">
      <c r="A2">
        <v>1</v>
      </c>
      <c r="B2" t="s">
        <v>124</v>
      </c>
      <c r="C2">
        <v>1</v>
      </c>
      <c r="D2">
        <f>SUM(C2)</f>
        <v>1</v>
      </c>
      <c r="E2" s="2">
        <f>SUM(D2/A2)*C2</f>
        <v>1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</v>
      </c>
      <c r="B3" t="s">
        <v>125</v>
      </c>
      <c r="C3">
        <v>1</v>
      </c>
      <c r="D3">
        <f>SUM(C3+D2)</f>
        <v>2</v>
      </c>
      <c r="E3" s="2">
        <f t="shared" ref="E3:E11" si="0">SUM(D3/A3)*C3</f>
        <v>1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3</v>
      </c>
      <c r="B4" t="s">
        <v>126</v>
      </c>
      <c r="C4">
        <v>1</v>
      </c>
      <c r="D4">
        <f t="shared" ref="D4:D11" si="1">SUM(C4+D3)</f>
        <v>3</v>
      </c>
      <c r="E4" s="2">
        <f t="shared" si="0"/>
        <v>1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4</v>
      </c>
      <c r="B5" t="s">
        <v>127</v>
      </c>
      <c r="C5">
        <v>0</v>
      </c>
      <c r="D5">
        <f t="shared" si="1"/>
        <v>3</v>
      </c>
      <c r="E5" s="2">
        <f t="shared" si="0"/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5</v>
      </c>
      <c r="B6" t="s">
        <v>128</v>
      </c>
      <c r="C6">
        <v>1</v>
      </c>
      <c r="D6">
        <f t="shared" si="1"/>
        <v>4</v>
      </c>
      <c r="E6" s="2">
        <f t="shared" si="0"/>
        <v>0.8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6</v>
      </c>
      <c r="B7" t="s">
        <v>129</v>
      </c>
      <c r="C7">
        <v>1</v>
      </c>
      <c r="D7">
        <f t="shared" si="1"/>
        <v>5</v>
      </c>
      <c r="E7" s="2">
        <f t="shared" si="0"/>
        <v>0.83333333333333337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7</v>
      </c>
      <c r="B8" t="s">
        <v>130</v>
      </c>
      <c r="C8">
        <v>1</v>
      </c>
      <c r="D8">
        <f t="shared" si="1"/>
        <v>6</v>
      </c>
      <c r="E8" s="2">
        <f t="shared" si="0"/>
        <v>0.8571428571428571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8</v>
      </c>
      <c r="B9" t="s">
        <v>131</v>
      </c>
      <c r="C9">
        <v>1</v>
      </c>
      <c r="D9">
        <f t="shared" si="1"/>
        <v>7</v>
      </c>
      <c r="E9" s="2">
        <f t="shared" si="0"/>
        <v>0.875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9</v>
      </c>
      <c r="B10" t="s">
        <v>132</v>
      </c>
      <c r="C10">
        <v>1</v>
      </c>
      <c r="D10">
        <f t="shared" si="1"/>
        <v>8</v>
      </c>
      <c r="E10" s="2">
        <f>SUM(D10/A10)*C10</f>
        <v>0.88888888888888884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10</v>
      </c>
      <c r="B11" t="s">
        <v>133</v>
      </c>
      <c r="C11">
        <v>1</v>
      </c>
      <c r="D11">
        <f t="shared" si="1"/>
        <v>9</v>
      </c>
      <c r="E11" s="2">
        <f t="shared" si="0"/>
        <v>0.9</v>
      </c>
      <c r="F11">
        <v>1</v>
      </c>
      <c r="G11">
        <v>0</v>
      </c>
      <c r="H11">
        <v>0</v>
      </c>
      <c r="I11">
        <v>1</v>
      </c>
    </row>
    <row r="12" spans="1:9" x14ac:dyDescent="0.2">
      <c r="B12" t="s">
        <v>18</v>
      </c>
      <c r="C12">
        <f>SUM(C2:C11)</f>
        <v>9</v>
      </c>
      <c r="D12" t="s">
        <v>19</v>
      </c>
      <c r="E12" s="2">
        <f>SUM(E2:E11)</f>
        <v>8.1543650793650784</v>
      </c>
      <c r="F12">
        <f>SUM(F2:F11)</f>
        <v>1</v>
      </c>
      <c r="G12">
        <f>SUM(G2:G11)</f>
        <v>0</v>
      </c>
      <c r="H12">
        <f>SUM(H2:H11)</f>
        <v>0</v>
      </c>
      <c r="I12">
        <f>SUM(I2:I11)</f>
        <v>1</v>
      </c>
    </row>
    <row r="16" spans="1:9" x14ac:dyDescent="0.2">
      <c r="B16" t="s">
        <v>0</v>
      </c>
      <c r="C16" s="2">
        <f>SUM(D6/5)</f>
        <v>0.8</v>
      </c>
    </row>
    <row r="17" spans="2:3" x14ac:dyDescent="0.2">
      <c r="B17" t="s">
        <v>1</v>
      </c>
      <c r="C17" s="2">
        <f>SUM(D11/10)</f>
        <v>0.9</v>
      </c>
    </row>
    <row r="18" spans="2:3" x14ac:dyDescent="0.2">
      <c r="B18" t="s">
        <v>2</v>
      </c>
      <c r="C18" s="2">
        <f>SUM(E12)/10</f>
        <v>0.81543650793650779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8"/>
  <sheetViews>
    <sheetView zoomScale="200" zoomScaleNormal="200" zoomScalePageLayoutView="200" workbookViewId="0">
      <selection activeCell="E15" sqref="E15"/>
    </sheetView>
  </sheetViews>
  <sheetFormatPr baseColWidth="10" defaultRowHeight="16" x14ac:dyDescent="0.2"/>
  <sheetData>
    <row r="1" spans="1:9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">
      <c r="A2">
        <v>1</v>
      </c>
      <c r="B2" t="s">
        <v>153</v>
      </c>
      <c r="C2">
        <v>1</v>
      </c>
      <c r="D2">
        <f>SUM(C2)</f>
        <v>1</v>
      </c>
      <c r="E2" s="2">
        <f>SUM(D2/A2)*C2</f>
        <v>1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</v>
      </c>
      <c r="B3" t="s">
        <v>154</v>
      </c>
      <c r="C3">
        <v>1</v>
      </c>
      <c r="D3">
        <f>SUM(C3+D2)</f>
        <v>2</v>
      </c>
      <c r="E3" s="2">
        <f t="shared" ref="E3:E11" si="0">SUM(D3/A3)*C3</f>
        <v>1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3</v>
      </c>
      <c r="B4" t="s">
        <v>155</v>
      </c>
      <c r="C4">
        <v>1</v>
      </c>
      <c r="D4">
        <f t="shared" ref="D4:D11" si="1">SUM(C4+D3)</f>
        <v>3</v>
      </c>
      <c r="E4" s="2">
        <f t="shared" si="0"/>
        <v>1</v>
      </c>
      <c r="F4">
        <v>1</v>
      </c>
      <c r="G4">
        <v>0</v>
      </c>
      <c r="H4">
        <v>0</v>
      </c>
      <c r="I4">
        <v>0</v>
      </c>
    </row>
    <row r="5" spans="1:9" x14ac:dyDescent="0.2">
      <c r="A5">
        <v>4</v>
      </c>
      <c r="B5" t="s">
        <v>156</v>
      </c>
      <c r="C5">
        <v>1</v>
      </c>
      <c r="D5">
        <f t="shared" si="1"/>
        <v>4</v>
      </c>
      <c r="E5" s="2">
        <f t="shared" si="0"/>
        <v>1</v>
      </c>
      <c r="F5">
        <v>1</v>
      </c>
      <c r="G5">
        <v>0</v>
      </c>
      <c r="H5">
        <v>0</v>
      </c>
      <c r="I5">
        <v>0</v>
      </c>
    </row>
    <row r="6" spans="1:9" x14ac:dyDescent="0.2">
      <c r="A6">
        <v>5</v>
      </c>
      <c r="B6" t="s">
        <v>157</v>
      </c>
      <c r="C6">
        <v>1</v>
      </c>
      <c r="D6">
        <f t="shared" si="1"/>
        <v>5</v>
      </c>
      <c r="E6" s="2">
        <f t="shared" si="0"/>
        <v>1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6</v>
      </c>
      <c r="B7" t="s">
        <v>78</v>
      </c>
      <c r="C7">
        <v>1</v>
      </c>
      <c r="D7">
        <f t="shared" si="1"/>
        <v>6</v>
      </c>
      <c r="E7" s="2">
        <f t="shared" si="0"/>
        <v>1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7</v>
      </c>
      <c r="B8" t="s">
        <v>158</v>
      </c>
      <c r="C8">
        <v>1</v>
      </c>
      <c r="D8">
        <f t="shared" si="1"/>
        <v>7</v>
      </c>
      <c r="E8" s="2">
        <f t="shared" si="0"/>
        <v>1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8</v>
      </c>
      <c r="B9" t="s">
        <v>159</v>
      </c>
      <c r="C9">
        <v>1</v>
      </c>
      <c r="D9">
        <f t="shared" si="1"/>
        <v>8</v>
      </c>
      <c r="E9" s="2">
        <f t="shared" si="0"/>
        <v>1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9</v>
      </c>
      <c r="B10" t="s">
        <v>160</v>
      </c>
      <c r="C10">
        <v>1</v>
      </c>
      <c r="D10">
        <f t="shared" si="1"/>
        <v>9</v>
      </c>
      <c r="E10" s="2">
        <f>SUM(D10/A10)*C10</f>
        <v>1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10</v>
      </c>
      <c r="B11" t="s">
        <v>161</v>
      </c>
      <c r="C11">
        <v>1</v>
      </c>
      <c r="D11">
        <f t="shared" si="1"/>
        <v>10</v>
      </c>
      <c r="E11" s="2">
        <f t="shared" si="0"/>
        <v>1</v>
      </c>
      <c r="F11">
        <v>0</v>
      </c>
      <c r="G11">
        <v>0</v>
      </c>
      <c r="H11">
        <v>0</v>
      </c>
      <c r="I11">
        <v>0</v>
      </c>
    </row>
    <row r="12" spans="1:9" x14ac:dyDescent="0.2">
      <c r="B12" t="s">
        <v>18</v>
      </c>
      <c r="C12">
        <f>SUM(C2:C11)</f>
        <v>10</v>
      </c>
      <c r="D12" t="s">
        <v>19</v>
      </c>
      <c r="E12" s="2">
        <f>SUM(E2:E11)</f>
        <v>10</v>
      </c>
      <c r="F12">
        <f>SUM(F2:F11)</f>
        <v>2</v>
      </c>
      <c r="G12">
        <f>SUM(G2:G11)</f>
        <v>0</v>
      </c>
      <c r="H12">
        <f>SUM(H2:H11)</f>
        <v>0</v>
      </c>
      <c r="I12">
        <f>SUM(I2:I11)</f>
        <v>0</v>
      </c>
    </row>
    <row r="16" spans="1:9" x14ac:dyDescent="0.2">
      <c r="B16" t="s">
        <v>0</v>
      </c>
      <c r="C16" s="2">
        <f>SUM(D6/5)</f>
        <v>1</v>
      </c>
    </row>
    <row r="17" spans="2:3" x14ac:dyDescent="0.2">
      <c r="B17" t="s">
        <v>1</v>
      </c>
      <c r="C17" s="2">
        <f>SUM(D11/10)</f>
        <v>1</v>
      </c>
    </row>
    <row r="18" spans="2:3" x14ac:dyDescent="0.2">
      <c r="B18" t="s">
        <v>2</v>
      </c>
      <c r="C18" s="2">
        <f>SUM(E12)/10</f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8"/>
  <sheetViews>
    <sheetView topLeftCell="B6" zoomScale="200" zoomScaleNormal="200" zoomScalePageLayoutView="200" workbookViewId="0">
      <selection activeCell="F13" sqref="F13"/>
    </sheetView>
  </sheetViews>
  <sheetFormatPr baseColWidth="10" defaultRowHeight="16" x14ac:dyDescent="0.2"/>
  <sheetData>
    <row r="1" spans="1:9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">
      <c r="A2">
        <v>1</v>
      </c>
      <c r="B2" t="s">
        <v>143</v>
      </c>
      <c r="C2">
        <v>1</v>
      </c>
      <c r="D2">
        <f>SUM(C2)</f>
        <v>1</v>
      </c>
      <c r="E2" s="2">
        <f>SUM(D2/A2)*C2</f>
        <v>1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</v>
      </c>
      <c r="B3" t="s">
        <v>144</v>
      </c>
      <c r="C3">
        <v>1</v>
      </c>
      <c r="D3">
        <f>SUM(C3+D2)</f>
        <v>2</v>
      </c>
      <c r="E3" s="2">
        <f t="shared" ref="E3:E11" si="0">SUM(D3/A3)*C3</f>
        <v>1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3</v>
      </c>
      <c r="B4" t="s">
        <v>145</v>
      </c>
      <c r="C4">
        <v>1</v>
      </c>
      <c r="D4">
        <f t="shared" ref="D4:D11" si="1">SUM(C4+D3)</f>
        <v>3</v>
      </c>
      <c r="E4" s="2">
        <f t="shared" si="0"/>
        <v>1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4</v>
      </c>
      <c r="B5" t="s">
        <v>146</v>
      </c>
      <c r="C5">
        <v>1</v>
      </c>
      <c r="D5">
        <f t="shared" si="1"/>
        <v>4</v>
      </c>
      <c r="E5" s="2">
        <f t="shared" si="0"/>
        <v>1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5</v>
      </c>
      <c r="B6" t="s">
        <v>147</v>
      </c>
      <c r="C6">
        <v>1</v>
      </c>
      <c r="D6">
        <f t="shared" si="1"/>
        <v>5</v>
      </c>
      <c r="E6" s="2">
        <f t="shared" si="0"/>
        <v>1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6</v>
      </c>
      <c r="B7" t="s">
        <v>148</v>
      </c>
      <c r="C7">
        <v>1</v>
      </c>
      <c r="D7">
        <f t="shared" si="1"/>
        <v>6</v>
      </c>
      <c r="E7" s="2">
        <f t="shared" si="0"/>
        <v>1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7</v>
      </c>
      <c r="B8" t="s">
        <v>149</v>
      </c>
      <c r="C8">
        <v>1</v>
      </c>
      <c r="D8">
        <f t="shared" si="1"/>
        <v>7</v>
      </c>
      <c r="E8" s="2">
        <f t="shared" si="0"/>
        <v>1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8</v>
      </c>
      <c r="B9" t="s">
        <v>150</v>
      </c>
      <c r="C9">
        <v>1</v>
      </c>
      <c r="D9">
        <f t="shared" si="1"/>
        <v>8</v>
      </c>
      <c r="E9" s="2">
        <f t="shared" si="0"/>
        <v>1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9</v>
      </c>
      <c r="B10" t="s">
        <v>151</v>
      </c>
      <c r="C10">
        <v>1</v>
      </c>
      <c r="D10">
        <f t="shared" si="1"/>
        <v>9</v>
      </c>
      <c r="E10" s="2">
        <f>SUM(D10/A10)*C10</f>
        <v>1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10</v>
      </c>
      <c r="B11" t="s">
        <v>152</v>
      </c>
      <c r="C11">
        <v>1</v>
      </c>
      <c r="D11">
        <f t="shared" si="1"/>
        <v>10</v>
      </c>
      <c r="E11" s="2">
        <f t="shared" si="0"/>
        <v>1</v>
      </c>
      <c r="F11">
        <v>1</v>
      </c>
      <c r="G11">
        <v>0</v>
      </c>
      <c r="H11">
        <v>0</v>
      </c>
      <c r="I11">
        <v>0</v>
      </c>
    </row>
    <row r="12" spans="1:9" x14ac:dyDescent="0.2">
      <c r="B12" t="s">
        <v>18</v>
      </c>
      <c r="C12">
        <f>SUM(C2:C11)</f>
        <v>10</v>
      </c>
      <c r="D12" t="s">
        <v>19</v>
      </c>
      <c r="E12" s="2">
        <f>SUM(E2:E11)</f>
        <v>10</v>
      </c>
      <c r="F12">
        <f>SUM(F2:F11)</f>
        <v>1</v>
      </c>
      <c r="G12">
        <f>SUM(G2:G11)</f>
        <v>0</v>
      </c>
      <c r="H12">
        <f>SUM(H2:H11)</f>
        <v>0</v>
      </c>
      <c r="I12">
        <f>SUM(I2:I11)</f>
        <v>0</v>
      </c>
    </row>
    <row r="16" spans="1:9" x14ac:dyDescent="0.2">
      <c r="B16" t="s">
        <v>0</v>
      </c>
      <c r="C16" s="2">
        <f>SUM(D6/5)</f>
        <v>1</v>
      </c>
    </row>
    <row r="17" spans="2:3" x14ac:dyDescent="0.2">
      <c r="B17" t="s">
        <v>1</v>
      </c>
      <c r="C17" s="2">
        <f>SUM(D11/10)</f>
        <v>1</v>
      </c>
    </row>
    <row r="18" spans="2:3" x14ac:dyDescent="0.2">
      <c r="B18" t="s">
        <v>2</v>
      </c>
      <c r="C18" s="2">
        <f>SUM(E12)/10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ECC0-8F8B-9A48-9D59-81CD7B8F5593}">
  <dimension ref="A1:I18"/>
  <sheetViews>
    <sheetView tabSelected="1" workbookViewId="0">
      <selection activeCell="F21" sqref="F21"/>
    </sheetView>
  </sheetViews>
  <sheetFormatPr baseColWidth="10" defaultRowHeight="16" x14ac:dyDescent="0.2"/>
  <cols>
    <col min="2" max="2" width="38.33203125" customWidth="1"/>
  </cols>
  <sheetData>
    <row r="1" spans="1:9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">
      <c r="A2">
        <v>1</v>
      </c>
      <c r="B2" t="s">
        <v>73</v>
      </c>
      <c r="C2">
        <v>1</v>
      </c>
      <c r="D2">
        <f>SUM(C2)</f>
        <v>1</v>
      </c>
      <c r="E2" s="2">
        <f>SUM(D2/A2)*C2</f>
        <v>1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</v>
      </c>
      <c r="B3" t="s">
        <v>74</v>
      </c>
      <c r="C3">
        <v>1</v>
      </c>
      <c r="D3">
        <f>SUM(C3+D2)</f>
        <v>2</v>
      </c>
      <c r="E3" s="2">
        <f t="shared" ref="E3:E11" si="0">SUM(D3/A3)*C3</f>
        <v>1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3</v>
      </c>
      <c r="B4" t="s">
        <v>75</v>
      </c>
      <c r="C4">
        <v>1</v>
      </c>
      <c r="D4">
        <f t="shared" ref="D4:D11" si="1">SUM(C4+D3)</f>
        <v>3</v>
      </c>
      <c r="E4" s="2">
        <f t="shared" si="0"/>
        <v>1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4</v>
      </c>
      <c r="B5" t="s">
        <v>76</v>
      </c>
      <c r="C5">
        <v>0</v>
      </c>
      <c r="D5">
        <f t="shared" si="1"/>
        <v>3</v>
      </c>
      <c r="E5" s="2">
        <f t="shared" si="0"/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5</v>
      </c>
      <c r="B6" t="s">
        <v>77</v>
      </c>
      <c r="C6">
        <v>1</v>
      </c>
      <c r="D6">
        <f t="shared" si="1"/>
        <v>4</v>
      </c>
      <c r="E6" s="2">
        <f t="shared" si="0"/>
        <v>0.8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6</v>
      </c>
      <c r="B7" t="s">
        <v>78</v>
      </c>
      <c r="C7">
        <v>1</v>
      </c>
      <c r="D7">
        <f t="shared" si="1"/>
        <v>5</v>
      </c>
      <c r="E7" s="2">
        <f t="shared" si="0"/>
        <v>0.83333333333333337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7</v>
      </c>
      <c r="B8" t="s">
        <v>79</v>
      </c>
      <c r="C8">
        <v>0</v>
      </c>
      <c r="D8">
        <f t="shared" si="1"/>
        <v>5</v>
      </c>
      <c r="E8" s="2">
        <f t="shared" si="0"/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8</v>
      </c>
      <c r="B9" t="s">
        <v>80</v>
      </c>
      <c r="C9">
        <v>0</v>
      </c>
      <c r="D9">
        <f t="shared" si="1"/>
        <v>5</v>
      </c>
      <c r="E9" s="2">
        <f t="shared" si="0"/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9</v>
      </c>
      <c r="B10" t="s">
        <v>81</v>
      </c>
      <c r="C10">
        <v>0</v>
      </c>
      <c r="D10">
        <f t="shared" si="1"/>
        <v>5</v>
      </c>
      <c r="E10" s="2">
        <f>SUM(D10/A10)*C10</f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10</v>
      </c>
      <c r="B11" t="s">
        <v>82</v>
      </c>
      <c r="C11">
        <v>0</v>
      </c>
      <c r="D11">
        <f t="shared" si="1"/>
        <v>5</v>
      </c>
      <c r="E11" s="2">
        <f t="shared" si="0"/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B12" t="s">
        <v>18</v>
      </c>
      <c r="C12">
        <f>SUM(C2:C11)</f>
        <v>5</v>
      </c>
      <c r="D12" t="s">
        <v>19</v>
      </c>
      <c r="E12" s="2">
        <f>SUM(E2:E11)</f>
        <v>4.6333333333333329</v>
      </c>
      <c r="F12">
        <f>SUM(F2:F11)</f>
        <v>0</v>
      </c>
      <c r="G12">
        <f>SUM(G2:G11)</f>
        <v>0</v>
      </c>
      <c r="H12">
        <f>SUM(H2:H11)</f>
        <v>0</v>
      </c>
      <c r="I12">
        <f>SUM(I2:I11)</f>
        <v>0</v>
      </c>
    </row>
    <row r="16" spans="1:9" x14ac:dyDescent="0.2">
      <c r="B16" t="s">
        <v>0</v>
      </c>
      <c r="C16" s="2">
        <f>SUM(D6/5)</f>
        <v>0.8</v>
      </c>
    </row>
    <row r="17" spans="2:3" x14ac:dyDescent="0.2">
      <c r="B17" t="s">
        <v>1</v>
      </c>
      <c r="C17" s="2">
        <f>SUM(D11/10)</f>
        <v>0.5</v>
      </c>
    </row>
    <row r="18" spans="2:3" x14ac:dyDescent="0.2">
      <c r="B18" t="s">
        <v>2</v>
      </c>
      <c r="C18" s="2">
        <f>SUM(E12)/10</f>
        <v>0.46333333333333326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8E53-6B0C-7D46-832D-398C6EAB604F}">
  <dimension ref="A1:I18"/>
  <sheetViews>
    <sheetView workbookViewId="0">
      <selection activeCell="G22" sqref="G22"/>
    </sheetView>
  </sheetViews>
  <sheetFormatPr baseColWidth="10" defaultRowHeight="16" x14ac:dyDescent="0.2"/>
  <cols>
    <col min="2" max="2" width="32.83203125" customWidth="1"/>
  </cols>
  <sheetData>
    <row r="1" spans="1:9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">
      <c r="A2">
        <v>1</v>
      </c>
      <c r="B2" t="s">
        <v>63</v>
      </c>
      <c r="C2">
        <v>1</v>
      </c>
      <c r="D2">
        <f>SUM(C2)</f>
        <v>1</v>
      </c>
      <c r="E2" s="2">
        <f>SUM(D2/A2)*C2</f>
        <v>1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</v>
      </c>
      <c r="B3" t="s">
        <v>64</v>
      </c>
      <c r="C3">
        <v>1</v>
      </c>
      <c r="D3">
        <f>SUM(C3+D2)</f>
        <v>2</v>
      </c>
      <c r="E3" s="2">
        <f t="shared" ref="E3:E11" si="0">SUM(D3/A3)*C3</f>
        <v>1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3</v>
      </c>
      <c r="B4" t="s">
        <v>65</v>
      </c>
      <c r="C4">
        <v>1</v>
      </c>
      <c r="D4">
        <f t="shared" ref="D4:D11" si="1">SUM(C4+D3)</f>
        <v>3</v>
      </c>
      <c r="E4" s="2">
        <f t="shared" si="0"/>
        <v>1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4</v>
      </c>
      <c r="B5" t="s">
        <v>66</v>
      </c>
      <c r="C5">
        <v>0</v>
      </c>
      <c r="D5">
        <f t="shared" si="1"/>
        <v>3</v>
      </c>
      <c r="E5" s="2">
        <f t="shared" si="0"/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5</v>
      </c>
      <c r="B6" t="s">
        <v>67</v>
      </c>
      <c r="C6">
        <v>1</v>
      </c>
      <c r="D6">
        <f t="shared" si="1"/>
        <v>4</v>
      </c>
      <c r="E6" s="2">
        <f t="shared" si="0"/>
        <v>0.8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6</v>
      </c>
      <c r="B7" t="s">
        <v>68</v>
      </c>
      <c r="C7">
        <v>1</v>
      </c>
      <c r="D7">
        <f t="shared" si="1"/>
        <v>5</v>
      </c>
      <c r="E7" s="2">
        <f t="shared" si="0"/>
        <v>0.83333333333333337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7</v>
      </c>
      <c r="B8" t="s">
        <v>69</v>
      </c>
      <c r="C8">
        <v>1</v>
      </c>
      <c r="D8">
        <f t="shared" si="1"/>
        <v>6</v>
      </c>
      <c r="E8" s="2">
        <f t="shared" si="0"/>
        <v>0.8571428571428571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8</v>
      </c>
      <c r="B9" t="s">
        <v>70</v>
      </c>
      <c r="C9">
        <v>1</v>
      </c>
      <c r="D9">
        <f t="shared" si="1"/>
        <v>7</v>
      </c>
      <c r="E9" s="2">
        <f t="shared" si="0"/>
        <v>0.875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9</v>
      </c>
      <c r="B10" t="s">
        <v>71</v>
      </c>
      <c r="C10">
        <v>1</v>
      </c>
      <c r="D10">
        <f t="shared" si="1"/>
        <v>8</v>
      </c>
      <c r="E10" s="2">
        <f>SUM(D10/A10)*C10</f>
        <v>0.88888888888888884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10</v>
      </c>
      <c r="B11" t="s">
        <v>72</v>
      </c>
      <c r="C11">
        <v>1</v>
      </c>
      <c r="D11">
        <f t="shared" si="1"/>
        <v>9</v>
      </c>
      <c r="E11" s="2">
        <f t="shared" si="0"/>
        <v>0.9</v>
      </c>
      <c r="F11">
        <v>0</v>
      </c>
      <c r="G11">
        <v>0</v>
      </c>
      <c r="H11">
        <v>0</v>
      </c>
      <c r="I11">
        <v>0</v>
      </c>
    </row>
    <row r="12" spans="1:9" x14ac:dyDescent="0.2">
      <c r="B12" t="s">
        <v>18</v>
      </c>
      <c r="C12">
        <f>SUM(C2:C11)</f>
        <v>9</v>
      </c>
      <c r="D12" t="s">
        <v>19</v>
      </c>
      <c r="E12" s="2">
        <f>SUM(E2:E11)</f>
        <v>8.1543650793650784</v>
      </c>
      <c r="F12">
        <f>SUM(F2:F11)</f>
        <v>0</v>
      </c>
      <c r="G12">
        <f>SUM(G2:G11)</f>
        <v>0</v>
      </c>
      <c r="H12">
        <f>SUM(H2:H11)</f>
        <v>0</v>
      </c>
      <c r="I12">
        <f>SUM(I2:I11)</f>
        <v>0</v>
      </c>
    </row>
    <row r="16" spans="1:9" x14ac:dyDescent="0.2">
      <c r="B16" t="s">
        <v>0</v>
      </c>
      <c r="C16" s="2">
        <f>SUM(D6/5)</f>
        <v>0.8</v>
      </c>
    </row>
    <row r="17" spans="2:3" x14ac:dyDescent="0.2">
      <c r="B17" t="s">
        <v>1</v>
      </c>
      <c r="C17" s="2">
        <f>SUM(D11/10)</f>
        <v>0.9</v>
      </c>
    </row>
    <row r="18" spans="2:3" x14ac:dyDescent="0.2">
      <c r="B18" t="s">
        <v>2</v>
      </c>
      <c r="C18" s="2">
        <f>SUM(E12)/10</f>
        <v>0.81543650793650779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89FEB-BC3A-054D-9360-1419343AD155}">
  <dimension ref="A1:I18"/>
  <sheetViews>
    <sheetView workbookViewId="0">
      <selection activeCell="I16" sqref="I16"/>
    </sheetView>
  </sheetViews>
  <sheetFormatPr baseColWidth="10" defaultRowHeight="16" x14ac:dyDescent="0.2"/>
  <cols>
    <col min="2" max="2" width="33.1640625" customWidth="1"/>
  </cols>
  <sheetData>
    <row r="1" spans="1:9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">
      <c r="A2">
        <v>1</v>
      </c>
      <c r="B2" t="s">
        <v>83</v>
      </c>
      <c r="C2">
        <v>1</v>
      </c>
      <c r="D2">
        <f>SUM(C2)</f>
        <v>1</v>
      </c>
      <c r="E2" s="2">
        <f>SUM(D2/A2)*C2</f>
        <v>1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</v>
      </c>
      <c r="B3" t="s">
        <v>84</v>
      </c>
      <c r="C3">
        <v>1</v>
      </c>
      <c r="D3">
        <f>SUM(C3+D2)</f>
        <v>2</v>
      </c>
      <c r="E3" s="2">
        <f t="shared" ref="E3:E11" si="0">SUM(D3/A3)*C3</f>
        <v>1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3</v>
      </c>
      <c r="B4" t="s">
        <v>85</v>
      </c>
      <c r="C4">
        <v>1</v>
      </c>
      <c r="D4">
        <f t="shared" ref="D4:D11" si="1">SUM(C4+D3)</f>
        <v>3</v>
      </c>
      <c r="E4" s="2">
        <f t="shared" si="0"/>
        <v>1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4</v>
      </c>
      <c r="B5" t="s">
        <v>86</v>
      </c>
      <c r="C5">
        <v>1</v>
      </c>
      <c r="D5">
        <f t="shared" si="1"/>
        <v>4</v>
      </c>
      <c r="E5" s="2">
        <f t="shared" si="0"/>
        <v>1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5</v>
      </c>
      <c r="B6" t="s">
        <v>87</v>
      </c>
      <c r="C6">
        <v>1</v>
      </c>
      <c r="D6">
        <f t="shared" si="1"/>
        <v>5</v>
      </c>
      <c r="E6" s="2">
        <f t="shared" si="0"/>
        <v>1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6</v>
      </c>
      <c r="B7" t="s">
        <v>88</v>
      </c>
      <c r="C7">
        <v>0</v>
      </c>
      <c r="D7">
        <f t="shared" si="1"/>
        <v>5</v>
      </c>
      <c r="E7" s="2">
        <f t="shared" si="0"/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7</v>
      </c>
      <c r="B8" t="s">
        <v>89</v>
      </c>
      <c r="C8">
        <v>1</v>
      </c>
      <c r="D8">
        <f t="shared" si="1"/>
        <v>6</v>
      </c>
      <c r="E8" s="2">
        <f t="shared" si="0"/>
        <v>0.8571428571428571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8</v>
      </c>
      <c r="B9" t="s">
        <v>90</v>
      </c>
      <c r="C9">
        <v>1</v>
      </c>
      <c r="D9">
        <f t="shared" si="1"/>
        <v>7</v>
      </c>
      <c r="E9" s="2">
        <f t="shared" si="0"/>
        <v>0.875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9</v>
      </c>
      <c r="B10" t="s">
        <v>91</v>
      </c>
      <c r="C10">
        <v>1</v>
      </c>
      <c r="D10">
        <f t="shared" si="1"/>
        <v>8</v>
      </c>
      <c r="E10" s="2">
        <f>SUM(D10/A10)*C10</f>
        <v>0.88888888888888884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10</v>
      </c>
      <c r="B11" t="s">
        <v>92</v>
      </c>
      <c r="C11">
        <v>0</v>
      </c>
      <c r="D11">
        <f t="shared" si="1"/>
        <v>8</v>
      </c>
      <c r="E11" s="2">
        <f t="shared" si="0"/>
        <v>0</v>
      </c>
      <c r="F11">
        <v>0</v>
      </c>
      <c r="G11">
        <v>0</v>
      </c>
      <c r="H11">
        <v>0</v>
      </c>
      <c r="I11">
        <v>1</v>
      </c>
    </row>
    <row r="12" spans="1:9" x14ac:dyDescent="0.2">
      <c r="B12" t="s">
        <v>18</v>
      </c>
      <c r="C12">
        <f>SUM(C2:C11)</f>
        <v>8</v>
      </c>
      <c r="D12" t="s">
        <v>19</v>
      </c>
      <c r="E12" s="2">
        <f>SUM(E2:E11)</f>
        <v>7.6210317460317452</v>
      </c>
      <c r="F12">
        <f>SUM(F2:F11)</f>
        <v>0</v>
      </c>
      <c r="G12">
        <f>SUM(G2:G11)</f>
        <v>0</v>
      </c>
      <c r="H12">
        <f>SUM(H2:H11)</f>
        <v>0</v>
      </c>
      <c r="I12">
        <f>SUM(I2:I11)</f>
        <v>1</v>
      </c>
    </row>
    <row r="16" spans="1:9" x14ac:dyDescent="0.2">
      <c r="B16" t="s">
        <v>0</v>
      </c>
      <c r="C16" s="2">
        <f>SUM(D6/5)</f>
        <v>1</v>
      </c>
    </row>
    <row r="17" spans="2:3" x14ac:dyDescent="0.2">
      <c r="B17" t="s">
        <v>1</v>
      </c>
      <c r="C17" s="2">
        <f>SUM(D11/10)</f>
        <v>0.8</v>
      </c>
    </row>
    <row r="18" spans="2:3" x14ac:dyDescent="0.2">
      <c r="B18" t="s">
        <v>2</v>
      </c>
      <c r="C18" s="2">
        <f>SUM(E12)/10</f>
        <v>0.76210317460317456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1F3B-9B15-5A43-A51D-1CF19AB584CB}">
  <dimension ref="A1:I18"/>
  <sheetViews>
    <sheetView workbookViewId="0">
      <selection activeCell="E21" sqref="E21"/>
    </sheetView>
  </sheetViews>
  <sheetFormatPr baseColWidth="10" defaultRowHeight="16" x14ac:dyDescent="0.2"/>
  <sheetData>
    <row r="1" spans="1:9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">
      <c r="A2">
        <v>1</v>
      </c>
      <c r="B2" t="s">
        <v>103</v>
      </c>
      <c r="C2">
        <v>1</v>
      </c>
      <c r="D2">
        <f>SUM(C2)</f>
        <v>1</v>
      </c>
      <c r="E2" s="2">
        <f>SUM(D2/A2)*C2</f>
        <v>1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</v>
      </c>
      <c r="B3" t="s">
        <v>103</v>
      </c>
      <c r="C3">
        <v>1</v>
      </c>
      <c r="D3">
        <f>SUM(C3+D2)</f>
        <v>2</v>
      </c>
      <c r="E3" s="2">
        <f t="shared" ref="E3:E11" si="0">SUM(D3/A3)*C3</f>
        <v>1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3</v>
      </c>
      <c r="B4" t="s">
        <v>103</v>
      </c>
      <c r="C4">
        <v>1</v>
      </c>
      <c r="D4">
        <f t="shared" ref="D4:D11" si="1">SUM(C4+D3)</f>
        <v>3</v>
      </c>
      <c r="E4" s="2">
        <f t="shared" si="0"/>
        <v>1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4</v>
      </c>
      <c r="B5" t="s">
        <v>103</v>
      </c>
      <c r="C5">
        <v>1</v>
      </c>
      <c r="D5">
        <f t="shared" si="1"/>
        <v>4</v>
      </c>
      <c r="E5" s="2">
        <f t="shared" si="0"/>
        <v>1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5</v>
      </c>
      <c r="B6" t="s">
        <v>103</v>
      </c>
      <c r="C6">
        <v>1</v>
      </c>
      <c r="D6">
        <f t="shared" si="1"/>
        <v>5</v>
      </c>
      <c r="E6" s="2">
        <f t="shared" si="0"/>
        <v>1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6</v>
      </c>
      <c r="B7" t="s">
        <v>103</v>
      </c>
      <c r="C7">
        <v>1</v>
      </c>
      <c r="D7">
        <f t="shared" si="1"/>
        <v>6</v>
      </c>
      <c r="E7" s="2">
        <f t="shared" si="0"/>
        <v>1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7</v>
      </c>
      <c r="B8" t="s">
        <v>103</v>
      </c>
      <c r="C8">
        <v>1</v>
      </c>
      <c r="D8">
        <f t="shared" si="1"/>
        <v>7</v>
      </c>
      <c r="E8" s="2">
        <f t="shared" si="0"/>
        <v>1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8</v>
      </c>
      <c r="B9" t="s">
        <v>103</v>
      </c>
      <c r="C9">
        <v>1</v>
      </c>
      <c r="D9">
        <f t="shared" si="1"/>
        <v>8</v>
      </c>
      <c r="E9" s="2">
        <f t="shared" si="0"/>
        <v>1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9</v>
      </c>
      <c r="B10" t="s">
        <v>103</v>
      </c>
      <c r="C10">
        <v>1</v>
      </c>
      <c r="D10">
        <f t="shared" si="1"/>
        <v>9</v>
      </c>
      <c r="E10" s="2">
        <f>SUM(D10/A10)*C10</f>
        <v>1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10</v>
      </c>
      <c r="B11" t="s">
        <v>103</v>
      </c>
      <c r="C11">
        <v>0</v>
      </c>
      <c r="D11">
        <f t="shared" si="1"/>
        <v>9</v>
      </c>
      <c r="E11" s="2">
        <f t="shared" si="0"/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B12" t="s">
        <v>18</v>
      </c>
      <c r="C12">
        <f>SUM(C2:C11)</f>
        <v>9</v>
      </c>
      <c r="D12" t="s">
        <v>19</v>
      </c>
      <c r="E12" s="2">
        <f>SUM(E2:E11)</f>
        <v>9</v>
      </c>
      <c r="F12">
        <f>SUM(F2:F11)</f>
        <v>0</v>
      </c>
      <c r="G12">
        <f>SUM(G2:G11)</f>
        <v>0</v>
      </c>
      <c r="H12">
        <f>SUM(H2:H11)</f>
        <v>0</v>
      </c>
      <c r="I12">
        <f>SUM(I2:I11)</f>
        <v>0</v>
      </c>
    </row>
    <row r="16" spans="1:9" x14ac:dyDescent="0.2">
      <c r="B16" t="s">
        <v>0</v>
      </c>
      <c r="C16" s="2">
        <f>SUM(D6/5)</f>
        <v>1</v>
      </c>
    </row>
    <row r="17" spans="2:3" x14ac:dyDescent="0.2">
      <c r="B17" t="s">
        <v>1</v>
      </c>
      <c r="C17" s="2">
        <f>SUM(D11/10)</f>
        <v>0.9</v>
      </c>
    </row>
    <row r="18" spans="2:3" x14ac:dyDescent="0.2">
      <c r="B18" t="s">
        <v>2</v>
      </c>
      <c r="C18" s="2">
        <f>SUM(E12)/10</f>
        <v>0.9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35E47-FBFB-B540-B26A-028E468DC82F}">
  <dimension ref="A1:J18"/>
  <sheetViews>
    <sheetView workbookViewId="0">
      <selection activeCell="E17" sqref="E17"/>
    </sheetView>
  </sheetViews>
  <sheetFormatPr baseColWidth="10" defaultRowHeight="16" x14ac:dyDescent="0.2"/>
  <sheetData>
    <row r="1" spans="1:10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3</v>
      </c>
      <c r="G1" s="1" t="s">
        <v>4</v>
      </c>
      <c r="H1" s="1" t="s">
        <v>5</v>
      </c>
      <c r="I1" s="1" t="s">
        <v>6</v>
      </c>
    </row>
    <row r="2" spans="1:10" x14ac:dyDescent="0.2">
      <c r="A2">
        <v>1</v>
      </c>
      <c r="B2" t="s">
        <v>104</v>
      </c>
      <c r="C2">
        <v>1</v>
      </c>
      <c r="D2">
        <f>SUM(C2)</f>
        <v>1</v>
      </c>
      <c r="E2" s="2">
        <f>SUM(D2/A2)*C2</f>
        <v>1</v>
      </c>
      <c r="F2">
        <v>0</v>
      </c>
      <c r="G2">
        <v>0</v>
      </c>
      <c r="H2">
        <v>0</v>
      </c>
      <c r="I2">
        <v>0</v>
      </c>
      <c r="J2" t="s">
        <v>165</v>
      </c>
    </row>
    <row r="3" spans="1:10" x14ac:dyDescent="0.2">
      <c r="A3">
        <v>2</v>
      </c>
      <c r="B3" t="s">
        <v>105</v>
      </c>
      <c r="C3">
        <v>1</v>
      </c>
      <c r="D3">
        <f>SUM(C3+D2)</f>
        <v>2</v>
      </c>
      <c r="E3" s="2">
        <f t="shared" ref="E3:E11" si="0">SUM(D3/A3)*C3</f>
        <v>1</v>
      </c>
      <c r="F3">
        <v>0</v>
      </c>
      <c r="G3">
        <v>0</v>
      </c>
      <c r="H3">
        <v>0</v>
      </c>
      <c r="I3">
        <v>0</v>
      </c>
    </row>
    <row r="4" spans="1:10" x14ac:dyDescent="0.2">
      <c r="A4">
        <v>3</v>
      </c>
      <c r="B4" t="s">
        <v>106</v>
      </c>
      <c r="C4">
        <v>1</v>
      </c>
      <c r="D4">
        <f t="shared" ref="D4:D11" si="1">SUM(C4+D3)</f>
        <v>3</v>
      </c>
      <c r="E4" s="2">
        <f t="shared" si="0"/>
        <v>1</v>
      </c>
      <c r="F4">
        <v>0</v>
      </c>
      <c r="G4">
        <v>0</v>
      </c>
      <c r="H4">
        <v>0</v>
      </c>
      <c r="I4">
        <v>0</v>
      </c>
    </row>
    <row r="5" spans="1:10" x14ac:dyDescent="0.2">
      <c r="A5">
        <v>4</v>
      </c>
      <c r="B5" t="s">
        <v>107</v>
      </c>
      <c r="C5">
        <v>1</v>
      </c>
      <c r="D5">
        <f t="shared" si="1"/>
        <v>4</v>
      </c>
      <c r="E5" s="2">
        <f t="shared" si="0"/>
        <v>1</v>
      </c>
      <c r="F5">
        <v>0</v>
      </c>
      <c r="G5">
        <v>0</v>
      </c>
      <c r="H5">
        <v>0</v>
      </c>
      <c r="I5">
        <v>0</v>
      </c>
    </row>
    <row r="6" spans="1:10" x14ac:dyDescent="0.2">
      <c r="A6">
        <v>5</v>
      </c>
      <c r="B6" t="s">
        <v>108</v>
      </c>
      <c r="C6">
        <v>0</v>
      </c>
      <c r="D6">
        <f t="shared" si="1"/>
        <v>4</v>
      </c>
      <c r="E6" s="2">
        <f t="shared" si="0"/>
        <v>0</v>
      </c>
      <c r="F6">
        <v>0</v>
      </c>
      <c r="G6">
        <v>0</v>
      </c>
      <c r="H6">
        <v>0</v>
      </c>
      <c r="I6">
        <v>0</v>
      </c>
    </row>
    <row r="7" spans="1:10" x14ac:dyDescent="0.2">
      <c r="A7">
        <v>6</v>
      </c>
      <c r="B7" t="s">
        <v>109</v>
      </c>
      <c r="C7">
        <v>1</v>
      </c>
      <c r="D7">
        <f t="shared" si="1"/>
        <v>5</v>
      </c>
      <c r="E7" s="2">
        <f t="shared" si="0"/>
        <v>0.83333333333333337</v>
      </c>
      <c r="F7">
        <v>0</v>
      </c>
      <c r="G7">
        <v>0</v>
      </c>
      <c r="H7">
        <v>0</v>
      </c>
      <c r="I7">
        <v>0</v>
      </c>
    </row>
    <row r="8" spans="1:10" x14ac:dyDescent="0.2">
      <c r="A8">
        <v>7</v>
      </c>
      <c r="B8" t="s">
        <v>110</v>
      </c>
      <c r="C8">
        <v>1</v>
      </c>
      <c r="D8">
        <f t="shared" si="1"/>
        <v>6</v>
      </c>
      <c r="E8" s="2">
        <f t="shared" si="0"/>
        <v>0.8571428571428571</v>
      </c>
      <c r="F8">
        <v>0</v>
      </c>
      <c r="G8">
        <v>0</v>
      </c>
      <c r="H8">
        <v>0</v>
      </c>
      <c r="I8">
        <v>0</v>
      </c>
    </row>
    <row r="9" spans="1:10" x14ac:dyDescent="0.2">
      <c r="A9">
        <v>8</v>
      </c>
      <c r="B9" t="s">
        <v>111</v>
      </c>
      <c r="C9">
        <v>1</v>
      </c>
      <c r="D9">
        <f t="shared" si="1"/>
        <v>7</v>
      </c>
      <c r="E9" s="2">
        <f t="shared" si="0"/>
        <v>0.875</v>
      </c>
      <c r="F9">
        <v>0</v>
      </c>
      <c r="G9">
        <v>0</v>
      </c>
      <c r="H9">
        <v>0</v>
      </c>
      <c r="I9">
        <v>0</v>
      </c>
    </row>
    <row r="10" spans="1:10" x14ac:dyDescent="0.2">
      <c r="A10">
        <v>9</v>
      </c>
      <c r="B10" t="s">
        <v>112</v>
      </c>
      <c r="C10">
        <v>1</v>
      </c>
      <c r="D10">
        <f t="shared" si="1"/>
        <v>8</v>
      </c>
      <c r="E10" s="2">
        <f>SUM(D10/A10)*C10</f>
        <v>0.88888888888888884</v>
      </c>
      <c r="F10">
        <v>0</v>
      </c>
      <c r="G10">
        <v>0</v>
      </c>
      <c r="H10">
        <v>0</v>
      </c>
      <c r="I10">
        <v>0</v>
      </c>
    </row>
    <row r="11" spans="1:10" x14ac:dyDescent="0.2">
      <c r="A11">
        <v>10</v>
      </c>
      <c r="B11" t="s">
        <v>113</v>
      </c>
      <c r="C11">
        <v>1</v>
      </c>
      <c r="D11">
        <f t="shared" si="1"/>
        <v>9</v>
      </c>
      <c r="E11" s="2">
        <f t="shared" si="0"/>
        <v>0.9</v>
      </c>
      <c r="F11">
        <v>0</v>
      </c>
      <c r="G11">
        <v>0</v>
      </c>
      <c r="H11">
        <v>0</v>
      </c>
      <c r="I11">
        <v>0</v>
      </c>
    </row>
    <row r="12" spans="1:10" x14ac:dyDescent="0.2">
      <c r="B12" s="1" t="s">
        <v>18</v>
      </c>
      <c r="C12" s="1">
        <f>SUM(C2:C11)</f>
        <v>9</v>
      </c>
      <c r="D12" s="1" t="s">
        <v>19</v>
      </c>
      <c r="E12" s="3">
        <f>SUM(E2:E11)</f>
        <v>8.3543650793650794</v>
      </c>
      <c r="F12" s="1">
        <f>SUM(F2:F11)</f>
        <v>0</v>
      </c>
      <c r="G12" s="1">
        <f>SUM(G2:G11)</f>
        <v>0</v>
      </c>
      <c r="H12" s="1">
        <f>SUM(H2:H11)</f>
        <v>0</v>
      </c>
      <c r="I12" s="1">
        <f>SUM(I2:I11)</f>
        <v>0</v>
      </c>
    </row>
    <row r="16" spans="1:10" x14ac:dyDescent="0.2">
      <c r="B16" s="1" t="s">
        <v>0</v>
      </c>
      <c r="C16" s="2">
        <f>SUM(D6/5)</f>
        <v>0.8</v>
      </c>
    </row>
    <row r="17" spans="2:3" x14ac:dyDescent="0.2">
      <c r="B17" s="1" t="s">
        <v>1</v>
      </c>
      <c r="C17" s="2">
        <f>SUM(D11/10)</f>
        <v>0.9</v>
      </c>
    </row>
    <row r="18" spans="2:3" x14ac:dyDescent="0.2">
      <c r="B18" s="1" t="s">
        <v>2</v>
      </c>
      <c r="C18" s="2">
        <f>SUM(E12)/10</f>
        <v>0.83543650793650792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66FE9-C5A0-D948-BE41-86FEDE297EF1}">
  <dimension ref="A1:I18"/>
  <sheetViews>
    <sheetView topLeftCell="A2" workbookViewId="0">
      <selection activeCell="H17" sqref="H17"/>
    </sheetView>
  </sheetViews>
  <sheetFormatPr baseColWidth="10" defaultRowHeight="16" x14ac:dyDescent="0.2"/>
  <sheetData>
    <row r="1" spans="1:9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">
      <c r="A2">
        <v>1</v>
      </c>
      <c r="B2" t="s">
        <v>103</v>
      </c>
      <c r="C2">
        <v>1</v>
      </c>
      <c r="D2">
        <f>SUM(C2)</f>
        <v>1</v>
      </c>
      <c r="E2" s="2">
        <f>SUM(D2/A2)*C2</f>
        <v>1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</v>
      </c>
      <c r="B3" t="s">
        <v>103</v>
      </c>
      <c r="C3">
        <v>1</v>
      </c>
      <c r="D3">
        <f>SUM(C3+D2)</f>
        <v>2</v>
      </c>
      <c r="E3" s="2">
        <f t="shared" ref="E3:E11" si="0">SUM(D3/A3)*C3</f>
        <v>1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3</v>
      </c>
      <c r="B4" t="s">
        <v>103</v>
      </c>
      <c r="C4">
        <v>1</v>
      </c>
      <c r="D4">
        <f t="shared" ref="D4:D11" si="1">SUM(C4+D3)</f>
        <v>3</v>
      </c>
      <c r="E4" s="2">
        <f t="shared" si="0"/>
        <v>1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4</v>
      </c>
      <c r="B5" t="s">
        <v>103</v>
      </c>
      <c r="C5">
        <v>1</v>
      </c>
      <c r="D5">
        <f t="shared" si="1"/>
        <v>4</v>
      </c>
      <c r="E5" s="2">
        <f t="shared" si="0"/>
        <v>1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5</v>
      </c>
      <c r="B6" t="s">
        <v>103</v>
      </c>
      <c r="C6">
        <v>1</v>
      </c>
      <c r="D6">
        <f t="shared" si="1"/>
        <v>5</v>
      </c>
      <c r="E6" s="2">
        <f t="shared" si="0"/>
        <v>1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6</v>
      </c>
      <c r="B7" t="s">
        <v>103</v>
      </c>
      <c r="C7">
        <v>1</v>
      </c>
      <c r="D7">
        <f t="shared" si="1"/>
        <v>6</v>
      </c>
      <c r="E7" s="2">
        <f t="shared" si="0"/>
        <v>1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7</v>
      </c>
      <c r="B8" t="s">
        <v>103</v>
      </c>
      <c r="C8">
        <v>1</v>
      </c>
      <c r="D8">
        <f t="shared" si="1"/>
        <v>7</v>
      </c>
      <c r="E8" s="2">
        <f t="shared" si="0"/>
        <v>1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8</v>
      </c>
      <c r="B9" t="s">
        <v>103</v>
      </c>
      <c r="C9">
        <v>1</v>
      </c>
      <c r="D9">
        <f t="shared" si="1"/>
        <v>8</v>
      </c>
      <c r="E9" s="2">
        <f t="shared" si="0"/>
        <v>1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9</v>
      </c>
      <c r="B10" t="s">
        <v>103</v>
      </c>
      <c r="C10">
        <v>0</v>
      </c>
      <c r="D10">
        <f t="shared" si="1"/>
        <v>8</v>
      </c>
      <c r="E10" s="2">
        <f>SUM(D10/A10)*C10</f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10</v>
      </c>
      <c r="B11" t="s">
        <v>103</v>
      </c>
      <c r="C11">
        <v>0</v>
      </c>
      <c r="D11">
        <f t="shared" si="1"/>
        <v>8</v>
      </c>
      <c r="E11" s="2">
        <f t="shared" si="0"/>
        <v>0</v>
      </c>
      <c r="F11">
        <v>0</v>
      </c>
      <c r="G11">
        <v>0</v>
      </c>
      <c r="H11">
        <v>0</v>
      </c>
      <c r="I11">
        <v>1</v>
      </c>
    </row>
    <row r="12" spans="1:9" x14ac:dyDescent="0.2">
      <c r="B12" s="1" t="s">
        <v>18</v>
      </c>
      <c r="C12" s="1">
        <f>SUM(C2:C11)</f>
        <v>8</v>
      </c>
      <c r="D12" s="1" t="s">
        <v>19</v>
      </c>
      <c r="E12" s="3">
        <f>SUM(E2:E11)</f>
        <v>8</v>
      </c>
      <c r="F12" s="1">
        <f>SUM(F2:F11)</f>
        <v>0</v>
      </c>
      <c r="G12" s="1">
        <f>SUM(G2:G11)</f>
        <v>0</v>
      </c>
      <c r="H12" s="1">
        <f>SUM(H2:H11)</f>
        <v>0</v>
      </c>
      <c r="I12" s="1">
        <f>SUM(I2:I11)</f>
        <v>1</v>
      </c>
    </row>
    <row r="16" spans="1:9" x14ac:dyDescent="0.2">
      <c r="B16" s="1" t="s">
        <v>0</v>
      </c>
      <c r="C16" s="2">
        <f>SUM(D6/5)</f>
        <v>1</v>
      </c>
    </row>
    <row r="17" spans="2:3" x14ac:dyDescent="0.2">
      <c r="B17" s="1" t="s">
        <v>1</v>
      </c>
      <c r="C17" s="2">
        <f>SUM(D11/10)</f>
        <v>0.8</v>
      </c>
    </row>
    <row r="18" spans="2:3" x14ac:dyDescent="0.2">
      <c r="B18" s="1" t="s">
        <v>2</v>
      </c>
      <c r="C18" s="2">
        <f>SUM(E12)/10</f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01D51-EF6D-4447-BFC7-8158AA99EDB8}">
  <dimension ref="A1:I18"/>
  <sheetViews>
    <sheetView workbookViewId="0">
      <selection activeCell="E21" sqref="E21"/>
    </sheetView>
  </sheetViews>
  <sheetFormatPr baseColWidth="10" defaultRowHeight="16" x14ac:dyDescent="0.2"/>
  <cols>
    <col min="2" max="2" width="17" customWidth="1"/>
  </cols>
  <sheetData>
    <row r="1" spans="1:9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">
      <c r="A2">
        <v>1</v>
      </c>
      <c r="B2" t="s">
        <v>114</v>
      </c>
      <c r="C2">
        <v>1</v>
      </c>
      <c r="D2">
        <f>SUM(C2)</f>
        <v>1</v>
      </c>
      <c r="E2" s="2">
        <f>SUM(D2/A2)*C2</f>
        <v>1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</v>
      </c>
      <c r="B3" t="s">
        <v>115</v>
      </c>
      <c r="C3">
        <v>1</v>
      </c>
      <c r="D3">
        <f>SUM(C3+D2)</f>
        <v>2</v>
      </c>
      <c r="E3" s="2">
        <f t="shared" ref="E3:E11" si="0">SUM(D3/A3)*C3</f>
        <v>1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3</v>
      </c>
      <c r="B4" t="s">
        <v>116</v>
      </c>
      <c r="C4">
        <v>1</v>
      </c>
      <c r="D4">
        <f t="shared" ref="D4:D11" si="1">SUM(C4+D3)</f>
        <v>3</v>
      </c>
      <c r="E4" s="2">
        <f t="shared" si="0"/>
        <v>1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4</v>
      </c>
      <c r="B5" t="s">
        <v>117</v>
      </c>
      <c r="C5">
        <v>1</v>
      </c>
      <c r="D5">
        <f t="shared" si="1"/>
        <v>4</v>
      </c>
      <c r="E5" s="2">
        <f t="shared" si="0"/>
        <v>1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5</v>
      </c>
      <c r="B6" t="s">
        <v>118</v>
      </c>
      <c r="C6">
        <v>1</v>
      </c>
      <c r="D6">
        <f t="shared" si="1"/>
        <v>5</v>
      </c>
      <c r="E6" s="2">
        <f t="shared" si="0"/>
        <v>1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6</v>
      </c>
      <c r="B7" t="s">
        <v>119</v>
      </c>
      <c r="C7">
        <v>1</v>
      </c>
      <c r="D7">
        <f t="shared" si="1"/>
        <v>6</v>
      </c>
      <c r="E7" s="2">
        <f t="shared" si="0"/>
        <v>1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7</v>
      </c>
      <c r="B8" t="s">
        <v>120</v>
      </c>
      <c r="C8">
        <v>1</v>
      </c>
      <c r="D8">
        <f t="shared" si="1"/>
        <v>7</v>
      </c>
      <c r="E8" s="2">
        <f t="shared" si="0"/>
        <v>1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8</v>
      </c>
      <c r="B9" t="s">
        <v>121</v>
      </c>
      <c r="C9">
        <v>0</v>
      </c>
      <c r="D9">
        <f t="shared" si="1"/>
        <v>7</v>
      </c>
      <c r="E9" s="2">
        <f t="shared" si="0"/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9</v>
      </c>
      <c r="B10" t="s">
        <v>122</v>
      </c>
      <c r="C10">
        <v>1</v>
      </c>
      <c r="D10">
        <f t="shared" si="1"/>
        <v>8</v>
      </c>
      <c r="E10" s="2">
        <f>SUM(D10/A10)*C10</f>
        <v>0.88888888888888884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10</v>
      </c>
      <c r="B11" t="s">
        <v>123</v>
      </c>
      <c r="C11">
        <v>1</v>
      </c>
      <c r="D11">
        <f t="shared" si="1"/>
        <v>9</v>
      </c>
      <c r="E11" s="2">
        <f t="shared" si="0"/>
        <v>0.9</v>
      </c>
      <c r="F11">
        <v>0</v>
      </c>
      <c r="G11">
        <v>0</v>
      </c>
      <c r="H11">
        <v>0</v>
      </c>
      <c r="I11">
        <v>0</v>
      </c>
    </row>
    <row r="12" spans="1:9" x14ac:dyDescent="0.2">
      <c r="B12" s="1" t="s">
        <v>18</v>
      </c>
      <c r="C12" s="1">
        <f>SUM(C2:C11)</f>
        <v>9</v>
      </c>
      <c r="D12" s="1" t="s">
        <v>19</v>
      </c>
      <c r="E12" s="3">
        <f>SUM(E2:E11)</f>
        <v>8.7888888888888896</v>
      </c>
      <c r="F12" s="1">
        <f>SUM(F2:F11)</f>
        <v>0</v>
      </c>
      <c r="G12" s="1">
        <f>SUM(G2:G11)</f>
        <v>0</v>
      </c>
      <c r="H12" s="1">
        <f>SUM(H2:H11)</f>
        <v>0</v>
      </c>
      <c r="I12" s="1">
        <f>SUM(I2:I11)</f>
        <v>0</v>
      </c>
    </row>
    <row r="16" spans="1:9" x14ac:dyDescent="0.2">
      <c r="B16" s="1" t="s">
        <v>0</v>
      </c>
      <c r="C16" s="2">
        <f>SUM(D6/5)</f>
        <v>1</v>
      </c>
    </row>
    <row r="17" spans="2:3" x14ac:dyDescent="0.2">
      <c r="B17" s="1" t="s">
        <v>1</v>
      </c>
      <c r="C17" s="2">
        <f>SUM(D11/10)</f>
        <v>0.9</v>
      </c>
    </row>
    <row r="18" spans="2:3" x14ac:dyDescent="0.2">
      <c r="B18" s="1" t="s">
        <v>2</v>
      </c>
      <c r="C18" s="2">
        <f>SUM(E12)/10</f>
        <v>0.87888888888888894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zoomScale="169" zoomScaleNormal="169" zoomScalePageLayoutView="200" workbookViewId="0">
      <selection activeCell="D12" sqref="D12"/>
    </sheetView>
  </sheetViews>
  <sheetFormatPr baseColWidth="10" defaultRowHeight="16" x14ac:dyDescent="0.2"/>
  <cols>
    <col min="2" max="2" width="28.1640625" customWidth="1"/>
  </cols>
  <sheetData>
    <row r="1" spans="1:9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">
      <c r="A2">
        <v>1</v>
      </c>
      <c r="B2" t="s">
        <v>51</v>
      </c>
      <c r="C2">
        <v>1</v>
      </c>
      <c r="D2">
        <f>SUM(C2)</f>
        <v>1</v>
      </c>
      <c r="E2" s="2">
        <f>SUM(D2/A2)*C2</f>
        <v>1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</v>
      </c>
      <c r="B3" t="s">
        <v>52</v>
      </c>
      <c r="C3">
        <v>1</v>
      </c>
      <c r="D3">
        <f>SUM(C3+D2)</f>
        <v>2</v>
      </c>
      <c r="E3" s="2">
        <f t="shared" ref="E3:E11" si="0">SUM(D3/A3)*C3</f>
        <v>1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3</v>
      </c>
      <c r="B4" t="s">
        <v>53</v>
      </c>
      <c r="C4">
        <v>1</v>
      </c>
      <c r="D4">
        <f t="shared" ref="D4:D11" si="1">SUM(C4+D3)</f>
        <v>3</v>
      </c>
      <c r="E4" s="2">
        <f t="shared" si="0"/>
        <v>1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4</v>
      </c>
      <c r="B5" t="s">
        <v>54</v>
      </c>
      <c r="C5">
        <v>0</v>
      </c>
      <c r="D5">
        <f t="shared" si="1"/>
        <v>3</v>
      </c>
      <c r="E5" s="2">
        <f t="shared" si="0"/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5</v>
      </c>
      <c r="B6" t="s">
        <v>55</v>
      </c>
      <c r="C6">
        <v>1</v>
      </c>
      <c r="D6">
        <f t="shared" si="1"/>
        <v>4</v>
      </c>
      <c r="E6" s="2">
        <f t="shared" si="0"/>
        <v>0.8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6</v>
      </c>
      <c r="B7" t="s">
        <v>56</v>
      </c>
      <c r="C7">
        <v>0</v>
      </c>
      <c r="D7">
        <f t="shared" si="1"/>
        <v>4</v>
      </c>
      <c r="E7" s="2">
        <f t="shared" si="0"/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7</v>
      </c>
      <c r="B8" t="s">
        <v>57</v>
      </c>
      <c r="C8">
        <v>1</v>
      </c>
      <c r="D8">
        <f t="shared" si="1"/>
        <v>5</v>
      </c>
      <c r="E8" s="2">
        <f t="shared" si="0"/>
        <v>0.7142857142857143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8</v>
      </c>
      <c r="B9" t="s">
        <v>58</v>
      </c>
      <c r="C9">
        <v>1</v>
      </c>
      <c r="D9">
        <f t="shared" si="1"/>
        <v>6</v>
      </c>
      <c r="E9" s="2">
        <f t="shared" si="0"/>
        <v>0.75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9</v>
      </c>
      <c r="B10" t="s">
        <v>59</v>
      </c>
      <c r="C10">
        <v>1</v>
      </c>
      <c r="D10">
        <f t="shared" si="1"/>
        <v>7</v>
      </c>
      <c r="E10" s="2">
        <f>SUM(D10/A10)*C10</f>
        <v>0.77777777777777779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10</v>
      </c>
      <c r="B11" t="s">
        <v>60</v>
      </c>
      <c r="C11">
        <v>1</v>
      </c>
      <c r="D11">
        <f t="shared" si="1"/>
        <v>8</v>
      </c>
      <c r="E11" s="2">
        <f t="shared" si="0"/>
        <v>0.8</v>
      </c>
      <c r="F11">
        <v>0</v>
      </c>
      <c r="G11">
        <v>0</v>
      </c>
      <c r="H11">
        <v>0</v>
      </c>
      <c r="I11">
        <v>0</v>
      </c>
    </row>
    <row r="12" spans="1:9" x14ac:dyDescent="0.2">
      <c r="B12" s="1" t="s">
        <v>18</v>
      </c>
      <c r="C12" s="1">
        <f>SUM(C2:C11)</f>
        <v>8</v>
      </c>
      <c r="D12" s="1" t="s">
        <v>19</v>
      </c>
      <c r="E12" s="3">
        <f>SUM(E2:E11)</f>
        <v>6.8420634920634917</v>
      </c>
      <c r="F12" s="1">
        <f>SUM(F2:F11)</f>
        <v>0</v>
      </c>
      <c r="G12" s="1">
        <f>SUM(G2:G11)</f>
        <v>0</v>
      </c>
      <c r="H12" s="1">
        <f>SUM(H2:H11)</f>
        <v>0</v>
      </c>
      <c r="I12" s="1">
        <f>SUM(I2:I11)</f>
        <v>0</v>
      </c>
    </row>
    <row r="16" spans="1:9" x14ac:dyDescent="0.2">
      <c r="B16" s="1" t="s">
        <v>0</v>
      </c>
      <c r="C16" s="2">
        <f>SUM(D6/5)</f>
        <v>0.8</v>
      </c>
    </row>
    <row r="17" spans="2:3" x14ac:dyDescent="0.2">
      <c r="B17" s="1" t="s">
        <v>1</v>
      </c>
      <c r="C17" s="2">
        <f>SUM(D11/10)</f>
        <v>0.8</v>
      </c>
    </row>
    <row r="18" spans="2:3" x14ac:dyDescent="0.2">
      <c r="B18" s="1" t="s">
        <v>2</v>
      </c>
      <c r="C18" s="2">
        <f>SUM(E12)/10</f>
        <v>0.68420634920634915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Startpage Ranking</vt:lpstr>
      <vt:lpstr>Startpage Boolean</vt:lpstr>
      <vt:lpstr>Social Searcher Ranking</vt:lpstr>
      <vt:lpstr>Bing Video Ranking</vt:lpstr>
      <vt:lpstr>Youtube Ranking</vt:lpstr>
      <vt:lpstr>Bing Images Ranking</vt:lpstr>
      <vt:lpstr>Google Images Ranking</vt:lpstr>
      <vt:lpstr>TripDatabase Boolean</vt:lpstr>
      <vt:lpstr>PubMed</vt:lpstr>
      <vt:lpstr>2Dsearch</vt:lpstr>
      <vt:lpstr>Dialog Boolean</vt:lpstr>
      <vt:lpstr>Bing Ranking</vt:lpstr>
      <vt:lpstr>Bing Boolean</vt:lpstr>
      <vt:lpstr>Google Ranking</vt:lpstr>
      <vt:lpstr>Google Boolean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MacFarlane</dc:creator>
  <cp:lastModifiedBy>Mussa Yousef</cp:lastModifiedBy>
  <dcterms:created xsi:type="dcterms:W3CDTF">2021-02-15T08:45:00Z</dcterms:created>
  <dcterms:modified xsi:type="dcterms:W3CDTF">2021-04-24T09:37:51Z</dcterms:modified>
</cp:coreProperties>
</file>