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K\Desktop\"/>
    </mc:Choice>
  </mc:AlternateContent>
  <bookViews>
    <workbookView xWindow="0" yWindow="0" windowWidth="21570" windowHeight="8085"/>
  </bookViews>
  <sheets>
    <sheet name="Termekek" sheetId="1" r:id="rId1"/>
    <sheet name="Munka1" sheetId="6" r:id="rId2"/>
    <sheet name="Recipes" sheetId="5" r:id="rId3"/>
    <sheet name="RDI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8" i="1" l="1"/>
  <c r="Z18" i="1"/>
  <c r="AA18" i="1"/>
  <c r="AB18" i="1"/>
  <c r="AC18" i="1"/>
  <c r="AD18" i="1"/>
  <c r="AE18" i="1"/>
  <c r="AF18" i="1"/>
  <c r="AG18" i="1"/>
  <c r="Y52" i="1"/>
  <c r="Y53" i="1" s="1"/>
  <c r="AO52" i="1" l="1"/>
  <c r="AO53" i="1" s="1"/>
  <c r="BG17" i="1"/>
  <c r="AO46" i="1"/>
  <c r="BG46" i="1" s="1"/>
  <c r="AO19" i="1"/>
  <c r="BG19" i="1" s="1"/>
  <c r="AO20" i="1"/>
  <c r="BG20" i="1" s="1"/>
  <c r="AO21" i="1"/>
  <c r="BG21" i="1" s="1"/>
  <c r="AO22" i="1"/>
  <c r="BG22" i="1" s="1"/>
  <c r="AO23" i="1"/>
  <c r="BG23" i="1" s="1"/>
  <c r="AO24" i="1"/>
  <c r="BG24" i="1" s="1"/>
  <c r="AO25" i="1"/>
  <c r="BG25" i="1" s="1"/>
  <c r="AO26" i="1"/>
  <c r="BG26" i="1" s="1"/>
  <c r="AO27" i="1"/>
  <c r="BG27" i="1" s="1"/>
  <c r="AO28" i="1"/>
  <c r="BG28" i="1" s="1"/>
  <c r="AO29" i="1"/>
  <c r="BG29" i="1" s="1"/>
  <c r="AO30" i="1"/>
  <c r="BG30" i="1" s="1"/>
  <c r="AO31" i="1"/>
  <c r="BG31" i="1" s="1"/>
  <c r="AO32" i="1"/>
  <c r="BG32" i="1" s="1"/>
  <c r="AO33" i="1"/>
  <c r="BG33" i="1" s="1"/>
  <c r="AO34" i="1"/>
  <c r="BG34" i="1" s="1"/>
  <c r="AO35" i="1"/>
  <c r="BG35" i="1" s="1"/>
  <c r="AO36" i="1"/>
  <c r="BG36" i="1" s="1"/>
  <c r="AO37" i="1"/>
  <c r="BG37" i="1" s="1"/>
  <c r="AO38" i="1"/>
  <c r="BG38" i="1" s="1"/>
  <c r="AO39" i="1"/>
  <c r="BG39" i="1" s="1"/>
  <c r="AO40" i="1"/>
  <c r="BG40" i="1" s="1"/>
  <c r="AO41" i="1"/>
  <c r="BG41" i="1" s="1"/>
  <c r="AO42" i="1"/>
  <c r="BG42" i="1" s="1"/>
  <c r="AO43" i="1"/>
  <c r="BG43" i="1" s="1"/>
  <c r="AO44" i="1"/>
  <c r="BG44" i="1" s="1"/>
  <c r="AO45" i="1"/>
  <c r="BG45" i="1" s="1"/>
  <c r="AO47" i="1"/>
  <c r="BG47" i="1" s="1"/>
  <c r="AO48" i="1"/>
  <c r="BG48" i="1" s="1"/>
  <c r="AO18" i="1"/>
  <c r="BG18" i="1" s="1"/>
  <c r="Z52" i="1"/>
  <c r="Z53" i="1" s="1"/>
  <c r="AA52" i="1"/>
  <c r="AA53" i="1" s="1"/>
  <c r="AB52" i="1"/>
  <c r="AB53" i="1" s="1"/>
  <c r="AC52" i="1"/>
  <c r="AC53" i="1" s="1"/>
  <c r="AD52" i="1"/>
  <c r="AD53" i="1" s="1"/>
  <c r="AE52" i="1"/>
  <c r="AE53" i="1" s="1"/>
  <c r="AF52" i="1"/>
  <c r="AF53" i="1" s="1"/>
  <c r="AG52" i="1"/>
  <c r="AG53" i="1" s="1"/>
  <c r="AH52" i="1"/>
  <c r="AH53" i="1" s="1"/>
  <c r="AI52" i="1"/>
  <c r="AI53" i="1" s="1"/>
  <c r="AJ52" i="1"/>
  <c r="AJ53" i="1" s="1"/>
  <c r="AK52" i="1"/>
  <c r="AK53" i="1" s="1"/>
  <c r="AL52" i="1"/>
  <c r="AL53" i="1" s="1"/>
  <c r="AM52" i="1"/>
  <c r="AM53" i="1" s="1"/>
  <c r="AN52" i="1"/>
  <c r="AN53" i="1" s="1"/>
  <c r="D48" i="1"/>
  <c r="D47" i="1"/>
  <c r="D44" i="1"/>
  <c r="D43" i="1"/>
  <c r="D42" i="1"/>
  <c r="D41" i="1"/>
  <c r="D40" i="1"/>
  <c r="D38" i="1"/>
  <c r="D39" i="1"/>
  <c r="D45" i="1"/>
  <c r="D46" i="1"/>
  <c r="D37" i="1"/>
  <c r="D27" i="1"/>
  <c r="D28" i="1"/>
  <c r="D29" i="1"/>
  <c r="D30" i="1"/>
  <c r="D31" i="1"/>
  <c r="D32" i="1"/>
  <c r="D33" i="1"/>
  <c r="D34" i="1"/>
  <c r="D35" i="1"/>
  <c r="D36" i="1"/>
  <c r="D26" i="1"/>
  <c r="AG33" i="1"/>
  <c r="AY33" i="1" s="1"/>
  <c r="AN48" i="1"/>
  <c r="BF48" i="1" s="1"/>
  <c r="AM48" i="1"/>
  <c r="BE48" i="1" s="1"/>
  <c r="AL48" i="1"/>
  <c r="BD48" i="1" s="1"/>
  <c r="AK48" i="1"/>
  <c r="BC48" i="1" s="1"/>
  <c r="AJ48" i="1"/>
  <c r="BB48" i="1" s="1"/>
  <c r="AI48" i="1"/>
  <c r="BA48" i="1" s="1"/>
  <c r="AH48" i="1"/>
  <c r="AZ48" i="1" s="1"/>
  <c r="AG48" i="1"/>
  <c r="AY48" i="1" s="1"/>
  <c r="AF48" i="1"/>
  <c r="AX48" i="1" s="1"/>
  <c r="AE48" i="1"/>
  <c r="AW48" i="1" s="1"/>
  <c r="AD48" i="1"/>
  <c r="AV48" i="1" s="1"/>
  <c r="AC48" i="1"/>
  <c r="AU48" i="1" s="1"/>
  <c r="AB48" i="1"/>
  <c r="AT48" i="1" s="1"/>
  <c r="AA48" i="1"/>
  <c r="AS48" i="1" s="1"/>
  <c r="Z48" i="1"/>
  <c r="AR48" i="1" s="1"/>
  <c r="AN47" i="1"/>
  <c r="BF47" i="1" s="1"/>
  <c r="AM47" i="1"/>
  <c r="BE47" i="1" s="1"/>
  <c r="AL47" i="1"/>
  <c r="BD47" i="1" s="1"/>
  <c r="AK47" i="1"/>
  <c r="BC47" i="1" s="1"/>
  <c r="AJ47" i="1"/>
  <c r="BB47" i="1" s="1"/>
  <c r="AI47" i="1"/>
  <c r="BA47" i="1" s="1"/>
  <c r="AH47" i="1"/>
  <c r="AZ47" i="1" s="1"/>
  <c r="AG47" i="1"/>
  <c r="AY47" i="1" s="1"/>
  <c r="AF47" i="1"/>
  <c r="AX47" i="1" s="1"/>
  <c r="AE47" i="1"/>
  <c r="AW47" i="1" s="1"/>
  <c r="AD47" i="1"/>
  <c r="AV47" i="1" s="1"/>
  <c r="AC47" i="1"/>
  <c r="AU47" i="1" s="1"/>
  <c r="AB47" i="1"/>
  <c r="AT47" i="1" s="1"/>
  <c r="AA47" i="1"/>
  <c r="AS47" i="1" s="1"/>
  <c r="Z47" i="1"/>
  <c r="AR47" i="1" s="1"/>
  <c r="AN46" i="1"/>
  <c r="BF46" i="1" s="1"/>
  <c r="AM46" i="1"/>
  <c r="BE46" i="1" s="1"/>
  <c r="AL46" i="1"/>
  <c r="BD46" i="1" s="1"/>
  <c r="AK46" i="1"/>
  <c r="BC46" i="1" s="1"/>
  <c r="AJ46" i="1"/>
  <c r="BB46" i="1" s="1"/>
  <c r="AI46" i="1"/>
  <c r="BA46" i="1" s="1"/>
  <c r="AH46" i="1"/>
  <c r="AZ46" i="1" s="1"/>
  <c r="AG46" i="1"/>
  <c r="AY46" i="1" s="1"/>
  <c r="AF46" i="1"/>
  <c r="AX46" i="1" s="1"/>
  <c r="AE46" i="1"/>
  <c r="AW46" i="1" s="1"/>
  <c r="AD46" i="1"/>
  <c r="AV46" i="1" s="1"/>
  <c r="AC46" i="1"/>
  <c r="AU46" i="1" s="1"/>
  <c r="AB46" i="1"/>
  <c r="AT46" i="1" s="1"/>
  <c r="AA46" i="1"/>
  <c r="AS46" i="1" s="1"/>
  <c r="Z46" i="1"/>
  <c r="AR46" i="1" s="1"/>
  <c r="AN45" i="1"/>
  <c r="BF45" i="1" s="1"/>
  <c r="AM45" i="1"/>
  <c r="BE45" i="1" s="1"/>
  <c r="AL45" i="1"/>
  <c r="BD45" i="1" s="1"/>
  <c r="AK45" i="1"/>
  <c r="BC45" i="1" s="1"/>
  <c r="AJ45" i="1"/>
  <c r="BB45" i="1" s="1"/>
  <c r="AI45" i="1"/>
  <c r="BA45" i="1" s="1"/>
  <c r="AH45" i="1"/>
  <c r="AZ45" i="1" s="1"/>
  <c r="AG45" i="1"/>
  <c r="AY45" i="1" s="1"/>
  <c r="AF45" i="1"/>
  <c r="AX45" i="1" s="1"/>
  <c r="AE45" i="1"/>
  <c r="AW45" i="1" s="1"/>
  <c r="AD45" i="1"/>
  <c r="AV45" i="1" s="1"/>
  <c r="AC45" i="1"/>
  <c r="AU45" i="1" s="1"/>
  <c r="AB45" i="1"/>
  <c r="AT45" i="1" s="1"/>
  <c r="AA45" i="1"/>
  <c r="AS45" i="1" s="1"/>
  <c r="Z45" i="1"/>
  <c r="AR45" i="1" s="1"/>
  <c r="AN44" i="1"/>
  <c r="BF44" i="1" s="1"/>
  <c r="AM44" i="1"/>
  <c r="BE44" i="1" s="1"/>
  <c r="AL44" i="1"/>
  <c r="BD44" i="1" s="1"/>
  <c r="AK44" i="1"/>
  <c r="BC44" i="1" s="1"/>
  <c r="AJ44" i="1"/>
  <c r="BB44" i="1" s="1"/>
  <c r="AI44" i="1"/>
  <c r="BA44" i="1" s="1"/>
  <c r="AH44" i="1"/>
  <c r="AZ44" i="1" s="1"/>
  <c r="AG44" i="1"/>
  <c r="AY44" i="1" s="1"/>
  <c r="AF44" i="1"/>
  <c r="AX44" i="1" s="1"/>
  <c r="AE44" i="1"/>
  <c r="AW44" i="1" s="1"/>
  <c r="AD44" i="1"/>
  <c r="AV44" i="1" s="1"/>
  <c r="AC44" i="1"/>
  <c r="AU44" i="1" s="1"/>
  <c r="AB44" i="1"/>
  <c r="AT44" i="1" s="1"/>
  <c r="AA44" i="1"/>
  <c r="AS44" i="1" s="1"/>
  <c r="Z44" i="1"/>
  <c r="AR44" i="1" s="1"/>
  <c r="AN43" i="1"/>
  <c r="BF43" i="1" s="1"/>
  <c r="AM43" i="1"/>
  <c r="BE43" i="1" s="1"/>
  <c r="AL43" i="1"/>
  <c r="BD43" i="1" s="1"/>
  <c r="AK43" i="1"/>
  <c r="BC43" i="1" s="1"/>
  <c r="AJ43" i="1"/>
  <c r="BB43" i="1" s="1"/>
  <c r="AI43" i="1"/>
  <c r="BA43" i="1" s="1"/>
  <c r="AH43" i="1"/>
  <c r="AZ43" i="1" s="1"/>
  <c r="AG43" i="1"/>
  <c r="AY43" i="1" s="1"/>
  <c r="AF43" i="1"/>
  <c r="AX43" i="1" s="1"/>
  <c r="AE43" i="1"/>
  <c r="AW43" i="1" s="1"/>
  <c r="AD43" i="1"/>
  <c r="AV43" i="1" s="1"/>
  <c r="AC43" i="1"/>
  <c r="AU43" i="1" s="1"/>
  <c r="AB43" i="1"/>
  <c r="AT43" i="1" s="1"/>
  <c r="AA43" i="1"/>
  <c r="AS43" i="1" s="1"/>
  <c r="Z43" i="1"/>
  <c r="AR43" i="1" s="1"/>
  <c r="AN42" i="1"/>
  <c r="BF42" i="1" s="1"/>
  <c r="AM42" i="1"/>
  <c r="BE42" i="1" s="1"/>
  <c r="AL42" i="1"/>
  <c r="BD42" i="1" s="1"/>
  <c r="AK42" i="1"/>
  <c r="BC42" i="1" s="1"/>
  <c r="AJ42" i="1"/>
  <c r="BB42" i="1" s="1"/>
  <c r="AI42" i="1"/>
  <c r="BA42" i="1" s="1"/>
  <c r="AH42" i="1"/>
  <c r="AZ42" i="1" s="1"/>
  <c r="AG42" i="1"/>
  <c r="AY42" i="1" s="1"/>
  <c r="AF42" i="1"/>
  <c r="AX42" i="1" s="1"/>
  <c r="AE42" i="1"/>
  <c r="AW42" i="1" s="1"/>
  <c r="AD42" i="1"/>
  <c r="AV42" i="1" s="1"/>
  <c r="AC42" i="1"/>
  <c r="AU42" i="1" s="1"/>
  <c r="AB42" i="1"/>
  <c r="AT42" i="1" s="1"/>
  <c r="AA42" i="1"/>
  <c r="AS42" i="1" s="1"/>
  <c r="Z42" i="1"/>
  <c r="AR42" i="1" s="1"/>
  <c r="AN41" i="1"/>
  <c r="BF41" i="1" s="1"/>
  <c r="AM41" i="1"/>
  <c r="BE41" i="1" s="1"/>
  <c r="AL41" i="1"/>
  <c r="BD41" i="1" s="1"/>
  <c r="AK41" i="1"/>
  <c r="BC41" i="1" s="1"/>
  <c r="AJ41" i="1"/>
  <c r="BB41" i="1" s="1"/>
  <c r="AI41" i="1"/>
  <c r="BA41" i="1" s="1"/>
  <c r="AH41" i="1"/>
  <c r="AZ41" i="1" s="1"/>
  <c r="AG41" i="1"/>
  <c r="AY41" i="1" s="1"/>
  <c r="AF41" i="1"/>
  <c r="AX41" i="1" s="1"/>
  <c r="AE41" i="1"/>
  <c r="AW41" i="1" s="1"/>
  <c r="AD41" i="1"/>
  <c r="AV41" i="1" s="1"/>
  <c r="AC41" i="1"/>
  <c r="AU41" i="1" s="1"/>
  <c r="AB41" i="1"/>
  <c r="AT41" i="1" s="1"/>
  <c r="AA41" i="1"/>
  <c r="AS41" i="1" s="1"/>
  <c r="Z41" i="1"/>
  <c r="AR41" i="1" s="1"/>
  <c r="AN40" i="1"/>
  <c r="BF40" i="1" s="1"/>
  <c r="AM40" i="1"/>
  <c r="BE40" i="1" s="1"/>
  <c r="AL40" i="1"/>
  <c r="BD40" i="1" s="1"/>
  <c r="AK40" i="1"/>
  <c r="BC40" i="1" s="1"/>
  <c r="AJ40" i="1"/>
  <c r="BB40" i="1" s="1"/>
  <c r="AI40" i="1"/>
  <c r="BA40" i="1" s="1"/>
  <c r="AH40" i="1"/>
  <c r="AZ40" i="1" s="1"/>
  <c r="AG40" i="1"/>
  <c r="AY40" i="1" s="1"/>
  <c r="AF40" i="1"/>
  <c r="AX40" i="1" s="1"/>
  <c r="AE40" i="1"/>
  <c r="AW40" i="1" s="1"/>
  <c r="AD40" i="1"/>
  <c r="AV40" i="1" s="1"/>
  <c r="AC40" i="1"/>
  <c r="AU40" i="1" s="1"/>
  <c r="AB40" i="1"/>
  <c r="AT40" i="1" s="1"/>
  <c r="AA40" i="1"/>
  <c r="AS40" i="1" s="1"/>
  <c r="Z40" i="1"/>
  <c r="AR40" i="1" s="1"/>
  <c r="AN39" i="1"/>
  <c r="BF39" i="1" s="1"/>
  <c r="AM39" i="1"/>
  <c r="BE39" i="1" s="1"/>
  <c r="AL39" i="1"/>
  <c r="BD39" i="1" s="1"/>
  <c r="AK39" i="1"/>
  <c r="BC39" i="1" s="1"/>
  <c r="AJ39" i="1"/>
  <c r="BB39" i="1" s="1"/>
  <c r="AI39" i="1"/>
  <c r="BA39" i="1" s="1"/>
  <c r="AH39" i="1"/>
  <c r="AZ39" i="1" s="1"/>
  <c r="AG39" i="1"/>
  <c r="AY39" i="1" s="1"/>
  <c r="AF39" i="1"/>
  <c r="AX39" i="1" s="1"/>
  <c r="AE39" i="1"/>
  <c r="AW39" i="1" s="1"/>
  <c r="AD39" i="1"/>
  <c r="AV39" i="1" s="1"/>
  <c r="AC39" i="1"/>
  <c r="AU39" i="1" s="1"/>
  <c r="AB39" i="1"/>
  <c r="AT39" i="1" s="1"/>
  <c r="AA39" i="1"/>
  <c r="AS39" i="1" s="1"/>
  <c r="Z39" i="1"/>
  <c r="AR39" i="1" s="1"/>
  <c r="AN38" i="1"/>
  <c r="BF38" i="1" s="1"/>
  <c r="AM38" i="1"/>
  <c r="BE38" i="1" s="1"/>
  <c r="AL38" i="1"/>
  <c r="BD38" i="1" s="1"/>
  <c r="AK38" i="1"/>
  <c r="BC38" i="1" s="1"/>
  <c r="AJ38" i="1"/>
  <c r="BB38" i="1" s="1"/>
  <c r="AI38" i="1"/>
  <c r="BA38" i="1" s="1"/>
  <c r="AH38" i="1"/>
  <c r="AZ38" i="1" s="1"/>
  <c r="AG38" i="1"/>
  <c r="AY38" i="1" s="1"/>
  <c r="AF38" i="1"/>
  <c r="AX38" i="1" s="1"/>
  <c r="AE38" i="1"/>
  <c r="AW38" i="1" s="1"/>
  <c r="AD38" i="1"/>
  <c r="AV38" i="1" s="1"/>
  <c r="AC38" i="1"/>
  <c r="AU38" i="1" s="1"/>
  <c r="AB38" i="1"/>
  <c r="AT38" i="1" s="1"/>
  <c r="AA38" i="1"/>
  <c r="AS38" i="1" s="1"/>
  <c r="Z38" i="1"/>
  <c r="AR38" i="1" s="1"/>
  <c r="AN37" i="1"/>
  <c r="BF37" i="1" s="1"/>
  <c r="AM37" i="1"/>
  <c r="BE37" i="1" s="1"/>
  <c r="AL37" i="1"/>
  <c r="BD37" i="1" s="1"/>
  <c r="AK37" i="1"/>
  <c r="BC37" i="1" s="1"/>
  <c r="AJ37" i="1"/>
  <c r="BB37" i="1" s="1"/>
  <c r="AI37" i="1"/>
  <c r="BA37" i="1" s="1"/>
  <c r="AH37" i="1"/>
  <c r="AZ37" i="1" s="1"/>
  <c r="AG37" i="1"/>
  <c r="AY37" i="1" s="1"/>
  <c r="AF37" i="1"/>
  <c r="AX37" i="1" s="1"/>
  <c r="AE37" i="1"/>
  <c r="AW37" i="1" s="1"/>
  <c r="AD37" i="1"/>
  <c r="AV37" i="1" s="1"/>
  <c r="AC37" i="1"/>
  <c r="AU37" i="1" s="1"/>
  <c r="AB37" i="1"/>
  <c r="AT37" i="1" s="1"/>
  <c r="AA37" i="1"/>
  <c r="AS37" i="1" s="1"/>
  <c r="Z37" i="1"/>
  <c r="AR37" i="1" s="1"/>
  <c r="AN36" i="1"/>
  <c r="BF36" i="1" s="1"/>
  <c r="AM36" i="1"/>
  <c r="BE36" i="1" s="1"/>
  <c r="AL36" i="1"/>
  <c r="BD36" i="1" s="1"/>
  <c r="AK36" i="1"/>
  <c r="BC36" i="1" s="1"/>
  <c r="AJ36" i="1"/>
  <c r="BB36" i="1" s="1"/>
  <c r="AI36" i="1"/>
  <c r="BA36" i="1" s="1"/>
  <c r="AH36" i="1"/>
  <c r="AZ36" i="1" s="1"/>
  <c r="AG36" i="1"/>
  <c r="AY36" i="1" s="1"/>
  <c r="AF36" i="1"/>
  <c r="AX36" i="1" s="1"/>
  <c r="AE36" i="1"/>
  <c r="AW36" i="1" s="1"/>
  <c r="AD36" i="1"/>
  <c r="AV36" i="1" s="1"/>
  <c r="AC36" i="1"/>
  <c r="AU36" i="1" s="1"/>
  <c r="AB36" i="1"/>
  <c r="AT36" i="1" s="1"/>
  <c r="AA36" i="1"/>
  <c r="AS36" i="1" s="1"/>
  <c r="Z36" i="1"/>
  <c r="AR36" i="1" s="1"/>
  <c r="AN35" i="1"/>
  <c r="BF35" i="1" s="1"/>
  <c r="AM35" i="1"/>
  <c r="BE35" i="1" s="1"/>
  <c r="AL35" i="1"/>
  <c r="BD35" i="1" s="1"/>
  <c r="AK35" i="1"/>
  <c r="BC35" i="1" s="1"/>
  <c r="AJ35" i="1"/>
  <c r="BB35" i="1" s="1"/>
  <c r="AI35" i="1"/>
  <c r="BA35" i="1" s="1"/>
  <c r="AH35" i="1"/>
  <c r="AZ35" i="1" s="1"/>
  <c r="AG35" i="1"/>
  <c r="AY35" i="1" s="1"/>
  <c r="AF35" i="1"/>
  <c r="AX35" i="1" s="1"/>
  <c r="AE35" i="1"/>
  <c r="AW35" i="1" s="1"/>
  <c r="AD35" i="1"/>
  <c r="AV35" i="1" s="1"/>
  <c r="AC35" i="1"/>
  <c r="AU35" i="1" s="1"/>
  <c r="AB35" i="1"/>
  <c r="AT35" i="1" s="1"/>
  <c r="AA35" i="1"/>
  <c r="AS35" i="1" s="1"/>
  <c r="Z35" i="1"/>
  <c r="AR35" i="1" s="1"/>
  <c r="AN34" i="1"/>
  <c r="BF34" i="1" s="1"/>
  <c r="AM34" i="1"/>
  <c r="BE34" i="1" s="1"/>
  <c r="AL34" i="1"/>
  <c r="BD34" i="1" s="1"/>
  <c r="AK34" i="1"/>
  <c r="BC34" i="1" s="1"/>
  <c r="AJ34" i="1"/>
  <c r="BB34" i="1" s="1"/>
  <c r="AI34" i="1"/>
  <c r="BA34" i="1" s="1"/>
  <c r="AH34" i="1"/>
  <c r="AZ34" i="1" s="1"/>
  <c r="AG34" i="1"/>
  <c r="AY34" i="1" s="1"/>
  <c r="AF34" i="1"/>
  <c r="AX34" i="1" s="1"/>
  <c r="AE34" i="1"/>
  <c r="AW34" i="1" s="1"/>
  <c r="AD34" i="1"/>
  <c r="AV34" i="1" s="1"/>
  <c r="AC34" i="1"/>
  <c r="AU34" i="1" s="1"/>
  <c r="AB34" i="1"/>
  <c r="AT34" i="1" s="1"/>
  <c r="AA34" i="1"/>
  <c r="AS34" i="1" s="1"/>
  <c r="Z34" i="1"/>
  <c r="AR34" i="1" s="1"/>
  <c r="AN33" i="1"/>
  <c r="BF33" i="1" s="1"/>
  <c r="AM33" i="1"/>
  <c r="BE33" i="1" s="1"/>
  <c r="AL33" i="1"/>
  <c r="BD33" i="1" s="1"/>
  <c r="AK33" i="1"/>
  <c r="BC33" i="1" s="1"/>
  <c r="AJ33" i="1"/>
  <c r="BB33" i="1" s="1"/>
  <c r="AI33" i="1"/>
  <c r="BA33" i="1" s="1"/>
  <c r="AH33" i="1"/>
  <c r="AZ33" i="1" s="1"/>
  <c r="AF33" i="1"/>
  <c r="AX33" i="1" s="1"/>
  <c r="AE33" i="1"/>
  <c r="AW33" i="1" s="1"/>
  <c r="AD33" i="1"/>
  <c r="AV33" i="1" s="1"/>
  <c r="AC33" i="1"/>
  <c r="AU33" i="1" s="1"/>
  <c r="AB33" i="1"/>
  <c r="AT33" i="1" s="1"/>
  <c r="AA33" i="1"/>
  <c r="AS33" i="1" s="1"/>
  <c r="Z33" i="1"/>
  <c r="AR33" i="1" s="1"/>
  <c r="AN32" i="1"/>
  <c r="BF32" i="1" s="1"/>
  <c r="AM32" i="1"/>
  <c r="BE32" i="1" s="1"/>
  <c r="AL32" i="1"/>
  <c r="BD32" i="1" s="1"/>
  <c r="AK32" i="1"/>
  <c r="BC32" i="1" s="1"/>
  <c r="AJ32" i="1"/>
  <c r="BB32" i="1" s="1"/>
  <c r="AI32" i="1"/>
  <c r="BA32" i="1" s="1"/>
  <c r="AH32" i="1"/>
  <c r="AZ32" i="1" s="1"/>
  <c r="AG32" i="1"/>
  <c r="AY32" i="1" s="1"/>
  <c r="AF32" i="1"/>
  <c r="AX32" i="1" s="1"/>
  <c r="AE32" i="1"/>
  <c r="AW32" i="1" s="1"/>
  <c r="AD32" i="1"/>
  <c r="AV32" i="1" s="1"/>
  <c r="AC32" i="1"/>
  <c r="AU32" i="1" s="1"/>
  <c r="AB32" i="1"/>
  <c r="AT32" i="1" s="1"/>
  <c r="AA32" i="1"/>
  <c r="AS32" i="1" s="1"/>
  <c r="Z32" i="1"/>
  <c r="AR32" i="1" s="1"/>
  <c r="AN31" i="1"/>
  <c r="BF31" i="1" s="1"/>
  <c r="AM31" i="1"/>
  <c r="BE31" i="1" s="1"/>
  <c r="AL31" i="1"/>
  <c r="BD31" i="1" s="1"/>
  <c r="AK31" i="1"/>
  <c r="BC31" i="1" s="1"/>
  <c r="AJ31" i="1"/>
  <c r="BB31" i="1" s="1"/>
  <c r="AI31" i="1"/>
  <c r="BA31" i="1" s="1"/>
  <c r="AH31" i="1"/>
  <c r="AZ31" i="1" s="1"/>
  <c r="AG31" i="1"/>
  <c r="AY31" i="1" s="1"/>
  <c r="AF31" i="1"/>
  <c r="AX31" i="1" s="1"/>
  <c r="AE31" i="1"/>
  <c r="AW31" i="1" s="1"/>
  <c r="AD31" i="1"/>
  <c r="AV31" i="1" s="1"/>
  <c r="AC31" i="1"/>
  <c r="AU31" i="1" s="1"/>
  <c r="AB31" i="1"/>
  <c r="AT31" i="1" s="1"/>
  <c r="AA31" i="1"/>
  <c r="AS31" i="1" s="1"/>
  <c r="Z31" i="1"/>
  <c r="AR31" i="1" s="1"/>
  <c r="AN30" i="1"/>
  <c r="BF30" i="1" s="1"/>
  <c r="AM30" i="1"/>
  <c r="BE30" i="1" s="1"/>
  <c r="AL30" i="1"/>
  <c r="BD30" i="1" s="1"/>
  <c r="AK30" i="1"/>
  <c r="BC30" i="1" s="1"/>
  <c r="AJ30" i="1"/>
  <c r="BB30" i="1" s="1"/>
  <c r="AI30" i="1"/>
  <c r="BA30" i="1" s="1"/>
  <c r="AH30" i="1"/>
  <c r="AZ30" i="1" s="1"/>
  <c r="AG30" i="1"/>
  <c r="AY30" i="1" s="1"/>
  <c r="AF30" i="1"/>
  <c r="AX30" i="1" s="1"/>
  <c r="AE30" i="1"/>
  <c r="AW30" i="1" s="1"/>
  <c r="AD30" i="1"/>
  <c r="AV30" i="1" s="1"/>
  <c r="AC30" i="1"/>
  <c r="AU30" i="1" s="1"/>
  <c r="AB30" i="1"/>
  <c r="AT30" i="1" s="1"/>
  <c r="AA30" i="1"/>
  <c r="AS30" i="1" s="1"/>
  <c r="Z30" i="1"/>
  <c r="AR30" i="1" s="1"/>
  <c r="AN29" i="1"/>
  <c r="BF29" i="1" s="1"/>
  <c r="AM29" i="1"/>
  <c r="BE29" i="1" s="1"/>
  <c r="AL29" i="1"/>
  <c r="BD29" i="1" s="1"/>
  <c r="AK29" i="1"/>
  <c r="BC29" i="1" s="1"/>
  <c r="AJ29" i="1"/>
  <c r="BB29" i="1" s="1"/>
  <c r="AI29" i="1"/>
  <c r="BA29" i="1" s="1"/>
  <c r="AH29" i="1"/>
  <c r="AZ29" i="1" s="1"/>
  <c r="AG29" i="1"/>
  <c r="AY29" i="1" s="1"/>
  <c r="AF29" i="1"/>
  <c r="AX29" i="1" s="1"/>
  <c r="AE29" i="1"/>
  <c r="AW29" i="1" s="1"/>
  <c r="AD29" i="1"/>
  <c r="AV29" i="1" s="1"/>
  <c r="AC29" i="1"/>
  <c r="AU29" i="1" s="1"/>
  <c r="AB29" i="1"/>
  <c r="AT29" i="1" s="1"/>
  <c r="AA29" i="1"/>
  <c r="AS29" i="1" s="1"/>
  <c r="Z29" i="1"/>
  <c r="AR29" i="1" s="1"/>
  <c r="AN28" i="1"/>
  <c r="BF28" i="1" s="1"/>
  <c r="AM28" i="1"/>
  <c r="BE28" i="1" s="1"/>
  <c r="AL28" i="1"/>
  <c r="BD28" i="1" s="1"/>
  <c r="AK28" i="1"/>
  <c r="BC28" i="1" s="1"/>
  <c r="AJ28" i="1"/>
  <c r="BB28" i="1" s="1"/>
  <c r="AI28" i="1"/>
  <c r="BA28" i="1" s="1"/>
  <c r="AH28" i="1"/>
  <c r="AZ28" i="1" s="1"/>
  <c r="AG28" i="1"/>
  <c r="AY28" i="1" s="1"/>
  <c r="AF28" i="1"/>
  <c r="AX28" i="1" s="1"/>
  <c r="AE28" i="1"/>
  <c r="AW28" i="1" s="1"/>
  <c r="AD28" i="1"/>
  <c r="AV28" i="1" s="1"/>
  <c r="AC28" i="1"/>
  <c r="AU28" i="1" s="1"/>
  <c r="AB28" i="1"/>
  <c r="AT28" i="1" s="1"/>
  <c r="AA28" i="1"/>
  <c r="AS28" i="1" s="1"/>
  <c r="Z28" i="1"/>
  <c r="AR28" i="1" s="1"/>
  <c r="AN27" i="1"/>
  <c r="BF27" i="1" s="1"/>
  <c r="AM27" i="1"/>
  <c r="BE27" i="1" s="1"/>
  <c r="AL27" i="1"/>
  <c r="BD27" i="1" s="1"/>
  <c r="AK27" i="1"/>
  <c r="BC27" i="1" s="1"/>
  <c r="AJ27" i="1"/>
  <c r="BB27" i="1" s="1"/>
  <c r="AI27" i="1"/>
  <c r="BA27" i="1" s="1"/>
  <c r="AH27" i="1"/>
  <c r="AZ27" i="1" s="1"/>
  <c r="AG27" i="1"/>
  <c r="AY27" i="1" s="1"/>
  <c r="AF27" i="1"/>
  <c r="AX27" i="1" s="1"/>
  <c r="AE27" i="1"/>
  <c r="AW27" i="1" s="1"/>
  <c r="AD27" i="1"/>
  <c r="AV27" i="1" s="1"/>
  <c r="AC27" i="1"/>
  <c r="AU27" i="1" s="1"/>
  <c r="AB27" i="1"/>
  <c r="AT27" i="1" s="1"/>
  <c r="AA27" i="1"/>
  <c r="AS27" i="1" s="1"/>
  <c r="Z27" i="1"/>
  <c r="AR27" i="1" s="1"/>
  <c r="AN26" i="1"/>
  <c r="BF26" i="1" s="1"/>
  <c r="AM26" i="1"/>
  <c r="BE26" i="1" s="1"/>
  <c r="AL26" i="1"/>
  <c r="BD26" i="1" s="1"/>
  <c r="AK26" i="1"/>
  <c r="BC26" i="1" s="1"/>
  <c r="AJ26" i="1"/>
  <c r="BB26" i="1" s="1"/>
  <c r="AI26" i="1"/>
  <c r="BA26" i="1" s="1"/>
  <c r="AH26" i="1"/>
  <c r="AZ26" i="1" s="1"/>
  <c r="AG26" i="1"/>
  <c r="AY26" i="1" s="1"/>
  <c r="AF26" i="1"/>
  <c r="AX26" i="1" s="1"/>
  <c r="AE26" i="1"/>
  <c r="AW26" i="1" s="1"/>
  <c r="AD26" i="1"/>
  <c r="AV26" i="1" s="1"/>
  <c r="AC26" i="1"/>
  <c r="AU26" i="1" s="1"/>
  <c r="AB26" i="1"/>
  <c r="AT26" i="1" s="1"/>
  <c r="AA26" i="1"/>
  <c r="AS26" i="1" s="1"/>
  <c r="Z26" i="1"/>
  <c r="AR26" i="1" s="1"/>
  <c r="AN25" i="1"/>
  <c r="BF25" i="1" s="1"/>
  <c r="AM25" i="1"/>
  <c r="BE25" i="1" s="1"/>
  <c r="AL25" i="1"/>
  <c r="BD25" i="1" s="1"/>
  <c r="AJ25" i="1"/>
  <c r="BB25" i="1" s="1"/>
  <c r="AH25" i="1"/>
  <c r="AZ25" i="1" s="1"/>
  <c r="AG25" i="1"/>
  <c r="AY25" i="1" s="1"/>
  <c r="AF25" i="1"/>
  <c r="AX25" i="1" s="1"/>
  <c r="AE25" i="1"/>
  <c r="AW25" i="1" s="1"/>
  <c r="AD25" i="1"/>
  <c r="AV25" i="1" s="1"/>
  <c r="AC25" i="1"/>
  <c r="AU25" i="1" s="1"/>
  <c r="AB25" i="1"/>
  <c r="AT25" i="1" s="1"/>
  <c r="AA25" i="1"/>
  <c r="AS25" i="1" s="1"/>
  <c r="Z25" i="1"/>
  <c r="AR25" i="1" s="1"/>
  <c r="AN24" i="1"/>
  <c r="BF24" i="1" s="1"/>
  <c r="AM24" i="1"/>
  <c r="BE24" i="1" s="1"/>
  <c r="AL24" i="1"/>
  <c r="BD24" i="1" s="1"/>
  <c r="AK24" i="1"/>
  <c r="BC24" i="1" s="1"/>
  <c r="AJ24" i="1"/>
  <c r="BB24" i="1" s="1"/>
  <c r="AI24" i="1"/>
  <c r="BA24" i="1" s="1"/>
  <c r="AH24" i="1"/>
  <c r="AZ24" i="1" s="1"/>
  <c r="AG24" i="1"/>
  <c r="AY24" i="1" s="1"/>
  <c r="AF24" i="1"/>
  <c r="AX24" i="1" s="1"/>
  <c r="AE24" i="1"/>
  <c r="AW24" i="1" s="1"/>
  <c r="AD24" i="1"/>
  <c r="AV24" i="1" s="1"/>
  <c r="AC24" i="1"/>
  <c r="AU24" i="1" s="1"/>
  <c r="AB24" i="1"/>
  <c r="AT24" i="1" s="1"/>
  <c r="AA24" i="1"/>
  <c r="AS24" i="1" s="1"/>
  <c r="Z24" i="1"/>
  <c r="AR24" i="1" s="1"/>
  <c r="AN23" i="1"/>
  <c r="BF23" i="1" s="1"/>
  <c r="AM23" i="1"/>
  <c r="BE23" i="1" s="1"/>
  <c r="AL23" i="1"/>
  <c r="BD23" i="1" s="1"/>
  <c r="AK23" i="1"/>
  <c r="BC23" i="1" s="1"/>
  <c r="AJ23" i="1"/>
  <c r="BB23" i="1" s="1"/>
  <c r="AI23" i="1"/>
  <c r="BA23" i="1" s="1"/>
  <c r="AH23" i="1"/>
  <c r="AZ23" i="1" s="1"/>
  <c r="AG23" i="1"/>
  <c r="AY23" i="1" s="1"/>
  <c r="AF23" i="1"/>
  <c r="AX23" i="1" s="1"/>
  <c r="AE23" i="1"/>
  <c r="AW23" i="1" s="1"/>
  <c r="AD23" i="1"/>
  <c r="AV23" i="1" s="1"/>
  <c r="AC23" i="1"/>
  <c r="AU23" i="1" s="1"/>
  <c r="AB23" i="1"/>
  <c r="AT23" i="1" s="1"/>
  <c r="AA23" i="1"/>
  <c r="AS23" i="1" s="1"/>
  <c r="Z23" i="1"/>
  <c r="AR23" i="1" s="1"/>
  <c r="AN22" i="1"/>
  <c r="BF22" i="1" s="1"/>
  <c r="AM22" i="1"/>
  <c r="BE22" i="1" s="1"/>
  <c r="AL22" i="1"/>
  <c r="BD22" i="1" s="1"/>
  <c r="AK22" i="1"/>
  <c r="BC22" i="1" s="1"/>
  <c r="AJ22" i="1"/>
  <c r="BB22" i="1" s="1"/>
  <c r="AI22" i="1"/>
  <c r="BA22" i="1" s="1"/>
  <c r="AH22" i="1"/>
  <c r="AZ22" i="1" s="1"/>
  <c r="AG22" i="1"/>
  <c r="AY22" i="1" s="1"/>
  <c r="AF22" i="1"/>
  <c r="AX22" i="1" s="1"/>
  <c r="AE22" i="1"/>
  <c r="AW22" i="1" s="1"/>
  <c r="AD22" i="1"/>
  <c r="AV22" i="1" s="1"/>
  <c r="AC22" i="1"/>
  <c r="AU22" i="1" s="1"/>
  <c r="AB22" i="1"/>
  <c r="AT22" i="1" s="1"/>
  <c r="AA22" i="1"/>
  <c r="AS22" i="1" s="1"/>
  <c r="Z22" i="1"/>
  <c r="AR22" i="1" s="1"/>
  <c r="AN21" i="1"/>
  <c r="BF21" i="1" s="1"/>
  <c r="AM21" i="1"/>
  <c r="BE21" i="1" s="1"/>
  <c r="AL21" i="1"/>
  <c r="BD21" i="1" s="1"/>
  <c r="AK21" i="1"/>
  <c r="BC21" i="1" s="1"/>
  <c r="AJ21" i="1"/>
  <c r="BB21" i="1" s="1"/>
  <c r="AI21" i="1"/>
  <c r="BA21" i="1" s="1"/>
  <c r="AH21" i="1"/>
  <c r="AZ21" i="1" s="1"/>
  <c r="AG21" i="1"/>
  <c r="AY21" i="1" s="1"/>
  <c r="AF21" i="1"/>
  <c r="AX21" i="1" s="1"/>
  <c r="AE21" i="1"/>
  <c r="AW21" i="1" s="1"/>
  <c r="AD21" i="1"/>
  <c r="AV21" i="1" s="1"/>
  <c r="AC21" i="1"/>
  <c r="AU21" i="1" s="1"/>
  <c r="AB21" i="1"/>
  <c r="AT21" i="1" s="1"/>
  <c r="AA21" i="1"/>
  <c r="AS21" i="1" s="1"/>
  <c r="Z21" i="1"/>
  <c r="AR21" i="1" s="1"/>
  <c r="AN20" i="1"/>
  <c r="BF20" i="1" s="1"/>
  <c r="AM20" i="1"/>
  <c r="BE20" i="1" s="1"/>
  <c r="AL20" i="1"/>
  <c r="BD20" i="1" s="1"/>
  <c r="AK20" i="1"/>
  <c r="BC20" i="1" s="1"/>
  <c r="AJ20" i="1"/>
  <c r="BB20" i="1" s="1"/>
  <c r="AI20" i="1"/>
  <c r="BA20" i="1" s="1"/>
  <c r="AH20" i="1"/>
  <c r="AZ20" i="1" s="1"/>
  <c r="AG20" i="1"/>
  <c r="AY20" i="1" s="1"/>
  <c r="AF20" i="1"/>
  <c r="AX20" i="1" s="1"/>
  <c r="AE20" i="1"/>
  <c r="AW20" i="1" s="1"/>
  <c r="AD20" i="1"/>
  <c r="AV20" i="1" s="1"/>
  <c r="AC20" i="1"/>
  <c r="AU20" i="1" s="1"/>
  <c r="AB20" i="1"/>
  <c r="AT20" i="1" s="1"/>
  <c r="AA20" i="1"/>
  <c r="AS20" i="1" s="1"/>
  <c r="Z20" i="1"/>
  <c r="AR20" i="1" s="1"/>
  <c r="AN19" i="1"/>
  <c r="BF19" i="1" s="1"/>
  <c r="AM19" i="1"/>
  <c r="BE19" i="1" s="1"/>
  <c r="AL19" i="1"/>
  <c r="BD19" i="1" s="1"/>
  <c r="AK19" i="1"/>
  <c r="BC19" i="1" s="1"/>
  <c r="AJ19" i="1"/>
  <c r="BB19" i="1" s="1"/>
  <c r="AI19" i="1"/>
  <c r="BA19" i="1" s="1"/>
  <c r="AH19" i="1"/>
  <c r="AZ19" i="1" s="1"/>
  <c r="AG19" i="1"/>
  <c r="AY19" i="1" s="1"/>
  <c r="AF19" i="1"/>
  <c r="AX19" i="1" s="1"/>
  <c r="AE19" i="1"/>
  <c r="AW19" i="1" s="1"/>
  <c r="AD19" i="1"/>
  <c r="AV19" i="1" s="1"/>
  <c r="AC19" i="1"/>
  <c r="AU19" i="1" s="1"/>
  <c r="AB19" i="1"/>
  <c r="AT19" i="1" s="1"/>
  <c r="AA19" i="1"/>
  <c r="AS19" i="1" s="1"/>
  <c r="Z19" i="1"/>
  <c r="AR19" i="1" s="1"/>
  <c r="AN18" i="1"/>
  <c r="BF18" i="1" s="1"/>
  <c r="AM18" i="1"/>
  <c r="BE18" i="1" s="1"/>
  <c r="AL18" i="1"/>
  <c r="BD18" i="1" s="1"/>
  <c r="AK18" i="1"/>
  <c r="BC18" i="1" s="1"/>
  <c r="AJ18" i="1"/>
  <c r="BB18" i="1" s="1"/>
  <c r="AI18" i="1"/>
  <c r="BA18" i="1" s="1"/>
  <c r="AH18" i="1"/>
  <c r="AZ18" i="1" s="1"/>
  <c r="AY18" i="1"/>
  <c r="AX18" i="1"/>
  <c r="AW18" i="1"/>
  <c r="AV18" i="1"/>
  <c r="AU18" i="1"/>
  <c r="AT18" i="1"/>
  <c r="AS18" i="1"/>
  <c r="AR18" i="1"/>
  <c r="Y21" i="1"/>
  <c r="W51" i="1" l="1"/>
  <c r="AO50" i="1"/>
  <c r="AN50" i="1"/>
  <c r="Y26" i="1"/>
  <c r="AQ26" i="1" s="1"/>
  <c r="BH26" i="1" s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AQ17" i="1"/>
  <c r="BI26" i="1" l="1"/>
  <c r="AM50" i="1"/>
  <c r="Y48" i="1"/>
  <c r="AQ48" i="1" s="1"/>
  <c r="BH48" i="1" s="1"/>
  <c r="BI48" i="1" l="1"/>
  <c r="Y36" i="1"/>
  <c r="AQ36" i="1"/>
  <c r="BH36" i="1" s="1"/>
  <c r="V51" i="1"/>
  <c r="BI36" i="1" l="1"/>
  <c r="Q25" i="1"/>
  <c r="AK25" i="1" s="1"/>
  <c r="BC25" i="1" s="1"/>
  <c r="Y47" i="1"/>
  <c r="AQ47" i="1" s="1"/>
  <c r="BH47" i="1" s="1"/>
  <c r="Y46" i="1"/>
  <c r="AQ46" i="1" s="1"/>
  <c r="BH46" i="1" s="1"/>
  <c r="BI46" i="1" l="1"/>
  <c r="BI47" i="1"/>
  <c r="O25" i="1"/>
  <c r="AI25" i="1" s="1"/>
  <c r="BA25" i="1" s="1"/>
  <c r="Y24" i="1" l="1"/>
  <c r="AQ24" i="1" s="1"/>
  <c r="BH24" i="1" s="1"/>
  <c r="Y20" i="1"/>
  <c r="AQ20" i="1" s="1"/>
  <c r="BH20" i="1" s="1"/>
  <c r="AQ21" i="1"/>
  <c r="BH21" i="1" s="1"/>
  <c r="Y22" i="1"/>
  <c r="AQ22" i="1" s="1"/>
  <c r="BH22" i="1" s="1"/>
  <c r="Y23" i="1"/>
  <c r="AQ23" i="1" s="1"/>
  <c r="BH23" i="1" s="1"/>
  <c r="Y25" i="1"/>
  <c r="AQ25" i="1" s="1"/>
  <c r="BH25" i="1" s="1"/>
  <c r="Y27" i="1"/>
  <c r="AQ27" i="1" s="1"/>
  <c r="BH27" i="1" s="1"/>
  <c r="Y28" i="1"/>
  <c r="AQ28" i="1" s="1"/>
  <c r="BH28" i="1" s="1"/>
  <c r="Y29" i="1"/>
  <c r="AQ29" i="1" s="1"/>
  <c r="BH29" i="1" s="1"/>
  <c r="Y30" i="1"/>
  <c r="AQ30" i="1" s="1"/>
  <c r="BH30" i="1" s="1"/>
  <c r="Y31" i="1"/>
  <c r="AQ31" i="1" s="1"/>
  <c r="BH31" i="1" s="1"/>
  <c r="Y32" i="1"/>
  <c r="AQ32" i="1" s="1"/>
  <c r="BH32" i="1" s="1"/>
  <c r="Y33" i="1"/>
  <c r="AQ33" i="1" s="1"/>
  <c r="BH33" i="1" s="1"/>
  <c r="Y34" i="1"/>
  <c r="AQ34" i="1" s="1"/>
  <c r="BH34" i="1" s="1"/>
  <c r="Y35" i="1"/>
  <c r="AQ35" i="1" s="1"/>
  <c r="BH35" i="1" s="1"/>
  <c r="Y37" i="1"/>
  <c r="AQ37" i="1" s="1"/>
  <c r="BH37" i="1" s="1"/>
  <c r="Y38" i="1"/>
  <c r="AQ38" i="1" s="1"/>
  <c r="BH38" i="1" s="1"/>
  <c r="Y39" i="1"/>
  <c r="AQ39" i="1" s="1"/>
  <c r="BH39" i="1" s="1"/>
  <c r="Y40" i="1"/>
  <c r="AQ40" i="1" s="1"/>
  <c r="BH40" i="1" s="1"/>
  <c r="Y41" i="1"/>
  <c r="AQ41" i="1" s="1"/>
  <c r="BH41" i="1" s="1"/>
  <c r="Y42" i="1"/>
  <c r="AQ42" i="1" s="1"/>
  <c r="BH42" i="1" s="1"/>
  <c r="Y43" i="1"/>
  <c r="AQ43" i="1" s="1"/>
  <c r="BH43" i="1" s="1"/>
  <c r="Y44" i="1"/>
  <c r="AQ44" i="1" s="1"/>
  <c r="BH44" i="1" s="1"/>
  <c r="Y45" i="1"/>
  <c r="AQ45" i="1" s="1"/>
  <c r="BH45" i="1" s="1"/>
  <c r="Y19" i="1"/>
  <c r="AQ19" i="1" s="1"/>
  <c r="BH19" i="1" s="1"/>
  <c r="AQ18" i="1"/>
  <c r="BH18" i="1" s="1"/>
  <c r="BH49" i="1" l="1"/>
  <c r="BI49" i="1" s="1"/>
  <c r="BI34" i="1"/>
  <c r="BI23" i="1"/>
  <c r="BI22" i="1"/>
  <c r="BI21" i="1"/>
  <c r="BI20" i="1"/>
  <c r="BI35" i="1"/>
  <c r="BI25" i="1"/>
  <c r="BI24" i="1"/>
  <c r="BI27" i="1"/>
  <c r="AG50" i="1"/>
  <c r="BI37" i="1"/>
  <c r="BI28" i="1"/>
  <c r="AH50" i="1"/>
  <c r="BI29" i="1"/>
  <c r="AE50" i="1"/>
  <c r="BI39" i="1"/>
  <c r="AK50" i="1"/>
  <c r="BI40" i="1"/>
  <c r="BI30" i="1"/>
  <c r="BI38" i="1"/>
  <c r="AC50" i="1"/>
  <c r="BI41" i="1"/>
  <c r="BI42" i="1"/>
  <c r="BI31" i="1"/>
  <c r="AJ50" i="1"/>
  <c r="AF50" i="1"/>
  <c r="AA50" i="1"/>
  <c r="BI43" i="1"/>
  <c r="BI32" i="1"/>
  <c r="AD50" i="1"/>
  <c r="AB50" i="1"/>
  <c r="Z50" i="1"/>
  <c r="BI44" i="1"/>
  <c r="AI50" i="1"/>
  <c r="Y50" i="1"/>
  <c r="BI19" i="1"/>
  <c r="AL50" i="1"/>
  <c r="BI45" i="1"/>
  <c r="BI33" i="1"/>
  <c r="Q14" i="1"/>
  <c r="O14" i="1"/>
  <c r="X52" i="1" l="1"/>
  <c r="X53" i="1"/>
  <c r="BI15" i="1"/>
  <c r="BI16" i="1"/>
  <c r="BI18" i="1"/>
  <c r="X51" i="1" s="1"/>
  <c r="X54" i="1" l="1"/>
  <c r="BI14" i="1"/>
</calcChain>
</file>

<file path=xl/sharedStrings.xml><?xml version="1.0" encoding="utf-8"?>
<sst xmlns="http://schemas.openxmlformats.org/spreadsheetml/2006/main" count="325" uniqueCount="211">
  <si>
    <t>Energia</t>
  </si>
  <si>
    <t>2612 kJ/635 kCal</t>
  </si>
  <si>
    <t>Zsír</t>
  </si>
  <si>
    <t>Szénhidrát</t>
  </si>
  <si>
    <t>amelyből cukor</t>
  </si>
  <si>
    <t>Fehérje</t>
  </si>
  <si>
    <t>Só</t>
  </si>
  <si>
    <t>Élelmi rost</t>
  </si>
  <si>
    <t>Kókuszreszelék</t>
  </si>
  <si>
    <t>Mandulaliszt</t>
  </si>
  <si>
    <t>2593 kJ/628 kCal</t>
  </si>
  <si>
    <t>Cikória (kávé)</t>
  </si>
  <si>
    <t>1386 kJ/328 kCal</t>
  </si>
  <si>
    <t>ár / kg [HUF]</t>
  </si>
  <si>
    <t>Napraforgómag liszt</t>
  </si>
  <si>
    <t>1558kJ / 371 kcal</t>
  </si>
  <si>
    <t>Sárga lenmagliszt</t>
  </si>
  <si>
    <t>Lenmagliszt</t>
  </si>
  <si>
    <t>1900 kJ / 362 kcal</t>
  </si>
  <si>
    <t>ebből telített zsírsavak:</t>
  </si>
  <si>
    <t>Szójaliszt</t>
  </si>
  <si>
    <t>Nutrient</t>
  </si>
  <si>
    <t>DV[9]</t>
  </si>
  <si>
    <t>Total fat</t>
  </si>
  <si>
    <t>65 g increased to 72 g</t>
  </si>
  <si>
    <t>Saturated fatty acids</t>
  </si>
  <si>
    <t>20 g stays unchanged</t>
  </si>
  <si>
    <t>Cholesterol</t>
  </si>
  <si>
    <t>300 mg stays unchanged</t>
  </si>
  <si>
    <t>Sodium</t>
  </si>
  <si>
    <t>2400 mg decreased to 2300 mg</t>
  </si>
  <si>
    <t>Potassium</t>
  </si>
  <si>
    <t>3500 mg increased to 4700 mg</t>
  </si>
  <si>
    <t>Total carbohydrate</t>
  </si>
  <si>
    <t>300 g decreased to 275 g</t>
  </si>
  <si>
    <t>Added sugars</t>
  </si>
  <si>
    <t>newly established at 50 g</t>
  </si>
  <si>
    <t>Dietary fiber</t>
  </si>
  <si>
    <t>25 g increased to 28 g[a]</t>
  </si>
  <si>
    <t>Protein</t>
  </si>
  <si>
    <t>50 g stays unchanged[b]</t>
  </si>
  <si>
    <t>Old RDI</t>
  </si>
  <si>
    <t>New RDI</t>
  </si>
  <si>
    <t>Vitamin A</t>
  </si>
  <si>
    <t>900 μg</t>
  </si>
  <si>
    <t>Ascorbic acid (vitamin C)</t>
  </si>
  <si>
    <t>60 mg</t>
  </si>
  <si>
    <t>90 mg</t>
  </si>
  <si>
    <t>Cholecalciferol (vitamin D)</t>
  </si>
  <si>
    <t>400 IU (10 μg)</t>
  </si>
  <si>
    <t>20 μg</t>
  </si>
  <si>
    <t>Tocopherol (vitamin E)</t>
  </si>
  <si>
    <t>30 IU</t>
  </si>
  <si>
    <t>15 mg</t>
  </si>
  <si>
    <t>Vitamin K</t>
  </si>
  <si>
    <t>80 μg</t>
  </si>
  <si>
    <t>120 μg</t>
  </si>
  <si>
    <t>Thiamin (vitamin B1)</t>
  </si>
  <si>
    <t>1.5 mg</t>
  </si>
  <si>
    <t>1.2 mg</t>
  </si>
  <si>
    <t>Riboflavin (vitamin B2)</t>
  </si>
  <si>
    <t>1.7 mg</t>
  </si>
  <si>
    <t>1.3 mg</t>
  </si>
  <si>
    <t>Niacin (vitamin B3)</t>
  </si>
  <si>
    <t>20 mg</t>
  </si>
  <si>
    <t>16 mg</t>
  </si>
  <si>
    <t>Pantothenic acid (vitamin B5)</t>
  </si>
  <si>
    <t>10 mg</t>
  </si>
  <si>
    <t>5 mg</t>
  </si>
  <si>
    <t>Pyridoxine (vitamin B6)</t>
  </si>
  <si>
    <t>2 mg</t>
  </si>
  <si>
    <t>Biotin (vitamin B7)</t>
  </si>
  <si>
    <t>300 μg</t>
  </si>
  <si>
    <t>30 μg</t>
  </si>
  <si>
    <t>Folate (vitamin B9)</t>
  </si>
  <si>
    <t>400 μg</t>
  </si>
  <si>
    <t>Cobalamine (vitamin B12)</t>
  </si>
  <si>
    <t>6 μg</t>
  </si>
  <si>
    <t>2.4 μg</t>
  </si>
  <si>
    <t>Choline</t>
  </si>
  <si>
    <t>—</t>
  </si>
  <si>
    <t>550 mg</t>
  </si>
  <si>
    <t>Calcium</t>
  </si>
  <si>
    <t>1000 mg</t>
  </si>
  <si>
    <t>1300 mg</t>
  </si>
  <si>
    <t>Chromium</t>
  </si>
  <si>
    <t>35 μg</t>
  </si>
  <si>
    <t>Copper</t>
  </si>
  <si>
    <t>2000 μg</t>
  </si>
  <si>
    <t>Iodine</t>
  </si>
  <si>
    <t>150 μg</t>
  </si>
  <si>
    <t>Iron</t>
  </si>
  <si>
    <t>18 mg</t>
  </si>
  <si>
    <t>Magnesium</t>
  </si>
  <si>
    <t>400 mg</t>
  </si>
  <si>
    <t>420 mg</t>
  </si>
  <si>
    <t>Manganese</t>
  </si>
  <si>
    <t>2.3 mg</t>
  </si>
  <si>
    <t>Molybdenum</t>
  </si>
  <si>
    <t>75 μg</t>
  </si>
  <si>
    <t>45 μg</t>
  </si>
  <si>
    <t>Phosphorus</t>
  </si>
  <si>
    <t>1250 mg</t>
  </si>
  <si>
    <t>Selenium</t>
  </si>
  <si>
    <t>70 μg</t>
  </si>
  <si>
    <t>55 μg</t>
  </si>
  <si>
    <t>Zinc</t>
  </si>
  <si>
    <t>11 mg</t>
  </si>
  <si>
    <t>3.5 g</t>
  </si>
  <si>
    <t>4.7 g</t>
  </si>
  <si>
    <t>2.4 g</t>
  </si>
  <si>
    <t>2.3 g</t>
  </si>
  <si>
    <t>Chloride</t>
  </si>
  <si>
    <t>3.4 g</t>
  </si>
  <si>
    <t>2.3 g</t>
  </si>
  <si>
    <t>Karob por</t>
  </si>
  <si>
    <t>1229 kJ / 293 kcal</t>
  </si>
  <si>
    <t>Kakaó</t>
  </si>
  <si>
    <t>1539 kJ/368 kCal</t>
  </si>
  <si>
    <t>Szezámmagliszt</t>
  </si>
  <si>
    <t>1726kJ/412kcal</t>
  </si>
  <si>
    <t>Csicseriborsó liszt</t>
  </si>
  <si>
    <t>1448kJ/343kcal</t>
  </si>
  <si>
    <t>Gesztenyeliszt</t>
  </si>
  <si>
    <t>1570kJ/372kcal</t>
  </si>
  <si>
    <t>Diólisz</t>
  </si>
  <si>
    <t>1710kJ/408kcal</t>
  </si>
  <si>
    <t>Zabliszt</t>
  </si>
  <si>
    <t>1569kJ / 373 kcal</t>
  </si>
  <si>
    <t>RDI</t>
  </si>
  <si>
    <t>Ca</t>
  </si>
  <si>
    <t>K</t>
  </si>
  <si>
    <t>Króm</t>
  </si>
  <si>
    <t>Réz</t>
  </si>
  <si>
    <t>Fe</t>
  </si>
  <si>
    <t>Mg</t>
  </si>
  <si>
    <t>Foszfor</t>
  </si>
  <si>
    <t>Cink</t>
  </si>
  <si>
    <t>A</t>
  </si>
  <si>
    <t>C</t>
  </si>
  <si>
    <t>E</t>
  </si>
  <si>
    <t>B6</t>
  </si>
  <si>
    <t>B12</t>
  </si>
  <si>
    <t>Mangán Mn</t>
  </si>
  <si>
    <t>Szelén Se</t>
  </si>
  <si>
    <t>Molibdén Mo</t>
  </si>
  <si>
    <t>B1 Thiamin</t>
  </si>
  <si>
    <t>B2  Riboflavin</t>
  </si>
  <si>
    <t>B3 Niacin</t>
  </si>
  <si>
    <t>B7 Biotin</t>
  </si>
  <si>
    <t>B9 Folate</t>
  </si>
  <si>
    <t>B5 Pantothenic  acid</t>
  </si>
  <si>
    <t>Amount [%]</t>
  </si>
  <si>
    <t>Total price [HUF]</t>
  </si>
  <si>
    <t>ERR</t>
  </si>
  <si>
    <t>CASE 1</t>
  </si>
  <si>
    <t>SUM</t>
  </si>
  <si>
    <t>ERR MAJOR</t>
  </si>
  <si>
    <t>W1</t>
  </si>
  <si>
    <t>W2</t>
  </si>
  <si>
    <t>Szárított eper</t>
  </si>
  <si>
    <t>1200 kJ / 287 kcal</t>
  </si>
  <si>
    <t>Banáncsipsz</t>
  </si>
  <si>
    <t>Kokuszreszelek</t>
  </si>
  <si>
    <t>Napraforgomag liszt</t>
  </si>
  <si>
    <t>Sarga lenmagliszt</t>
  </si>
  <si>
    <t>Szojaliszt</t>
  </si>
  <si>
    <t>Cikoria (kave)</t>
  </si>
  <si>
    <t>Kakao</t>
  </si>
  <si>
    <t>Szezammagliszt</t>
  </si>
  <si>
    <t>Csicseriborso liszt</t>
  </si>
  <si>
    <t>Diolisz</t>
  </si>
  <si>
    <t>Banancsipsz</t>
  </si>
  <si>
    <t>Eper Szaritott</t>
  </si>
  <si>
    <t>https://nutritiondata.self.com/facts/snacks/5618/2</t>
  </si>
  <si>
    <t>https://nutritiondata.self.com/facts/nut-and-seed-products/3151/2</t>
  </si>
  <si>
    <t>https://nutritiondata.self.com/facts/nut-and-seed-products/3081/2</t>
  </si>
  <si>
    <t>https://nutritiondata.self.com/facts/nut-and-seed-products/3163/2</t>
  </si>
  <si>
    <t>https://nutritiondata.self.com/facts/legumes-and-legume-products/4384/2</t>
  </si>
  <si>
    <t>https://nutritiondata.self.com/facts/beverages/3904/2</t>
  </si>
  <si>
    <t>https://nutritiondata.self.com/facts/legumes-and-legume-products/4324/2</t>
  </si>
  <si>
    <t>https://nutritiondata.self.com/facts/sweets/5471/2</t>
  </si>
  <si>
    <t>https://nutritiondata.self.com/facts/nut-and-seed-products/3074/2</t>
  </si>
  <si>
    <t>https://nutritiondata.self.com/facts/nut-and-seed-products/3104/2</t>
  </si>
  <si>
    <t>https://nutritiondata.self.com/facts/legumes-and-legume-products/4406/2</t>
  </si>
  <si>
    <t>https://nutritiondata.self.com/facts/nut-and-seed-products/3137/2</t>
  </si>
  <si>
    <t>https://nutritiondata.self.com/facts/cereal-grains-and-pasta/7440/2</t>
  </si>
  <si>
    <t>OVERDOSE</t>
  </si>
  <si>
    <t>times</t>
  </si>
  <si>
    <t>Overdose [g]</t>
  </si>
  <si>
    <t>Mandula</t>
  </si>
  <si>
    <t>Dió</t>
  </si>
  <si>
    <t>Zab</t>
  </si>
  <si>
    <t>Eper</t>
  </si>
  <si>
    <t>Banán</t>
  </si>
  <si>
    <t>https://nutritiondata.self.com/facts/nut-and-seed-products/3118/2</t>
  </si>
  <si>
    <t>Mogyoró</t>
  </si>
  <si>
    <t>Mogyoro</t>
  </si>
  <si>
    <t>https://royal-plaza.hu/Paleolit-Napraforgobel-liszt-500g-preselvenybol</t>
  </si>
  <si>
    <t>https://royal-plaza.hu/Paleolit-Mandula-preselveny-liszt-500g</t>
  </si>
  <si>
    <t>https://royal-plaza.hu/Paleolit-Sarga-lenmag-liszt-500g-preselvenybol</t>
  </si>
  <si>
    <t>https://royal-plaza.hu/Paleolit-Lenmag-preselveny-liszt-500g</t>
  </si>
  <si>
    <t>https://royal-plaza.hu/Paleolit-Nyers-karobpor-300g</t>
  </si>
  <si>
    <t>https://royal-plaza.hu/Paleolit-Szezammag-preselveny-liszt-1kg-hantolt-fe</t>
  </si>
  <si>
    <t>https://royal-plaza.hu/Klorofill-Csicseriborso-liszt-400g</t>
  </si>
  <si>
    <t>https://royal-plaza.hu/Paleolit-Gesztenyeliszt-1kg</t>
  </si>
  <si>
    <t>https://royal-plaza.hu/Paleolit-Dio-preselveny-liszt-1kg</t>
  </si>
  <si>
    <t>https://royal-plaza.hu/Natura-Zabpehelyliszt-1kg</t>
  </si>
  <si>
    <t>https://royal-plaza.hu/Paleolit-Kokuszreszelek-apro-fine-1kg</t>
  </si>
  <si>
    <t>https://royal-plaza.hu/Paleolit-Kokuszliszt-300g-dobozos</t>
  </si>
  <si>
    <t>0,0006]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</si>
</sst>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000"/>
    <numFmt numFmtId="171" formatCode="0.000000000"/>
  </numFmts>
  <fonts count="7">
    <font>
      <sz val="11"/>
      <color theme="1"/>
      <name val="Calibri"/>
      <family val="2"/>
      <charset val="238"/>
      <scheme val="minor"/>
    </font>
    <font>
      <b/>
      <sz val="13.5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/>
    <xf numFmtId="2" fontId="2" fillId="0" borderId="0" xfId="1" applyNumberFormat="1" applyAlignment="1"/>
    <xf numFmtId="2" fontId="0" fillId="0" borderId="0" xfId="0" applyNumberFormat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2" fillId="0" borderId="0" xfId="1" applyNumberFormat="1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0" fontId="3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2" fillId="0" borderId="0" xfId="1" applyAlignment="1">
      <alignment vertical="center" wrapText="1"/>
    </xf>
    <xf numFmtId="3" fontId="0" fillId="0" borderId="0" xfId="0" applyNumberFormat="1"/>
    <xf numFmtId="0" fontId="2" fillId="0" borderId="0" xfId="1"/>
    <xf numFmtId="0" fontId="0" fillId="0" borderId="1" xfId="0" applyBorder="1"/>
    <xf numFmtId="165" fontId="0" fillId="0" borderId="0" xfId="0" applyNumberFormat="1"/>
    <xf numFmtId="166" fontId="0" fillId="0" borderId="0" xfId="0" applyNumberFormat="1" applyAlignment="1"/>
    <xf numFmtId="166" fontId="0" fillId="0" borderId="0" xfId="0" applyNumberFormat="1"/>
    <xf numFmtId="166" fontId="0" fillId="0" borderId="0" xfId="0" applyNumberFormat="1" applyAlignment="1">
      <alignment vertical="center" wrapText="1"/>
    </xf>
    <xf numFmtId="166" fontId="0" fillId="0" borderId="1" xfId="0" applyNumberFormat="1" applyBorder="1" applyAlignment="1"/>
    <xf numFmtId="166" fontId="0" fillId="0" borderId="1" xfId="0" applyNumberFormat="1" applyBorder="1"/>
    <xf numFmtId="9" fontId="0" fillId="0" borderId="0" xfId="2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166" fontId="0" fillId="2" borderId="0" xfId="0" applyNumberFormat="1" applyFill="1"/>
    <xf numFmtId="0" fontId="5" fillId="0" borderId="0" xfId="0" applyFont="1" applyAlignment="1">
      <alignment horizontal="center"/>
    </xf>
    <xf numFmtId="9" fontId="3" fillId="0" borderId="0" xfId="0" applyNumberFormat="1" applyFont="1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9" fontId="0" fillId="0" borderId="1" xfId="2" applyFont="1" applyBorder="1"/>
    <xf numFmtId="0" fontId="0" fillId="0" borderId="0" xfId="0" applyNumberFormat="1"/>
    <xf numFmtId="0" fontId="0" fillId="0" borderId="0" xfId="0" applyBorder="1" applyAlignment="1">
      <alignment vertical="center" wrapText="1"/>
    </xf>
    <xf numFmtId="166" fontId="0" fillId="0" borderId="0" xfId="0" applyNumberFormat="1" applyBorder="1"/>
    <xf numFmtId="9" fontId="0" fillId="0" borderId="0" xfId="2" applyFont="1" applyBorder="1"/>
    <xf numFmtId="166" fontId="0" fillId="0" borderId="0" xfId="0" applyNumberFormat="1" applyBorder="1" applyAlignment="1">
      <alignment vertical="center"/>
    </xf>
    <xf numFmtId="166" fontId="0" fillId="0" borderId="0" xfId="0" applyNumberFormat="1" applyFill="1" applyBorder="1"/>
    <xf numFmtId="2" fontId="0" fillId="0" borderId="0" xfId="2" applyNumberFormat="1" applyFont="1"/>
    <xf numFmtId="0" fontId="6" fillId="0" borderId="0" xfId="0" applyFont="1" applyAlignment="1">
      <alignment vertical="center"/>
    </xf>
    <xf numFmtId="2" fontId="0" fillId="0" borderId="0" xfId="0" applyNumberFormat="1" applyBorder="1" applyAlignment="1">
      <alignment vertical="center" wrapText="1"/>
    </xf>
    <xf numFmtId="2" fontId="0" fillId="0" borderId="0" xfId="0" applyNumberFormat="1" applyFill="1" applyBorder="1" applyAlignment="1">
      <alignment vertical="center" wrapText="1"/>
    </xf>
    <xf numFmtId="0" fontId="0" fillId="3" borderId="0" xfId="0" applyFill="1"/>
    <xf numFmtId="0" fontId="5" fillId="0" borderId="0" xfId="0" applyFont="1" applyAlignment="1">
      <alignment horizontal="center"/>
    </xf>
    <xf numFmtId="2" fontId="2" fillId="0" borderId="0" xfId="1" applyNumberFormat="1" applyAlignment="1">
      <alignment horizontal="center"/>
    </xf>
    <xf numFmtId="2" fontId="0" fillId="0" borderId="0" xfId="0" applyNumberFormat="1" applyAlignment="1">
      <alignment horizontal="center"/>
    </xf>
    <xf numFmtId="171" fontId="0" fillId="0" borderId="0" xfId="0" applyNumberFormat="1"/>
    <xf numFmtId="9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164" fontId="0" fillId="0" borderId="0" xfId="0" applyNumberFormat="1" applyFill="1" applyAlignment="1"/>
  </cellXfs>
  <cellStyles count="3">
    <cellStyle name="Hivatkozás" xfId="1" builtinId="8"/>
    <cellStyle name="Normál" xfId="0" builtinId="0"/>
    <cellStyle name="Százalé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yal-plaza.hu/Paleolit-Nyers-karobpor-300g?gclid=Cj0KCQiAx6ugBhCcARIsAGNmMbhu2MoWLIZNyzC8XUOuUFl2z605pU1VrM553AXVj6NqmP2O55AYMu4aAgK7EALw_wcB" TargetMode="External"/><Relationship Id="rId13" Type="http://schemas.openxmlformats.org/officeDocument/2006/relationships/hyperlink" Target="https://paleocentrum.hu/paleolit_dioliszt_1000g_1452?utm_source=argep.hu&amp;utm_medium=cpc&amp;utm_campaign=google_shopping&amp;utm_term=5999564040759" TargetMode="External"/><Relationship Id="rId3" Type="http://schemas.openxmlformats.org/officeDocument/2006/relationships/hyperlink" Target="https://www.kifli.hu/71323-mandulaliszt?storeId=8791&amp;gclid=Cj0KCQiApKagBhC1ARIsAFc7Mc6q9SEtkecA1DyUNwaxzKii2WfzFRfpAHHaNY8yxd_blcxm2n-l_z4aAvp9EALw_wcB" TargetMode="External"/><Relationship Id="rId7" Type="http://schemas.openxmlformats.org/officeDocument/2006/relationships/hyperlink" Target="https://magyaregeszsegbolt.hu/termek/denes-natura-szojaliszt-500-g/?gclid=Cj0KCQiApKagBhC1ARIsAFc7Mc6xClDpqjmP2L7v9i8Qv2an9_3QxU9__5qj2iJtfKSxipgmGi3CPpMaAq8LEALw_wcB" TargetMode="External"/><Relationship Id="rId12" Type="http://schemas.openxmlformats.org/officeDocument/2006/relationships/hyperlink" Target="https://royal-plaza.hu/Paleolit-Gesztenyeliszt-1kg?gclid=Cj0KCQiAjbagBhD3ARIsANRrqEtCnyoCtiWcLcUR8Nf7EJbNNc7SF1k4a2RXLugIgcc33vMxPlpwY8EaAndZEALw_wcB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kifli.hu/73832-cicobello-cikoria-potkave?storeId=8791&amp;gclid=Cj0KCQiApKagBhC1ARIsAFc7Mc69X_cWl7H8y2CNXRhZVYCBNwgumQ2qbtitjoerJMXovZD-CEOGeSEaAtuFEALw_wcB" TargetMode="External"/><Relationship Id="rId16" Type="http://schemas.openxmlformats.org/officeDocument/2006/relationships/hyperlink" Target="https://royal-plaza.hu/Paleolit-Mandula-preselveny-liszt-500g" TargetMode="External"/><Relationship Id="rId1" Type="http://schemas.openxmlformats.org/officeDocument/2006/relationships/hyperlink" Target="https://www.kifli.hu/18619-bio-kokuszreszelek?storeId=8791&amp;gclid=Cj0KCQiApKagBhC1ARIsAFc7Mc6TfT7chwU-XlADhph5sYP8uGSOcOH9JfqyeBUKc4HZszZXp0hjytIaAuwZEALw_wcB" TargetMode="External"/><Relationship Id="rId6" Type="http://schemas.openxmlformats.org/officeDocument/2006/relationships/hyperlink" Target="https://www.grizly.hu/grizly-barna-lenmagliszt-1000-g?gclid=Cj0KCQiApKagBhC1ARIsAFc7Mc6-6KhO59wKVlVamsHNNS7PX3K2MFVZ8WXuXQl-i-6Kkd_zXSl1NLgaApqJEALw_wcB" TargetMode="External"/><Relationship Id="rId11" Type="http://schemas.openxmlformats.org/officeDocument/2006/relationships/hyperlink" Target="https://multi-vitamin.hu/lisztek-darak-siker/natura-csicseriborso-liszt-500-g-p8886?utm_medium=ppc&amp;utm_term=&amp;utm_campaign=&amp;utm_source=adwords&amp;hsa_kw=&amp;hsa_cam=17602623836&amp;hsa_ver=3&amp;hsa_acc=9055470074&amp;hsa_ad=&amp;hsa_grp=&amp;hsa_src=x&amp;hsa_mt=&amp;hsa_tgt=&amp;hsa_net=adwo" TargetMode="External"/><Relationship Id="rId5" Type="http://schemas.openxmlformats.org/officeDocument/2006/relationships/hyperlink" Target="https://royal-plaza.hu/Paleolit-Sarga-lenmag-liszt-500g-preselvenybol?gclid=Cj0KCQiApKagBhC1ARIsAFc7Mc5Mqr_H4qIuFLcIJRk3zNPU5-e--lTQNVgyrxLfcs015cp1uz5bSLQaAq3aEALw_wcB" TargetMode="External"/><Relationship Id="rId15" Type="http://schemas.openxmlformats.org/officeDocument/2006/relationships/hyperlink" Target="https://nutritiondata.self.com/facts/nut-and-seed-products/3163/2" TargetMode="External"/><Relationship Id="rId10" Type="http://schemas.openxmlformats.org/officeDocument/2006/relationships/hyperlink" Target="https://royal-plaza.hu/Paleolit-Szezammag-preselveny-liszt-1kg-hantolt-fe?gclid=Cj0KCQiAx6ugBhCcARIsAGNmMbjExSKFMPvQpAuZDqkVDv-GDtlqJClPSE2ToABjpYp0ws7wOVd8nVwaAmTyEALw_wcB" TargetMode="External"/><Relationship Id="rId4" Type="http://schemas.openxmlformats.org/officeDocument/2006/relationships/hyperlink" Target="https://royal-plaza.hu/Paleolit-Napraforgobel-liszt-500g-preselvenybol?gclid=Cj0KCQiApKagBhC1ARIsAFc7Mc78AfcgxF1XwTv4limhD5icty2Jcg0mzPHD-kmgl5wpstSlSNp0zNMaAjO6EALw_wcB" TargetMode="External"/><Relationship Id="rId9" Type="http://schemas.openxmlformats.org/officeDocument/2006/relationships/hyperlink" Target="https://www.kifli.hu/82105-szerencsi-premium-holland-kakaopor-20-22?storeId=8791&amp;gclid=Cj0KCQiAx6ugBhCcARIsAGNmMbhXSclAG03Uwm49ZbqkwF32JJN6ZcznH4CpvXhoasWrhegU1QZW0HgaAqC4EALw_wcB" TargetMode="External"/><Relationship Id="rId14" Type="http://schemas.openxmlformats.org/officeDocument/2006/relationships/hyperlink" Target="https://cerbonabolt.hu/orlemenyek/cerbona-finomra-orolt-zabpehelyliszt-50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Protein_(nutrient)" TargetMode="External"/><Relationship Id="rId18" Type="http://schemas.openxmlformats.org/officeDocument/2006/relationships/hyperlink" Target="https://en.wikipedia.org/wiki/Vitamin_K" TargetMode="External"/><Relationship Id="rId26" Type="http://schemas.openxmlformats.org/officeDocument/2006/relationships/hyperlink" Target="https://en.wikipedia.org/wiki/Magnesium_in_biology" TargetMode="External"/><Relationship Id="rId3" Type="http://schemas.openxmlformats.org/officeDocument/2006/relationships/hyperlink" Target="https://en.wikipedia.org/wiki/Gram" TargetMode="External"/><Relationship Id="rId21" Type="http://schemas.openxmlformats.org/officeDocument/2006/relationships/hyperlink" Target="https://en.wikipedia.org/wiki/Calcium_in_biology" TargetMode="External"/><Relationship Id="rId34" Type="http://schemas.openxmlformats.org/officeDocument/2006/relationships/hyperlink" Target="https://en.wikipedia.org/wiki/Chloride" TargetMode="External"/><Relationship Id="rId7" Type="http://schemas.openxmlformats.org/officeDocument/2006/relationships/hyperlink" Target="https://en.wikipedia.org/wiki/Sodium" TargetMode="External"/><Relationship Id="rId12" Type="http://schemas.openxmlformats.org/officeDocument/2006/relationships/hyperlink" Target="https://en.wikipedia.org/wiki/Reference_Daily_Intake" TargetMode="External"/><Relationship Id="rId17" Type="http://schemas.openxmlformats.org/officeDocument/2006/relationships/hyperlink" Target="https://en.wikipedia.org/wiki/Milligram" TargetMode="External"/><Relationship Id="rId25" Type="http://schemas.openxmlformats.org/officeDocument/2006/relationships/hyperlink" Target="https://en.wikipedia.org/wiki/Iron" TargetMode="External"/><Relationship Id="rId33" Type="http://schemas.openxmlformats.org/officeDocument/2006/relationships/hyperlink" Target="https://en.wikipedia.org/wiki/Sodium" TargetMode="External"/><Relationship Id="rId2" Type="http://schemas.openxmlformats.org/officeDocument/2006/relationships/hyperlink" Target="https://en.wikipedia.org/wiki/Fat" TargetMode="External"/><Relationship Id="rId16" Type="http://schemas.openxmlformats.org/officeDocument/2006/relationships/hyperlink" Target="https://en.wikipedia.org/wiki/Microgram" TargetMode="External"/><Relationship Id="rId20" Type="http://schemas.openxmlformats.org/officeDocument/2006/relationships/hyperlink" Target="https://en.wikipedia.org/wiki/Choline" TargetMode="External"/><Relationship Id="rId29" Type="http://schemas.openxmlformats.org/officeDocument/2006/relationships/hyperlink" Target="https://en.wikipedia.org/wiki/Phosphorus" TargetMode="External"/><Relationship Id="rId1" Type="http://schemas.openxmlformats.org/officeDocument/2006/relationships/hyperlink" Target="https://en.wikipedia.org/wiki/Reference_Daily_Intake" TargetMode="External"/><Relationship Id="rId6" Type="http://schemas.openxmlformats.org/officeDocument/2006/relationships/hyperlink" Target="https://en.wikipedia.org/wiki/Milligram" TargetMode="External"/><Relationship Id="rId11" Type="http://schemas.openxmlformats.org/officeDocument/2006/relationships/hyperlink" Target="https://en.wikipedia.org/wiki/Dietary_fiber" TargetMode="External"/><Relationship Id="rId24" Type="http://schemas.openxmlformats.org/officeDocument/2006/relationships/hyperlink" Target="https://en.wikipedia.org/wiki/Iodine_in_biology" TargetMode="External"/><Relationship Id="rId32" Type="http://schemas.openxmlformats.org/officeDocument/2006/relationships/hyperlink" Target="https://en.wikipedia.org/wiki/Potassium_in_biology" TargetMode="External"/><Relationship Id="rId5" Type="http://schemas.openxmlformats.org/officeDocument/2006/relationships/hyperlink" Target="https://en.wikipedia.org/wiki/Cholesterol" TargetMode="External"/><Relationship Id="rId15" Type="http://schemas.openxmlformats.org/officeDocument/2006/relationships/hyperlink" Target="https://en.wikipedia.org/wiki/Vitamin_A" TargetMode="External"/><Relationship Id="rId23" Type="http://schemas.openxmlformats.org/officeDocument/2006/relationships/hyperlink" Target="https://en.wikipedia.org/wiki/Copper" TargetMode="External"/><Relationship Id="rId28" Type="http://schemas.openxmlformats.org/officeDocument/2006/relationships/hyperlink" Target="https://en.wikipedia.org/wiki/Molybdenum" TargetMode="External"/><Relationship Id="rId10" Type="http://schemas.openxmlformats.org/officeDocument/2006/relationships/hyperlink" Target="https://en.wikipedia.org/wiki/Added_sugars" TargetMode="External"/><Relationship Id="rId19" Type="http://schemas.openxmlformats.org/officeDocument/2006/relationships/hyperlink" Target="https://en.wikipedia.org/wiki/Microgram" TargetMode="External"/><Relationship Id="rId31" Type="http://schemas.openxmlformats.org/officeDocument/2006/relationships/hyperlink" Target="https://en.wikipedia.org/wiki/Zinc" TargetMode="External"/><Relationship Id="rId4" Type="http://schemas.openxmlformats.org/officeDocument/2006/relationships/hyperlink" Target="https://en.wikipedia.org/wiki/Saturated_fatty_acid" TargetMode="External"/><Relationship Id="rId9" Type="http://schemas.openxmlformats.org/officeDocument/2006/relationships/hyperlink" Target="https://en.wikipedia.org/wiki/Carbohydrate" TargetMode="External"/><Relationship Id="rId14" Type="http://schemas.openxmlformats.org/officeDocument/2006/relationships/hyperlink" Target="https://en.wikipedia.org/wiki/Reference_Daily_Intake" TargetMode="External"/><Relationship Id="rId22" Type="http://schemas.openxmlformats.org/officeDocument/2006/relationships/hyperlink" Target="https://en.wikipedia.org/wiki/Chromium" TargetMode="External"/><Relationship Id="rId27" Type="http://schemas.openxmlformats.org/officeDocument/2006/relationships/hyperlink" Target="https://en.wikipedia.org/wiki/Manganese" TargetMode="External"/><Relationship Id="rId30" Type="http://schemas.openxmlformats.org/officeDocument/2006/relationships/hyperlink" Target="https://en.wikipedia.org/wiki/Selenium_in_biology" TargetMode="External"/><Relationship Id="rId8" Type="http://schemas.openxmlformats.org/officeDocument/2006/relationships/hyperlink" Target="https://en.wikipedia.org/wiki/Potassium_in_bi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I84"/>
  <sheetViews>
    <sheetView tabSelected="1" topLeftCell="A14" zoomScaleNormal="100" workbookViewId="0">
      <pane xSplit="1" topLeftCell="Y1" activePane="topRight" state="frozen"/>
      <selection pane="topRight" activeCell="C51" sqref="C51"/>
    </sheetView>
  </sheetViews>
  <sheetFormatPr defaultRowHeight="15"/>
  <cols>
    <col min="1" max="1" width="21.85546875" bestFit="1" customWidth="1"/>
    <col min="2" max="2" width="21.85546875" customWidth="1"/>
    <col min="3" max="3" width="10.5703125" bestFit="1" customWidth="1"/>
    <col min="4" max="4" width="10.5703125" customWidth="1"/>
    <col min="5" max="5" width="15.5703125" style="3" customWidth="1"/>
    <col min="6" max="6" width="11.5703125" style="6" customWidth="1"/>
    <col min="7" max="7" width="11.85546875" style="6" customWidth="1"/>
    <col min="8" max="8" width="12" style="6" customWidth="1"/>
    <col min="9" max="10" width="11.7109375" style="6" customWidth="1"/>
    <col min="11" max="11" width="11.5703125" style="6" customWidth="1"/>
    <col min="12" max="12" width="12.140625" style="6" customWidth="1"/>
    <col min="13" max="13" width="12" style="6" customWidth="1"/>
    <col min="14" max="15" width="11.85546875" style="6" customWidth="1"/>
    <col min="16" max="16" width="13" style="6" customWidth="1"/>
    <col min="17" max="17" width="13.7109375" style="6" customWidth="1"/>
    <col min="18" max="18" width="12.140625" customWidth="1"/>
    <col min="19" max="19" width="12.85546875" customWidth="1"/>
    <col min="20" max="21" width="13" customWidth="1"/>
    <col min="22" max="24" width="20.7109375" customWidth="1"/>
    <col min="25" max="25" width="6.28515625" customWidth="1"/>
    <col min="26" max="26" width="7.7109375" customWidth="1"/>
    <col min="27" max="27" width="13.42578125" customWidth="1"/>
    <col min="28" max="28" width="16.85546875" bestFit="1" customWidth="1"/>
    <col min="29" max="29" width="11.85546875" bestFit="1" customWidth="1"/>
    <col min="30" max="30" width="9.5703125" bestFit="1" customWidth="1"/>
    <col min="31" max="31" width="13.7109375" bestFit="1" customWidth="1"/>
    <col min="32" max="32" width="6.140625" customWidth="1"/>
    <col min="33" max="33" width="9.42578125" customWidth="1"/>
    <col min="34" max="34" width="7.28515625" customWidth="1"/>
    <col min="35" max="35" width="11.85546875" customWidth="1"/>
    <col min="36" max="36" width="9.85546875" customWidth="1"/>
    <col min="37" max="37" width="9.28515625" bestFit="1" customWidth="1"/>
    <col min="38" max="38" width="9.5703125" bestFit="1" customWidth="1"/>
    <col min="39" max="39" width="8.28515625" customWidth="1"/>
    <col min="40" max="40" width="5.85546875" customWidth="1"/>
    <col min="41" max="41" width="9.42578125" bestFit="1" customWidth="1"/>
    <col min="42" max="42" width="6.5703125" bestFit="1" customWidth="1"/>
    <col min="61" max="61" width="13.42578125" bestFit="1" customWidth="1"/>
  </cols>
  <sheetData>
    <row r="6" spans="1:61">
      <c r="E6" s="4" t="s">
        <v>8</v>
      </c>
      <c r="F6" s="8" t="s">
        <v>9</v>
      </c>
      <c r="G6" s="8" t="s">
        <v>14</v>
      </c>
      <c r="H6" s="8" t="s">
        <v>16</v>
      </c>
      <c r="I6" s="8" t="s">
        <v>17</v>
      </c>
      <c r="J6" s="8" t="s">
        <v>20</v>
      </c>
      <c r="K6" s="8" t="s">
        <v>11</v>
      </c>
      <c r="L6" s="8" t="s">
        <v>115</v>
      </c>
      <c r="M6" s="8" t="s">
        <v>117</v>
      </c>
      <c r="N6" s="8" t="s">
        <v>119</v>
      </c>
      <c r="O6" s="8" t="s">
        <v>121</v>
      </c>
      <c r="P6" s="8" t="s">
        <v>123</v>
      </c>
      <c r="Q6" s="8" t="s">
        <v>125</v>
      </c>
      <c r="R6" s="16" t="s">
        <v>127</v>
      </c>
      <c r="S6" t="s">
        <v>160</v>
      </c>
      <c r="T6" t="s">
        <v>162</v>
      </c>
      <c r="U6" t="s">
        <v>196</v>
      </c>
    </row>
    <row r="7" spans="1:61">
      <c r="A7" s="2" t="s">
        <v>0</v>
      </c>
      <c r="E7" s="5" t="s">
        <v>1</v>
      </c>
      <c r="F7" s="7" t="s">
        <v>10</v>
      </c>
      <c r="G7" s="6" t="s">
        <v>15</v>
      </c>
      <c r="I7" s="2" t="s">
        <v>18</v>
      </c>
      <c r="K7" s="2" t="s">
        <v>12</v>
      </c>
      <c r="L7" t="s">
        <v>116</v>
      </c>
      <c r="M7" t="s">
        <v>118</v>
      </c>
      <c r="N7" t="s">
        <v>120</v>
      </c>
      <c r="O7" s="6" t="s">
        <v>122</v>
      </c>
      <c r="P7" s="6" t="s">
        <v>124</v>
      </c>
      <c r="Q7" s="6" t="s">
        <v>126</v>
      </c>
      <c r="R7" s="6" t="s">
        <v>128</v>
      </c>
      <c r="S7" t="s">
        <v>161</v>
      </c>
    </row>
    <row r="8" spans="1:61">
      <c r="A8" s="2" t="s">
        <v>2</v>
      </c>
      <c r="E8" s="9">
        <v>63</v>
      </c>
      <c r="F8" s="10">
        <v>56</v>
      </c>
      <c r="G8" s="11">
        <v>11.23</v>
      </c>
      <c r="H8" s="11">
        <v>7.2</v>
      </c>
      <c r="I8" s="11">
        <v>32</v>
      </c>
      <c r="J8" s="11">
        <v>2</v>
      </c>
      <c r="K8" s="11">
        <v>0</v>
      </c>
      <c r="L8" s="6">
        <v>0</v>
      </c>
      <c r="M8" s="6">
        <v>21</v>
      </c>
      <c r="N8">
        <v>15.3</v>
      </c>
      <c r="O8" s="6">
        <v>6.2</v>
      </c>
      <c r="P8" s="6">
        <v>3.6</v>
      </c>
      <c r="Q8" s="6">
        <v>13.8</v>
      </c>
      <c r="R8" s="6">
        <v>7</v>
      </c>
      <c r="S8" s="6">
        <v>3.7</v>
      </c>
    </row>
    <row r="9" spans="1:61">
      <c r="A9" t="s">
        <v>19</v>
      </c>
      <c r="E9" s="9">
        <v>8</v>
      </c>
      <c r="F9" s="10">
        <v>4.5</v>
      </c>
      <c r="G9" s="11">
        <v>1</v>
      </c>
      <c r="H9" s="11">
        <v>1.8</v>
      </c>
      <c r="I9" s="11">
        <v>4</v>
      </c>
      <c r="J9" s="11">
        <v>0.4</v>
      </c>
      <c r="K9" s="11">
        <v>0</v>
      </c>
      <c r="L9" s="6">
        <v>0</v>
      </c>
      <c r="M9" s="6">
        <v>13</v>
      </c>
      <c r="N9" s="6">
        <v>2.67</v>
      </c>
      <c r="O9" s="6">
        <v>0</v>
      </c>
      <c r="P9" s="6">
        <v>0.6</v>
      </c>
      <c r="Q9" s="6">
        <v>1.4</v>
      </c>
      <c r="R9" s="6">
        <v>1.3</v>
      </c>
      <c r="S9" s="6">
        <v>0.3</v>
      </c>
    </row>
    <row r="10" spans="1:61">
      <c r="A10" s="2" t="s">
        <v>3</v>
      </c>
      <c r="E10" s="9">
        <v>6.4</v>
      </c>
      <c r="F10" s="10">
        <v>4</v>
      </c>
      <c r="G10" s="11">
        <v>17.23</v>
      </c>
      <c r="H10" s="11">
        <v>2.9</v>
      </c>
      <c r="I10" s="11">
        <v>30</v>
      </c>
      <c r="J10" s="11">
        <v>16.600000000000001</v>
      </c>
      <c r="K10" s="11">
        <v>68</v>
      </c>
      <c r="L10" s="6">
        <v>51</v>
      </c>
      <c r="M10" s="6">
        <v>8.9</v>
      </c>
      <c r="N10" s="6">
        <v>14.8</v>
      </c>
      <c r="O10" s="6">
        <v>48.7</v>
      </c>
      <c r="P10" s="6">
        <v>74</v>
      </c>
      <c r="Q10" s="6">
        <v>19.7</v>
      </c>
      <c r="R10" s="6">
        <v>59.1</v>
      </c>
      <c r="S10" s="6">
        <v>50.9</v>
      </c>
    </row>
    <row r="11" spans="1:61">
      <c r="A11" s="2" t="s">
        <v>4</v>
      </c>
      <c r="E11" s="9">
        <v>6.4</v>
      </c>
      <c r="F11" s="10">
        <v>4</v>
      </c>
      <c r="G11" s="11">
        <v>6.12</v>
      </c>
      <c r="H11" s="11">
        <v>2.7</v>
      </c>
      <c r="I11" s="11">
        <v>0</v>
      </c>
      <c r="J11" s="11">
        <v>0.4</v>
      </c>
      <c r="K11" s="11">
        <v>11</v>
      </c>
      <c r="L11" s="6">
        <v>3737.7</v>
      </c>
      <c r="M11" s="6">
        <v>0.6</v>
      </c>
      <c r="N11" s="6">
        <v>0</v>
      </c>
      <c r="O11" s="6">
        <v>5</v>
      </c>
      <c r="P11" s="6">
        <v>24</v>
      </c>
      <c r="Q11" s="6">
        <v>7.2</v>
      </c>
      <c r="R11" s="6">
        <v>1.1000000000000001</v>
      </c>
      <c r="S11" s="6">
        <v>50.6</v>
      </c>
    </row>
    <row r="12" spans="1:61">
      <c r="A12" s="2" t="s">
        <v>5</v>
      </c>
      <c r="E12" s="9">
        <v>6.2</v>
      </c>
      <c r="F12" s="10">
        <v>21</v>
      </c>
      <c r="G12" s="11">
        <v>36.04</v>
      </c>
      <c r="H12" s="11">
        <v>36.9</v>
      </c>
      <c r="I12" s="11">
        <v>24</v>
      </c>
      <c r="J12" s="11">
        <v>46</v>
      </c>
      <c r="K12" s="11">
        <v>4.0999999999999996</v>
      </c>
      <c r="L12" s="6">
        <v>4.46</v>
      </c>
      <c r="M12" s="6">
        <v>20</v>
      </c>
      <c r="N12" s="6">
        <v>51.5</v>
      </c>
      <c r="O12" s="6">
        <v>19.2</v>
      </c>
      <c r="P12" s="6">
        <v>6.3</v>
      </c>
      <c r="Q12" s="6">
        <v>45.5</v>
      </c>
      <c r="R12" s="6">
        <v>13</v>
      </c>
      <c r="S12" s="6">
        <v>7.6</v>
      </c>
    </row>
    <row r="13" spans="1:61" ht="26.25">
      <c r="A13" s="2" t="s">
        <v>6</v>
      </c>
      <c r="E13" s="9">
        <v>0.08</v>
      </c>
      <c r="F13" s="10">
        <v>0</v>
      </c>
      <c r="G13" s="11">
        <v>0.03</v>
      </c>
      <c r="H13" s="11">
        <v>0.15</v>
      </c>
      <c r="I13" s="11">
        <v>0.02</v>
      </c>
      <c r="J13" s="11">
        <v>0.01</v>
      </c>
      <c r="K13" s="11">
        <v>0.27</v>
      </c>
      <c r="L13" s="6">
        <v>0.03</v>
      </c>
      <c r="M13" s="6">
        <v>7.0000000000000007E-2</v>
      </c>
      <c r="N13" s="6">
        <v>0.1</v>
      </c>
      <c r="O13" s="6">
        <v>7.0000000000000001E-3</v>
      </c>
      <c r="P13" s="6">
        <v>0.01</v>
      </c>
      <c r="Q13" s="6">
        <v>2.8199999999999999E-2</v>
      </c>
      <c r="R13" s="6">
        <v>0.03</v>
      </c>
      <c r="S13" s="6">
        <v>0</v>
      </c>
      <c r="AQ13" s="50" t="s">
        <v>155</v>
      </c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28"/>
      <c r="BF13" s="28"/>
      <c r="BG13" s="31"/>
      <c r="BI13" t="s">
        <v>157</v>
      </c>
    </row>
    <row r="14" spans="1:61" ht="26.25">
      <c r="A14" s="2" t="s">
        <v>7</v>
      </c>
      <c r="E14" s="9">
        <v>20</v>
      </c>
      <c r="F14" s="10">
        <v>12</v>
      </c>
      <c r="G14" s="11">
        <v>24.5</v>
      </c>
      <c r="H14" s="11">
        <v>34.9</v>
      </c>
      <c r="I14" s="11">
        <v>27</v>
      </c>
      <c r="J14" s="11">
        <v>17</v>
      </c>
      <c r="K14" s="11">
        <v>20</v>
      </c>
      <c r="L14" s="6">
        <v>35.6</v>
      </c>
      <c r="M14" s="6">
        <v>35</v>
      </c>
      <c r="N14" s="6">
        <v>14.6</v>
      </c>
      <c r="O14" s="6">
        <f>100 - SUM(O8:O13)</f>
        <v>20.892999999999986</v>
      </c>
      <c r="P14" s="6">
        <v>9.4</v>
      </c>
      <c r="Q14" s="6">
        <f>100 - SUM(Q8:Q13)</f>
        <v>12.371800000000007</v>
      </c>
      <c r="R14" s="6">
        <v>10.199999999999999</v>
      </c>
      <c r="S14" s="6">
        <v>15.1</v>
      </c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28"/>
      <c r="BF14" s="28"/>
      <c r="BG14" s="31"/>
      <c r="BI14">
        <f>SUM(BI18:BI23)</f>
        <v>1.7255951701393495</v>
      </c>
    </row>
    <row r="15" spans="1:61" ht="26.25"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28"/>
      <c r="BF15" s="28"/>
      <c r="BG15" s="31"/>
      <c r="BI15">
        <f>SUM(BI24:BI36)</f>
        <v>7.2095208826918187</v>
      </c>
    </row>
    <row r="16" spans="1:61" ht="26.25">
      <c r="A16" s="1"/>
      <c r="B16" s="1"/>
      <c r="C16" s="1"/>
      <c r="D16" s="1"/>
      <c r="X16" t="s">
        <v>189</v>
      </c>
      <c r="Y16">
        <v>350</v>
      </c>
      <c r="Z16">
        <v>80</v>
      </c>
      <c r="AA16">
        <v>50</v>
      </c>
      <c r="AB16">
        <v>110</v>
      </c>
      <c r="AC16">
        <v>110</v>
      </c>
      <c r="AD16">
        <v>120</v>
      </c>
      <c r="AE16" s="49">
        <v>150</v>
      </c>
      <c r="AF16">
        <v>180</v>
      </c>
      <c r="AG16">
        <v>130</v>
      </c>
      <c r="AH16">
        <v>28</v>
      </c>
      <c r="AI16">
        <v>190</v>
      </c>
      <c r="AJ16">
        <v>380</v>
      </c>
      <c r="AK16">
        <v>220</v>
      </c>
      <c r="AL16">
        <v>220</v>
      </c>
      <c r="AM16">
        <v>380</v>
      </c>
      <c r="AN16">
        <v>500</v>
      </c>
      <c r="AO16" s="49">
        <v>160</v>
      </c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28"/>
      <c r="BF16" s="28"/>
      <c r="BG16" s="31"/>
      <c r="BI16" s="20">
        <f>SUM(BI37:BI47)</f>
        <v>22.523393401960778</v>
      </c>
    </row>
    <row r="17" spans="1:61">
      <c r="B17" t="s">
        <v>129</v>
      </c>
      <c r="C17" t="s">
        <v>187</v>
      </c>
      <c r="D17" t="s">
        <v>188</v>
      </c>
      <c r="E17" s="3" t="s">
        <v>175</v>
      </c>
      <c r="G17" s="6" t="s">
        <v>176</v>
      </c>
      <c r="H17" s="51" t="s">
        <v>177</v>
      </c>
      <c r="I17" s="52"/>
      <c r="J17" s="6" t="s">
        <v>178</v>
      </c>
      <c r="K17" s="6" t="s">
        <v>179</v>
      </c>
      <c r="L17" s="6" t="s">
        <v>180</v>
      </c>
      <c r="M17" s="6" t="s">
        <v>181</v>
      </c>
      <c r="N17" s="6" t="s">
        <v>182</v>
      </c>
      <c r="O17" s="6" t="s">
        <v>184</v>
      </c>
      <c r="P17" s="6" t="s">
        <v>183</v>
      </c>
      <c r="Q17" s="6" t="s">
        <v>185</v>
      </c>
      <c r="R17" t="s">
        <v>186</v>
      </c>
      <c r="T17" t="s">
        <v>174</v>
      </c>
      <c r="U17" t="s">
        <v>195</v>
      </c>
      <c r="Y17" t="s">
        <v>163</v>
      </c>
      <c r="Z17" t="s">
        <v>9</v>
      </c>
      <c r="AA17" t="s">
        <v>164</v>
      </c>
      <c r="AB17" t="s">
        <v>165</v>
      </c>
      <c r="AC17" t="s">
        <v>17</v>
      </c>
      <c r="AD17" t="s">
        <v>166</v>
      </c>
      <c r="AE17" t="s">
        <v>167</v>
      </c>
      <c r="AF17" t="s">
        <v>115</v>
      </c>
      <c r="AG17" t="s">
        <v>168</v>
      </c>
      <c r="AH17" t="s">
        <v>169</v>
      </c>
      <c r="AI17" t="s">
        <v>170</v>
      </c>
      <c r="AJ17" t="s">
        <v>123</v>
      </c>
      <c r="AK17" t="s">
        <v>171</v>
      </c>
      <c r="AL17" t="s">
        <v>127</v>
      </c>
      <c r="AM17" t="s">
        <v>173</v>
      </c>
      <c r="AN17" t="s">
        <v>172</v>
      </c>
      <c r="AO17" t="s">
        <v>197</v>
      </c>
      <c r="AQ17" t="str">
        <f t="shared" ref="AQ17:BG17" si="0">Y17</f>
        <v>Kokuszreszelek</v>
      </c>
      <c r="AR17" t="str">
        <f t="shared" si="0"/>
        <v>Mandulaliszt</v>
      </c>
      <c r="AS17" t="str">
        <f t="shared" si="0"/>
        <v>Napraforgomag liszt</v>
      </c>
      <c r="AT17" t="str">
        <f t="shared" si="0"/>
        <v>Sarga lenmagliszt</v>
      </c>
      <c r="AU17" t="str">
        <f t="shared" si="0"/>
        <v>Lenmagliszt</v>
      </c>
      <c r="AV17" t="str">
        <f t="shared" si="0"/>
        <v>Szojaliszt</v>
      </c>
      <c r="AW17" t="str">
        <f t="shared" si="0"/>
        <v>Cikoria (kave)</v>
      </c>
      <c r="AX17" t="str">
        <f t="shared" si="0"/>
        <v>Karob por</v>
      </c>
      <c r="AY17" t="str">
        <f t="shared" si="0"/>
        <v>Kakao</v>
      </c>
      <c r="AZ17" t="str">
        <f t="shared" si="0"/>
        <v>Szezammagliszt</v>
      </c>
      <c r="BA17" t="str">
        <f t="shared" si="0"/>
        <v>Csicseriborso liszt</v>
      </c>
      <c r="BB17" t="str">
        <f t="shared" si="0"/>
        <v>Gesztenyeliszt</v>
      </c>
      <c r="BC17" t="str">
        <f t="shared" si="0"/>
        <v>Diolisz</v>
      </c>
      <c r="BD17" t="str">
        <f t="shared" si="0"/>
        <v>Zabliszt</v>
      </c>
      <c r="BE17" t="str">
        <f t="shared" si="0"/>
        <v>Eper Szaritott</v>
      </c>
      <c r="BF17" t="str">
        <f t="shared" si="0"/>
        <v>Banancsipsz</v>
      </c>
      <c r="BG17" t="str">
        <f t="shared" si="0"/>
        <v>Mogyoro</v>
      </c>
      <c r="BH17" s="25" t="s">
        <v>156</v>
      </c>
      <c r="BI17" t="s">
        <v>154</v>
      </c>
    </row>
    <row r="18" spans="1:61">
      <c r="A18" s="2" t="s">
        <v>0</v>
      </c>
      <c r="B18" s="2">
        <v>2000</v>
      </c>
      <c r="C18">
        <v>5000</v>
      </c>
      <c r="D18" s="2"/>
      <c r="E18" s="19">
        <v>635</v>
      </c>
      <c r="F18" s="20">
        <v>628</v>
      </c>
      <c r="G18" s="20">
        <v>371</v>
      </c>
      <c r="H18" s="20">
        <v>362</v>
      </c>
      <c r="I18" s="20">
        <v>362</v>
      </c>
      <c r="J18" s="20">
        <v>316</v>
      </c>
      <c r="K18" s="20">
        <v>328</v>
      </c>
      <c r="L18" s="20">
        <v>293</v>
      </c>
      <c r="M18" s="20">
        <v>368</v>
      </c>
      <c r="N18" s="20">
        <v>412</v>
      </c>
      <c r="O18" s="20">
        <v>343</v>
      </c>
      <c r="P18" s="20">
        <v>372</v>
      </c>
      <c r="Q18" s="20">
        <v>408</v>
      </c>
      <c r="R18" s="20">
        <v>373</v>
      </c>
      <c r="S18" s="20">
        <v>346</v>
      </c>
      <c r="T18" s="20">
        <v>519</v>
      </c>
      <c r="U18" s="20">
        <v>623</v>
      </c>
      <c r="V18" s="20"/>
      <c r="Y18" s="24">
        <f>E18/$B18</f>
        <v>0.3175</v>
      </c>
      <c r="Z18" s="24">
        <f>F18/$B18</f>
        <v>0.314</v>
      </c>
      <c r="AA18" s="24">
        <f>G18/$B18</f>
        <v>0.1855</v>
      </c>
      <c r="AB18" s="24">
        <f>H18/$B18</f>
        <v>0.18099999999999999</v>
      </c>
      <c r="AC18" s="24">
        <f>I18/$B18</f>
        <v>0.18099999999999999</v>
      </c>
      <c r="AD18" s="24">
        <f>J18/$B18</f>
        <v>0.158</v>
      </c>
      <c r="AE18" s="24">
        <f>K18/$B18</f>
        <v>0.16400000000000001</v>
      </c>
      <c r="AF18" s="24">
        <f>L18/$B18</f>
        <v>0.14649999999999999</v>
      </c>
      <c r="AG18" s="24">
        <f>M18/$B18</f>
        <v>0.184</v>
      </c>
      <c r="AH18" s="24">
        <f>N18/$B18</f>
        <v>0.20599999999999999</v>
      </c>
      <c r="AI18" s="24">
        <f>O18/$B18</f>
        <v>0.17150000000000001</v>
      </c>
      <c r="AJ18" s="24">
        <f>P18/$B18</f>
        <v>0.186</v>
      </c>
      <c r="AK18" s="24">
        <f>Q18/$B18</f>
        <v>0.20399999999999999</v>
      </c>
      <c r="AL18" s="24">
        <f>R18/$B18</f>
        <v>0.1865</v>
      </c>
      <c r="AM18" s="24">
        <f>S18/$B18</f>
        <v>0.17299999999999999</v>
      </c>
      <c r="AN18" s="24">
        <f>T18/$B18</f>
        <v>0.25950000000000001</v>
      </c>
      <c r="AO18" s="24">
        <f>U18/$B18</f>
        <v>0.3115</v>
      </c>
      <c r="AP18" s="24"/>
      <c r="AQ18" s="24">
        <f>Y$51*Y18</f>
        <v>0</v>
      </c>
      <c r="AR18" s="24">
        <f t="shared" ref="AR18:AR47" si="1">$Z$51*Z18</f>
        <v>0.25559599999999999</v>
      </c>
      <c r="AS18" s="24">
        <f t="shared" ref="AS18:AS48" si="2">$AA$51*AA18</f>
        <v>0</v>
      </c>
      <c r="AT18" s="24">
        <f t="shared" ref="AT18:AT48" si="3">$AB$51*AB18</f>
        <v>0</v>
      </c>
      <c r="AU18" s="24">
        <f t="shared" ref="AU18:AU25" si="4">$AC$51*AC18</f>
        <v>0</v>
      </c>
      <c r="AV18" s="24">
        <f t="shared" ref="AV18:AV47" si="5">$AD$51*AD18</f>
        <v>0</v>
      </c>
      <c r="AW18" s="24">
        <f t="shared" ref="AW18:AW47" si="6">$AE$51*AE18</f>
        <v>0.13415199999999999</v>
      </c>
      <c r="AX18" s="24">
        <f t="shared" ref="AX18:AX47" si="7">$AF$51*AF18</f>
        <v>1.2598999999999999E-2</v>
      </c>
      <c r="AY18" s="24">
        <f t="shared" ref="AY18:AY47" si="8">$AG$51*AG18</f>
        <v>0</v>
      </c>
      <c r="AZ18" s="24">
        <f t="shared" ref="AZ18:AZ25" si="9">$AH$51*AH18</f>
        <v>0.10114599999999999</v>
      </c>
      <c r="BA18" s="24">
        <f t="shared" ref="BA18:BA25" si="10">$AI$51*AI18</f>
        <v>0</v>
      </c>
      <c r="BB18" s="24">
        <f t="shared" ref="BB18:BB25" si="11">$AJ$51*AJ18</f>
        <v>2.3994000000000001E-2</v>
      </c>
      <c r="BC18" s="24">
        <f t="shared" ref="BC18:BC25" si="12">$AK$51*AK18</f>
        <v>0</v>
      </c>
      <c r="BD18" s="24">
        <f t="shared" ref="BD18:BD25" si="13">$AL$51*AL18</f>
        <v>0</v>
      </c>
      <c r="BE18" s="42">
        <f t="shared" ref="BE18:BE25" si="14">AM$51*AM18</f>
        <v>0.15241299999999999</v>
      </c>
      <c r="BF18" s="42">
        <f t="shared" ref="BF18:BG33" si="15">AN$51*AN18</f>
        <v>0.1580355</v>
      </c>
      <c r="BG18" s="42">
        <f t="shared" si="15"/>
        <v>0</v>
      </c>
      <c r="BH18" s="32">
        <f>SUM(AQ18:BG18)</f>
        <v>0.83793549999999994</v>
      </c>
      <c r="BI18" s="6">
        <f>ABS(1 - BH18)</f>
        <v>0.16206450000000006</v>
      </c>
    </row>
    <row r="19" spans="1:61">
      <c r="A19" s="2" t="s">
        <v>2</v>
      </c>
      <c r="B19" s="2">
        <v>68.5</v>
      </c>
      <c r="C19">
        <v>200</v>
      </c>
      <c r="D19" s="2"/>
      <c r="E19" s="9">
        <v>63</v>
      </c>
      <c r="F19" s="20">
        <v>56</v>
      </c>
      <c r="G19" s="20">
        <v>11.23</v>
      </c>
      <c r="H19" s="11">
        <v>7.2</v>
      </c>
      <c r="I19" s="11">
        <v>32</v>
      </c>
      <c r="J19" s="11">
        <v>2</v>
      </c>
      <c r="K19" s="11">
        <v>0</v>
      </c>
      <c r="L19" s="6">
        <v>0</v>
      </c>
      <c r="M19" s="6">
        <v>21</v>
      </c>
      <c r="N19">
        <v>15.3</v>
      </c>
      <c r="O19" s="6">
        <v>6.2</v>
      </c>
      <c r="P19" s="18">
        <v>3.6</v>
      </c>
      <c r="Q19" s="6">
        <v>13.8</v>
      </c>
      <c r="R19" s="6">
        <v>7</v>
      </c>
      <c r="S19" s="6">
        <v>3.3</v>
      </c>
      <c r="T19" s="6">
        <v>34.1</v>
      </c>
      <c r="U19" s="6">
        <v>52</v>
      </c>
      <c r="V19" s="6"/>
      <c r="Y19" s="24">
        <f>E19/$B19</f>
        <v>0.91970802919708028</v>
      </c>
      <c r="Z19" s="24">
        <f>F19/$B19</f>
        <v>0.81751824817518248</v>
      </c>
      <c r="AA19" s="24">
        <f>G19/$B19</f>
        <v>0.16394160583941605</v>
      </c>
      <c r="AB19" s="24">
        <f>H19/$B19</f>
        <v>0.10510948905109489</v>
      </c>
      <c r="AC19" s="24">
        <f>I19/$B19</f>
        <v>0.46715328467153283</v>
      </c>
      <c r="AD19" s="24">
        <f>J19/$B19</f>
        <v>2.9197080291970802E-2</v>
      </c>
      <c r="AE19" s="24">
        <f>K19/$B19</f>
        <v>0</v>
      </c>
      <c r="AF19" s="24">
        <f>L19/$B19</f>
        <v>0</v>
      </c>
      <c r="AG19" s="24">
        <f>M19/$B19</f>
        <v>0.30656934306569344</v>
      </c>
      <c r="AH19" s="24">
        <f>N19/$B19</f>
        <v>0.22335766423357664</v>
      </c>
      <c r="AI19" s="24">
        <f>O19/$B19</f>
        <v>9.0510948905109495E-2</v>
      </c>
      <c r="AJ19" s="24">
        <f>P19/$B19</f>
        <v>5.2554744525547446E-2</v>
      </c>
      <c r="AK19" s="24">
        <f>Q19/$B19</f>
        <v>0.20145985401459854</v>
      </c>
      <c r="AL19" s="24">
        <f>R19/$B19</f>
        <v>0.10218978102189781</v>
      </c>
      <c r="AM19" s="24">
        <f>S19/$B19</f>
        <v>4.8175182481751823E-2</v>
      </c>
      <c r="AN19" s="24">
        <f>T19/$B19</f>
        <v>0.49781021897810224</v>
      </c>
      <c r="AO19" s="24">
        <f>U19/$B19</f>
        <v>0.75912408759124084</v>
      </c>
      <c r="AP19" s="24"/>
      <c r="AQ19" s="24">
        <f t="shared" ref="AQ19:AQ47" si="16">$Y$51*Y19</f>
        <v>0</v>
      </c>
      <c r="AR19" s="24">
        <f t="shared" si="1"/>
        <v>0.66545985401459851</v>
      </c>
      <c r="AS19" s="24">
        <f t="shared" si="2"/>
        <v>0</v>
      </c>
      <c r="AT19" s="24">
        <f t="shared" si="3"/>
        <v>0</v>
      </c>
      <c r="AU19" s="24">
        <f t="shared" si="4"/>
        <v>0</v>
      </c>
      <c r="AV19" s="24">
        <f t="shared" si="5"/>
        <v>0</v>
      </c>
      <c r="AW19" s="24">
        <f t="shared" si="6"/>
        <v>0</v>
      </c>
      <c r="AX19" s="24">
        <f t="shared" si="7"/>
        <v>0</v>
      </c>
      <c r="AY19" s="24">
        <f t="shared" si="8"/>
        <v>0</v>
      </c>
      <c r="AZ19" s="24">
        <f t="shared" si="9"/>
        <v>0.10966861313868613</v>
      </c>
      <c r="BA19" s="24">
        <f t="shared" si="10"/>
        <v>0</v>
      </c>
      <c r="BB19" s="24">
        <f t="shared" si="11"/>
        <v>6.779562043795621E-3</v>
      </c>
      <c r="BC19" s="24">
        <f t="shared" si="12"/>
        <v>0</v>
      </c>
      <c r="BD19" s="24">
        <f t="shared" si="13"/>
        <v>0</v>
      </c>
      <c r="BE19" s="42">
        <f t="shared" si="14"/>
        <v>4.2442335766423353E-2</v>
      </c>
      <c r="BF19" s="42">
        <f t="shared" si="15"/>
        <v>0.30316642335766425</v>
      </c>
      <c r="BG19" s="42">
        <f t="shared" si="15"/>
        <v>0</v>
      </c>
      <c r="BH19" s="32">
        <f t="shared" ref="BH19:BH48" si="17">SUM(AQ19:BG19)</f>
        <v>1.1275167883211679</v>
      </c>
      <c r="BI19" s="6">
        <f t="shared" ref="BI19:BI49" si="18">ABS(1 - BH19)</f>
        <v>0.12751678832116786</v>
      </c>
    </row>
    <row r="20" spans="1:61">
      <c r="A20" t="s">
        <v>19</v>
      </c>
      <c r="B20">
        <v>20</v>
      </c>
      <c r="C20">
        <v>50</v>
      </c>
      <c r="E20" s="9">
        <v>8</v>
      </c>
      <c r="F20" s="20">
        <v>4.5</v>
      </c>
      <c r="G20" s="20">
        <v>1</v>
      </c>
      <c r="H20" s="11">
        <v>1.8</v>
      </c>
      <c r="I20" s="11">
        <v>4</v>
      </c>
      <c r="J20" s="11">
        <v>0.4</v>
      </c>
      <c r="K20" s="11">
        <v>0</v>
      </c>
      <c r="L20" s="6">
        <v>0</v>
      </c>
      <c r="M20" s="6">
        <v>13</v>
      </c>
      <c r="N20" s="6">
        <v>2.67</v>
      </c>
      <c r="O20" s="6">
        <v>0</v>
      </c>
      <c r="P20" s="18">
        <v>0.6</v>
      </c>
      <c r="Q20" s="6">
        <v>1.4</v>
      </c>
      <c r="R20" s="6">
        <v>1.3</v>
      </c>
      <c r="S20" s="39">
        <v>0.3</v>
      </c>
      <c r="T20" s="6">
        <v>28.7</v>
      </c>
      <c r="U20" s="6">
        <v>9</v>
      </c>
      <c r="V20" s="6"/>
      <c r="Y20" s="24">
        <f>E20/$B20</f>
        <v>0.4</v>
      </c>
      <c r="Z20" s="24">
        <f>F20/$B20</f>
        <v>0.22500000000000001</v>
      </c>
      <c r="AA20" s="24">
        <f>G20/$B20</f>
        <v>0.05</v>
      </c>
      <c r="AB20" s="24">
        <f>H20/$B20</f>
        <v>0.09</v>
      </c>
      <c r="AC20" s="24">
        <f>I20/$B20</f>
        <v>0.2</v>
      </c>
      <c r="AD20" s="24">
        <f>J20/$B20</f>
        <v>0.02</v>
      </c>
      <c r="AE20" s="24">
        <f>K20/$B20</f>
        <v>0</v>
      </c>
      <c r="AF20" s="24">
        <f>L20/$B20</f>
        <v>0</v>
      </c>
      <c r="AG20" s="24">
        <f>M20/$B20</f>
        <v>0.65</v>
      </c>
      <c r="AH20" s="24">
        <f>N20/$B20</f>
        <v>0.13350000000000001</v>
      </c>
      <c r="AI20" s="24">
        <f>O20/$B20</f>
        <v>0</v>
      </c>
      <c r="AJ20" s="24">
        <f>P20/$B20</f>
        <v>0.03</v>
      </c>
      <c r="AK20" s="24">
        <f>Q20/$B20</f>
        <v>6.9999999999999993E-2</v>
      </c>
      <c r="AL20" s="24">
        <f>R20/$B20</f>
        <v>6.5000000000000002E-2</v>
      </c>
      <c r="AM20" s="24">
        <f>S20/$B20</f>
        <v>1.4999999999999999E-2</v>
      </c>
      <c r="AN20" s="24">
        <f>T20/$B20</f>
        <v>1.4350000000000001</v>
      </c>
      <c r="AO20" s="24">
        <f>U20/$B20</f>
        <v>0.45</v>
      </c>
      <c r="AP20" s="24"/>
      <c r="AQ20" s="24">
        <f t="shared" si="16"/>
        <v>0</v>
      </c>
      <c r="AR20" s="24">
        <f t="shared" si="1"/>
        <v>0.18314999999999998</v>
      </c>
      <c r="AS20" s="24">
        <f t="shared" si="2"/>
        <v>0</v>
      </c>
      <c r="AT20" s="24">
        <f t="shared" si="3"/>
        <v>0</v>
      </c>
      <c r="AU20" s="24">
        <f t="shared" si="4"/>
        <v>0</v>
      </c>
      <c r="AV20" s="24">
        <f t="shared" si="5"/>
        <v>0</v>
      </c>
      <c r="AW20" s="24">
        <f t="shared" si="6"/>
        <v>0</v>
      </c>
      <c r="AX20" s="24">
        <f t="shared" si="7"/>
        <v>0</v>
      </c>
      <c r="AY20" s="24">
        <f t="shared" si="8"/>
        <v>0</v>
      </c>
      <c r="AZ20" s="24">
        <f t="shared" si="9"/>
        <v>6.554850000000001E-2</v>
      </c>
      <c r="BA20" s="24">
        <f t="shared" si="10"/>
        <v>0</v>
      </c>
      <c r="BB20" s="24">
        <f t="shared" si="11"/>
        <v>3.8700000000000002E-3</v>
      </c>
      <c r="BC20" s="24">
        <f t="shared" si="12"/>
        <v>0</v>
      </c>
      <c r="BD20" s="24">
        <f t="shared" si="13"/>
        <v>0</v>
      </c>
      <c r="BE20" s="42">
        <f t="shared" si="14"/>
        <v>1.3214999999999999E-2</v>
      </c>
      <c r="BF20" s="42">
        <f t="shared" si="15"/>
        <v>0.873915</v>
      </c>
      <c r="BG20" s="42">
        <f t="shared" si="15"/>
        <v>0</v>
      </c>
      <c r="BH20" s="32">
        <f t="shared" si="17"/>
        <v>1.1396984999999999</v>
      </c>
      <c r="BI20" s="6">
        <f t="shared" si="18"/>
        <v>0.13969849999999995</v>
      </c>
    </row>
    <row r="21" spans="1:61">
      <c r="A21" s="2" t="s">
        <v>3</v>
      </c>
      <c r="B21">
        <v>275</v>
      </c>
      <c r="C21" s="3">
        <v>1000</v>
      </c>
      <c r="E21" s="9">
        <v>6.4</v>
      </c>
      <c r="F21" s="20">
        <v>4</v>
      </c>
      <c r="G21" s="20">
        <v>17.23</v>
      </c>
      <c r="H21" s="11">
        <v>2.9</v>
      </c>
      <c r="I21" s="11">
        <v>30</v>
      </c>
      <c r="J21" s="11">
        <v>16.600000000000001</v>
      </c>
      <c r="K21" s="11">
        <v>68</v>
      </c>
      <c r="L21" s="6">
        <v>51</v>
      </c>
      <c r="M21" s="6">
        <v>8.9</v>
      </c>
      <c r="N21" s="6">
        <v>14.8</v>
      </c>
      <c r="O21" s="6">
        <v>48.7</v>
      </c>
      <c r="P21" s="18">
        <v>74</v>
      </c>
      <c r="Q21" s="6">
        <v>19.7</v>
      </c>
      <c r="R21" s="6">
        <v>59.1</v>
      </c>
      <c r="S21" s="39">
        <v>77.400000000000006</v>
      </c>
      <c r="T21" s="6">
        <v>54.5</v>
      </c>
      <c r="U21" s="6">
        <v>24</v>
      </c>
      <c r="V21" s="6"/>
      <c r="Y21" s="24">
        <f>E21/$B21</f>
        <v>2.3272727272727275E-2</v>
      </c>
      <c r="Z21" s="24">
        <f>F21/$B21</f>
        <v>1.4545454545454545E-2</v>
      </c>
      <c r="AA21" s="24">
        <f>G21/$B21</f>
        <v>6.2654545454545463E-2</v>
      </c>
      <c r="AB21" s="24">
        <f>H21/$B21</f>
        <v>1.0545454545454545E-2</v>
      </c>
      <c r="AC21" s="24">
        <f>I21/$B21</f>
        <v>0.10909090909090909</v>
      </c>
      <c r="AD21" s="24">
        <f>J21/$B21</f>
        <v>6.0363636363636369E-2</v>
      </c>
      <c r="AE21" s="24">
        <f>K21/$B21</f>
        <v>0.24727272727272728</v>
      </c>
      <c r="AF21" s="24">
        <f>L21/$B21</f>
        <v>0.18545454545454546</v>
      </c>
      <c r="AG21" s="24">
        <f>M21/$B21</f>
        <v>3.2363636363636365E-2</v>
      </c>
      <c r="AH21" s="24">
        <f>N21/$B21</f>
        <v>5.3818181818181821E-2</v>
      </c>
      <c r="AI21" s="24">
        <f>O21/$B21</f>
        <v>0.1770909090909091</v>
      </c>
      <c r="AJ21" s="24">
        <f>P21/$B21</f>
        <v>0.2690909090909091</v>
      </c>
      <c r="AK21" s="24">
        <f>Q21/$B21</f>
        <v>7.1636363636363637E-2</v>
      </c>
      <c r="AL21" s="24">
        <f>R21/$B21</f>
        <v>0.21490909090909091</v>
      </c>
      <c r="AM21" s="24">
        <f>S21/$B21</f>
        <v>0.28145454545454546</v>
      </c>
      <c r="AN21" s="24">
        <f>T21/$B21</f>
        <v>0.19818181818181818</v>
      </c>
      <c r="AO21" s="24">
        <f>U21/$B21</f>
        <v>8.727272727272728E-2</v>
      </c>
      <c r="AP21" s="24"/>
      <c r="AQ21" s="24">
        <f t="shared" si="16"/>
        <v>0</v>
      </c>
      <c r="AR21" s="24">
        <f t="shared" si="1"/>
        <v>1.184E-2</v>
      </c>
      <c r="AS21" s="24">
        <f t="shared" si="2"/>
        <v>0</v>
      </c>
      <c r="AT21" s="24">
        <f t="shared" si="3"/>
        <v>0</v>
      </c>
      <c r="AU21" s="24">
        <f t="shared" si="4"/>
        <v>0</v>
      </c>
      <c r="AV21" s="24">
        <f t="shared" si="5"/>
        <v>0</v>
      </c>
      <c r="AW21" s="24">
        <f t="shared" si="6"/>
        <v>0.2022690909090909</v>
      </c>
      <c r="AX21" s="24">
        <f t="shared" si="7"/>
        <v>1.5949090909090909E-2</v>
      </c>
      <c r="AY21" s="24">
        <f t="shared" si="8"/>
        <v>0</v>
      </c>
      <c r="AZ21" s="24">
        <f t="shared" si="9"/>
        <v>2.6424727272727273E-2</v>
      </c>
      <c r="BA21" s="24">
        <f t="shared" si="10"/>
        <v>0</v>
      </c>
      <c r="BB21" s="24">
        <f t="shared" si="11"/>
        <v>3.4712727272727277E-2</v>
      </c>
      <c r="BC21" s="24">
        <f t="shared" si="12"/>
        <v>0</v>
      </c>
      <c r="BD21" s="24">
        <f t="shared" si="13"/>
        <v>0</v>
      </c>
      <c r="BE21" s="42">
        <f t="shared" si="14"/>
        <v>0.24796145454545454</v>
      </c>
      <c r="BF21" s="42">
        <f t="shared" si="15"/>
        <v>0.12069272727272727</v>
      </c>
      <c r="BG21" s="42">
        <f t="shared" si="15"/>
        <v>0</v>
      </c>
      <c r="BH21" s="32">
        <f t="shared" si="17"/>
        <v>0.6598498181818182</v>
      </c>
      <c r="BI21" s="6">
        <f t="shared" si="18"/>
        <v>0.3401501818181818</v>
      </c>
    </row>
    <row r="22" spans="1:61">
      <c r="A22" s="2" t="s">
        <v>4</v>
      </c>
      <c r="B22" s="2">
        <v>50</v>
      </c>
      <c r="C22" s="6">
        <v>210</v>
      </c>
      <c r="D22" s="2"/>
      <c r="E22" s="9">
        <v>6.4</v>
      </c>
      <c r="F22" s="20">
        <v>4</v>
      </c>
      <c r="G22" s="20">
        <v>6.12</v>
      </c>
      <c r="H22" s="11">
        <v>2.7</v>
      </c>
      <c r="I22" s="11">
        <v>0</v>
      </c>
      <c r="J22" s="11">
        <v>0.4</v>
      </c>
      <c r="K22" s="11">
        <v>11</v>
      </c>
      <c r="L22" s="6">
        <v>37.700000000000003</v>
      </c>
      <c r="M22" s="6">
        <v>0.6</v>
      </c>
      <c r="N22" s="6">
        <v>0</v>
      </c>
      <c r="O22" s="6">
        <v>5</v>
      </c>
      <c r="P22" s="18">
        <v>24</v>
      </c>
      <c r="Q22" s="6">
        <v>7.2</v>
      </c>
      <c r="R22" s="6">
        <v>1.1000000000000001</v>
      </c>
      <c r="S22" s="39">
        <v>63.4</v>
      </c>
      <c r="T22" s="6">
        <v>34.299999999999997</v>
      </c>
      <c r="U22" s="6">
        <v>6</v>
      </c>
      <c r="V22" s="6"/>
      <c r="Y22" s="24">
        <f>E22/$B22</f>
        <v>0.128</v>
      </c>
      <c r="Z22" s="24">
        <f>F22/$B22</f>
        <v>0.08</v>
      </c>
      <c r="AA22" s="24">
        <f>G22/$B22</f>
        <v>0.12240000000000001</v>
      </c>
      <c r="AB22" s="24">
        <f>H22/$B22</f>
        <v>5.4000000000000006E-2</v>
      </c>
      <c r="AC22" s="24">
        <f>I22/$B22</f>
        <v>0</v>
      </c>
      <c r="AD22" s="24">
        <f>J22/$B22</f>
        <v>8.0000000000000002E-3</v>
      </c>
      <c r="AE22" s="24">
        <f>K22/$B22</f>
        <v>0.22</v>
      </c>
      <c r="AF22" s="24">
        <f>L22/$B22</f>
        <v>0.754</v>
      </c>
      <c r="AG22" s="24">
        <f>M22/$B22</f>
        <v>1.2E-2</v>
      </c>
      <c r="AH22" s="24">
        <f>N22/$B22</f>
        <v>0</v>
      </c>
      <c r="AI22" s="24">
        <f>O22/$B22</f>
        <v>0.1</v>
      </c>
      <c r="AJ22" s="24">
        <f>P22/$B22</f>
        <v>0.48</v>
      </c>
      <c r="AK22" s="24">
        <f>Q22/$B22</f>
        <v>0.14400000000000002</v>
      </c>
      <c r="AL22" s="24">
        <f>R22/$B22</f>
        <v>2.2000000000000002E-2</v>
      </c>
      <c r="AM22" s="24">
        <f>S22/$B22</f>
        <v>1.268</v>
      </c>
      <c r="AN22" s="24">
        <f>T22/$B22</f>
        <v>0.68599999999999994</v>
      </c>
      <c r="AO22" s="24">
        <f>U22/$B22</f>
        <v>0.12</v>
      </c>
      <c r="AP22" s="24"/>
      <c r="AQ22" s="24">
        <f t="shared" si="16"/>
        <v>0</v>
      </c>
      <c r="AR22" s="24">
        <f t="shared" si="1"/>
        <v>6.5119999999999997E-2</v>
      </c>
      <c r="AS22" s="24">
        <f t="shared" si="2"/>
        <v>0</v>
      </c>
      <c r="AT22" s="24">
        <f t="shared" si="3"/>
        <v>0</v>
      </c>
      <c r="AU22" s="24">
        <f t="shared" si="4"/>
        <v>0</v>
      </c>
      <c r="AV22" s="24">
        <f t="shared" si="5"/>
        <v>0</v>
      </c>
      <c r="AW22" s="24">
        <f t="shared" si="6"/>
        <v>0.17995999999999998</v>
      </c>
      <c r="AX22" s="24">
        <f t="shared" si="7"/>
        <v>6.4843999999999999E-2</v>
      </c>
      <c r="AY22" s="24">
        <f t="shared" si="8"/>
        <v>0</v>
      </c>
      <c r="AZ22" s="24">
        <f t="shared" si="9"/>
        <v>0</v>
      </c>
      <c r="BA22" s="24">
        <f t="shared" si="10"/>
        <v>0</v>
      </c>
      <c r="BB22" s="24">
        <f t="shared" si="11"/>
        <v>6.1920000000000003E-2</v>
      </c>
      <c r="BC22" s="24">
        <f t="shared" si="12"/>
        <v>0</v>
      </c>
      <c r="BD22" s="24">
        <f t="shared" si="13"/>
        <v>0</v>
      </c>
      <c r="BE22" s="42">
        <f t="shared" si="14"/>
        <v>1.117108</v>
      </c>
      <c r="BF22" s="42">
        <f t="shared" si="15"/>
        <v>0.41777399999999998</v>
      </c>
      <c r="BG22" s="42">
        <f t="shared" si="15"/>
        <v>0</v>
      </c>
      <c r="BH22" s="32">
        <f t="shared" si="17"/>
        <v>1.9067259999999999</v>
      </c>
      <c r="BI22" s="6">
        <f t="shared" si="18"/>
        <v>0.90672599999999992</v>
      </c>
    </row>
    <row r="23" spans="1:61">
      <c r="A23" s="2" t="s">
        <v>5</v>
      </c>
      <c r="B23" s="2">
        <v>50</v>
      </c>
      <c r="C23" s="6">
        <v>150</v>
      </c>
      <c r="D23" s="2"/>
      <c r="E23" s="9">
        <v>6.2</v>
      </c>
      <c r="F23" s="20">
        <v>21</v>
      </c>
      <c r="G23" s="20">
        <v>36.04</v>
      </c>
      <c r="H23" s="11">
        <v>36.9</v>
      </c>
      <c r="I23" s="11">
        <v>24</v>
      </c>
      <c r="J23" s="11">
        <v>46</v>
      </c>
      <c r="K23" s="11">
        <v>4.0999999999999996</v>
      </c>
      <c r="L23" s="6">
        <v>4.46</v>
      </c>
      <c r="M23" s="6">
        <v>20</v>
      </c>
      <c r="N23" s="6">
        <v>51.5</v>
      </c>
      <c r="O23" s="6">
        <v>19.2</v>
      </c>
      <c r="P23" s="18">
        <v>6.3</v>
      </c>
      <c r="Q23" s="6">
        <v>45.5</v>
      </c>
      <c r="R23" s="6">
        <v>13</v>
      </c>
      <c r="S23" s="39">
        <v>4.7</v>
      </c>
      <c r="T23" s="6">
        <v>2.2999999999999998</v>
      </c>
      <c r="U23" s="6">
        <v>25</v>
      </c>
      <c r="V23" s="6"/>
      <c r="Y23" s="24">
        <f>E23/$B23</f>
        <v>0.124</v>
      </c>
      <c r="Z23" s="24">
        <f>F23/$B23</f>
        <v>0.42</v>
      </c>
      <c r="AA23" s="24">
        <f>G23/$B23</f>
        <v>0.7208</v>
      </c>
      <c r="AB23" s="24">
        <f>H23/$B23</f>
        <v>0.73799999999999999</v>
      </c>
      <c r="AC23" s="24">
        <f>I23/$B23</f>
        <v>0.48</v>
      </c>
      <c r="AD23" s="24">
        <f>J23/$B23</f>
        <v>0.92</v>
      </c>
      <c r="AE23" s="24">
        <f>K23/$B23</f>
        <v>8.199999999999999E-2</v>
      </c>
      <c r="AF23" s="24">
        <f>L23/$B23</f>
        <v>8.9200000000000002E-2</v>
      </c>
      <c r="AG23" s="24">
        <f>M23/$B23</f>
        <v>0.4</v>
      </c>
      <c r="AH23" s="24">
        <f>N23/$B23</f>
        <v>1.03</v>
      </c>
      <c r="AI23" s="24">
        <f>O23/$B23</f>
        <v>0.38400000000000001</v>
      </c>
      <c r="AJ23" s="24">
        <f>P23/$B23</f>
        <v>0.126</v>
      </c>
      <c r="AK23" s="24">
        <f>Q23/$B23</f>
        <v>0.91</v>
      </c>
      <c r="AL23" s="24">
        <f>R23/$B23</f>
        <v>0.26</v>
      </c>
      <c r="AM23" s="24">
        <f>S23/$B23</f>
        <v>9.4E-2</v>
      </c>
      <c r="AN23" s="24">
        <f>T23/$B23</f>
        <v>4.5999999999999999E-2</v>
      </c>
      <c r="AO23" s="24">
        <f>U23/$B23</f>
        <v>0.5</v>
      </c>
      <c r="AP23" s="24"/>
      <c r="AQ23" s="24">
        <f t="shared" si="16"/>
        <v>0</v>
      </c>
      <c r="AR23" s="24">
        <f t="shared" si="1"/>
        <v>0.34187999999999996</v>
      </c>
      <c r="AS23" s="24">
        <f t="shared" si="2"/>
        <v>0</v>
      </c>
      <c r="AT23" s="24">
        <f t="shared" si="3"/>
        <v>0</v>
      </c>
      <c r="AU23" s="24">
        <f t="shared" si="4"/>
        <v>0</v>
      </c>
      <c r="AV23" s="24">
        <f t="shared" si="5"/>
        <v>0</v>
      </c>
      <c r="AW23" s="24">
        <f t="shared" si="6"/>
        <v>6.7075999999999983E-2</v>
      </c>
      <c r="AX23" s="24">
        <f t="shared" si="7"/>
        <v>7.6711999999999995E-3</v>
      </c>
      <c r="AY23" s="24">
        <f t="shared" si="8"/>
        <v>0</v>
      </c>
      <c r="AZ23" s="24">
        <f t="shared" si="9"/>
        <v>0.50573000000000001</v>
      </c>
      <c r="BA23" s="24">
        <f t="shared" si="10"/>
        <v>0</v>
      </c>
      <c r="BB23" s="24">
        <f t="shared" si="11"/>
        <v>1.6254000000000001E-2</v>
      </c>
      <c r="BC23" s="24">
        <f t="shared" si="12"/>
        <v>0</v>
      </c>
      <c r="BD23" s="24">
        <f t="shared" si="13"/>
        <v>0</v>
      </c>
      <c r="BE23" s="42">
        <f t="shared" si="14"/>
        <v>8.2813999999999999E-2</v>
      </c>
      <c r="BF23" s="42">
        <f t="shared" si="15"/>
        <v>2.8013999999999997E-2</v>
      </c>
      <c r="BG23" s="42">
        <f t="shared" si="15"/>
        <v>0</v>
      </c>
      <c r="BH23" s="32">
        <f t="shared" si="17"/>
        <v>1.0494391999999999</v>
      </c>
      <c r="BI23" s="6">
        <f t="shared" si="18"/>
        <v>4.9439199999999905E-2</v>
      </c>
    </row>
    <row r="24" spans="1:61">
      <c r="A24" s="2" t="s">
        <v>6</v>
      </c>
      <c r="B24" s="2">
        <v>5.75</v>
      </c>
      <c r="C24" s="6">
        <v>6</v>
      </c>
      <c r="D24" s="2"/>
      <c r="E24" s="9">
        <v>0.08</v>
      </c>
      <c r="F24" s="20">
        <v>0</v>
      </c>
      <c r="G24" s="20">
        <v>0.03</v>
      </c>
      <c r="H24" s="11">
        <v>0.15</v>
      </c>
      <c r="I24" s="11">
        <v>0.02</v>
      </c>
      <c r="J24" s="11">
        <v>0.01</v>
      </c>
      <c r="K24" s="11">
        <v>0.27</v>
      </c>
      <c r="L24" s="6">
        <v>0.03</v>
      </c>
      <c r="M24" s="6">
        <v>7.0000000000000007E-2</v>
      </c>
      <c r="N24" s="6">
        <v>0.1</v>
      </c>
      <c r="O24" s="6">
        <v>7.0000000000000001E-3</v>
      </c>
      <c r="P24" s="18">
        <v>0.01</v>
      </c>
      <c r="Q24" s="6">
        <v>2.8199999999999999E-2</v>
      </c>
      <c r="R24" s="6">
        <v>0.03</v>
      </c>
      <c r="S24" s="39">
        <v>0.04</v>
      </c>
      <c r="T24" s="6">
        <v>0.04</v>
      </c>
      <c r="U24" s="6">
        <v>0.1</v>
      </c>
      <c r="V24" s="6"/>
      <c r="Y24" s="24">
        <f>E24/$B24</f>
        <v>1.391304347826087E-2</v>
      </c>
      <c r="Z24" s="24">
        <f>F24/$B24</f>
        <v>0</v>
      </c>
      <c r="AA24" s="24">
        <f>G24/$B24</f>
        <v>5.2173913043478256E-3</v>
      </c>
      <c r="AB24" s="24">
        <f>H24/$B24</f>
        <v>2.6086956521739129E-2</v>
      </c>
      <c r="AC24" s="24">
        <f>I24/$B24</f>
        <v>3.4782608695652175E-3</v>
      </c>
      <c r="AD24" s="24">
        <f>J24/$B24</f>
        <v>1.7391304347826088E-3</v>
      </c>
      <c r="AE24" s="24">
        <f>K24/$B24</f>
        <v>4.6956521739130438E-2</v>
      </c>
      <c r="AF24" s="24">
        <f>L24/$B24</f>
        <v>5.2173913043478256E-3</v>
      </c>
      <c r="AG24" s="24">
        <f>M24/$B24</f>
        <v>1.2173913043478262E-2</v>
      </c>
      <c r="AH24" s="24">
        <f>N24/$B24</f>
        <v>1.7391304347826087E-2</v>
      </c>
      <c r="AI24" s="24">
        <f>O24/$B24</f>
        <v>1.2173913043478262E-3</v>
      </c>
      <c r="AJ24" s="24">
        <f>P24/$B24</f>
        <v>1.7391304347826088E-3</v>
      </c>
      <c r="AK24" s="24">
        <f>Q24/$B24</f>
        <v>4.9043478260869565E-3</v>
      </c>
      <c r="AL24" s="24">
        <f>R24/$B24</f>
        <v>5.2173913043478256E-3</v>
      </c>
      <c r="AM24" s="24">
        <f>S24/$B24</f>
        <v>6.956521739130435E-3</v>
      </c>
      <c r="AN24" s="24">
        <f>T24/$B24</f>
        <v>6.956521739130435E-3</v>
      </c>
      <c r="AO24" s="24">
        <f>U24/$B24</f>
        <v>1.7391304347826087E-2</v>
      </c>
      <c r="AP24" s="24"/>
      <c r="AQ24" s="24">
        <f t="shared" si="16"/>
        <v>0</v>
      </c>
      <c r="AR24" s="24">
        <f t="shared" si="1"/>
        <v>0</v>
      </c>
      <c r="AS24" s="24">
        <f t="shared" si="2"/>
        <v>0</v>
      </c>
      <c r="AT24" s="24">
        <f t="shared" si="3"/>
        <v>0</v>
      </c>
      <c r="AU24" s="24">
        <f t="shared" si="4"/>
        <v>0</v>
      </c>
      <c r="AV24" s="24">
        <f t="shared" si="5"/>
        <v>0</v>
      </c>
      <c r="AW24" s="24">
        <f t="shared" si="6"/>
        <v>3.8410434782608693E-2</v>
      </c>
      <c r="AX24" s="24">
        <f t="shared" si="7"/>
        <v>4.4869565217391295E-4</v>
      </c>
      <c r="AY24" s="24">
        <f t="shared" si="8"/>
        <v>0</v>
      </c>
      <c r="AZ24" s="24">
        <f t="shared" si="9"/>
        <v>8.5391304347826082E-3</v>
      </c>
      <c r="BA24" s="24">
        <f t="shared" si="10"/>
        <v>0</v>
      </c>
      <c r="BB24" s="24">
        <f t="shared" si="11"/>
        <v>2.2434782608695653E-4</v>
      </c>
      <c r="BC24" s="24">
        <f t="shared" si="12"/>
        <v>0</v>
      </c>
      <c r="BD24" s="24">
        <f t="shared" si="13"/>
        <v>0</v>
      </c>
      <c r="BE24" s="42">
        <f t="shared" si="14"/>
        <v>6.1286956521739129E-3</v>
      </c>
      <c r="BF24" s="42">
        <f t="shared" si="15"/>
        <v>4.2365217391304348E-3</v>
      </c>
      <c r="BG24" s="42">
        <f t="shared" si="15"/>
        <v>0</v>
      </c>
      <c r="BH24" s="32">
        <f t="shared" si="17"/>
        <v>5.7987826086956518E-2</v>
      </c>
      <c r="BI24" s="6">
        <f t="shared" si="18"/>
        <v>0.94201217391304348</v>
      </c>
    </row>
    <row r="25" spans="1:61" s="17" customFormat="1">
      <c r="A25" s="33" t="s">
        <v>7</v>
      </c>
      <c r="B25" s="33">
        <v>25</v>
      </c>
      <c r="C25" s="6">
        <v>80</v>
      </c>
      <c r="D25" s="33"/>
      <c r="E25" s="34">
        <v>20</v>
      </c>
      <c r="F25" s="23">
        <v>9.3000000000000007</v>
      </c>
      <c r="G25" s="23">
        <v>24.5</v>
      </c>
      <c r="H25" s="35">
        <v>34.9</v>
      </c>
      <c r="I25" s="35">
        <v>27</v>
      </c>
      <c r="J25" s="35">
        <v>17</v>
      </c>
      <c r="K25" s="35">
        <v>20</v>
      </c>
      <c r="L25" s="36">
        <v>35.6</v>
      </c>
      <c r="M25" s="36">
        <v>35</v>
      </c>
      <c r="N25" s="36">
        <v>14.6</v>
      </c>
      <c r="O25" s="36">
        <f>100 - SUM(O19:O24)</f>
        <v>20.892999999999986</v>
      </c>
      <c r="P25" s="37">
        <v>9.4</v>
      </c>
      <c r="Q25" s="36">
        <f>100 - SUM(Q19:Q24)</f>
        <v>12.371800000000007</v>
      </c>
      <c r="R25" s="36">
        <v>10.199999999999999</v>
      </c>
      <c r="S25" s="39">
        <v>7.5</v>
      </c>
      <c r="T25" s="17">
        <v>4.4000000000000004</v>
      </c>
      <c r="U25" s="17">
        <v>8.1999999999999993</v>
      </c>
      <c r="Y25" s="38">
        <f>E25/$B25</f>
        <v>0.8</v>
      </c>
      <c r="Z25" s="38">
        <f>F25/$B25</f>
        <v>0.37200000000000005</v>
      </c>
      <c r="AA25" s="38">
        <f>G25/$B25</f>
        <v>0.98</v>
      </c>
      <c r="AB25" s="38">
        <f>H25/$B25</f>
        <v>1.3959999999999999</v>
      </c>
      <c r="AC25" s="38">
        <f>I25/$B25</f>
        <v>1.08</v>
      </c>
      <c r="AD25" s="38">
        <f>J25/$B25</f>
        <v>0.68</v>
      </c>
      <c r="AE25" s="38">
        <f>K25/$B25</f>
        <v>0.8</v>
      </c>
      <c r="AF25" s="38">
        <f>L25/$B25</f>
        <v>1.4240000000000002</v>
      </c>
      <c r="AG25" s="38">
        <f>M25/$B25</f>
        <v>1.4</v>
      </c>
      <c r="AH25" s="38">
        <f>N25/$B25</f>
        <v>0.58399999999999996</v>
      </c>
      <c r="AI25" s="38">
        <f>O25/$B25</f>
        <v>0.83571999999999946</v>
      </c>
      <c r="AJ25" s="38">
        <f>P25/$B25</f>
        <v>0.376</v>
      </c>
      <c r="AK25" s="38">
        <f>Q25/$B25</f>
        <v>0.49487200000000031</v>
      </c>
      <c r="AL25" s="38">
        <f>R25/$B25</f>
        <v>0.40799999999999997</v>
      </c>
      <c r="AM25" s="38">
        <f>S25/$B25</f>
        <v>0.3</v>
      </c>
      <c r="AN25" s="38">
        <f>T25/$B25</f>
        <v>0.17600000000000002</v>
      </c>
      <c r="AO25" s="24">
        <f>U25/$B25</f>
        <v>0.32799999999999996</v>
      </c>
      <c r="AP25" s="24"/>
      <c r="AQ25" s="38">
        <f t="shared" si="16"/>
        <v>0</v>
      </c>
      <c r="AR25" s="38">
        <f t="shared" si="1"/>
        <v>0.30280800000000002</v>
      </c>
      <c r="AS25" s="38">
        <f t="shared" si="2"/>
        <v>0</v>
      </c>
      <c r="AT25" s="38">
        <f t="shared" si="3"/>
        <v>0</v>
      </c>
      <c r="AU25" s="38">
        <f t="shared" si="4"/>
        <v>0</v>
      </c>
      <c r="AV25" s="38">
        <f t="shared" si="5"/>
        <v>0</v>
      </c>
      <c r="AW25" s="38">
        <f t="shared" si="6"/>
        <v>0.65439999999999998</v>
      </c>
      <c r="AX25" s="38">
        <f t="shared" si="7"/>
        <v>0.122464</v>
      </c>
      <c r="AY25" s="38">
        <f t="shared" si="8"/>
        <v>0</v>
      </c>
      <c r="AZ25" s="38">
        <f t="shared" si="9"/>
        <v>0.286744</v>
      </c>
      <c r="BA25" s="38">
        <f t="shared" si="10"/>
        <v>0</v>
      </c>
      <c r="BB25" s="38">
        <f t="shared" si="11"/>
        <v>4.8503999999999999E-2</v>
      </c>
      <c r="BC25" s="38">
        <f t="shared" si="12"/>
        <v>0</v>
      </c>
      <c r="BD25" s="38">
        <f t="shared" si="13"/>
        <v>0</v>
      </c>
      <c r="BE25" s="42">
        <f t="shared" si="14"/>
        <v>0.26429999999999998</v>
      </c>
      <c r="BF25" s="42">
        <f t="shared" si="15"/>
        <v>0.107184</v>
      </c>
      <c r="BG25" s="42">
        <f t="shared" si="15"/>
        <v>0</v>
      </c>
      <c r="BH25" s="32">
        <f t="shared" si="17"/>
        <v>1.7864040000000001</v>
      </c>
      <c r="BI25" s="36">
        <f t="shared" si="18"/>
        <v>0.7864040000000001</v>
      </c>
    </row>
    <row r="26" spans="1:61" s="27" customFormat="1">
      <c r="A26" s="40" t="s">
        <v>131</v>
      </c>
      <c r="B26" s="40">
        <v>4.7</v>
      </c>
      <c r="C26" s="6">
        <v>150</v>
      </c>
      <c r="D26" s="47">
        <f>C26/B26</f>
        <v>31.914893617021274</v>
      </c>
      <c r="E26" s="43">
        <v>0.33700000000000002</v>
      </c>
      <c r="F26" s="41">
        <v>0.70499999999999996</v>
      </c>
      <c r="G26" s="41">
        <v>6.7000000000000004E-2</v>
      </c>
      <c r="H26" s="41">
        <v>0.81299999999999994</v>
      </c>
      <c r="I26" s="41">
        <v>0.81299999999999994</v>
      </c>
      <c r="J26" s="41">
        <v>2.3839999999999999</v>
      </c>
      <c r="K26" s="41">
        <v>3.395</v>
      </c>
      <c r="L26" s="41">
        <v>0.82699999999999996</v>
      </c>
      <c r="M26" s="41">
        <v>1.524</v>
      </c>
      <c r="N26" s="41">
        <v>0.39700000000000002</v>
      </c>
      <c r="O26" s="44">
        <v>0.84599999999999997</v>
      </c>
      <c r="P26" s="41">
        <v>0.99099999999999999</v>
      </c>
      <c r="Q26" s="41">
        <v>0.51300000000000001</v>
      </c>
      <c r="R26" s="41">
        <v>0.371</v>
      </c>
      <c r="S26" s="44">
        <v>0.68</v>
      </c>
      <c r="T26" s="41">
        <v>0.53600000000000003</v>
      </c>
      <c r="U26" s="41">
        <v>0.755</v>
      </c>
      <c r="V26" s="41"/>
      <c r="Y26" s="42">
        <f>E26/$B26</f>
        <v>7.1702127659574469E-2</v>
      </c>
      <c r="Z26" s="42">
        <f>F26/$B26</f>
        <v>0.15</v>
      </c>
      <c r="AA26" s="42">
        <f>G26/$B26</f>
        <v>1.4255319148936171E-2</v>
      </c>
      <c r="AB26" s="42">
        <f>H26/$B26</f>
        <v>0.1729787234042553</v>
      </c>
      <c r="AC26" s="42">
        <f>I26/$B26</f>
        <v>0.1729787234042553</v>
      </c>
      <c r="AD26" s="42">
        <f>J26/$B26</f>
        <v>0.50723404255319149</v>
      </c>
      <c r="AE26" s="42">
        <f>K26/$B26</f>
        <v>0.72234042553191491</v>
      </c>
      <c r="AF26" s="42">
        <f>L26/$B26</f>
        <v>0.17595744680851061</v>
      </c>
      <c r="AG26" s="42">
        <f>M26/$B26</f>
        <v>0.32425531914893618</v>
      </c>
      <c r="AH26" s="42">
        <f>N26/$B26</f>
        <v>8.4468085106382984E-2</v>
      </c>
      <c r="AI26" s="42">
        <f>O26/$B26</f>
        <v>0.18</v>
      </c>
      <c r="AJ26" s="42">
        <f>P26/$B26</f>
        <v>0.21085106382978722</v>
      </c>
      <c r="AK26" s="42">
        <f>Q26/$B26</f>
        <v>0.10914893617021276</v>
      </c>
      <c r="AL26" s="42">
        <f>R26/$B26</f>
        <v>7.8936170212765958E-2</v>
      </c>
      <c r="AM26" s="42">
        <f>S26/$B26</f>
        <v>0.1446808510638298</v>
      </c>
      <c r="AN26" s="42">
        <f>T26/$B26</f>
        <v>0.11404255319148937</v>
      </c>
      <c r="AO26" s="24">
        <f>U26/$B26</f>
        <v>0.16063829787234041</v>
      </c>
      <c r="AP26" s="45">
        <v>31.914893617021274</v>
      </c>
      <c r="AQ26" s="42">
        <f t="shared" si="16"/>
        <v>0</v>
      </c>
      <c r="AR26" s="42">
        <f t="shared" si="1"/>
        <v>0.12209999999999999</v>
      </c>
      <c r="AS26" s="42">
        <f t="shared" si="2"/>
        <v>0</v>
      </c>
      <c r="AT26" s="42">
        <f t="shared" si="3"/>
        <v>0</v>
      </c>
      <c r="AU26" s="42">
        <f>$AC$51*AC26</f>
        <v>0</v>
      </c>
      <c r="AV26" s="42">
        <f t="shared" si="5"/>
        <v>0</v>
      </c>
      <c r="AW26" s="42">
        <f t="shared" si="6"/>
        <v>0.59087446808510635</v>
      </c>
      <c r="AX26" s="42">
        <f t="shared" si="7"/>
        <v>1.5132340425531911E-2</v>
      </c>
      <c r="AY26" s="42">
        <f t="shared" si="8"/>
        <v>0</v>
      </c>
      <c r="AZ26" s="42">
        <f>AH$51*AH26</f>
        <v>4.1473829787234046E-2</v>
      </c>
      <c r="BA26" s="42">
        <f t="shared" ref="BA26:BE41" si="19">AI$51*AI26</f>
        <v>0</v>
      </c>
      <c r="BB26" s="42">
        <f t="shared" si="19"/>
        <v>2.7199787234042552E-2</v>
      </c>
      <c r="BC26" s="42">
        <f t="shared" si="19"/>
        <v>0</v>
      </c>
      <c r="BD26" s="42">
        <f t="shared" si="19"/>
        <v>0</v>
      </c>
      <c r="BE26" s="42">
        <f t="shared" si="19"/>
        <v>0.12746382978723406</v>
      </c>
      <c r="BF26" s="42">
        <f>AN$51*AN26</f>
        <v>6.9451914893617031E-2</v>
      </c>
      <c r="BG26" s="42">
        <f t="shared" si="15"/>
        <v>0</v>
      </c>
      <c r="BH26" s="32">
        <f t="shared" si="17"/>
        <v>0.99369617021276591</v>
      </c>
      <c r="BI26" s="6">
        <f>ABS(1 - BH26)</f>
        <v>6.3038297872340943E-3</v>
      </c>
    </row>
    <row r="27" spans="1:61">
      <c r="A27" t="s">
        <v>130</v>
      </c>
      <c r="B27">
        <v>1.3</v>
      </c>
      <c r="C27" s="6">
        <v>2.5</v>
      </c>
      <c r="D27" s="47">
        <f>C27/B27</f>
        <v>1.9230769230769229</v>
      </c>
      <c r="E27" s="19">
        <v>1.4999999999999999E-2</v>
      </c>
      <c r="F27" s="20">
        <v>0.23200000000000001</v>
      </c>
      <c r="G27" s="21">
        <v>0.114</v>
      </c>
      <c r="H27" s="20">
        <v>0.255</v>
      </c>
      <c r="I27" s="20">
        <v>0.255</v>
      </c>
      <c r="J27" s="20">
        <v>0.24099999999999999</v>
      </c>
      <c r="K27" s="20">
        <v>0.10299999999999999</v>
      </c>
      <c r="L27" s="20">
        <v>0.34799999999999998</v>
      </c>
      <c r="M27" s="20">
        <v>0.128</v>
      </c>
      <c r="N27" s="20">
        <v>0.14899999999999999</v>
      </c>
      <c r="O27" s="20">
        <v>4.4999999999999998E-2</v>
      </c>
      <c r="P27" s="20">
        <v>6.4000000000000001E-2</v>
      </c>
      <c r="Q27" s="20">
        <v>6.0999999999999999E-2</v>
      </c>
      <c r="R27" s="20">
        <v>5.5E-2</v>
      </c>
      <c r="S27" s="20">
        <v>0.153</v>
      </c>
      <c r="T27" s="20">
        <v>1.7999999999999999E-2</v>
      </c>
      <c r="U27" s="20">
        <v>0.123</v>
      </c>
      <c r="V27" s="20"/>
      <c r="Y27" s="24">
        <f>E27/$B27</f>
        <v>1.1538461538461537E-2</v>
      </c>
      <c r="Z27" s="24">
        <f>F27/$B27</f>
        <v>0.17846153846153848</v>
      </c>
      <c r="AA27" s="24">
        <f>G27/$B27</f>
        <v>8.7692307692307694E-2</v>
      </c>
      <c r="AB27" s="24">
        <f>H27/$B27</f>
        <v>0.19615384615384615</v>
      </c>
      <c r="AC27" s="24">
        <f>I27/$B27</f>
        <v>0.19615384615384615</v>
      </c>
      <c r="AD27" s="24">
        <f>J27/$B27</f>
        <v>0.18538461538461537</v>
      </c>
      <c r="AE27" s="24">
        <f>K27/$B27</f>
        <v>7.923076923076923E-2</v>
      </c>
      <c r="AF27" s="24">
        <f>L27/$B27</f>
        <v>0.26769230769230767</v>
      </c>
      <c r="AG27" s="24">
        <f>M27/$B27</f>
        <v>9.8461538461538461E-2</v>
      </c>
      <c r="AH27" s="24">
        <f>N27/$B27</f>
        <v>0.11461538461538461</v>
      </c>
      <c r="AI27" s="24">
        <f>O27/$B27</f>
        <v>3.461538461538461E-2</v>
      </c>
      <c r="AJ27" s="24">
        <f>P27/$B27</f>
        <v>4.9230769230769231E-2</v>
      </c>
      <c r="AK27" s="24">
        <f>Q27/$B27</f>
        <v>4.6923076923076922E-2</v>
      </c>
      <c r="AL27" s="24">
        <f>R27/$B27</f>
        <v>4.2307692307692303E-2</v>
      </c>
      <c r="AM27" s="24">
        <f>S27/$B27</f>
        <v>0.11769230769230768</v>
      </c>
      <c r="AN27" s="24">
        <f>T27/$B27</f>
        <v>1.3846153846153845E-2</v>
      </c>
      <c r="AO27" s="24">
        <f>U27/$B27</f>
        <v>9.4615384615384615E-2</v>
      </c>
      <c r="AP27" s="45">
        <v>1.9230769230769229</v>
      </c>
      <c r="AQ27" s="24">
        <f t="shared" si="16"/>
        <v>0</v>
      </c>
      <c r="AR27" s="24">
        <f t="shared" si="1"/>
        <v>0.14526769230769232</v>
      </c>
      <c r="AS27" s="24">
        <f t="shared" si="2"/>
        <v>0</v>
      </c>
      <c r="AT27" s="24">
        <f t="shared" si="3"/>
        <v>0</v>
      </c>
      <c r="AU27" s="24">
        <f t="shared" ref="AU27:AU47" si="20">$AC$51*AC27</f>
        <v>0</v>
      </c>
      <c r="AV27" s="24">
        <f t="shared" si="5"/>
        <v>0</v>
      </c>
      <c r="AW27" s="24">
        <f t="shared" si="6"/>
        <v>6.4810769230769227E-2</v>
      </c>
      <c r="AX27" s="24">
        <f t="shared" si="7"/>
        <v>2.3021538461538458E-2</v>
      </c>
      <c r="AY27" s="24">
        <f t="shared" si="8"/>
        <v>0</v>
      </c>
      <c r="AZ27" s="24">
        <f t="shared" ref="AZ27:AZ47" si="21">$AH$51*AH27</f>
        <v>5.6276153846153837E-2</v>
      </c>
      <c r="BA27" s="24">
        <f t="shared" ref="BA27:BA47" si="22">$AI$51*AI27</f>
        <v>0</v>
      </c>
      <c r="BB27" s="24">
        <f t="shared" ref="BB27:BB47" si="23">$AJ$51*AJ27</f>
        <v>6.350769230769231E-3</v>
      </c>
      <c r="BC27" s="24">
        <f t="shared" ref="BC27:BC47" si="24">$AK$51*AK27</f>
        <v>0</v>
      </c>
      <c r="BD27" s="24">
        <f t="shared" ref="BD27:BD47" si="25">$AL$51*AL27</f>
        <v>0</v>
      </c>
      <c r="BE27" s="42">
        <f t="shared" si="19"/>
        <v>0.10368692307692307</v>
      </c>
      <c r="BF27" s="42">
        <f>AN$51*AN27</f>
        <v>8.4323076923076921E-3</v>
      </c>
      <c r="BG27" s="42">
        <f t="shared" si="15"/>
        <v>0</v>
      </c>
      <c r="BH27" s="32">
        <f t="shared" si="17"/>
        <v>0.4078461538461538</v>
      </c>
      <c r="BI27" s="6">
        <f>ABS(1 - BH27)</f>
        <v>0.59215384615384625</v>
      </c>
    </row>
    <row r="28" spans="1:61">
      <c r="A28" t="s">
        <v>136</v>
      </c>
      <c r="B28">
        <v>1.25</v>
      </c>
      <c r="C28" s="6">
        <v>4</v>
      </c>
      <c r="D28" s="47">
        <f>C28/B28</f>
        <v>3.2</v>
      </c>
      <c r="E28" s="19">
        <v>0.107</v>
      </c>
      <c r="F28" s="20">
        <v>0.51200000000000001</v>
      </c>
      <c r="G28" s="21">
        <v>0.68899999999999995</v>
      </c>
      <c r="H28" s="20">
        <v>0.64200000000000002</v>
      </c>
      <c r="I28" s="20">
        <v>0.64200000000000002</v>
      </c>
      <c r="J28" s="20">
        <v>0.67400000000000004</v>
      </c>
      <c r="K28" s="20">
        <v>0.27100000000000002</v>
      </c>
      <c r="L28" s="20">
        <v>7.9000000000000001E-2</v>
      </c>
      <c r="M28" s="20">
        <v>0.73399999999999999</v>
      </c>
      <c r="N28" s="20">
        <v>0.75700000000000001</v>
      </c>
      <c r="O28" s="20">
        <v>0.318</v>
      </c>
      <c r="P28" s="20">
        <v>0.13700000000000001</v>
      </c>
      <c r="Q28" s="20">
        <v>0.51300000000000001</v>
      </c>
      <c r="R28" s="20">
        <v>0.45200000000000001</v>
      </c>
      <c r="S28" s="20">
        <v>0.104</v>
      </c>
      <c r="T28" s="20">
        <v>5.6000000000000001E-2</v>
      </c>
      <c r="U28" s="20">
        <v>0.31</v>
      </c>
      <c r="V28" s="20"/>
      <c r="Y28" s="24">
        <f>E28/$B28</f>
        <v>8.5599999999999996E-2</v>
      </c>
      <c r="Z28" s="24">
        <f>F28/$B28</f>
        <v>0.40960000000000002</v>
      </c>
      <c r="AA28" s="24">
        <f>G28/$B28</f>
        <v>0.55119999999999991</v>
      </c>
      <c r="AB28" s="24">
        <f>H28/$B28</f>
        <v>0.51360000000000006</v>
      </c>
      <c r="AC28" s="24">
        <f>I28/$B28</f>
        <v>0.51360000000000006</v>
      </c>
      <c r="AD28" s="24">
        <f>J28/$B28</f>
        <v>0.53920000000000001</v>
      </c>
      <c r="AE28" s="24">
        <f>K28/$B28</f>
        <v>0.21680000000000002</v>
      </c>
      <c r="AF28" s="24">
        <f>L28/$B28</f>
        <v>6.3200000000000006E-2</v>
      </c>
      <c r="AG28" s="24">
        <f>M28/$B28</f>
        <v>0.58719999999999994</v>
      </c>
      <c r="AH28" s="24">
        <f>N28/$B28</f>
        <v>0.60560000000000003</v>
      </c>
      <c r="AI28" s="24">
        <f>O28/$B28</f>
        <v>0.25440000000000002</v>
      </c>
      <c r="AJ28" s="24">
        <f>P28/$B28</f>
        <v>0.1096</v>
      </c>
      <c r="AK28" s="24">
        <f>Q28/$B28</f>
        <v>0.41039999999999999</v>
      </c>
      <c r="AL28" s="24">
        <f>R28/$B28</f>
        <v>0.36160000000000003</v>
      </c>
      <c r="AM28" s="24">
        <f>S28/$B28</f>
        <v>8.3199999999999996E-2</v>
      </c>
      <c r="AN28" s="24">
        <f>T28/$B28</f>
        <v>4.48E-2</v>
      </c>
      <c r="AO28" s="24">
        <f>U28/$B28</f>
        <v>0.248</v>
      </c>
      <c r="AP28" s="45">
        <v>3.2</v>
      </c>
      <c r="AQ28" s="24">
        <f t="shared" si="16"/>
        <v>0</v>
      </c>
      <c r="AR28" s="24">
        <f t="shared" si="1"/>
        <v>0.3334144</v>
      </c>
      <c r="AS28" s="24">
        <f t="shared" si="2"/>
        <v>0</v>
      </c>
      <c r="AT28" s="24">
        <f t="shared" si="3"/>
        <v>0</v>
      </c>
      <c r="AU28" s="24">
        <f t="shared" si="20"/>
        <v>0</v>
      </c>
      <c r="AV28" s="24">
        <f t="shared" si="5"/>
        <v>0</v>
      </c>
      <c r="AW28" s="24">
        <f t="shared" si="6"/>
        <v>0.17734240000000001</v>
      </c>
      <c r="AX28" s="24">
        <f t="shared" si="7"/>
        <v>5.4352000000000003E-3</v>
      </c>
      <c r="AY28" s="24">
        <f t="shared" si="8"/>
        <v>0</v>
      </c>
      <c r="AZ28" s="24">
        <f t="shared" si="21"/>
        <v>0.29734959999999999</v>
      </c>
      <c r="BA28" s="24">
        <f t="shared" si="22"/>
        <v>0</v>
      </c>
      <c r="BB28" s="24">
        <f t="shared" si="23"/>
        <v>1.4138400000000001E-2</v>
      </c>
      <c r="BC28" s="24">
        <f t="shared" si="24"/>
        <v>0</v>
      </c>
      <c r="BD28" s="24">
        <f t="shared" si="25"/>
        <v>0</v>
      </c>
      <c r="BE28" s="42">
        <f t="shared" si="19"/>
        <v>7.3299199999999995E-2</v>
      </c>
      <c r="BF28" s="42">
        <f t="shared" ref="BF28:BG48" si="26">AN$51*AN28</f>
        <v>2.7283200000000001E-2</v>
      </c>
      <c r="BG28" s="42">
        <f t="shared" si="15"/>
        <v>0</v>
      </c>
      <c r="BH28" s="32">
        <f t="shared" si="17"/>
        <v>0.92826239999999993</v>
      </c>
      <c r="BI28" s="6">
        <f t="shared" si="18"/>
        <v>7.1737600000000068E-2</v>
      </c>
    </row>
    <row r="29" spans="1:61">
      <c r="A29" t="s">
        <v>135</v>
      </c>
      <c r="B29">
        <v>0.42</v>
      </c>
      <c r="C29" s="6">
        <v>2</v>
      </c>
      <c r="D29" s="47">
        <f>C29/B29</f>
        <v>4.7619047619047619</v>
      </c>
      <c r="E29" s="19">
        <v>0.05</v>
      </c>
      <c r="F29" s="20">
        <v>0.251</v>
      </c>
      <c r="G29" s="21">
        <v>0.34599999999999997</v>
      </c>
      <c r="H29" s="21">
        <v>0.39200000000000002</v>
      </c>
      <c r="I29" s="21">
        <v>0.39200000000000002</v>
      </c>
      <c r="J29" s="20">
        <v>0.28999999999999998</v>
      </c>
      <c r="K29" s="20">
        <v>0.21299999999999999</v>
      </c>
      <c r="L29" s="20">
        <v>5.3999999999999999E-2</v>
      </c>
      <c r="M29" s="20">
        <v>0.5</v>
      </c>
      <c r="N29" s="20">
        <v>0.33800000000000002</v>
      </c>
      <c r="O29" s="20">
        <v>0.16600000000000001</v>
      </c>
      <c r="P29" s="20">
        <v>7.3999999999999996E-2</v>
      </c>
      <c r="Q29" s="20">
        <v>0.20100000000000001</v>
      </c>
      <c r="R29" s="20">
        <v>0.14399999999999999</v>
      </c>
      <c r="S29" s="20">
        <v>7.0000000000000007E-2</v>
      </c>
      <c r="T29" s="20">
        <v>7.5999999999999998E-2</v>
      </c>
      <c r="U29" s="20">
        <v>0.17299999999999999</v>
      </c>
      <c r="V29" s="20"/>
      <c r="Y29" s="24">
        <f>E29/$B29</f>
        <v>0.11904761904761905</v>
      </c>
      <c r="Z29" s="24">
        <f>F29/$B29</f>
        <v>0.59761904761904761</v>
      </c>
      <c r="AA29" s="24">
        <f>G29/$B29</f>
        <v>0.82380952380952377</v>
      </c>
      <c r="AB29" s="24">
        <f>H29/$B29</f>
        <v>0.93333333333333346</v>
      </c>
      <c r="AC29" s="24">
        <f>I29/$B29</f>
        <v>0.93333333333333346</v>
      </c>
      <c r="AD29" s="24">
        <f>J29/$B29</f>
        <v>0.69047619047619047</v>
      </c>
      <c r="AE29" s="24">
        <f>K29/$B29</f>
        <v>0.50714285714285712</v>
      </c>
      <c r="AF29" s="24">
        <f>L29/$B29</f>
        <v>0.12857142857142859</v>
      </c>
      <c r="AG29" s="24">
        <f>M29/$B29</f>
        <v>1.1904761904761905</v>
      </c>
      <c r="AH29" s="24">
        <f>N29/$B29</f>
        <v>0.8047619047619049</v>
      </c>
      <c r="AI29" s="24">
        <f>O29/$B29</f>
        <v>0.39523809523809528</v>
      </c>
      <c r="AJ29" s="24">
        <f>P29/$B29</f>
        <v>0.17619047619047618</v>
      </c>
      <c r="AK29" s="24">
        <f>Q29/$B29</f>
        <v>0.47857142857142859</v>
      </c>
      <c r="AL29" s="24">
        <f>R29/$B29</f>
        <v>0.34285714285714286</v>
      </c>
      <c r="AM29" s="24">
        <f>S29/$B29</f>
        <v>0.16666666666666669</v>
      </c>
      <c r="AN29" s="24">
        <f>T29/$B29</f>
        <v>0.18095238095238095</v>
      </c>
      <c r="AO29" s="24">
        <f>U29/$B29</f>
        <v>0.41190476190476188</v>
      </c>
      <c r="AP29" s="45">
        <v>4.7619047619047619</v>
      </c>
      <c r="AQ29" s="24">
        <f t="shared" si="16"/>
        <v>0</v>
      </c>
      <c r="AR29" s="24">
        <f t="shared" si="1"/>
        <v>0.48646190476190471</v>
      </c>
      <c r="AS29" s="24">
        <f t="shared" si="2"/>
        <v>0</v>
      </c>
      <c r="AT29" s="24">
        <f t="shared" si="3"/>
        <v>0</v>
      </c>
      <c r="AU29" s="24">
        <f t="shared" si="20"/>
        <v>0</v>
      </c>
      <c r="AV29" s="24">
        <f t="shared" si="5"/>
        <v>0</v>
      </c>
      <c r="AW29" s="24">
        <f t="shared" si="6"/>
        <v>0.41484285714285707</v>
      </c>
      <c r="AX29" s="24">
        <f t="shared" si="7"/>
        <v>1.1057142857142857E-2</v>
      </c>
      <c r="AY29" s="24">
        <f t="shared" si="8"/>
        <v>0</v>
      </c>
      <c r="AZ29" s="24">
        <f t="shared" si="21"/>
        <v>0.39513809523809529</v>
      </c>
      <c r="BA29" s="24">
        <f t="shared" si="22"/>
        <v>0</v>
      </c>
      <c r="BB29" s="24">
        <f t="shared" si="23"/>
        <v>2.2728571428571428E-2</v>
      </c>
      <c r="BC29" s="24">
        <f t="shared" si="24"/>
        <v>0</v>
      </c>
      <c r="BD29" s="24">
        <f t="shared" si="25"/>
        <v>0</v>
      </c>
      <c r="BE29" s="42">
        <f t="shared" si="19"/>
        <v>0.14683333333333334</v>
      </c>
      <c r="BF29" s="42">
        <f t="shared" si="26"/>
        <v>0.11019999999999999</v>
      </c>
      <c r="BG29" s="42">
        <f t="shared" si="15"/>
        <v>0</v>
      </c>
      <c r="BH29" s="32">
        <f t="shared" si="17"/>
        <v>1.587261904761905</v>
      </c>
      <c r="BI29" s="6">
        <f t="shared" si="18"/>
        <v>0.58726190476190498</v>
      </c>
    </row>
    <row r="30" spans="1:61">
      <c r="A30" t="s">
        <v>134</v>
      </c>
      <c r="B30">
        <v>1.7999999999999999E-2</v>
      </c>
      <c r="C30" s="6">
        <v>4.4999999999999998E-2</v>
      </c>
      <c r="D30" s="47">
        <f>C30/B30</f>
        <v>2.5</v>
      </c>
      <c r="E30" s="19">
        <v>1.9E-3</v>
      </c>
      <c r="F30" s="20">
        <v>3.2200000000000002E-3</v>
      </c>
      <c r="G30" s="21">
        <v>6.0000000000000001E-3</v>
      </c>
      <c r="H30" s="21">
        <v>5.7000000000000002E-3</v>
      </c>
      <c r="I30" s="21">
        <v>5.7000000000000002E-3</v>
      </c>
      <c r="J30" s="20">
        <v>9.1999999999999998E-3</v>
      </c>
      <c r="K30" s="20">
        <v>4.7999999999999996E-3</v>
      </c>
      <c r="L30" s="20">
        <v>2.8999999999999998E-3</v>
      </c>
      <c r="M30" s="20">
        <v>1.3899999999999999E-2</v>
      </c>
      <c r="N30" s="20">
        <v>1.4200000000000001E-2</v>
      </c>
      <c r="O30" s="20">
        <v>4.8999999999999998E-3</v>
      </c>
      <c r="P30" s="20">
        <v>2.3999999999999998E-3</v>
      </c>
      <c r="Q30" s="20">
        <v>3.0999999999999999E-3</v>
      </c>
      <c r="R30" s="20">
        <v>3.8E-3</v>
      </c>
      <c r="S30" s="20">
        <v>3.2000000000000002E-3</v>
      </c>
      <c r="T30" s="20">
        <v>1.2999999999999999E-3</v>
      </c>
      <c r="U30" s="20">
        <v>4.4000000000000003E-3</v>
      </c>
      <c r="V30" s="20"/>
      <c r="Y30" s="24">
        <f>E30/$B30</f>
        <v>0.10555555555555557</v>
      </c>
      <c r="Z30" s="24">
        <f>F30/$B30</f>
        <v>0.1788888888888889</v>
      </c>
      <c r="AA30" s="24">
        <f>G30/$B30</f>
        <v>0.33333333333333337</v>
      </c>
      <c r="AB30" s="24">
        <f>H30/$B30</f>
        <v>0.31666666666666671</v>
      </c>
      <c r="AC30" s="24">
        <f>I30/$B30</f>
        <v>0.31666666666666671</v>
      </c>
      <c r="AD30" s="24">
        <f>J30/$B30</f>
        <v>0.51111111111111118</v>
      </c>
      <c r="AE30" s="24">
        <f>K30/$B30</f>
        <v>0.26666666666666666</v>
      </c>
      <c r="AF30" s="24">
        <f>L30/$B30</f>
        <v>0.16111111111111112</v>
      </c>
      <c r="AG30" s="24">
        <f>M30/$B30</f>
        <v>0.77222222222222225</v>
      </c>
      <c r="AH30" s="24">
        <f>N30/$B30</f>
        <v>0.78888888888888897</v>
      </c>
      <c r="AI30" s="24">
        <f>O30/$B30</f>
        <v>0.27222222222222225</v>
      </c>
      <c r="AJ30" s="24">
        <f>P30/$B30</f>
        <v>0.13333333333333333</v>
      </c>
      <c r="AK30" s="24">
        <f>Q30/$B30</f>
        <v>0.17222222222222222</v>
      </c>
      <c r="AL30" s="24">
        <f>R30/$B30</f>
        <v>0.21111111111111114</v>
      </c>
      <c r="AM30" s="24">
        <f>S30/$B30</f>
        <v>0.17777777777777781</v>
      </c>
      <c r="AN30" s="24">
        <f>T30/$B30</f>
        <v>7.2222222222222229E-2</v>
      </c>
      <c r="AO30" s="24">
        <f>U30/$B30</f>
        <v>0.24444444444444446</v>
      </c>
      <c r="AP30" s="45">
        <v>2.5</v>
      </c>
      <c r="AQ30" s="24">
        <f t="shared" si="16"/>
        <v>0</v>
      </c>
      <c r="AR30" s="24">
        <f t="shared" si="1"/>
        <v>0.14561555555555555</v>
      </c>
      <c r="AS30" s="24">
        <f t="shared" si="2"/>
        <v>0</v>
      </c>
      <c r="AT30" s="24">
        <f t="shared" si="3"/>
        <v>0</v>
      </c>
      <c r="AU30" s="24">
        <f t="shared" si="20"/>
        <v>0</v>
      </c>
      <c r="AV30" s="24">
        <f t="shared" si="5"/>
        <v>0</v>
      </c>
      <c r="AW30" s="24">
        <f t="shared" si="6"/>
        <v>0.21813333333333332</v>
      </c>
      <c r="AX30" s="24">
        <f t="shared" si="7"/>
        <v>1.3855555555555555E-2</v>
      </c>
      <c r="AY30" s="24">
        <f t="shared" si="8"/>
        <v>0</v>
      </c>
      <c r="AZ30" s="24">
        <f t="shared" si="21"/>
        <v>0.38734444444444449</v>
      </c>
      <c r="BA30" s="24">
        <f t="shared" si="22"/>
        <v>0</v>
      </c>
      <c r="BB30" s="24">
        <f t="shared" si="23"/>
        <v>1.72E-2</v>
      </c>
      <c r="BC30" s="24">
        <f t="shared" si="24"/>
        <v>0</v>
      </c>
      <c r="BD30" s="24">
        <f t="shared" si="25"/>
        <v>0</v>
      </c>
      <c r="BE30" s="42">
        <f t="shared" si="19"/>
        <v>0.15662222222222225</v>
      </c>
      <c r="BF30" s="42">
        <f t="shared" si="26"/>
        <v>4.398333333333334E-2</v>
      </c>
      <c r="BG30" s="42">
        <f t="shared" si="15"/>
        <v>0</v>
      </c>
      <c r="BH30" s="32">
        <f t="shared" si="17"/>
        <v>0.98275444444444449</v>
      </c>
      <c r="BI30" s="6">
        <f t="shared" si="18"/>
        <v>1.7245555555555514E-2</v>
      </c>
    </row>
    <row r="31" spans="1:61">
      <c r="A31" t="s">
        <v>137</v>
      </c>
      <c r="B31">
        <v>1.0999999999999999E-2</v>
      </c>
      <c r="C31" s="6">
        <v>0.05</v>
      </c>
      <c r="D31" s="47">
        <f>C31/B31</f>
        <v>4.5454545454545459</v>
      </c>
      <c r="E31" s="19">
        <v>1.8E-3</v>
      </c>
      <c r="F31" s="20">
        <v>2.8E-3</v>
      </c>
      <c r="G31" s="21">
        <v>5.0000000000000001E-3</v>
      </c>
      <c r="H31" s="21">
        <v>4.3E-3</v>
      </c>
      <c r="I31" s="21">
        <v>4.3E-3</v>
      </c>
      <c r="J31" s="20">
        <v>2.5000000000000001E-3</v>
      </c>
      <c r="K31" s="20">
        <v>4.0000000000000002E-4</v>
      </c>
      <c r="L31" s="20">
        <v>8.9999999999999998E-4</v>
      </c>
      <c r="M31" s="20">
        <v>6.7999999999999996E-3</v>
      </c>
      <c r="N31" s="20">
        <v>0.01</v>
      </c>
      <c r="O31" s="20">
        <v>2.8E-3</v>
      </c>
      <c r="P31" s="20">
        <v>4.0000000000000002E-4</v>
      </c>
      <c r="Q31" s="20">
        <v>3.3999999999999998E-3</v>
      </c>
      <c r="R31" s="20">
        <v>2.8400000000000001E-3</v>
      </c>
      <c r="S31" s="20">
        <v>8.0000000000000004E-4</v>
      </c>
      <c r="T31" s="20">
        <v>6.9999999999999999E-4</v>
      </c>
      <c r="U31" s="20">
        <v>2.5000000000000001E-3</v>
      </c>
      <c r="V31" s="20"/>
      <c r="Y31" s="24">
        <f>E31/$B31</f>
        <v>0.16363636363636364</v>
      </c>
      <c r="Z31" s="24">
        <f>F31/$B31</f>
        <v>0.25454545454545457</v>
      </c>
      <c r="AA31" s="24">
        <f>G31/$B31</f>
        <v>0.45454545454545459</v>
      </c>
      <c r="AB31" s="24">
        <f>H31/$B31</f>
        <v>0.39090909090909093</v>
      </c>
      <c r="AC31" s="24">
        <f>I31/$B31</f>
        <v>0.39090909090909093</v>
      </c>
      <c r="AD31" s="24">
        <f>J31/$B31</f>
        <v>0.22727272727272729</v>
      </c>
      <c r="AE31" s="24">
        <f>K31/$B31</f>
        <v>3.6363636363636369E-2</v>
      </c>
      <c r="AF31" s="24">
        <f>L31/$B31</f>
        <v>8.1818181818181818E-2</v>
      </c>
      <c r="AG31" s="24">
        <f>M31/$B31</f>
        <v>0.61818181818181817</v>
      </c>
      <c r="AH31" s="24">
        <f>N31/$B31</f>
        <v>0.90909090909090917</v>
      </c>
      <c r="AI31" s="24">
        <f>O31/$B31</f>
        <v>0.25454545454545457</v>
      </c>
      <c r="AJ31" s="24">
        <f>P31/$B31</f>
        <v>3.6363636363636369E-2</v>
      </c>
      <c r="AK31" s="24">
        <f>Q31/$B31</f>
        <v>0.30909090909090908</v>
      </c>
      <c r="AL31" s="24">
        <f>R31/$B31</f>
        <v>0.25818181818181818</v>
      </c>
      <c r="AM31" s="24">
        <f>S31/$B31</f>
        <v>7.2727272727272738E-2</v>
      </c>
      <c r="AN31" s="24">
        <f>T31/$B31</f>
        <v>6.3636363636363644E-2</v>
      </c>
      <c r="AO31" s="24">
        <f>U31/$B31</f>
        <v>0.22727272727272729</v>
      </c>
      <c r="AP31" s="45">
        <v>4.5454545454545459</v>
      </c>
      <c r="AQ31" s="24">
        <f t="shared" si="16"/>
        <v>0</v>
      </c>
      <c r="AR31" s="24">
        <f t="shared" si="1"/>
        <v>0.20720000000000002</v>
      </c>
      <c r="AS31" s="24">
        <f t="shared" si="2"/>
        <v>0</v>
      </c>
      <c r="AT31" s="24">
        <f t="shared" si="3"/>
        <v>0</v>
      </c>
      <c r="AU31" s="24">
        <f t="shared" si="20"/>
        <v>0</v>
      </c>
      <c r="AV31" s="24">
        <f t="shared" si="5"/>
        <v>0</v>
      </c>
      <c r="AW31" s="24">
        <f t="shared" si="6"/>
        <v>2.9745454545454547E-2</v>
      </c>
      <c r="AX31" s="24">
        <f t="shared" si="7"/>
        <v>7.0363636363636357E-3</v>
      </c>
      <c r="AY31" s="24">
        <f t="shared" si="8"/>
        <v>0</v>
      </c>
      <c r="AZ31" s="24">
        <f t="shared" si="21"/>
        <v>0.44636363636363641</v>
      </c>
      <c r="BA31" s="24">
        <f t="shared" si="22"/>
        <v>0</v>
      </c>
      <c r="BB31" s="24">
        <f t="shared" si="23"/>
        <v>4.6909090909090919E-3</v>
      </c>
      <c r="BC31" s="24">
        <f t="shared" si="24"/>
        <v>0</v>
      </c>
      <c r="BD31" s="24">
        <f t="shared" si="25"/>
        <v>0</v>
      </c>
      <c r="BE31" s="42">
        <f t="shared" si="19"/>
        <v>6.4072727272727281E-2</v>
      </c>
      <c r="BF31" s="42">
        <f t="shared" si="26"/>
        <v>3.8754545454545458E-2</v>
      </c>
      <c r="BG31" s="42">
        <f t="shared" si="15"/>
        <v>0</v>
      </c>
      <c r="BH31" s="32">
        <f t="shared" si="17"/>
        <v>0.79786363636363644</v>
      </c>
      <c r="BI31" s="6">
        <f t="shared" si="18"/>
        <v>0.20213636363636356</v>
      </c>
    </row>
    <row r="32" spans="1:61">
      <c r="A32" t="s">
        <v>143</v>
      </c>
      <c r="B32">
        <v>2.3E-3</v>
      </c>
      <c r="C32" s="6">
        <v>8.9999999999999993E-3</v>
      </c>
      <c r="D32" s="47">
        <f>C32/B32</f>
        <v>3.9130434782608692</v>
      </c>
      <c r="E32" s="19">
        <v>2.5000000000000001E-3</v>
      </c>
      <c r="F32" s="20">
        <v>1.81E-3</v>
      </c>
      <c r="G32" s="20">
        <v>2.5000000000000001E-3</v>
      </c>
      <c r="H32" s="20">
        <v>2.5000000000000001E-3</v>
      </c>
      <c r="I32" s="20">
        <v>2.5000000000000001E-3</v>
      </c>
      <c r="J32" s="20">
        <v>3.0000000000000001E-3</v>
      </c>
      <c r="K32" s="20">
        <v>1.1999999999999999E-3</v>
      </c>
      <c r="L32" s="20">
        <v>5.0000000000000001E-4</v>
      </c>
      <c r="M32" s="20">
        <v>3.8E-3</v>
      </c>
      <c r="N32" s="20">
        <v>1.4E-3</v>
      </c>
      <c r="O32" s="20">
        <v>1.6000000000000001E-3</v>
      </c>
      <c r="P32" s="20">
        <v>1.1999999999999999E-3</v>
      </c>
      <c r="Q32" s="20">
        <v>3.8999999999999998E-3</v>
      </c>
      <c r="R32" s="20">
        <v>4.0000000000000001E-3</v>
      </c>
      <c r="S32" s="20">
        <v>1.2999999999999999E-3</v>
      </c>
      <c r="T32" s="20">
        <v>8.9999999999999998E-4</v>
      </c>
      <c r="U32" s="20">
        <v>5.4999999999999997E-3</v>
      </c>
      <c r="V32" s="20"/>
      <c r="Y32" s="24">
        <f>E32/$B32</f>
        <v>1.0869565217391304</v>
      </c>
      <c r="Z32" s="24">
        <f>F32/$B32</f>
        <v>0.78695652173913044</v>
      </c>
      <c r="AA32" s="24">
        <f>G32/$B32</f>
        <v>1.0869565217391304</v>
      </c>
      <c r="AB32" s="24">
        <f>H32/$B32</f>
        <v>1.0869565217391304</v>
      </c>
      <c r="AC32" s="24">
        <f>I32/$B32</f>
        <v>1.0869565217391304</v>
      </c>
      <c r="AD32" s="24">
        <f>J32/$B32</f>
        <v>1.3043478260869565</v>
      </c>
      <c r="AE32" s="24">
        <f>K32/$B32</f>
        <v>0.52173913043478259</v>
      </c>
      <c r="AF32" s="24">
        <f>L32/$B32</f>
        <v>0.21739130434782611</v>
      </c>
      <c r="AG32" s="24">
        <f>M32/$B32</f>
        <v>1.6521739130434783</v>
      </c>
      <c r="AH32" s="24">
        <f>N32/$B32</f>
        <v>0.60869565217391308</v>
      </c>
      <c r="AI32" s="24">
        <f>O32/$B32</f>
        <v>0.69565217391304357</v>
      </c>
      <c r="AJ32" s="24">
        <f>P32/$B32</f>
        <v>0.52173913043478259</v>
      </c>
      <c r="AK32" s="24">
        <f>Q32/$B32</f>
        <v>1.6956521739130435</v>
      </c>
      <c r="AL32" s="24">
        <f>R32/$B32</f>
        <v>1.7391304347826089</v>
      </c>
      <c r="AM32" s="24">
        <f>S32/$B32</f>
        <v>0.56521739130434778</v>
      </c>
      <c r="AN32" s="24">
        <f>T32/$B32</f>
        <v>0.39130434782608697</v>
      </c>
      <c r="AO32" s="24">
        <f>U32/$B32</f>
        <v>2.3913043478260869</v>
      </c>
      <c r="AP32" s="45">
        <v>3.9130434782608692</v>
      </c>
      <c r="AQ32" s="24">
        <f t="shared" si="16"/>
        <v>0</v>
      </c>
      <c r="AR32" s="24">
        <f t="shared" si="1"/>
        <v>0.64058260869565209</v>
      </c>
      <c r="AS32" s="24">
        <f t="shared" si="2"/>
        <v>0</v>
      </c>
      <c r="AT32" s="24">
        <f t="shared" si="3"/>
        <v>0</v>
      </c>
      <c r="AU32" s="24">
        <f t="shared" si="20"/>
        <v>0</v>
      </c>
      <c r="AV32" s="24">
        <f t="shared" si="5"/>
        <v>0</v>
      </c>
      <c r="AW32" s="24">
        <f t="shared" si="6"/>
        <v>0.42678260869565215</v>
      </c>
      <c r="AX32" s="24">
        <f t="shared" si="7"/>
        <v>1.8695652173913044E-2</v>
      </c>
      <c r="AY32" s="24">
        <f t="shared" si="8"/>
        <v>0</v>
      </c>
      <c r="AZ32" s="24">
        <f t="shared" si="21"/>
        <v>0.29886956521739133</v>
      </c>
      <c r="BA32" s="24">
        <f t="shared" si="22"/>
        <v>0</v>
      </c>
      <c r="BB32" s="24">
        <f t="shared" si="23"/>
        <v>6.7304347826086963E-2</v>
      </c>
      <c r="BC32" s="24">
        <f t="shared" si="24"/>
        <v>0</v>
      </c>
      <c r="BD32" s="24">
        <f t="shared" si="25"/>
        <v>0</v>
      </c>
      <c r="BE32" s="42">
        <f t="shared" si="19"/>
        <v>0.49795652173913041</v>
      </c>
      <c r="BF32" s="42">
        <f t="shared" si="26"/>
        <v>0.23830434782608695</v>
      </c>
      <c r="BG32" s="42">
        <f t="shared" si="15"/>
        <v>0</v>
      </c>
      <c r="BH32" s="32">
        <f t="shared" si="17"/>
        <v>2.1884956521739127</v>
      </c>
      <c r="BI32" s="6">
        <f t="shared" si="18"/>
        <v>1.1884956521739127</v>
      </c>
    </row>
    <row r="33" spans="1:61">
      <c r="A33" t="s">
        <v>133</v>
      </c>
      <c r="B33">
        <v>8.9999999999999998E-4</v>
      </c>
      <c r="C33" s="6">
        <v>5.0000000000000001E-3</v>
      </c>
      <c r="D33" s="47">
        <f>C33/B33</f>
        <v>5.5555555555555562</v>
      </c>
      <c r="E33" s="19">
        <v>2.9999999999999997E-4</v>
      </c>
      <c r="F33" s="20">
        <v>9.7499999999999996E-4</v>
      </c>
      <c r="G33" s="20">
        <v>1.75E-3</v>
      </c>
      <c r="H33" s="21">
        <v>1.1999999999999999E-3</v>
      </c>
      <c r="I33" s="21">
        <v>1.1999999999999999E-3</v>
      </c>
      <c r="J33" s="20">
        <v>4.1000000000000003E-3</v>
      </c>
      <c r="K33" s="20">
        <v>1E-4</v>
      </c>
      <c r="L33" s="20">
        <v>5.9999999999999995E-4</v>
      </c>
      <c r="M33" s="20">
        <v>3.8E-3</v>
      </c>
      <c r="N33" s="20">
        <v>1.4E-3</v>
      </c>
      <c r="O33" s="20">
        <v>8.9999999999999998E-4</v>
      </c>
      <c r="P33" s="20">
        <v>6.9999999999999999E-4</v>
      </c>
      <c r="Q33" s="20">
        <v>1.4E-3</v>
      </c>
      <c r="R33" s="20">
        <v>4.1100000000000002E-4</v>
      </c>
      <c r="S33" s="20">
        <v>2.9999999999999997E-4</v>
      </c>
      <c r="T33" s="20">
        <v>2.0000000000000001E-4</v>
      </c>
      <c r="U33" s="20">
        <v>1.8E-3</v>
      </c>
      <c r="V33" s="20"/>
      <c r="Y33" s="24">
        <f>E33/$B33</f>
        <v>0.33333333333333331</v>
      </c>
      <c r="Z33" s="24">
        <f>F33/$B33</f>
        <v>1.0833333333333333</v>
      </c>
      <c r="AA33" s="24">
        <f>G33/$B33</f>
        <v>1.9444444444444446</v>
      </c>
      <c r="AB33" s="24">
        <f>H33/$B33</f>
        <v>1.3333333333333333</v>
      </c>
      <c r="AC33" s="24">
        <f>I33/$B33</f>
        <v>1.3333333333333333</v>
      </c>
      <c r="AD33" s="24">
        <f>J33/$B33</f>
        <v>4.5555555555555562</v>
      </c>
      <c r="AE33" s="24">
        <f>K33/$B33</f>
        <v>0.11111111111111112</v>
      </c>
      <c r="AF33" s="24">
        <f>L33/$B33</f>
        <v>0.66666666666666663</v>
      </c>
      <c r="AG33" s="24">
        <f>M33/$B33</f>
        <v>4.2222222222222223</v>
      </c>
      <c r="AH33" s="24">
        <f>N33/$B33</f>
        <v>1.5555555555555556</v>
      </c>
      <c r="AI33" s="24">
        <f>O33/$B33</f>
        <v>1</v>
      </c>
      <c r="AJ33" s="24">
        <f>P33/$B33</f>
        <v>0.77777777777777779</v>
      </c>
      <c r="AK33" s="24">
        <f>Q33/$B33</f>
        <v>1.5555555555555556</v>
      </c>
      <c r="AL33" s="24">
        <f>R33/$B33</f>
        <v>0.45666666666666672</v>
      </c>
      <c r="AM33" s="24">
        <f>S33/$B33</f>
        <v>0.33333333333333331</v>
      </c>
      <c r="AN33" s="24">
        <f>T33/$B33</f>
        <v>0.22222222222222224</v>
      </c>
      <c r="AO33" s="24">
        <f>U33/$B33</f>
        <v>2</v>
      </c>
      <c r="AP33" s="45">
        <v>5.5555555555555562</v>
      </c>
      <c r="AQ33" s="24">
        <f t="shared" si="16"/>
        <v>0</v>
      </c>
      <c r="AR33" s="24">
        <f t="shared" si="1"/>
        <v>0.88183333333333325</v>
      </c>
      <c r="AS33" s="24">
        <f t="shared" si="2"/>
        <v>0</v>
      </c>
      <c r="AT33" s="24">
        <f t="shared" si="3"/>
        <v>0</v>
      </c>
      <c r="AU33" s="24">
        <f t="shared" si="20"/>
        <v>0</v>
      </c>
      <c r="AV33" s="24">
        <f t="shared" si="5"/>
        <v>0</v>
      </c>
      <c r="AW33" s="24">
        <f t="shared" si="6"/>
        <v>9.0888888888888894E-2</v>
      </c>
      <c r="AX33" s="24">
        <f t="shared" si="7"/>
        <v>5.7333333333333326E-2</v>
      </c>
      <c r="AY33" s="24">
        <f t="shared" si="8"/>
        <v>0</v>
      </c>
      <c r="AZ33" s="24">
        <f t="shared" si="21"/>
        <v>0.76377777777777778</v>
      </c>
      <c r="BA33" s="24">
        <f t="shared" si="22"/>
        <v>0</v>
      </c>
      <c r="BB33" s="24">
        <f t="shared" si="23"/>
        <v>0.10033333333333334</v>
      </c>
      <c r="BC33" s="24">
        <f t="shared" si="24"/>
        <v>0</v>
      </c>
      <c r="BD33" s="24">
        <f t="shared" si="25"/>
        <v>0</v>
      </c>
      <c r="BE33" s="42">
        <f t="shared" si="19"/>
        <v>0.29366666666666663</v>
      </c>
      <c r="BF33" s="42">
        <f t="shared" si="26"/>
        <v>0.13533333333333333</v>
      </c>
      <c r="BG33" s="42">
        <f t="shared" si="15"/>
        <v>0</v>
      </c>
      <c r="BH33" s="32">
        <f t="shared" si="17"/>
        <v>2.3231666666666668</v>
      </c>
      <c r="BI33" s="6">
        <f t="shared" si="18"/>
        <v>1.3231666666666668</v>
      </c>
    </row>
    <row r="34" spans="1:61">
      <c r="A34" t="s">
        <v>144</v>
      </c>
      <c r="B34">
        <v>5.5000000000000002E-5</v>
      </c>
      <c r="C34">
        <v>2.9999999999999997E-4</v>
      </c>
      <c r="D34" s="47">
        <f>C34/B34</f>
        <v>5.4545454545454541</v>
      </c>
      <c r="E34" s="19">
        <v>1.6699999999999999E-5</v>
      </c>
      <c r="F34" s="20">
        <v>6.9999999999999999E-6</v>
      </c>
      <c r="G34" s="20">
        <v>6.4999999999999994E-5</v>
      </c>
      <c r="H34" s="21">
        <v>2.5400000000000001E-5</v>
      </c>
      <c r="I34" s="21">
        <v>2.5400000000000001E-5</v>
      </c>
      <c r="J34" s="20">
        <v>1.7E-6</v>
      </c>
      <c r="K34" s="20">
        <v>9.3999999999999998E-6</v>
      </c>
      <c r="L34" s="20">
        <v>5.3000000000000001E-6</v>
      </c>
      <c r="M34" s="20">
        <v>1.43E-5</v>
      </c>
      <c r="N34" s="20">
        <v>3.4400000000000003E-5</v>
      </c>
      <c r="O34" s="20">
        <v>8.3000000000000002E-6</v>
      </c>
      <c r="P34" s="20">
        <v>9.9000000000000001E-6</v>
      </c>
      <c r="Q34" s="20">
        <v>1.7E-5</v>
      </c>
      <c r="R34" s="20">
        <v>2.9E-5</v>
      </c>
      <c r="S34" s="39">
        <v>5.9999999999999997E-7</v>
      </c>
      <c r="T34" s="20">
        <v>1.5E-6</v>
      </c>
      <c r="U34" s="20">
        <v>4.0999999999999997E-6</v>
      </c>
      <c r="V34" s="20"/>
      <c r="Y34" s="24">
        <f>E34/$B34</f>
        <v>0.30363636363636359</v>
      </c>
      <c r="Z34" s="24">
        <f>F34/$B34</f>
        <v>0.12727272727272726</v>
      </c>
      <c r="AA34" s="24">
        <f>G34/$B34</f>
        <v>1.1818181818181817</v>
      </c>
      <c r="AB34" s="24">
        <f>H34/$B34</f>
        <v>0.46181818181818179</v>
      </c>
      <c r="AC34" s="24">
        <f>I34/$B34</f>
        <v>0.46181818181818179</v>
      </c>
      <c r="AD34" s="24">
        <f>J34/$B34</f>
        <v>3.0909090909090907E-2</v>
      </c>
      <c r="AE34" s="24">
        <f>K34/$B34</f>
        <v>0.1709090909090909</v>
      </c>
      <c r="AF34" s="24">
        <f>L34/$B34</f>
        <v>9.636363636363636E-2</v>
      </c>
      <c r="AG34" s="24">
        <f>M34/$B34</f>
        <v>0.26</v>
      </c>
      <c r="AH34" s="24">
        <f>N34/$B34</f>
        <v>0.62545454545454549</v>
      </c>
      <c r="AI34" s="24">
        <f>O34/$B34</f>
        <v>0.15090909090909091</v>
      </c>
      <c r="AJ34" s="24">
        <f>P34/$B34</f>
        <v>0.18</v>
      </c>
      <c r="AK34" s="24">
        <f>Q34/$B34</f>
        <v>0.30909090909090908</v>
      </c>
      <c r="AL34" s="24">
        <f>R34/$B34</f>
        <v>0.52727272727272723</v>
      </c>
      <c r="AM34" s="24">
        <f>S34/$B34</f>
        <v>1.0909090909090908E-2</v>
      </c>
      <c r="AN34" s="24">
        <f>T34/$B34</f>
        <v>2.7272727272727271E-2</v>
      </c>
      <c r="AO34" s="24">
        <f>U34/$B34</f>
        <v>7.454545454545454E-2</v>
      </c>
      <c r="AP34" s="45">
        <v>5.4545454545454541</v>
      </c>
      <c r="AQ34" s="24">
        <f t="shared" si="16"/>
        <v>0</v>
      </c>
      <c r="AR34" s="24">
        <f t="shared" si="1"/>
        <v>0.10359999999999998</v>
      </c>
      <c r="AS34" s="24">
        <f t="shared" si="2"/>
        <v>0</v>
      </c>
      <c r="AT34" s="24">
        <f t="shared" si="3"/>
        <v>0</v>
      </c>
      <c r="AU34" s="24">
        <f t="shared" si="20"/>
        <v>0</v>
      </c>
      <c r="AV34" s="24">
        <f t="shared" si="5"/>
        <v>0</v>
      </c>
      <c r="AW34" s="24">
        <f t="shared" si="6"/>
        <v>0.13980363636363635</v>
      </c>
      <c r="AX34" s="24">
        <f t="shared" si="7"/>
        <v>8.2872727272727265E-3</v>
      </c>
      <c r="AY34" s="24">
        <f t="shared" si="8"/>
        <v>0</v>
      </c>
      <c r="AZ34" s="24">
        <f t="shared" si="21"/>
        <v>0.30709818181818183</v>
      </c>
      <c r="BA34" s="24">
        <f t="shared" si="22"/>
        <v>0</v>
      </c>
      <c r="BB34" s="24">
        <f t="shared" si="23"/>
        <v>2.3220000000000001E-2</v>
      </c>
      <c r="BC34" s="24">
        <f t="shared" si="24"/>
        <v>0</v>
      </c>
      <c r="BD34" s="24">
        <f t="shared" si="25"/>
        <v>0</v>
      </c>
      <c r="BE34" s="42">
        <f t="shared" si="19"/>
        <v>9.6109090909090901E-3</v>
      </c>
      <c r="BF34" s="42">
        <f t="shared" si="26"/>
        <v>1.6609090909090907E-2</v>
      </c>
      <c r="BG34" s="42">
        <f t="shared" si="26"/>
        <v>0</v>
      </c>
      <c r="BH34" s="32">
        <f t="shared" si="17"/>
        <v>0.60822909090909094</v>
      </c>
      <c r="BI34" s="6">
        <f t="shared" si="18"/>
        <v>0.39177090909090906</v>
      </c>
    </row>
    <row r="35" spans="1:61">
      <c r="A35" t="s">
        <v>145</v>
      </c>
      <c r="B35">
        <v>4.5000000000000003E-5</v>
      </c>
      <c r="C35">
        <v>1.6999999999999999E-3</v>
      </c>
      <c r="D35" s="47">
        <f>C35/B35</f>
        <v>37.777777777777771</v>
      </c>
      <c r="E35" s="20">
        <v>6.9999999999999999E-6</v>
      </c>
      <c r="F35" s="20">
        <v>3.6000000000000001E-5</v>
      </c>
      <c r="G35">
        <v>7.3000000000000004E-6</v>
      </c>
      <c r="H35">
        <v>7.5000000000000002E-6</v>
      </c>
      <c r="I35" s="21">
        <v>8.3999999999999992E-6</v>
      </c>
      <c r="J35" s="20">
        <v>1.1E-5</v>
      </c>
      <c r="K35" s="20">
        <v>6.0000000000000002E-6</v>
      </c>
      <c r="L35" s="20">
        <v>7.9999999999999996E-6</v>
      </c>
      <c r="M35" s="20">
        <v>9.0000000000000002E-6</v>
      </c>
      <c r="N35" s="20">
        <v>7.6000000000000001E-6</v>
      </c>
      <c r="O35" s="20">
        <v>1.1E-5</v>
      </c>
      <c r="P35" s="20">
        <v>9.0000000000000002E-6</v>
      </c>
      <c r="Q35" s="20">
        <v>7.7000000000000008E-6</v>
      </c>
      <c r="R35" s="20">
        <v>1.64E-4</v>
      </c>
      <c r="S35" s="39">
        <v>3.3000000000000002E-6</v>
      </c>
      <c r="T35" s="20">
        <v>1.1000000000000001E-6</v>
      </c>
      <c r="U35" s="20">
        <v>1.1E-4</v>
      </c>
      <c r="V35" s="20"/>
      <c r="Y35" s="24">
        <f>E35/$B35</f>
        <v>0.15555555555555553</v>
      </c>
      <c r="Z35" s="24">
        <f>F35/$B35</f>
        <v>0.79999999999999993</v>
      </c>
      <c r="AA35" s="24">
        <f>G35/$B35</f>
        <v>0.16222222222222221</v>
      </c>
      <c r="AB35" s="24">
        <f>H35/$B35</f>
        <v>0.16666666666666666</v>
      </c>
      <c r="AC35" s="24">
        <f>I35/$B35</f>
        <v>0.18666666666666665</v>
      </c>
      <c r="AD35" s="24">
        <f>J35/$B35</f>
        <v>0.24444444444444444</v>
      </c>
      <c r="AE35" s="24">
        <f>K35/$B35</f>
        <v>0.13333333333333333</v>
      </c>
      <c r="AF35" s="24">
        <f>L35/$B35</f>
        <v>0.17777777777777776</v>
      </c>
      <c r="AG35" s="24">
        <f>M35/$B35</f>
        <v>0.19999999999999998</v>
      </c>
      <c r="AH35" s="24">
        <f>N35/$B35</f>
        <v>0.16888888888888887</v>
      </c>
      <c r="AI35" s="24">
        <f>O35/$B35</f>
        <v>0.24444444444444444</v>
      </c>
      <c r="AJ35" s="24">
        <f>P35/$B35</f>
        <v>0.19999999999999998</v>
      </c>
      <c r="AK35" s="24">
        <f>Q35/$B35</f>
        <v>0.17111111111111113</v>
      </c>
      <c r="AL35" s="24">
        <f>R35/$B35</f>
        <v>3.6444444444444444</v>
      </c>
      <c r="AM35" s="24">
        <f>S35/$B35</f>
        <v>7.3333333333333334E-2</v>
      </c>
      <c r="AN35" s="24">
        <f>T35/$B35</f>
        <v>2.4444444444444446E-2</v>
      </c>
      <c r="AO35" s="24">
        <f>U35/$B35</f>
        <v>2.4444444444444442</v>
      </c>
      <c r="AP35" s="45">
        <v>37.777777777777771</v>
      </c>
      <c r="AQ35" s="24">
        <f t="shared" si="16"/>
        <v>0</v>
      </c>
      <c r="AR35" s="24">
        <f t="shared" si="1"/>
        <v>0.65119999999999989</v>
      </c>
      <c r="AS35" s="24">
        <f t="shared" si="2"/>
        <v>0</v>
      </c>
      <c r="AT35" s="24">
        <f t="shared" si="3"/>
        <v>0</v>
      </c>
      <c r="AU35" s="24">
        <f t="shared" si="20"/>
        <v>0</v>
      </c>
      <c r="AV35" s="24">
        <f t="shared" si="5"/>
        <v>0</v>
      </c>
      <c r="AW35" s="24">
        <f t="shared" si="6"/>
        <v>0.10906666666666666</v>
      </c>
      <c r="AX35" s="24">
        <f t="shared" si="7"/>
        <v>1.5288888888888887E-2</v>
      </c>
      <c r="AY35" s="24">
        <f t="shared" si="8"/>
        <v>0</v>
      </c>
      <c r="AZ35" s="24">
        <f t="shared" si="21"/>
        <v>8.2924444444444426E-2</v>
      </c>
      <c r="BA35" s="24">
        <f t="shared" si="22"/>
        <v>0</v>
      </c>
      <c r="BB35" s="24">
        <f t="shared" si="23"/>
        <v>2.58E-2</v>
      </c>
      <c r="BC35" s="24">
        <f t="shared" si="24"/>
        <v>0</v>
      </c>
      <c r="BD35" s="24">
        <f t="shared" si="25"/>
        <v>0</v>
      </c>
      <c r="BE35" s="42">
        <f t="shared" si="19"/>
        <v>6.4606666666666673E-2</v>
      </c>
      <c r="BF35" s="42">
        <f t="shared" si="26"/>
        <v>1.4886666666666668E-2</v>
      </c>
      <c r="BG35" s="42">
        <f t="shared" si="26"/>
        <v>0</v>
      </c>
      <c r="BH35" s="32">
        <f t="shared" si="17"/>
        <v>0.96377333333333337</v>
      </c>
      <c r="BI35" s="6">
        <f t="shared" si="18"/>
        <v>3.6226666666666629E-2</v>
      </c>
    </row>
    <row r="36" spans="1:61" s="17" customFormat="1">
      <c r="A36" s="17" t="s">
        <v>132</v>
      </c>
      <c r="B36" s="17">
        <v>3.4999999999999997E-5</v>
      </c>
      <c r="C36">
        <v>1E-3</v>
      </c>
      <c r="D36" s="47">
        <f>C36/B36</f>
        <v>28.571428571428573</v>
      </c>
      <c r="E36" s="23">
        <v>3.0000000000000001E-5</v>
      </c>
      <c r="F36" s="22">
        <v>2.5999999999999998E-5</v>
      </c>
      <c r="G36" s="23">
        <v>3.6000000000000001E-5</v>
      </c>
      <c r="H36" s="23">
        <v>3.1E-4</v>
      </c>
      <c r="I36" s="23">
        <v>3.1000000000000001E-5</v>
      </c>
      <c r="J36" s="23">
        <v>8.7000000000000001E-5</v>
      </c>
      <c r="K36" s="23">
        <v>2.9000000000000002E-6</v>
      </c>
      <c r="L36" s="23">
        <v>3.0000000000000001E-5</v>
      </c>
      <c r="M36" s="23">
        <v>2.6000000000000001E-6</v>
      </c>
      <c r="N36" s="23">
        <v>9.0000000000000006E-5</v>
      </c>
      <c r="O36" s="23">
        <v>3.6000000000000002E-4</v>
      </c>
      <c r="P36" s="23">
        <v>1.4E-5</v>
      </c>
      <c r="Q36" s="23">
        <v>2.3E-5</v>
      </c>
      <c r="R36" s="23">
        <v>3.4E-5</v>
      </c>
      <c r="S36" s="39">
        <v>9.9999999999999995E-8</v>
      </c>
      <c r="T36" s="17">
        <v>9.9999999999999995E-8</v>
      </c>
      <c r="U36" s="17">
        <v>3.0000000000000001E-5</v>
      </c>
      <c r="Y36" s="38">
        <f>E36/$B36</f>
        <v>0.85714285714285721</v>
      </c>
      <c r="Z36" s="38">
        <f>F36/$B36</f>
        <v>0.74285714285714288</v>
      </c>
      <c r="AA36" s="38">
        <f>G36/$B36</f>
        <v>1.0285714285714287</v>
      </c>
      <c r="AB36" s="38">
        <f>H36/$B36</f>
        <v>8.8571428571428577</v>
      </c>
      <c r="AC36" s="38">
        <f>I36/$B36</f>
        <v>0.88571428571428579</v>
      </c>
      <c r="AD36" s="38">
        <f>J36/$B36</f>
        <v>2.4857142857142858</v>
      </c>
      <c r="AE36" s="38">
        <f>K36/$B36</f>
        <v>8.2857142857142865E-2</v>
      </c>
      <c r="AF36" s="38">
        <f>L36/$B36</f>
        <v>0.85714285714285721</v>
      </c>
      <c r="AG36" s="38">
        <f>M36/$B36</f>
        <v>7.4285714285714288E-2</v>
      </c>
      <c r="AH36" s="38">
        <f>N36/$B36</f>
        <v>2.5714285714285716</v>
      </c>
      <c r="AI36" s="38">
        <f>O36/$B36</f>
        <v>10.285714285714286</v>
      </c>
      <c r="AJ36" s="38">
        <f>P36/$B36</f>
        <v>0.4</v>
      </c>
      <c r="AK36" s="38">
        <f>Q36/$B36</f>
        <v>0.65714285714285725</v>
      </c>
      <c r="AL36" s="38">
        <f>R36/$B36</f>
        <v>0.97142857142857153</v>
      </c>
      <c r="AM36" s="38">
        <f>S36/$B36</f>
        <v>2.8571428571428571E-3</v>
      </c>
      <c r="AN36" s="38">
        <f>T36/$B36</f>
        <v>2.8571428571428571E-3</v>
      </c>
      <c r="AO36" s="24">
        <f>U36/$B36</f>
        <v>0.85714285714285721</v>
      </c>
      <c r="AP36" s="45">
        <v>28.571428571428573</v>
      </c>
      <c r="AQ36" s="38">
        <f t="shared" si="16"/>
        <v>0</v>
      </c>
      <c r="AR36" s="38">
        <f t="shared" si="1"/>
        <v>0.60468571428571427</v>
      </c>
      <c r="AS36" s="38">
        <f t="shared" si="2"/>
        <v>0</v>
      </c>
      <c r="AT36" s="38">
        <f t="shared" si="3"/>
        <v>0</v>
      </c>
      <c r="AU36" s="38">
        <f t="shared" si="20"/>
        <v>0</v>
      </c>
      <c r="AV36" s="38">
        <f t="shared" si="5"/>
        <v>0</v>
      </c>
      <c r="AW36" s="38">
        <f t="shared" si="6"/>
        <v>6.7777142857142855E-2</v>
      </c>
      <c r="AX36" s="38">
        <f t="shared" si="7"/>
        <v>7.3714285714285718E-2</v>
      </c>
      <c r="AY36" s="38">
        <f t="shared" si="8"/>
        <v>0</v>
      </c>
      <c r="AZ36" s="38">
        <f t="shared" si="21"/>
        <v>1.2625714285714287</v>
      </c>
      <c r="BA36" s="38">
        <f t="shared" si="22"/>
        <v>0</v>
      </c>
      <c r="BB36" s="38">
        <f t="shared" si="23"/>
        <v>5.1600000000000007E-2</v>
      </c>
      <c r="BC36" s="38">
        <f t="shared" si="24"/>
        <v>0</v>
      </c>
      <c r="BD36" s="38">
        <f t="shared" si="25"/>
        <v>0</v>
      </c>
      <c r="BE36" s="42">
        <f t="shared" si="19"/>
        <v>2.5171428571428571E-3</v>
      </c>
      <c r="BF36" s="42">
        <f t="shared" si="26"/>
        <v>1.74E-3</v>
      </c>
      <c r="BG36" s="42">
        <f t="shared" si="26"/>
        <v>0</v>
      </c>
      <c r="BH36" s="32">
        <f t="shared" si="17"/>
        <v>2.0646057142857144</v>
      </c>
      <c r="BI36" s="36">
        <f t="shared" si="18"/>
        <v>1.0646057142857144</v>
      </c>
    </row>
    <row r="37" spans="1:61">
      <c r="A37" t="s">
        <v>139</v>
      </c>
      <c r="B37">
        <v>0.06</v>
      </c>
      <c r="C37">
        <v>1.7</v>
      </c>
      <c r="D37" s="48">
        <f>C37/B37</f>
        <v>28.333333333333332</v>
      </c>
      <c r="E37" s="19">
        <v>6.9999999999999999E-4</v>
      </c>
      <c r="F37" s="20">
        <v>0</v>
      </c>
      <c r="G37" s="20">
        <v>1.2999999999999999E-3</v>
      </c>
      <c r="H37" s="20">
        <v>5.9999999999999995E-4</v>
      </c>
      <c r="I37" s="20">
        <v>5.9999999999999995E-4</v>
      </c>
      <c r="J37" s="20">
        <v>0</v>
      </c>
      <c r="K37" s="20">
        <v>2.2000000000000001E-3</v>
      </c>
      <c r="L37" s="20">
        <v>2.0000000000000001E-4</v>
      </c>
      <c r="M37" s="20">
        <v>5.0000000000000001E-4</v>
      </c>
      <c r="N37" s="20">
        <v>0</v>
      </c>
      <c r="O37" s="20">
        <v>0</v>
      </c>
      <c r="P37" s="20">
        <v>1.5100000000000001E-2</v>
      </c>
      <c r="Q37" s="20">
        <v>1.6999999999999999E-3</v>
      </c>
      <c r="R37" s="20">
        <v>0</v>
      </c>
      <c r="S37" s="20">
        <v>0.109</v>
      </c>
      <c r="T37" s="20">
        <v>4.0000000000000001E-3</v>
      </c>
      <c r="U37" s="20">
        <v>3.8E-6</v>
      </c>
      <c r="V37" s="20"/>
      <c r="Y37" s="24">
        <f>E37/$B37</f>
        <v>1.1666666666666667E-2</v>
      </c>
      <c r="Z37" s="24">
        <f>F37/$B37</f>
        <v>0</v>
      </c>
      <c r="AA37" s="24">
        <f>G37/$B37</f>
        <v>2.1666666666666667E-2</v>
      </c>
      <c r="AB37" s="24">
        <f>H37/$B37</f>
        <v>0.01</v>
      </c>
      <c r="AC37" s="24">
        <f>I37/$B37</f>
        <v>0.01</v>
      </c>
      <c r="AD37" s="24">
        <f>J37/$B37</f>
        <v>0</v>
      </c>
      <c r="AE37" s="24">
        <f>K37/$B37</f>
        <v>3.6666666666666667E-2</v>
      </c>
      <c r="AF37" s="24">
        <f>L37/$B37</f>
        <v>3.3333333333333335E-3</v>
      </c>
      <c r="AG37" s="24">
        <f>M37/$B37</f>
        <v>8.3333333333333332E-3</v>
      </c>
      <c r="AH37" s="24">
        <f>N37/$B37</f>
        <v>0</v>
      </c>
      <c r="AI37" s="24">
        <f>O37/$B37</f>
        <v>0</v>
      </c>
      <c r="AJ37" s="24">
        <f>P37/$B37</f>
        <v>0.25166666666666671</v>
      </c>
      <c r="AK37" s="24">
        <f>Q37/$B37</f>
        <v>2.8333333333333332E-2</v>
      </c>
      <c r="AL37" s="24">
        <f>R37/$B37</f>
        <v>0</v>
      </c>
      <c r="AM37" s="24">
        <f>S37/$B37</f>
        <v>1.8166666666666667</v>
      </c>
      <c r="AN37" s="24">
        <f>T37/$B37</f>
        <v>6.6666666666666666E-2</v>
      </c>
      <c r="AO37" s="24">
        <f>U37/$B37</f>
        <v>6.3333333333333332E-5</v>
      </c>
      <c r="AP37" s="45">
        <v>28.333333333333332</v>
      </c>
      <c r="AQ37" s="24">
        <f t="shared" si="16"/>
        <v>0</v>
      </c>
      <c r="AR37" s="24">
        <f t="shared" si="1"/>
        <v>0</v>
      </c>
      <c r="AS37" s="24">
        <f t="shared" si="2"/>
        <v>0</v>
      </c>
      <c r="AT37" s="24">
        <f t="shared" si="3"/>
        <v>0</v>
      </c>
      <c r="AU37" s="24">
        <f t="shared" si="20"/>
        <v>0</v>
      </c>
      <c r="AV37" s="24">
        <f t="shared" si="5"/>
        <v>0</v>
      </c>
      <c r="AW37" s="24">
        <f t="shared" si="6"/>
        <v>2.999333333333333E-2</v>
      </c>
      <c r="AX37" s="24">
        <f t="shared" si="7"/>
        <v>2.8666666666666668E-4</v>
      </c>
      <c r="AY37" s="24">
        <f t="shared" si="8"/>
        <v>0</v>
      </c>
      <c r="AZ37" s="24">
        <f t="shared" si="21"/>
        <v>0</v>
      </c>
      <c r="BA37" s="24">
        <f t="shared" si="22"/>
        <v>0</v>
      </c>
      <c r="BB37" s="24">
        <f t="shared" si="23"/>
        <v>3.2465000000000008E-2</v>
      </c>
      <c r="BC37" s="24">
        <f t="shared" si="24"/>
        <v>0</v>
      </c>
      <c r="BD37" s="24">
        <f t="shared" si="25"/>
        <v>0</v>
      </c>
      <c r="BE37" s="42">
        <f t="shared" si="19"/>
        <v>1.6004833333333333</v>
      </c>
      <c r="BF37" s="42">
        <f t="shared" si="26"/>
        <v>4.0599999999999997E-2</v>
      </c>
      <c r="BG37" s="42">
        <f t="shared" si="26"/>
        <v>0</v>
      </c>
      <c r="BH37" s="32">
        <f t="shared" si="17"/>
        <v>1.7038283333333333</v>
      </c>
      <c r="BI37" s="6">
        <f t="shared" si="18"/>
        <v>0.70382833333333328</v>
      </c>
    </row>
    <row r="38" spans="1:61">
      <c r="A38" t="s">
        <v>140</v>
      </c>
      <c r="B38">
        <v>0.02</v>
      </c>
      <c r="C38">
        <v>1</v>
      </c>
      <c r="D38" s="48">
        <f>C38/B38</f>
        <v>50</v>
      </c>
      <c r="E38" s="19">
        <v>4.0000000000000002E-4</v>
      </c>
      <c r="F38" s="20">
        <v>2.4199999999999999E-2</v>
      </c>
      <c r="G38" s="20">
        <v>2.52E-2</v>
      </c>
      <c r="H38" s="20">
        <v>2.3E-3</v>
      </c>
      <c r="I38" s="20">
        <v>2.9999999999999997E-4</v>
      </c>
      <c r="J38" s="20">
        <v>1E-4</v>
      </c>
      <c r="K38" s="20">
        <v>1E-4</v>
      </c>
      <c r="L38" s="20">
        <v>5.9999999999999995E-4</v>
      </c>
      <c r="M38" s="20">
        <v>1E-4</v>
      </c>
      <c r="N38" s="20">
        <v>1.8E-3</v>
      </c>
      <c r="O38" s="20">
        <v>8.0000000000000004E-4</v>
      </c>
      <c r="P38" s="20">
        <v>2.3999999999999998E-3</v>
      </c>
      <c r="Q38" s="20">
        <v>1.8E-3</v>
      </c>
      <c r="R38" s="20">
        <v>5.9999999999999995E-4</v>
      </c>
      <c r="S38" s="20">
        <v>6.9999999999999999E-4</v>
      </c>
      <c r="T38" s="20">
        <v>2.5000000000000001E-4</v>
      </c>
      <c r="U38" s="20">
        <v>1.5299999999999999E-2</v>
      </c>
      <c r="V38" s="20"/>
      <c r="Y38" s="24">
        <f>E38/$B38</f>
        <v>0.02</v>
      </c>
      <c r="Z38" s="24">
        <f>F38/$B38</f>
        <v>1.21</v>
      </c>
      <c r="AA38" s="24">
        <f>G38/$B38</f>
        <v>1.26</v>
      </c>
      <c r="AB38" s="24">
        <f>H38/$B38</f>
        <v>0.11499999999999999</v>
      </c>
      <c r="AC38" s="24">
        <f>I38/$B38</f>
        <v>1.4999999999999998E-2</v>
      </c>
      <c r="AD38" s="24">
        <f>J38/$B38</f>
        <v>5.0000000000000001E-3</v>
      </c>
      <c r="AE38" s="24">
        <f>K38/$B38</f>
        <v>5.0000000000000001E-3</v>
      </c>
      <c r="AF38" s="24">
        <f>L38/$B38</f>
        <v>2.9999999999999995E-2</v>
      </c>
      <c r="AG38" s="24">
        <f>M38/$B38</f>
        <v>5.0000000000000001E-3</v>
      </c>
      <c r="AH38" s="24">
        <f>N38/$B38</f>
        <v>0.09</v>
      </c>
      <c r="AI38" s="24">
        <f>O38/$B38</f>
        <v>0.04</v>
      </c>
      <c r="AJ38" s="24">
        <f>P38/$B38</f>
        <v>0.11999999999999998</v>
      </c>
      <c r="AK38" s="24">
        <f>Q38/$B38</f>
        <v>0.09</v>
      </c>
      <c r="AL38" s="24">
        <f>R38/$B38</f>
        <v>2.9999999999999995E-2</v>
      </c>
      <c r="AM38" s="24">
        <f>S38/$B38</f>
        <v>3.4999999999999996E-2</v>
      </c>
      <c r="AN38" s="24">
        <f>T38/$B38</f>
        <v>1.2500000000000001E-2</v>
      </c>
      <c r="AO38" s="24">
        <f>U38/$B38</f>
        <v>0.7649999999999999</v>
      </c>
      <c r="AP38" s="45">
        <v>50</v>
      </c>
      <c r="AQ38" s="24">
        <f t="shared" si="16"/>
        <v>0</v>
      </c>
      <c r="AR38" s="24">
        <f t="shared" si="1"/>
        <v>0.98493999999999993</v>
      </c>
      <c r="AS38" s="24">
        <f t="shared" si="2"/>
        <v>0</v>
      </c>
      <c r="AT38" s="24">
        <f t="shared" si="3"/>
        <v>0</v>
      </c>
      <c r="AU38" s="24">
        <f t="shared" si="20"/>
        <v>0</v>
      </c>
      <c r="AV38" s="24">
        <f t="shared" si="5"/>
        <v>0</v>
      </c>
      <c r="AW38" s="24">
        <f t="shared" si="6"/>
        <v>4.0899999999999999E-3</v>
      </c>
      <c r="AX38" s="24">
        <f t="shared" si="7"/>
        <v>2.5799999999999994E-3</v>
      </c>
      <c r="AY38" s="24">
        <f t="shared" si="8"/>
        <v>0</v>
      </c>
      <c r="AZ38" s="24">
        <f t="shared" si="21"/>
        <v>4.419E-2</v>
      </c>
      <c r="BA38" s="24">
        <f t="shared" si="22"/>
        <v>0</v>
      </c>
      <c r="BB38" s="24">
        <f t="shared" si="23"/>
        <v>1.5479999999999997E-2</v>
      </c>
      <c r="BC38" s="24">
        <f t="shared" si="24"/>
        <v>0</v>
      </c>
      <c r="BD38" s="24">
        <f t="shared" si="25"/>
        <v>0</v>
      </c>
      <c r="BE38" s="42">
        <f t="shared" si="19"/>
        <v>3.0834999999999998E-2</v>
      </c>
      <c r="BF38" s="42">
        <f t="shared" si="26"/>
        <v>7.6125000000000003E-3</v>
      </c>
      <c r="BG38" s="42">
        <f t="shared" si="26"/>
        <v>0</v>
      </c>
      <c r="BH38" s="32">
        <f t="shared" si="17"/>
        <v>1.0897275</v>
      </c>
      <c r="BI38" s="6">
        <f t="shared" si="18"/>
        <v>8.972749999999996E-2</v>
      </c>
    </row>
    <row r="39" spans="1:61">
      <c r="A39" t="s">
        <v>148</v>
      </c>
      <c r="B39">
        <v>1.6000000000000001E-3</v>
      </c>
      <c r="C39">
        <v>3.5000000000000003E-2</v>
      </c>
      <c r="D39" s="48">
        <f>C39/B39</f>
        <v>21.875</v>
      </c>
      <c r="E39" s="19">
        <v>5.0000000000000001E-4</v>
      </c>
      <c r="F39" s="20">
        <v>4.0000000000000001E-3</v>
      </c>
      <c r="G39" s="20">
        <v>7.0000000000000001E-3</v>
      </c>
      <c r="H39" s="20">
        <v>3.0999999999999999E-3</v>
      </c>
      <c r="I39" s="20">
        <v>3.0999999999999999E-3</v>
      </c>
      <c r="J39" s="20">
        <v>2.5999999999999999E-3</v>
      </c>
      <c r="K39" s="20">
        <v>2.1700000000000001E-2</v>
      </c>
      <c r="L39" s="20">
        <v>1.9E-3</v>
      </c>
      <c r="M39" s="20">
        <v>2.2000000000000001E-3</v>
      </c>
      <c r="N39" s="20">
        <v>1.2500000000000001E-2</v>
      </c>
      <c r="O39" s="20">
        <v>1.8E-3</v>
      </c>
      <c r="P39" s="20">
        <v>8.9999999999999998E-4</v>
      </c>
      <c r="Q39" s="20">
        <v>5.0000000000000001E-4</v>
      </c>
      <c r="R39" s="20">
        <v>9.2599999999999996E-4</v>
      </c>
      <c r="S39" s="20">
        <v>8.9999999999999998E-4</v>
      </c>
      <c r="T39" s="20">
        <v>6.9999999999999999E-4</v>
      </c>
      <c r="U39" s="20">
        <v>2.0999999999999999E-3</v>
      </c>
      <c r="V39" s="20"/>
      <c r="Y39" s="24">
        <f>E39/$B39</f>
        <v>0.3125</v>
      </c>
      <c r="Z39" s="24">
        <f>F39/$B39</f>
        <v>2.5</v>
      </c>
      <c r="AA39" s="24">
        <f>G39/$B39</f>
        <v>4.375</v>
      </c>
      <c r="AB39" s="24">
        <f>H39/$B39</f>
        <v>1.9374999999999998</v>
      </c>
      <c r="AC39" s="24">
        <f>I39/$B39</f>
        <v>1.9374999999999998</v>
      </c>
      <c r="AD39" s="24">
        <f>J39/$B39</f>
        <v>1.6249999999999998</v>
      </c>
      <c r="AE39" s="24">
        <f>K39/$B39</f>
        <v>13.5625</v>
      </c>
      <c r="AF39" s="24">
        <f>L39/$B39</f>
        <v>1.1875</v>
      </c>
      <c r="AG39" s="24">
        <f>M39/$B39</f>
        <v>1.375</v>
      </c>
      <c r="AH39" s="24">
        <f>N39/$B39</f>
        <v>7.8125</v>
      </c>
      <c r="AI39" s="24">
        <f>O39/$B39</f>
        <v>1.125</v>
      </c>
      <c r="AJ39" s="24">
        <f>P39/$B39</f>
        <v>0.5625</v>
      </c>
      <c r="AK39" s="24">
        <f>Q39/$B39</f>
        <v>0.3125</v>
      </c>
      <c r="AL39" s="24">
        <f>R39/$B39</f>
        <v>0.57874999999999999</v>
      </c>
      <c r="AM39" s="24">
        <f>S39/$B39</f>
        <v>0.5625</v>
      </c>
      <c r="AN39" s="24">
        <f>T39/$B39</f>
        <v>0.4375</v>
      </c>
      <c r="AO39" s="24">
        <f>U39/$B39</f>
        <v>1.3124999999999998</v>
      </c>
      <c r="AP39" s="45">
        <v>21.875</v>
      </c>
      <c r="AQ39" s="24">
        <f t="shared" si="16"/>
        <v>0</v>
      </c>
      <c r="AR39" s="24">
        <f t="shared" si="1"/>
        <v>2.0349999999999997</v>
      </c>
      <c r="AS39" s="24">
        <f t="shared" si="2"/>
        <v>0</v>
      </c>
      <c r="AT39" s="24">
        <f t="shared" si="3"/>
        <v>0</v>
      </c>
      <c r="AU39" s="24">
        <f t="shared" si="20"/>
        <v>0</v>
      </c>
      <c r="AV39" s="24">
        <f t="shared" si="5"/>
        <v>0</v>
      </c>
      <c r="AW39" s="24">
        <f t="shared" si="6"/>
        <v>11.094125</v>
      </c>
      <c r="AX39" s="24">
        <f t="shared" si="7"/>
        <v>0.10212499999999999</v>
      </c>
      <c r="AY39" s="24">
        <f t="shared" si="8"/>
        <v>0</v>
      </c>
      <c r="AZ39" s="24">
        <f t="shared" si="21"/>
        <v>3.8359375</v>
      </c>
      <c r="BA39" s="24">
        <f t="shared" si="22"/>
        <v>0</v>
      </c>
      <c r="BB39" s="24">
        <f t="shared" si="23"/>
        <v>7.2562500000000002E-2</v>
      </c>
      <c r="BC39" s="24">
        <f t="shared" si="24"/>
        <v>0</v>
      </c>
      <c r="BD39" s="24">
        <f t="shared" si="25"/>
        <v>0</v>
      </c>
      <c r="BE39" s="42">
        <f t="shared" si="19"/>
        <v>0.49556250000000002</v>
      </c>
      <c r="BF39" s="42">
        <f t="shared" si="26"/>
        <v>0.26643749999999999</v>
      </c>
      <c r="BG39" s="42">
        <f t="shared" si="26"/>
        <v>0</v>
      </c>
      <c r="BH39" s="32">
        <f t="shared" si="17"/>
        <v>17.901749999999996</v>
      </c>
      <c r="BI39" s="6">
        <f t="shared" si="18"/>
        <v>16.901749999999996</v>
      </c>
    </row>
    <row r="40" spans="1:61">
      <c r="A40" t="s">
        <v>151</v>
      </c>
      <c r="B40">
        <v>0.01</v>
      </c>
      <c r="C40">
        <v>1</v>
      </c>
      <c r="D40" s="48">
        <f>C40/B40</f>
        <v>100</v>
      </c>
      <c r="E40" s="19">
        <v>6.9999999999999999E-4</v>
      </c>
      <c r="F40" s="20">
        <v>4.0000000000000002E-4</v>
      </c>
      <c r="G40" s="20">
        <v>7.3999999999999999E-4</v>
      </c>
      <c r="H40" s="20">
        <v>1E-3</v>
      </c>
      <c r="I40" s="20">
        <v>1E-3</v>
      </c>
      <c r="J40" s="20">
        <v>2E-3</v>
      </c>
      <c r="K40" s="20">
        <v>1E-4</v>
      </c>
      <c r="L40" s="20">
        <v>0</v>
      </c>
      <c r="M40" s="20">
        <v>2.9999999999999997E-4</v>
      </c>
      <c r="N40" s="20">
        <v>2.7000000000000001E-3</v>
      </c>
      <c r="O40" s="20">
        <v>5.9999999999999995E-4</v>
      </c>
      <c r="P40" s="20">
        <v>8.9999999999999998E-4</v>
      </c>
      <c r="Q40" s="20">
        <v>1.6999999999999999E-3</v>
      </c>
      <c r="R40" s="20">
        <v>1.1000000000000001E-3</v>
      </c>
      <c r="S40" s="20">
        <v>4.0000000000000002E-4</v>
      </c>
      <c r="T40" s="20">
        <v>5.0000000000000001E-4</v>
      </c>
      <c r="U40" s="20">
        <v>8.9999999999999998E-4</v>
      </c>
      <c r="V40" s="20"/>
      <c r="Y40" s="24">
        <f>E40/$B40</f>
        <v>6.9999999999999993E-2</v>
      </c>
      <c r="Z40" s="24">
        <f>F40/$B40</f>
        <v>0.04</v>
      </c>
      <c r="AA40" s="24">
        <f>G40/$B40</f>
        <v>7.3999999999999996E-2</v>
      </c>
      <c r="AB40" s="24">
        <f>H40/$B40</f>
        <v>0.1</v>
      </c>
      <c r="AC40" s="24">
        <f>I40/$B40</f>
        <v>0.1</v>
      </c>
      <c r="AD40" s="24">
        <f>J40/$B40</f>
        <v>0.2</v>
      </c>
      <c r="AE40" s="24">
        <f>K40/$B40</f>
        <v>0.01</v>
      </c>
      <c r="AF40" s="24">
        <f>L40/$B40</f>
        <v>0</v>
      </c>
      <c r="AG40" s="24">
        <f>M40/$B40</f>
        <v>2.9999999999999995E-2</v>
      </c>
      <c r="AH40" s="24">
        <f>N40/$B40</f>
        <v>0.27</v>
      </c>
      <c r="AI40" s="24">
        <f>O40/$B40</f>
        <v>5.9999999999999991E-2</v>
      </c>
      <c r="AJ40" s="24">
        <f>P40/$B40</f>
        <v>0.09</v>
      </c>
      <c r="AK40" s="24">
        <f>Q40/$B40</f>
        <v>0.16999999999999998</v>
      </c>
      <c r="AL40" s="24">
        <f>R40/$B40</f>
        <v>0.11</v>
      </c>
      <c r="AM40" s="24">
        <f>S40/$B40</f>
        <v>0.04</v>
      </c>
      <c r="AN40" s="24">
        <f>T40/$B40</f>
        <v>0.05</v>
      </c>
      <c r="AO40" s="24">
        <f>U40/$B40</f>
        <v>0.09</v>
      </c>
      <c r="AP40" s="45">
        <v>100</v>
      </c>
      <c r="AQ40" s="24">
        <f t="shared" si="16"/>
        <v>0</v>
      </c>
      <c r="AR40" s="24">
        <f t="shared" si="1"/>
        <v>3.2559999999999999E-2</v>
      </c>
      <c r="AS40" s="24">
        <f t="shared" si="2"/>
        <v>0</v>
      </c>
      <c r="AT40" s="24">
        <f t="shared" si="3"/>
        <v>0</v>
      </c>
      <c r="AU40" s="24">
        <f t="shared" si="20"/>
        <v>0</v>
      </c>
      <c r="AV40" s="24">
        <f t="shared" si="5"/>
        <v>0</v>
      </c>
      <c r="AW40" s="24">
        <f t="shared" si="6"/>
        <v>8.1799999999999998E-3</v>
      </c>
      <c r="AX40" s="24">
        <f t="shared" si="7"/>
        <v>0</v>
      </c>
      <c r="AY40" s="24">
        <f t="shared" si="8"/>
        <v>0</v>
      </c>
      <c r="AZ40" s="24">
        <f t="shared" si="21"/>
        <v>0.13256999999999999</v>
      </c>
      <c r="BA40" s="24">
        <f t="shared" si="22"/>
        <v>0</v>
      </c>
      <c r="BB40" s="24">
        <f t="shared" si="23"/>
        <v>1.1610000000000001E-2</v>
      </c>
      <c r="BC40" s="24">
        <f t="shared" si="24"/>
        <v>0</v>
      </c>
      <c r="BD40" s="24">
        <f t="shared" si="25"/>
        <v>0</v>
      </c>
      <c r="BE40" s="42">
        <f t="shared" si="19"/>
        <v>3.524E-2</v>
      </c>
      <c r="BF40" s="42">
        <f t="shared" si="26"/>
        <v>3.0450000000000001E-2</v>
      </c>
      <c r="BG40" s="42">
        <f t="shared" si="26"/>
        <v>0</v>
      </c>
      <c r="BH40" s="32">
        <f t="shared" si="17"/>
        <v>0.25061</v>
      </c>
      <c r="BI40" s="6">
        <f t="shared" si="18"/>
        <v>0.74939</v>
      </c>
    </row>
    <row r="41" spans="1:61">
      <c r="A41" t="s">
        <v>141</v>
      </c>
      <c r="B41">
        <v>2E-3</v>
      </c>
      <c r="C41" s="46">
        <v>0.1</v>
      </c>
      <c r="D41" s="48">
        <f>C41/B41</f>
        <v>50</v>
      </c>
      <c r="E41" s="19">
        <v>2.9999999999999997E-4</v>
      </c>
      <c r="F41" s="20">
        <v>1E-4</v>
      </c>
      <c r="G41" s="20">
        <v>5.5000000000000003E-4</v>
      </c>
      <c r="H41" s="20">
        <v>5.0000000000000001E-4</v>
      </c>
      <c r="I41" s="20">
        <v>5.0000000000000001E-4</v>
      </c>
      <c r="J41" s="20">
        <v>5.9999999999999995E-4</v>
      </c>
      <c r="K41" s="20">
        <v>0</v>
      </c>
      <c r="L41" s="20">
        <v>4.0000000000000002E-4</v>
      </c>
      <c r="M41" s="20">
        <v>1E-4</v>
      </c>
      <c r="N41" s="20">
        <v>1E-4</v>
      </c>
      <c r="O41" s="20">
        <v>5.0000000000000001E-4</v>
      </c>
      <c r="P41" s="20">
        <v>6.9999999999999999E-4</v>
      </c>
      <c r="Q41" s="20">
        <v>5.9999999999999995E-4</v>
      </c>
      <c r="R41" s="20">
        <v>1.1900000000000001E-4</v>
      </c>
      <c r="S41" s="20">
        <v>2.9999999999999997E-4</v>
      </c>
      <c r="T41" s="20">
        <v>2.9999999999999997E-4</v>
      </c>
      <c r="U41" s="20">
        <v>5.9999999999999995E-4</v>
      </c>
      <c r="V41" s="20"/>
      <c r="Y41" s="24">
        <f>E41/$B41</f>
        <v>0.15</v>
      </c>
      <c r="Z41" s="24">
        <f>F41/$B41</f>
        <v>0.05</v>
      </c>
      <c r="AA41" s="24">
        <f>G41/$B41</f>
        <v>0.27500000000000002</v>
      </c>
      <c r="AB41" s="24">
        <f>H41/$B41</f>
        <v>0.25</v>
      </c>
      <c r="AC41" s="24">
        <f>I41/$B41</f>
        <v>0.25</v>
      </c>
      <c r="AD41" s="24">
        <f>J41/$B41</f>
        <v>0.3</v>
      </c>
      <c r="AE41" s="24">
        <f>K41/$B41</f>
        <v>0</v>
      </c>
      <c r="AF41" s="24">
        <f>L41/$B41</f>
        <v>0.2</v>
      </c>
      <c r="AG41" s="24">
        <f>M41/$B41</f>
        <v>0.05</v>
      </c>
      <c r="AH41" s="24">
        <f>N41/$B41</f>
        <v>0.05</v>
      </c>
      <c r="AI41" s="24">
        <f>O41/$B41</f>
        <v>0.25</v>
      </c>
      <c r="AJ41" s="24">
        <f>P41/$B41</f>
        <v>0.35</v>
      </c>
      <c r="AK41" s="24">
        <f>Q41/$B41</f>
        <v>0.3</v>
      </c>
      <c r="AL41" s="24">
        <f>R41/$B41</f>
        <v>5.9500000000000004E-2</v>
      </c>
      <c r="AM41" s="24">
        <f>S41/$B41</f>
        <v>0.15</v>
      </c>
      <c r="AN41" s="24">
        <f>T41/$B41</f>
        <v>0.15</v>
      </c>
      <c r="AO41" s="24">
        <f>U41/$B41</f>
        <v>0.3</v>
      </c>
      <c r="AP41" s="45">
        <v>50</v>
      </c>
      <c r="AQ41" s="24">
        <f t="shared" si="16"/>
        <v>0</v>
      </c>
      <c r="AR41" s="24">
        <f t="shared" si="1"/>
        <v>4.07E-2</v>
      </c>
      <c r="AS41" s="24">
        <f t="shared" si="2"/>
        <v>0</v>
      </c>
      <c r="AT41" s="24">
        <f t="shared" si="3"/>
        <v>0</v>
      </c>
      <c r="AU41" s="24">
        <f t="shared" si="20"/>
        <v>0</v>
      </c>
      <c r="AV41" s="24">
        <f t="shared" si="5"/>
        <v>0</v>
      </c>
      <c r="AW41" s="24">
        <f t="shared" si="6"/>
        <v>0</v>
      </c>
      <c r="AX41" s="24">
        <f t="shared" si="7"/>
        <v>1.72E-2</v>
      </c>
      <c r="AY41" s="24">
        <f t="shared" si="8"/>
        <v>0</v>
      </c>
      <c r="AZ41" s="24">
        <f t="shared" si="21"/>
        <v>2.4550000000000002E-2</v>
      </c>
      <c r="BA41" s="24">
        <f t="shared" si="22"/>
        <v>0</v>
      </c>
      <c r="BB41" s="24">
        <f t="shared" si="23"/>
        <v>4.5149999999999996E-2</v>
      </c>
      <c r="BC41" s="24">
        <f t="shared" si="24"/>
        <v>0</v>
      </c>
      <c r="BD41" s="24">
        <f t="shared" si="25"/>
        <v>0</v>
      </c>
      <c r="BE41" s="42">
        <f t="shared" si="19"/>
        <v>0.13214999999999999</v>
      </c>
      <c r="BF41" s="42">
        <f t="shared" si="26"/>
        <v>9.1350000000000001E-2</v>
      </c>
      <c r="BG41" s="42">
        <f t="shared" si="26"/>
        <v>0</v>
      </c>
      <c r="BH41" s="32">
        <f t="shared" si="17"/>
        <v>0.35109999999999997</v>
      </c>
      <c r="BI41" s="6">
        <f t="shared" si="18"/>
        <v>0.64890000000000003</v>
      </c>
    </row>
    <row r="42" spans="1:61">
      <c r="A42" t="s">
        <v>147</v>
      </c>
      <c r="B42">
        <v>1.6999999999999999E-3</v>
      </c>
      <c r="C42">
        <v>0.17</v>
      </c>
      <c r="D42" s="48">
        <f>C42/B42</f>
        <v>100.00000000000001</v>
      </c>
      <c r="E42" s="19">
        <v>0</v>
      </c>
      <c r="F42" s="20">
        <v>7.4799999999999997E-4</v>
      </c>
      <c r="G42" s="20">
        <v>4.0000000000000002E-4</v>
      </c>
      <c r="H42" s="20">
        <v>2.0000000000000001E-4</v>
      </c>
      <c r="I42" s="20">
        <v>2.0000000000000001E-4</v>
      </c>
      <c r="J42" s="20">
        <v>2.9999999999999997E-4</v>
      </c>
      <c r="K42" s="20">
        <v>2.9999999999999997E-4</v>
      </c>
      <c r="L42" s="20">
        <v>5.0000000000000001E-4</v>
      </c>
      <c r="M42" s="20">
        <v>2.0000000000000001E-4</v>
      </c>
      <c r="N42" s="20">
        <v>2.9999999999999997E-4</v>
      </c>
      <c r="O42" s="20">
        <v>1E-4</v>
      </c>
      <c r="P42" s="20">
        <v>1E-4</v>
      </c>
      <c r="Q42" s="20">
        <v>1E-4</v>
      </c>
      <c r="R42" s="20">
        <v>2.9999999999999997E-4</v>
      </c>
      <c r="S42" s="20">
        <v>2.0000000000000001E-4</v>
      </c>
      <c r="T42" s="20">
        <v>1.0000000000000001E-5</v>
      </c>
      <c r="U42" s="20">
        <v>1E-4</v>
      </c>
      <c r="V42" s="20"/>
      <c r="Y42" s="24">
        <f>E42/$B42</f>
        <v>0</v>
      </c>
      <c r="Z42" s="24">
        <f>F42/$B42</f>
        <v>0.44</v>
      </c>
      <c r="AA42" s="24">
        <f>G42/$B42</f>
        <v>0.23529411764705885</v>
      </c>
      <c r="AB42" s="24">
        <f>H42/$B42</f>
        <v>0.11764705882352942</v>
      </c>
      <c r="AC42" s="24">
        <f>I42/$B42</f>
        <v>0.11764705882352942</v>
      </c>
      <c r="AD42" s="24">
        <f>J42/$B42</f>
        <v>0.1764705882352941</v>
      </c>
      <c r="AE42" s="24">
        <f>K42/$B42</f>
        <v>0.1764705882352941</v>
      </c>
      <c r="AF42" s="24">
        <f>L42/$B42</f>
        <v>0.29411764705882354</v>
      </c>
      <c r="AG42" s="24">
        <f>M42/$B42</f>
        <v>0.11764705882352942</v>
      </c>
      <c r="AH42" s="24">
        <f>N42/$B42</f>
        <v>0.1764705882352941</v>
      </c>
      <c r="AI42" s="24">
        <f>O42/$B42</f>
        <v>5.8823529411764712E-2</v>
      </c>
      <c r="AJ42" s="24">
        <f>P42/$B42</f>
        <v>5.8823529411764712E-2</v>
      </c>
      <c r="AK42" s="24">
        <f>Q42/$B42</f>
        <v>5.8823529411764712E-2</v>
      </c>
      <c r="AL42" s="24">
        <f>R42/$B42</f>
        <v>0.1764705882352941</v>
      </c>
      <c r="AM42" s="24">
        <f>S42/$B42</f>
        <v>0.11764705882352942</v>
      </c>
      <c r="AN42" s="24">
        <f>T42/$B42</f>
        <v>5.8823529411764714E-3</v>
      </c>
      <c r="AO42" s="24">
        <f>U42/$B42</f>
        <v>5.8823529411764712E-2</v>
      </c>
      <c r="AP42" s="45">
        <v>100</v>
      </c>
      <c r="AQ42" s="24">
        <f t="shared" si="16"/>
        <v>0</v>
      </c>
      <c r="AR42" s="24">
        <f t="shared" si="1"/>
        <v>0.35815999999999998</v>
      </c>
      <c r="AS42" s="24">
        <f t="shared" si="2"/>
        <v>0</v>
      </c>
      <c r="AT42" s="24">
        <f t="shared" si="3"/>
        <v>0</v>
      </c>
      <c r="AU42" s="24">
        <f t="shared" si="20"/>
        <v>0</v>
      </c>
      <c r="AV42" s="24">
        <f t="shared" si="5"/>
        <v>0</v>
      </c>
      <c r="AW42" s="24">
        <f t="shared" si="6"/>
        <v>0.14435294117647057</v>
      </c>
      <c r="AX42" s="24">
        <f t="shared" si="7"/>
        <v>2.5294117647058821E-2</v>
      </c>
      <c r="AY42" s="24">
        <f t="shared" si="8"/>
        <v>0</v>
      </c>
      <c r="AZ42" s="24">
        <f t="shared" si="21"/>
        <v>8.6647058823529396E-2</v>
      </c>
      <c r="BA42" s="24">
        <f t="shared" si="22"/>
        <v>0</v>
      </c>
      <c r="BB42" s="24">
        <f t="shared" si="23"/>
        <v>7.5882352941176482E-3</v>
      </c>
      <c r="BC42" s="24">
        <f t="shared" si="24"/>
        <v>0</v>
      </c>
      <c r="BD42" s="24">
        <f t="shared" si="25"/>
        <v>0</v>
      </c>
      <c r="BE42" s="42">
        <f t="shared" ref="BE42:BE48" si="27">AM$51*AM42</f>
        <v>0.10364705882352943</v>
      </c>
      <c r="BF42" s="42">
        <f t="shared" si="26"/>
        <v>3.582352941176471E-3</v>
      </c>
      <c r="BG42" s="42">
        <f t="shared" si="26"/>
        <v>0</v>
      </c>
      <c r="BH42" s="32">
        <f t="shared" si="17"/>
        <v>0.7292717647058824</v>
      </c>
      <c r="BI42" s="6">
        <f t="shared" si="18"/>
        <v>0.2707282352941176</v>
      </c>
    </row>
    <row r="43" spans="1:61">
      <c r="A43" t="s">
        <v>146</v>
      </c>
      <c r="B43">
        <v>1.5E-3</v>
      </c>
      <c r="C43">
        <v>0.15</v>
      </c>
      <c r="D43" s="48">
        <f>C43/B43</f>
        <v>100</v>
      </c>
      <c r="E43" s="19">
        <v>0</v>
      </c>
      <c r="F43" s="20">
        <v>1.12E-4</v>
      </c>
      <c r="G43" s="20">
        <v>4.0000000000000002E-4</v>
      </c>
      <c r="H43" s="20">
        <v>1.6000000000000001E-3</v>
      </c>
      <c r="I43" s="20">
        <v>1.6000000000000001E-3</v>
      </c>
      <c r="J43" s="21">
        <v>6.9999999999999999E-4</v>
      </c>
      <c r="K43" s="21">
        <v>0</v>
      </c>
      <c r="L43" s="20">
        <v>1E-4</v>
      </c>
      <c r="M43" s="20">
        <v>1E-4</v>
      </c>
      <c r="N43" s="20">
        <v>2.5000000000000001E-3</v>
      </c>
      <c r="O43" s="20">
        <v>5.0000000000000001E-4</v>
      </c>
      <c r="P43" s="20">
        <v>4.0000000000000002E-4</v>
      </c>
      <c r="Q43" s="20">
        <v>1E-4</v>
      </c>
      <c r="R43" s="20">
        <v>3.3399999999999999E-4</v>
      </c>
      <c r="S43" s="20">
        <v>1E-4</v>
      </c>
      <c r="T43" s="20">
        <v>1E-4</v>
      </c>
      <c r="U43" s="20">
        <v>2.9999999999999997E-4</v>
      </c>
      <c r="V43" s="20"/>
      <c r="Y43" s="24">
        <f>E43/$B43</f>
        <v>0</v>
      </c>
      <c r="Z43" s="24">
        <f>F43/$B43</f>
        <v>7.4666666666666659E-2</v>
      </c>
      <c r="AA43" s="24">
        <f>G43/$B43</f>
        <v>0.26666666666666666</v>
      </c>
      <c r="AB43" s="24">
        <f>H43/$B43</f>
        <v>1.0666666666666667</v>
      </c>
      <c r="AC43" s="24">
        <f>I43/$B43</f>
        <v>1.0666666666666667</v>
      </c>
      <c r="AD43" s="24">
        <f>J43/$B43</f>
        <v>0.46666666666666667</v>
      </c>
      <c r="AE43" s="24">
        <f>K43/$B43</f>
        <v>0</v>
      </c>
      <c r="AF43" s="24">
        <f>L43/$B43</f>
        <v>6.6666666666666666E-2</v>
      </c>
      <c r="AG43" s="24">
        <f>M43/$B43</f>
        <v>6.6666666666666666E-2</v>
      </c>
      <c r="AH43" s="24">
        <f>N43/$B43</f>
        <v>1.6666666666666667</v>
      </c>
      <c r="AI43" s="24">
        <f>O43/$B43</f>
        <v>0.33333333333333331</v>
      </c>
      <c r="AJ43" s="24">
        <f>P43/$B43</f>
        <v>0.26666666666666666</v>
      </c>
      <c r="AK43" s="24">
        <f>Q43/$B43</f>
        <v>6.6666666666666666E-2</v>
      </c>
      <c r="AL43" s="24">
        <f>R43/$B43</f>
        <v>0.22266666666666665</v>
      </c>
      <c r="AM43" s="24">
        <f>S43/$B43</f>
        <v>6.6666666666666666E-2</v>
      </c>
      <c r="AN43" s="24">
        <f>T43/$B43</f>
        <v>6.6666666666666666E-2</v>
      </c>
      <c r="AO43" s="24">
        <f>U43/$B43</f>
        <v>0.19999999999999998</v>
      </c>
      <c r="AP43" s="45">
        <v>100</v>
      </c>
      <c r="AQ43" s="24">
        <f t="shared" si="16"/>
        <v>0</v>
      </c>
      <c r="AR43" s="24">
        <f t="shared" si="1"/>
        <v>6.0778666666666654E-2</v>
      </c>
      <c r="AS43" s="24">
        <f t="shared" si="2"/>
        <v>0</v>
      </c>
      <c r="AT43" s="24">
        <f t="shared" si="3"/>
        <v>0</v>
      </c>
      <c r="AU43" s="24">
        <f t="shared" si="20"/>
        <v>0</v>
      </c>
      <c r="AV43" s="24">
        <f t="shared" si="5"/>
        <v>0</v>
      </c>
      <c r="AW43" s="24">
        <f t="shared" si="6"/>
        <v>0</v>
      </c>
      <c r="AX43" s="24">
        <f t="shared" si="7"/>
        <v>5.7333333333333325E-3</v>
      </c>
      <c r="AY43" s="24">
        <f t="shared" si="8"/>
        <v>0</v>
      </c>
      <c r="AZ43" s="24">
        <f t="shared" si="21"/>
        <v>0.81833333333333336</v>
      </c>
      <c r="BA43" s="24">
        <f t="shared" si="22"/>
        <v>0</v>
      </c>
      <c r="BB43" s="24">
        <f t="shared" si="23"/>
        <v>3.44E-2</v>
      </c>
      <c r="BC43" s="24">
        <f t="shared" si="24"/>
        <v>0</v>
      </c>
      <c r="BD43" s="24">
        <f t="shared" si="25"/>
        <v>0</v>
      </c>
      <c r="BE43" s="42">
        <f t="shared" si="27"/>
        <v>5.8733333333333332E-2</v>
      </c>
      <c r="BF43" s="42">
        <f t="shared" si="26"/>
        <v>4.0599999999999997E-2</v>
      </c>
      <c r="BG43" s="42">
        <f t="shared" si="26"/>
        <v>0</v>
      </c>
      <c r="BH43" s="32">
        <f t="shared" si="17"/>
        <v>1.0185786666666667</v>
      </c>
      <c r="BI43" s="6">
        <f t="shared" si="18"/>
        <v>1.8578666666666743E-2</v>
      </c>
    </row>
    <row r="44" spans="1:61">
      <c r="A44" t="s">
        <v>149</v>
      </c>
      <c r="B44">
        <v>2.9999999999999997E-4</v>
      </c>
      <c r="C44">
        <v>0.03</v>
      </c>
      <c r="D44" s="48">
        <f>C44/B44</f>
        <v>100</v>
      </c>
      <c r="E44" s="19">
        <v>0</v>
      </c>
      <c r="F44" s="20">
        <v>6.9099999999999999E-5</v>
      </c>
      <c r="G44" s="20">
        <v>4.6999999999999999E-4</v>
      </c>
      <c r="H44" s="20">
        <v>0</v>
      </c>
      <c r="I44" s="20">
        <v>0</v>
      </c>
      <c r="J44" s="21">
        <v>1.5E-3</v>
      </c>
      <c r="K44" s="21">
        <v>0</v>
      </c>
      <c r="L44" s="20">
        <v>0</v>
      </c>
      <c r="M44" s="20">
        <v>5.9999999999999995E-4</v>
      </c>
      <c r="N44" s="20">
        <v>8.0000000000000004E-4</v>
      </c>
      <c r="O44" s="20">
        <v>6.8999999999999997E-4</v>
      </c>
      <c r="P44" s="20">
        <v>5.9999999999999995E-4</v>
      </c>
      <c r="Q44" s="20">
        <v>4.0000000000000002E-4</v>
      </c>
      <c r="R44" s="20">
        <v>2.1999999999999999E-5</v>
      </c>
      <c r="S44" s="20">
        <v>1.3E-6</v>
      </c>
      <c r="T44" s="20">
        <v>0</v>
      </c>
      <c r="U44" s="20">
        <v>5.9999999999999995E-4</v>
      </c>
      <c r="V44" s="20"/>
      <c r="Y44" s="24">
        <f>E44/$B44</f>
        <v>0</v>
      </c>
      <c r="Z44" s="24">
        <f>F44/$B44</f>
        <v>0.23033333333333336</v>
      </c>
      <c r="AA44" s="24">
        <f>G44/$B44</f>
        <v>1.5666666666666667</v>
      </c>
      <c r="AB44" s="24">
        <f>H44/$B44</f>
        <v>0</v>
      </c>
      <c r="AC44" s="24">
        <f>I44/$B44</f>
        <v>0</v>
      </c>
      <c r="AD44" s="24">
        <f>J44/$B44</f>
        <v>5.0000000000000009</v>
      </c>
      <c r="AE44" s="24">
        <f>K44/$B44</f>
        <v>0</v>
      </c>
      <c r="AF44" s="24">
        <f>L44/$B44</f>
        <v>0</v>
      </c>
      <c r="AG44" s="24">
        <f>M44/$B44</f>
        <v>2</v>
      </c>
      <c r="AH44" s="24">
        <f>N44/$B44</f>
        <v>2.666666666666667</v>
      </c>
      <c r="AI44" s="24">
        <f>O44/$B44</f>
        <v>2.3000000000000003</v>
      </c>
      <c r="AJ44" s="24">
        <f>P44/$B44</f>
        <v>2</v>
      </c>
      <c r="AK44" s="24">
        <f>Q44/$B44</f>
        <v>1.3333333333333335</v>
      </c>
      <c r="AL44" s="24">
        <f>R44/$B44</f>
        <v>7.3333333333333334E-2</v>
      </c>
      <c r="AM44" s="24">
        <f>S44/$B44</f>
        <v>4.333333333333334E-3</v>
      </c>
      <c r="AN44" s="24">
        <f>T44/$B44</f>
        <v>0</v>
      </c>
      <c r="AO44" s="24">
        <f>U44/$B44</f>
        <v>2</v>
      </c>
      <c r="AP44" s="45">
        <v>100</v>
      </c>
      <c r="AQ44" s="24">
        <f t="shared" si="16"/>
        <v>0</v>
      </c>
      <c r="AR44" s="24">
        <f t="shared" si="1"/>
        <v>0.18749133333333334</v>
      </c>
      <c r="AS44" s="24">
        <f t="shared" si="2"/>
        <v>0</v>
      </c>
      <c r="AT44" s="24">
        <f t="shared" si="3"/>
        <v>0</v>
      </c>
      <c r="AU44" s="24">
        <f t="shared" si="20"/>
        <v>0</v>
      </c>
      <c r="AV44" s="24">
        <f t="shared" si="5"/>
        <v>0</v>
      </c>
      <c r="AW44" s="24">
        <f t="shared" si="6"/>
        <v>0</v>
      </c>
      <c r="AX44" s="24">
        <f t="shared" si="7"/>
        <v>0</v>
      </c>
      <c r="AY44" s="24">
        <f t="shared" si="8"/>
        <v>0</v>
      </c>
      <c r="AZ44" s="24">
        <f t="shared" si="21"/>
        <v>1.3093333333333335</v>
      </c>
      <c r="BA44" s="24">
        <f t="shared" si="22"/>
        <v>0</v>
      </c>
      <c r="BB44" s="24">
        <f t="shared" si="23"/>
        <v>0.25800000000000001</v>
      </c>
      <c r="BC44" s="24">
        <f t="shared" si="24"/>
        <v>0</v>
      </c>
      <c r="BD44" s="24">
        <f t="shared" si="25"/>
        <v>0</v>
      </c>
      <c r="BE44" s="42">
        <f t="shared" si="27"/>
        <v>3.8176666666666671E-3</v>
      </c>
      <c r="BF44" s="42">
        <f t="shared" si="26"/>
        <v>0</v>
      </c>
      <c r="BG44" s="42">
        <f t="shared" si="26"/>
        <v>0</v>
      </c>
      <c r="BH44" s="32">
        <f t="shared" si="17"/>
        <v>1.7586423333333336</v>
      </c>
      <c r="BI44" s="6">
        <f t="shared" si="18"/>
        <v>0.75864233333333364</v>
      </c>
    </row>
    <row r="45" spans="1:61">
      <c r="A45" t="s">
        <v>150</v>
      </c>
      <c r="B45">
        <v>4.0000000000000002E-4</v>
      </c>
      <c r="C45">
        <v>1E-3</v>
      </c>
      <c r="D45" s="48">
        <f>C45/B45</f>
        <v>2.5</v>
      </c>
      <c r="E45" s="19">
        <v>7.9999999999999996E-6</v>
      </c>
      <c r="F45" s="20">
        <v>3.8000000000000002E-5</v>
      </c>
      <c r="G45" s="20">
        <v>2.0000000000000001E-4</v>
      </c>
      <c r="H45" s="20">
        <v>8.7000000000000001E-5</v>
      </c>
      <c r="I45" s="20">
        <v>8.7000000000000001E-5</v>
      </c>
      <c r="J45" s="21">
        <v>3.0499999999999999E-4</v>
      </c>
      <c r="K45" s="21">
        <v>0</v>
      </c>
      <c r="L45" s="20">
        <v>2.9E-5</v>
      </c>
      <c r="M45" s="20">
        <v>3.1999999999999999E-5</v>
      </c>
      <c r="N45" s="20">
        <v>2.9E-5</v>
      </c>
      <c r="O45" s="20">
        <v>4.37E-4</v>
      </c>
      <c r="P45" s="20">
        <v>1.1E-4</v>
      </c>
      <c r="Q45" s="20">
        <v>3.1000000000000001E-5</v>
      </c>
      <c r="R45" s="20">
        <v>3.0000000000000001E-5</v>
      </c>
      <c r="S45" s="20">
        <v>4.1999999999999998E-5</v>
      </c>
      <c r="T45" s="20">
        <v>2.0000000000000002E-5</v>
      </c>
      <c r="U45" s="20">
        <v>8.7999999999999998E-5</v>
      </c>
      <c r="V45" s="20"/>
      <c r="Y45" s="24">
        <f>E45/$B45</f>
        <v>1.9999999999999997E-2</v>
      </c>
      <c r="Z45" s="24">
        <f>F45/$B45</f>
        <v>9.5000000000000001E-2</v>
      </c>
      <c r="AA45" s="24">
        <f>G45/$B45</f>
        <v>0.5</v>
      </c>
      <c r="AB45" s="24">
        <f>H45/$B45</f>
        <v>0.2175</v>
      </c>
      <c r="AC45" s="24">
        <f>I45/$B45</f>
        <v>0.2175</v>
      </c>
      <c r="AD45" s="24">
        <f>J45/$B45</f>
        <v>0.76249999999999996</v>
      </c>
      <c r="AE45" s="24">
        <f>K45/$B45</f>
        <v>0</v>
      </c>
      <c r="AF45" s="24">
        <f>L45/$B45</f>
        <v>7.2499999999999995E-2</v>
      </c>
      <c r="AG45" s="24">
        <f>M45/$B45</f>
        <v>7.9999999999999988E-2</v>
      </c>
      <c r="AH45" s="24">
        <f>N45/$B45</f>
        <v>7.2499999999999995E-2</v>
      </c>
      <c r="AI45" s="24">
        <f>O45/$B45</f>
        <v>1.0925</v>
      </c>
      <c r="AJ45" s="24">
        <f>P45/$B45</f>
        <v>0.27500000000000002</v>
      </c>
      <c r="AK45" s="24">
        <f>Q45/$B45</f>
        <v>7.7499999999999999E-2</v>
      </c>
      <c r="AL45" s="24">
        <f>R45/$B45</f>
        <v>7.4999999999999997E-2</v>
      </c>
      <c r="AM45" s="24">
        <f>S45/$B45</f>
        <v>0.10499999999999998</v>
      </c>
      <c r="AN45" s="24">
        <f>T45/$B45</f>
        <v>0.05</v>
      </c>
      <c r="AO45" s="24">
        <f>U45/$B45</f>
        <v>0.21999999999999997</v>
      </c>
      <c r="AP45" s="45">
        <v>2.5</v>
      </c>
      <c r="AQ45" s="24">
        <f t="shared" si="16"/>
        <v>0</v>
      </c>
      <c r="AR45" s="24">
        <f t="shared" si="1"/>
        <v>7.7329999999999996E-2</v>
      </c>
      <c r="AS45" s="24">
        <f t="shared" si="2"/>
        <v>0</v>
      </c>
      <c r="AT45" s="24">
        <f t="shared" si="3"/>
        <v>0</v>
      </c>
      <c r="AU45" s="24">
        <f t="shared" si="20"/>
        <v>0</v>
      </c>
      <c r="AV45" s="24">
        <f t="shared" si="5"/>
        <v>0</v>
      </c>
      <c r="AW45" s="24">
        <f t="shared" si="6"/>
        <v>0</v>
      </c>
      <c r="AX45" s="24">
        <f t="shared" si="7"/>
        <v>6.2349999999999992E-3</v>
      </c>
      <c r="AY45" s="24">
        <f t="shared" si="8"/>
        <v>0</v>
      </c>
      <c r="AZ45" s="24">
        <f t="shared" si="21"/>
        <v>3.5597499999999997E-2</v>
      </c>
      <c r="BA45" s="24">
        <f t="shared" si="22"/>
        <v>0</v>
      </c>
      <c r="BB45" s="24">
        <f t="shared" si="23"/>
        <v>3.5475000000000007E-2</v>
      </c>
      <c r="BC45" s="24">
        <f t="shared" si="24"/>
        <v>0</v>
      </c>
      <c r="BD45" s="24">
        <f t="shared" si="25"/>
        <v>0</v>
      </c>
      <c r="BE45" s="42">
        <f t="shared" si="27"/>
        <v>9.250499999999999E-2</v>
      </c>
      <c r="BF45" s="42">
        <f t="shared" si="26"/>
        <v>3.0450000000000001E-2</v>
      </c>
      <c r="BG45" s="42">
        <f t="shared" si="26"/>
        <v>0</v>
      </c>
      <c r="BH45" s="32">
        <f t="shared" si="17"/>
        <v>0.27759249999999996</v>
      </c>
      <c r="BI45" s="6">
        <f t="shared" si="18"/>
        <v>0.72240750000000009</v>
      </c>
    </row>
    <row r="46" spans="1:61">
      <c r="A46" t="s">
        <v>138</v>
      </c>
      <c r="B46">
        <v>8.9999999999999998E-4</v>
      </c>
      <c r="C46">
        <v>3.5000000000000003E-2</v>
      </c>
      <c r="D46" s="48">
        <f>C46/B46</f>
        <v>38.888888888888893</v>
      </c>
      <c r="E46" s="19">
        <v>0</v>
      </c>
      <c r="F46" s="20">
        <v>9.9999999999999995E-7</v>
      </c>
      <c r="G46" s="20">
        <v>9.9999999999999995E-7</v>
      </c>
      <c r="H46" s="20">
        <v>0</v>
      </c>
      <c r="I46" s="20">
        <v>0</v>
      </c>
      <c r="J46" s="20">
        <v>1.45E-4</v>
      </c>
      <c r="K46" s="21">
        <v>0</v>
      </c>
      <c r="L46" s="20">
        <v>5.0000000000000002E-5</v>
      </c>
      <c r="M46" s="20">
        <v>0</v>
      </c>
      <c r="N46" s="20">
        <v>2.2800000000000001E-4</v>
      </c>
      <c r="O46" s="20">
        <v>1.4999999999999999E-4</v>
      </c>
      <c r="P46" s="20">
        <v>0</v>
      </c>
      <c r="Q46" s="20">
        <v>1.45E-4</v>
      </c>
      <c r="R46" s="20">
        <v>9.9999999999999995E-7</v>
      </c>
      <c r="S46" s="20">
        <v>1.9999999999999999E-6</v>
      </c>
      <c r="T46" s="20">
        <v>2.9999999999999997E-4</v>
      </c>
      <c r="U46" s="20">
        <v>2.2000000000000001E-4</v>
      </c>
      <c r="V46" s="20"/>
      <c r="Y46" s="24">
        <f>E46/$B46</f>
        <v>0</v>
      </c>
      <c r="Z46" s="24">
        <f>F46/$B46</f>
        <v>1.1111111111111111E-3</v>
      </c>
      <c r="AA46" s="24">
        <f>G46/$B46</f>
        <v>1.1111111111111111E-3</v>
      </c>
      <c r="AB46" s="24">
        <f>H46/$B46</f>
        <v>0</v>
      </c>
      <c r="AC46" s="24">
        <f>I46/$B46</f>
        <v>0</v>
      </c>
      <c r="AD46" s="24">
        <f>J46/$B46</f>
        <v>0.16111111111111112</v>
      </c>
      <c r="AE46" s="24">
        <f>K46/$B46</f>
        <v>0</v>
      </c>
      <c r="AF46" s="24">
        <f>L46/$B46</f>
        <v>5.5555555555555559E-2</v>
      </c>
      <c r="AG46" s="24">
        <f>M46/$B46</f>
        <v>0</v>
      </c>
      <c r="AH46" s="24">
        <f>N46/$B46</f>
        <v>0.25333333333333335</v>
      </c>
      <c r="AI46" s="24">
        <f>O46/$B46</f>
        <v>0.16666666666666666</v>
      </c>
      <c r="AJ46" s="24">
        <f>P46/$B46</f>
        <v>0</v>
      </c>
      <c r="AK46" s="24">
        <f>Q46/$B46</f>
        <v>0.16111111111111112</v>
      </c>
      <c r="AL46" s="24">
        <f>R46/$B46</f>
        <v>1.1111111111111111E-3</v>
      </c>
      <c r="AM46" s="24">
        <f>S46/$B46</f>
        <v>2.2222222222222222E-3</v>
      </c>
      <c r="AN46" s="24">
        <f>T46/$B46</f>
        <v>0.33333333333333331</v>
      </c>
      <c r="AO46" s="24">
        <f>U46/$B46</f>
        <v>0.24444444444444446</v>
      </c>
      <c r="AP46" s="45">
        <v>38.888888888888893</v>
      </c>
      <c r="AQ46" s="24">
        <f t="shared" si="16"/>
        <v>0</v>
      </c>
      <c r="AR46" s="24">
        <f t="shared" si="1"/>
        <v>9.0444444444444437E-4</v>
      </c>
      <c r="AS46" s="24">
        <f t="shared" si="2"/>
        <v>0</v>
      </c>
      <c r="AT46" s="24">
        <f t="shared" si="3"/>
        <v>0</v>
      </c>
      <c r="AU46" s="24">
        <f t="shared" si="20"/>
        <v>0</v>
      </c>
      <c r="AV46" s="24">
        <f t="shared" si="5"/>
        <v>0</v>
      </c>
      <c r="AW46" s="24">
        <f t="shared" si="6"/>
        <v>0</v>
      </c>
      <c r="AX46" s="24">
        <f t="shared" si="7"/>
        <v>4.7777777777777775E-3</v>
      </c>
      <c r="AY46" s="24">
        <f t="shared" si="8"/>
        <v>0</v>
      </c>
      <c r="AZ46" s="24">
        <f t="shared" si="21"/>
        <v>0.12438666666666667</v>
      </c>
      <c r="BA46" s="24">
        <f t="shared" si="22"/>
        <v>0</v>
      </c>
      <c r="BB46" s="24">
        <f t="shared" si="23"/>
        <v>0</v>
      </c>
      <c r="BC46" s="24">
        <f t="shared" si="24"/>
        <v>0</v>
      </c>
      <c r="BD46" s="24">
        <f t="shared" si="25"/>
        <v>0</v>
      </c>
      <c r="BE46" s="42">
        <f t="shared" si="27"/>
        <v>1.9577777777777779E-3</v>
      </c>
      <c r="BF46" s="42">
        <f t="shared" si="26"/>
        <v>0.20299999999999999</v>
      </c>
      <c r="BG46" s="42">
        <f t="shared" si="26"/>
        <v>0</v>
      </c>
      <c r="BH46" s="32">
        <f t="shared" si="17"/>
        <v>0.33502666666666669</v>
      </c>
      <c r="BI46" s="6">
        <f t="shared" si="18"/>
        <v>0.66497333333333331</v>
      </c>
    </row>
    <row r="47" spans="1:61">
      <c r="A47" t="s">
        <v>131</v>
      </c>
      <c r="B47">
        <v>8.0000000000000007E-5</v>
      </c>
      <c r="C47">
        <v>8.0000000000000002E-3</v>
      </c>
      <c r="D47" s="48">
        <f>C47/B47</f>
        <v>100</v>
      </c>
      <c r="E47" s="19">
        <v>2.9999999999999999E-7</v>
      </c>
      <c r="F47" s="20">
        <v>6.9E-6</v>
      </c>
      <c r="G47" s="20">
        <v>9.9999999999999995E-7</v>
      </c>
      <c r="H47" s="20">
        <v>4.3000000000000003E-6</v>
      </c>
      <c r="I47" s="20">
        <v>4.3000000000000003E-6</v>
      </c>
      <c r="J47" s="21">
        <v>4.0999999999999997E-6</v>
      </c>
      <c r="K47" s="21">
        <v>1.8000000000000001E-4</v>
      </c>
      <c r="L47" s="20">
        <v>0</v>
      </c>
      <c r="M47" s="20">
        <v>2.5000000000000002E-6</v>
      </c>
      <c r="N47" s="20">
        <v>4.7999999999999998E-6</v>
      </c>
      <c r="O47" s="20">
        <v>9.0999999999999993E-6</v>
      </c>
      <c r="P47" s="20">
        <v>5.0000000000000004E-6</v>
      </c>
      <c r="Q47" s="20">
        <v>2.7E-6</v>
      </c>
      <c r="R47" s="20">
        <v>2.2000000000000001E-6</v>
      </c>
      <c r="S47" s="20">
        <v>3.3000000000000002E-6</v>
      </c>
      <c r="T47" s="20">
        <v>1.3E-6</v>
      </c>
      <c r="U47" s="20">
        <v>1.3499999999999999E-5</v>
      </c>
      <c r="V47" s="20"/>
      <c r="Y47" s="24">
        <f>E47/$B47</f>
        <v>3.7499999999999994E-3</v>
      </c>
      <c r="Z47" s="24">
        <f>F47/$B47</f>
        <v>8.6249999999999993E-2</v>
      </c>
      <c r="AA47" s="24">
        <f>G47/$B47</f>
        <v>1.2499999999999999E-2</v>
      </c>
      <c r="AB47" s="24">
        <f>H47/$B47</f>
        <v>5.3749999999999999E-2</v>
      </c>
      <c r="AC47" s="24">
        <f>I47/$B47</f>
        <v>5.3749999999999999E-2</v>
      </c>
      <c r="AD47" s="24">
        <f>J47/$B47</f>
        <v>5.124999999999999E-2</v>
      </c>
      <c r="AE47" s="24">
        <f>K47/$B47</f>
        <v>2.25</v>
      </c>
      <c r="AF47" s="24">
        <f>L47/$B47</f>
        <v>0</v>
      </c>
      <c r="AG47" s="24">
        <f>M47/$B47</f>
        <v>3.125E-2</v>
      </c>
      <c r="AH47" s="24">
        <f>N47/$B47</f>
        <v>5.9999999999999991E-2</v>
      </c>
      <c r="AI47" s="24">
        <f>O47/$B47</f>
        <v>0.11374999999999998</v>
      </c>
      <c r="AJ47" s="24">
        <f>P47/$B47</f>
        <v>6.25E-2</v>
      </c>
      <c r="AK47" s="24">
        <f>Q47/$B47</f>
        <v>3.3749999999999995E-2</v>
      </c>
      <c r="AL47" s="24">
        <f>R47/$B47</f>
        <v>2.75E-2</v>
      </c>
      <c r="AM47" s="24">
        <f>S47/$B47</f>
        <v>4.1250000000000002E-2</v>
      </c>
      <c r="AN47" s="24">
        <f>T47/$B47</f>
        <v>1.6250000000000001E-2</v>
      </c>
      <c r="AO47" s="24">
        <f>U47/$B47</f>
        <v>0.16874999999999998</v>
      </c>
      <c r="AP47" s="45">
        <v>100</v>
      </c>
      <c r="AQ47" s="24">
        <f t="shared" si="16"/>
        <v>0</v>
      </c>
      <c r="AR47" s="24">
        <f t="shared" si="1"/>
        <v>7.0207499999999992E-2</v>
      </c>
      <c r="AS47" s="24">
        <f t="shared" si="2"/>
        <v>0</v>
      </c>
      <c r="AT47" s="24">
        <f t="shared" si="3"/>
        <v>0</v>
      </c>
      <c r="AU47" s="24">
        <f t="shared" si="20"/>
        <v>0</v>
      </c>
      <c r="AV47" s="24">
        <f t="shared" si="5"/>
        <v>0</v>
      </c>
      <c r="AW47" s="24">
        <f t="shared" si="6"/>
        <v>1.8404999999999998</v>
      </c>
      <c r="AX47" s="24">
        <f t="shared" si="7"/>
        <v>0</v>
      </c>
      <c r="AY47" s="24">
        <f t="shared" si="8"/>
        <v>0</v>
      </c>
      <c r="AZ47" s="24">
        <f t="shared" si="21"/>
        <v>2.9459999999999997E-2</v>
      </c>
      <c r="BA47" s="24">
        <f t="shared" si="22"/>
        <v>0</v>
      </c>
      <c r="BB47" s="24">
        <f t="shared" si="23"/>
        <v>8.0625000000000002E-3</v>
      </c>
      <c r="BC47" s="24">
        <f t="shared" si="24"/>
        <v>0</v>
      </c>
      <c r="BD47" s="24">
        <f t="shared" si="25"/>
        <v>0</v>
      </c>
      <c r="BE47" s="42">
        <f t="shared" si="27"/>
        <v>3.6341249999999999E-2</v>
      </c>
      <c r="BF47" s="42">
        <f t="shared" si="26"/>
        <v>9.8962500000000005E-3</v>
      </c>
      <c r="BG47" s="42">
        <f t="shared" si="26"/>
        <v>0</v>
      </c>
      <c r="BH47" s="32">
        <f t="shared" si="17"/>
        <v>1.9944674999999998</v>
      </c>
      <c r="BI47" s="6">
        <f t="shared" si="18"/>
        <v>0.99446749999999984</v>
      </c>
    </row>
    <row r="48" spans="1:61">
      <c r="A48" t="s">
        <v>142</v>
      </c>
      <c r="B48">
        <v>6.0000000000000002E-6</v>
      </c>
      <c r="C48">
        <v>5.9999999999999995E-4</v>
      </c>
      <c r="D48" s="48">
        <f>C48/B48</f>
        <v>99.999999999999986</v>
      </c>
      <c r="E48" s="19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5.4000000000000002E-7</v>
      </c>
      <c r="P48" s="20">
        <v>0</v>
      </c>
      <c r="Q48" s="20">
        <v>0</v>
      </c>
      <c r="R48" s="20">
        <v>5.4000000000000002E-7</v>
      </c>
      <c r="S48" s="20">
        <v>0</v>
      </c>
      <c r="T48" s="20">
        <v>0</v>
      </c>
      <c r="U48" s="20">
        <v>0</v>
      </c>
      <c r="V48" s="20"/>
      <c r="Y48" s="24">
        <f>E48/$B48</f>
        <v>0</v>
      </c>
      <c r="Z48" s="24">
        <f>F48/$B48</f>
        <v>0</v>
      </c>
      <c r="AA48" s="24">
        <f>G48/$B48</f>
        <v>0</v>
      </c>
      <c r="AB48" s="24">
        <f>H48/$B48</f>
        <v>0</v>
      </c>
      <c r="AC48" s="24">
        <f>I48/$B48</f>
        <v>0</v>
      </c>
      <c r="AD48" s="24">
        <f>J48/$B48</f>
        <v>0</v>
      </c>
      <c r="AE48" s="24">
        <f>K48/$B48</f>
        <v>0</v>
      </c>
      <c r="AF48" s="24">
        <f>L48/$B48</f>
        <v>0</v>
      </c>
      <c r="AG48" s="24">
        <f>M48/$B48</f>
        <v>0</v>
      </c>
      <c r="AH48" s="24">
        <f>N48/$B48</f>
        <v>0</v>
      </c>
      <c r="AI48" s="24">
        <f>O48/$B48</f>
        <v>0.09</v>
      </c>
      <c r="AJ48" s="24">
        <f>P48/$B48</f>
        <v>0</v>
      </c>
      <c r="AK48" s="24">
        <f>Q48/$B48</f>
        <v>0</v>
      </c>
      <c r="AL48" s="24">
        <f>R48/$B48</f>
        <v>0.09</v>
      </c>
      <c r="AM48" s="24">
        <f>S48/$B48</f>
        <v>0</v>
      </c>
      <c r="AN48" s="24">
        <f>T48/$B48</f>
        <v>0</v>
      </c>
      <c r="AO48" s="24">
        <f>U48/$B48</f>
        <v>0</v>
      </c>
      <c r="AP48" s="45">
        <v>100</v>
      </c>
      <c r="AQ48" s="24">
        <f t="shared" ref="AQ48" si="28">$Y$51*Y48</f>
        <v>0</v>
      </c>
      <c r="AR48" s="24">
        <f t="shared" ref="AR48" si="29">$Z$51*Z48</f>
        <v>0</v>
      </c>
      <c r="AS48" s="24">
        <f t="shared" si="2"/>
        <v>0</v>
      </c>
      <c r="AT48" s="24">
        <f t="shared" si="3"/>
        <v>0</v>
      </c>
      <c r="AU48" s="24">
        <f t="shared" ref="AU48" si="30">$AC$51*AC48</f>
        <v>0</v>
      </c>
      <c r="AV48" s="24">
        <f t="shared" ref="AV48" si="31">$AD$51*AD48</f>
        <v>0</v>
      </c>
      <c r="AW48" s="24">
        <f t="shared" ref="AW48" si="32">$AE$51*AE48</f>
        <v>0</v>
      </c>
      <c r="AX48" s="24">
        <f t="shared" ref="AX48" si="33">$AF$51*AF48</f>
        <v>0</v>
      </c>
      <c r="AY48" s="24">
        <f t="shared" ref="AY48" si="34">$AG$51*AG48</f>
        <v>0</v>
      </c>
      <c r="AZ48" s="24">
        <f t="shared" ref="AZ48" si="35">$AH$51*AH48</f>
        <v>0</v>
      </c>
      <c r="BA48" s="24">
        <f t="shared" ref="BA48" si="36">$AI$51*AI48</f>
        <v>0</v>
      </c>
      <c r="BB48" s="24">
        <f t="shared" ref="BB48" si="37">$AJ$51*AJ48</f>
        <v>0</v>
      </c>
      <c r="BC48" s="24">
        <f t="shared" ref="BC48" si="38">$AK$51*AK48</f>
        <v>0</v>
      </c>
      <c r="BD48" s="24">
        <f t="shared" ref="BD48" si="39">$AL$51*AL48</f>
        <v>0</v>
      </c>
      <c r="BE48" s="42">
        <f t="shared" si="27"/>
        <v>0</v>
      </c>
      <c r="BF48" s="42">
        <f t="shared" si="26"/>
        <v>0</v>
      </c>
      <c r="BG48" s="42">
        <f t="shared" si="26"/>
        <v>0</v>
      </c>
      <c r="BH48" s="32">
        <f t="shared" si="17"/>
        <v>0</v>
      </c>
      <c r="BI48" s="6">
        <f t="shared" si="18"/>
        <v>1</v>
      </c>
    </row>
    <row r="49" spans="1:61">
      <c r="A49" s="2" t="s">
        <v>13</v>
      </c>
      <c r="B49" s="2"/>
      <c r="C49" s="2"/>
      <c r="D49" s="2"/>
      <c r="E49" s="57">
        <v>2000</v>
      </c>
      <c r="F49" s="11">
        <v>8566</v>
      </c>
      <c r="G49" s="11">
        <v>1510</v>
      </c>
      <c r="H49" s="11">
        <v>1400</v>
      </c>
      <c r="I49" s="11">
        <v>1300</v>
      </c>
      <c r="J49" s="55">
        <v>1520</v>
      </c>
      <c r="K49" s="55">
        <v>8000</v>
      </c>
      <c r="L49" s="6">
        <v>1800</v>
      </c>
      <c r="M49" s="56">
        <v>9000</v>
      </c>
      <c r="N49" s="6">
        <v>2150</v>
      </c>
      <c r="O49" s="6">
        <v>2150</v>
      </c>
      <c r="P49" s="15">
        <v>4953</v>
      </c>
      <c r="Q49" s="6">
        <v>1800</v>
      </c>
      <c r="R49" s="6">
        <v>1260</v>
      </c>
      <c r="S49" s="6">
        <v>32000</v>
      </c>
      <c r="T49" s="20">
        <v>6500</v>
      </c>
      <c r="U49" s="30">
        <v>1500</v>
      </c>
      <c r="V49" s="20"/>
      <c r="BH49" s="54">
        <f>SUM(BH18:BH48)</f>
        <v>49.822108064293445</v>
      </c>
      <c r="BI49" s="6">
        <f t="shared" si="18"/>
        <v>48.822108064293445</v>
      </c>
    </row>
    <row r="50" spans="1:61">
      <c r="E50" s="3" t="s">
        <v>208</v>
      </c>
      <c r="F50" s="8" t="s">
        <v>199</v>
      </c>
      <c r="G50" s="6" t="s">
        <v>198</v>
      </c>
      <c r="H50" s="6" t="s">
        <v>200</v>
      </c>
      <c r="I50" s="6" t="s">
        <v>201</v>
      </c>
      <c r="L50" s="6" t="s">
        <v>202</v>
      </c>
      <c r="N50" s="6" t="s">
        <v>203</v>
      </c>
      <c r="O50" s="6" t="s">
        <v>204</v>
      </c>
      <c r="P50" s="6" t="s">
        <v>205</v>
      </c>
      <c r="Q50" s="6" t="s">
        <v>206</v>
      </c>
      <c r="R50" t="s">
        <v>207</v>
      </c>
      <c r="V50" s="25" t="s">
        <v>152</v>
      </c>
      <c r="W50" s="26" t="s">
        <v>153</v>
      </c>
      <c r="X50" s="26" t="s">
        <v>154</v>
      </c>
      <c r="Y50" s="6">
        <f t="shared" ref="Y50:AO50" si="40">(34 - SUM(Y18:Y47))</f>
        <v>27.39198477454045</v>
      </c>
      <c r="Z50" s="6">
        <f t="shared" si="40"/>
        <v>21.720040531450991</v>
      </c>
      <c r="AA50" s="6">
        <f t="shared" si="40"/>
        <v>15.45273249131856</v>
      </c>
      <c r="AB50" s="6">
        <f t="shared" si="40"/>
        <v>13.101635153224152</v>
      </c>
      <c r="AC50" s="6">
        <f t="shared" si="40"/>
        <v>21.233083170139004</v>
      </c>
      <c r="AD50" s="6">
        <f t="shared" si="40"/>
        <v>12.093051897388367</v>
      </c>
      <c r="AE50" s="6">
        <f t="shared" si="40"/>
        <v>13.550639332504876</v>
      </c>
      <c r="AF50" s="6">
        <f t="shared" si="40"/>
        <v>26.592262142326426</v>
      </c>
      <c r="AG50" s="6">
        <f t="shared" si="40"/>
        <v>17.239517110661545</v>
      </c>
      <c r="AH50" s="6">
        <f t="shared" si="40"/>
        <v>9.7963472087335077</v>
      </c>
      <c r="AI50" s="6">
        <f t="shared" si="40"/>
        <v>12.932146069685849</v>
      </c>
      <c r="AJ50" s="6">
        <f t="shared" si="40"/>
        <v>25.646372166043101</v>
      </c>
      <c r="AK50" s="6">
        <f t="shared" si="40"/>
        <v>23.352200280875415</v>
      </c>
      <c r="AL50" s="6">
        <f t="shared" si="40"/>
        <v>22.747915258152709</v>
      </c>
      <c r="AM50" s="6">
        <f t="shared" si="40"/>
        <v>27.123732634947054</v>
      </c>
      <c r="AN50" s="6">
        <f t="shared" si="40"/>
        <v>28.348151863021872</v>
      </c>
      <c r="AO50" s="6">
        <f t="shared" si="40"/>
        <v>16.912817853530164</v>
      </c>
    </row>
    <row r="51" spans="1:61">
      <c r="E51" s="3" t="s">
        <v>209</v>
      </c>
      <c r="V51">
        <f>SUM(Y51:AL51)</f>
        <v>2.3380000000000001</v>
      </c>
      <c r="W51">
        <f>SUM(Y53:AO53)</f>
        <v>4751.6611000000003</v>
      </c>
      <c r="X51">
        <f>SUM(BI18:BI23)</f>
        <v>1.7255951701393495</v>
      </c>
      <c r="Y51">
        <v>0</v>
      </c>
      <c r="Z51" s="46">
        <v>0.81399999999999995</v>
      </c>
      <c r="AA51">
        <v>0</v>
      </c>
      <c r="AB51">
        <v>0</v>
      </c>
      <c r="AC51">
        <v>0</v>
      </c>
      <c r="AD51">
        <v>0</v>
      </c>
      <c r="AE51">
        <v>0.81799999999999995</v>
      </c>
      <c r="AF51">
        <v>8.5999999999999993E-2</v>
      </c>
      <c r="AG51">
        <v>0</v>
      </c>
      <c r="AH51">
        <v>0.49099999999999999</v>
      </c>
      <c r="AI51">
        <v>0</v>
      </c>
      <c r="AJ51">
        <v>0.129</v>
      </c>
      <c r="AK51">
        <v>0</v>
      </c>
      <c r="AL51">
        <v>0</v>
      </c>
      <c r="AM51" s="46">
        <v>0.88100000000000001</v>
      </c>
      <c r="AN51" s="46">
        <v>0.60899999999999999</v>
      </c>
      <c r="AO51" s="46">
        <v>0</v>
      </c>
    </row>
    <row r="52" spans="1:61">
      <c r="V52" s="29" t="s">
        <v>158</v>
      </c>
      <c r="W52">
        <v>0.2</v>
      </c>
      <c r="X52">
        <f>SUM(BI25:BI36)</f>
        <v>6.2675087087787746</v>
      </c>
      <c r="Y52" s="6">
        <f>Y51*100</f>
        <v>0</v>
      </c>
      <c r="Z52" s="6">
        <f t="shared" ref="Z52:AO52" si="41">Z51*100</f>
        <v>81.399999999999991</v>
      </c>
      <c r="AA52" s="6">
        <f t="shared" si="41"/>
        <v>0</v>
      </c>
      <c r="AB52" s="6">
        <f t="shared" si="41"/>
        <v>0</v>
      </c>
      <c r="AC52" s="6">
        <f t="shared" si="41"/>
        <v>0</v>
      </c>
      <c r="AD52" s="6">
        <f t="shared" si="41"/>
        <v>0</v>
      </c>
      <c r="AE52" s="6">
        <f t="shared" si="41"/>
        <v>81.8</v>
      </c>
      <c r="AF52" s="6">
        <f t="shared" si="41"/>
        <v>8.6</v>
      </c>
      <c r="AG52" s="6">
        <f t="shared" si="41"/>
        <v>0</v>
      </c>
      <c r="AH52" s="6">
        <f t="shared" si="41"/>
        <v>49.1</v>
      </c>
      <c r="AI52" s="6">
        <f t="shared" si="41"/>
        <v>0</v>
      </c>
      <c r="AJ52" s="6">
        <f t="shared" si="41"/>
        <v>12.9</v>
      </c>
      <c r="AK52" s="6">
        <f t="shared" si="41"/>
        <v>0</v>
      </c>
      <c r="AL52" s="6">
        <f t="shared" si="41"/>
        <v>0</v>
      </c>
      <c r="AM52" s="6">
        <f t="shared" si="41"/>
        <v>88.1</v>
      </c>
      <c r="AN52" s="6">
        <f t="shared" si="41"/>
        <v>60.9</v>
      </c>
      <c r="AO52" s="6">
        <f t="shared" si="41"/>
        <v>0</v>
      </c>
    </row>
    <row r="53" spans="1:61">
      <c r="V53" s="29" t="s">
        <v>159</v>
      </c>
      <c r="W53">
        <v>0.4</v>
      </c>
      <c r="X53" s="20">
        <f>SUM(BI37:BI47)</f>
        <v>22.523393401960778</v>
      </c>
      <c r="Y53">
        <f>E49*Y52/1000</f>
        <v>0</v>
      </c>
      <c r="Z53">
        <f t="shared" ref="Z53:AO53" si="42">F49*Z52/1000</f>
        <v>697.27239999999995</v>
      </c>
      <c r="AA53">
        <f t="shared" si="42"/>
        <v>0</v>
      </c>
      <c r="AB53">
        <f t="shared" si="42"/>
        <v>0</v>
      </c>
      <c r="AC53">
        <f t="shared" si="42"/>
        <v>0</v>
      </c>
      <c r="AD53">
        <f t="shared" si="42"/>
        <v>0</v>
      </c>
      <c r="AE53">
        <f t="shared" si="42"/>
        <v>654.4</v>
      </c>
      <c r="AF53">
        <f t="shared" si="42"/>
        <v>15.48</v>
      </c>
      <c r="AG53">
        <f t="shared" si="42"/>
        <v>0</v>
      </c>
      <c r="AH53">
        <f t="shared" si="42"/>
        <v>105.565</v>
      </c>
      <c r="AI53">
        <f t="shared" si="42"/>
        <v>0</v>
      </c>
      <c r="AJ53">
        <f t="shared" si="42"/>
        <v>63.893700000000003</v>
      </c>
      <c r="AK53">
        <f t="shared" si="42"/>
        <v>0</v>
      </c>
      <c r="AL53">
        <f t="shared" si="42"/>
        <v>0</v>
      </c>
      <c r="AM53">
        <f t="shared" si="42"/>
        <v>2819.2</v>
      </c>
      <c r="AN53">
        <f t="shared" si="42"/>
        <v>395.85</v>
      </c>
      <c r="AO53">
        <f t="shared" si="42"/>
        <v>0</v>
      </c>
    </row>
    <row r="54" spans="1:61">
      <c r="X54" s="30">
        <f>X51+W52*X52+W53*X53</f>
        <v>11.988454272679416</v>
      </c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</row>
    <row r="55" spans="1:61">
      <c r="Y55">
        <v>0</v>
      </c>
    </row>
    <row r="56" spans="1:61">
      <c r="Y56" s="46">
        <v>1.007652752</v>
      </c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Q56" s="6"/>
    </row>
    <row r="57" spans="1:61">
      <c r="X57" s="20"/>
      <c r="Y57">
        <v>1.20022807E-2</v>
      </c>
      <c r="AQ57" s="6"/>
    </row>
    <row r="58" spans="1:61">
      <c r="Y58">
        <v>5.8179999999999998E-7</v>
      </c>
    </row>
    <row r="59" spans="1:61">
      <c r="Y59">
        <v>1.60033E-5</v>
      </c>
    </row>
    <row r="60" spans="1:61">
      <c r="Y60">
        <v>9.1416519000000005E-3</v>
      </c>
    </row>
    <row r="61" spans="1:61">
      <c r="Y61">
        <v>2.0455454201999999</v>
      </c>
      <c r="AQ61" s="6"/>
    </row>
    <row r="62" spans="1:61">
      <c r="Y62">
        <v>1.7870909999999999E-4</v>
      </c>
      <c r="AQ62" s="6"/>
    </row>
    <row r="63" spans="1:61">
      <c r="Y63">
        <v>9.8080999999999998E-5</v>
      </c>
      <c r="AQ63" s="6"/>
    </row>
    <row r="64" spans="1:61">
      <c r="Y64">
        <v>0.52094419089999999</v>
      </c>
      <c r="AQ64" s="6"/>
    </row>
    <row r="65" spans="2:43">
      <c r="Y65">
        <v>8.6155629999999997E-4</v>
      </c>
      <c r="AQ65" s="6"/>
    </row>
    <row r="66" spans="2:43">
      <c r="Y66">
        <v>7.3840822000000002E-3</v>
      </c>
      <c r="AQ66" s="6"/>
    </row>
    <row r="67" spans="2:43">
      <c r="Y67">
        <v>2.9827993000000001E-3</v>
      </c>
      <c r="AQ67" s="6"/>
    </row>
    <row r="68" spans="2:43">
      <c r="Y68">
        <v>0.40440966290000002</v>
      </c>
      <c r="AQ68" s="6"/>
    </row>
    <row r="69" spans="2:43">
      <c r="Y69" s="46">
        <v>0.57686657929999996</v>
      </c>
      <c r="AQ69" s="6"/>
    </row>
    <row r="70" spans="2:43">
      <c r="Y70" s="46">
        <v>0.53815209720000001</v>
      </c>
      <c r="AQ70" s="6"/>
    </row>
    <row r="71" spans="2:43">
      <c r="Y71" s="46">
        <v>4.8498400000000003E-5</v>
      </c>
    </row>
    <row r="72" spans="2:43">
      <c r="Y72" s="46"/>
    </row>
    <row r="73" spans="2:43">
      <c r="B73">
        <v>5000</v>
      </c>
      <c r="C73">
        <v>200</v>
      </c>
      <c r="D73">
        <v>50</v>
      </c>
      <c r="E73" s="3">
        <v>1000</v>
      </c>
      <c r="F73" s="6">
        <v>210</v>
      </c>
      <c r="G73" s="6">
        <v>150</v>
      </c>
      <c r="H73" s="6">
        <v>6</v>
      </c>
      <c r="I73" s="6">
        <v>80</v>
      </c>
      <c r="J73" s="6">
        <v>150</v>
      </c>
      <c r="K73" s="6">
        <v>2.5</v>
      </c>
      <c r="L73" s="6">
        <v>4</v>
      </c>
      <c r="M73" s="6">
        <v>2</v>
      </c>
      <c r="N73" s="6">
        <v>4.4999999999999998E-2</v>
      </c>
      <c r="O73" s="6">
        <v>0.05</v>
      </c>
      <c r="P73" s="6">
        <v>8.9999999999999993E-3</v>
      </c>
      <c r="Q73" s="6">
        <v>5.0000000000000001E-3</v>
      </c>
      <c r="R73">
        <v>2.9999999999999997E-4</v>
      </c>
      <c r="S73">
        <v>1.6999999999999999E-3</v>
      </c>
      <c r="T73">
        <v>1E-3</v>
      </c>
      <c r="U73">
        <v>1.7</v>
      </c>
      <c r="V73">
        <v>1</v>
      </c>
      <c r="W73">
        <v>3.5000000000000003E-2</v>
      </c>
      <c r="X73">
        <v>1</v>
      </c>
      <c r="Y73" s="46">
        <v>0.1</v>
      </c>
      <c r="Z73">
        <v>0.17</v>
      </c>
      <c r="AA73">
        <v>0.15</v>
      </c>
      <c r="AB73">
        <v>0.03</v>
      </c>
      <c r="AC73">
        <v>1E-3</v>
      </c>
      <c r="AD73">
        <v>3.5000000000000003E-2</v>
      </c>
      <c r="AE73">
        <v>8.0000000000000002E-3</v>
      </c>
      <c r="AF73" t="s">
        <v>210</v>
      </c>
    </row>
    <row r="74" spans="2:43">
      <c r="Y74" s="46"/>
    </row>
    <row r="75" spans="2:43">
      <c r="Y75" s="46"/>
    </row>
    <row r="76" spans="2:43">
      <c r="Y76" s="46"/>
    </row>
    <row r="77" spans="2:43">
      <c r="Y77" s="46"/>
    </row>
    <row r="78" spans="2:43">
      <c r="Y78" s="46"/>
    </row>
    <row r="79" spans="2:43">
      <c r="Y79" s="46"/>
    </row>
    <row r="80" spans="2:43">
      <c r="Y80" s="46"/>
    </row>
    <row r="81" spans="25:25">
      <c r="Y81" s="46"/>
    </row>
    <row r="82" spans="25:25">
      <c r="Y82" s="46"/>
    </row>
    <row r="83" spans="25:25">
      <c r="Y83" s="46"/>
    </row>
    <row r="84" spans="25:25">
      <c r="Y84" s="46"/>
    </row>
  </sheetData>
  <mergeCells count="2">
    <mergeCell ref="AQ13:BD16"/>
    <mergeCell ref="H17:I17"/>
  </mergeCells>
  <conditionalFormatting sqref="Y18:B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4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H18:BH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4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6:AP4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6" r:id="rId1"/>
    <hyperlink ref="K6" r:id="rId2"/>
    <hyperlink ref="F6" r:id="rId3"/>
    <hyperlink ref="G6" r:id="rId4"/>
    <hyperlink ref="H6" r:id="rId5"/>
    <hyperlink ref="I6" r:id="rId6"/>
    <hyperlink ref="J6" r:id="rId7"/>
    <hyperlink ref="L6" r:id="rId8"/>
    <hyperlink ref="M6" r:id="rId9"/>
    <hyperlink ref="N6" r:id="rId10"/>
    <hyperlink ref="O6" r:id="rId11"/>
    <hyperlink ref="P6" r:id="rId12"/>
    <hyperlink ref="Q6" r:id="rId13"/>
    <hyperlink ref="R6" r:id="rId14"/>
    <hyperlink ref="H17" r:id="rId15"/>
    <hyperlink ref="F50" r:id="rId16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workbookViewId="0">
      <selection activeCell="B43" sqref="B43"/>
    </sheetView>
  </sheetViews>
  <sheetFormatPr defaultRowHeight="15"/>
  <cols>
    <col min="1" max="17" width="13.7109375" bestFit="1" customWidth="1"/>
  </cols>
  <sheetData>
    <row r="1" spans="1:17">
      <c r="A1" s="53">
        <v>635</v>
      </c>
      <c r="B1" s="53">
        <v>628</v>
      </c>
      <c r="C1" s="53">
        <v>371</v>
      </c>
      <c r="D1" s="53">
        <v>362</v>
      </c>
      <c r="E1" s="53">
        <v>362</v>
      </c>
      <c r="F1" s="53">
        <v>316</v>
      </c>
      <c r="G1" s="53">
        <v>328</v>
      </c>
      <c r="H1" s="53">
        <v>293</v>
      </c>
      <c r="I1" s="53">
        <v>368</v>
      </c>
      <c r="J1" s="53">
        <v>412</v>
      </c>
      <c r="K1" s="53">
        <v>343</v>
      </c>
      <c r="L1" s="53">
        <v>372</v>
      </c>
      <c r="M1" s="53">
        <v>408</v>
      </c>
      <c r="N1" s="53">
        <v>373</v>
      </c>
      <c r="O1" s="53">
        <v>346</v>
      </c>
      <c r="P1" s="53">
        <v>519</v>
      </c>
      <c r="Q1" s="53">
        <v>623</v>
      </c>
    </row>
    <row r="2" spans="1:17">
      <c r="A2" s="53">
        <v>63</v>
      </c>
      <c r="B2" s="53">
        <v>56</v>
      </c>
      <c r="C2" s="53">
        <v>11.23</v>
      </c>
      <c r="D2" s="53">
        <v>7.2</v>
      </c>
      <c r="E2" s="53">
        <v>32</v>
      </c>
      <c r="F2" s="53">
        <v>2</v>
      </c>
      <c r="G2" s="53">
        <v>0</v>
      </c>
      <c r="H2" s="53">
        <v>0</v>
      </c>
      <c r="I2" s="53">
        <v>21</v>
      </c>
      <c r="J2" s="53">
        <v>15.3</v>
      </c>
      <c r="K2" s="53">
        <v>6.2</v>
      </c>
      <c r="L2" s="53">
        <v>3.6</v>
      </c>
      <c r="M2" s="53">
        <v>13.8</v>
      </c>
      <c r="N2" s="53">
        <v>7</v>
      </c>
      <c r="O2" s="53">
        <v>3.3</v>
      </c>
      <c r="P2" s="53">
        <v>34.1</v>
      </c>
      <c r="Q2" s="53">
        <v>52</v>
      </c>
    </row>
    <row r="3" spans="1:17">
      <c r="A3" s="53">
        <v>8</v>
      </c>
      <c r="B3" s="53">
        <v>4.5</v>
      </c>
      <c r="C3" s="53">
        <v>1</v>
      </c>
      <c r="D3" s="53">
        <v>1.8</v>
      </c>
      <c r="E3" s="53">
        <v>4</v>
      </c>
      <c r="F3" s="53">
        <v>0.4</v>
      </c>
      <c r="G3" s="53">
        <v>0</v>
      </c>
      <c r="H3" s="53">
        <v>0</v>
      </c>
      <c r="I3" s="53">
        <v>13</v>
      </c>
      <c r="J3" s="53">
        <v>2.67</v>
      </c>
      <c r="K3" s="53">
        <v>0</v>
      </c>
      <c r="L3" s="53">
        <v>0.6</v>
      </c>
      <c r="M3" s="53">
        <v>1.4</v>
      </c>
      <c r="N3" s="53">
        <v>1.3</v>
      </c>
      <c r="O3" s="53">
        <v>0.3</v>
      </c>
      <c r="P3" s="53">
        <v>28.7</v>
      </c>
      <c r="Q3" s="53">
        <v>9</v>
      </c>
    </row>
    <row r="4" spans="1:17">
      <c r="A4" s="53">
        <v>6.4</v>
      </c>
      <c r="B4" s="53">
        <v>4</v>
      </c>
      <c r="C4" s="53">
        <v>17.23</v>
      </c>
      <c r="D4" s="53">
        <v>2.9</v>
      </c>
      <c r="E4" s="53">
        <v>30</v>
      </c>
      <c r="F4" s="53">
        <v>16.600000000000001</v>
      </c>
      <c r="G4" s="53">
        <v>68</v>
      </c>
      <c r="H4" s="53">
        <v>51</v>
      </c>
      <c r="I4" s="53">
        <v>8.9</v>
      </c>
      <c r="J4" s="53">
        <v>14.8</v>
      </c>
      <c r="K4" s="53">
        <v>48.7</v>
      </c>
      <c r="L4" s="53">
        <v>74</v>
      </c>
      <c r="M4" s="53">
        <v>19.7</v>
      </c>
      <c r="N4" s="53">
        <v>59.1</v>
      </c>
      <c r="O4" s="53">
        <v>77.400000000000006</v>
      </c>
      <c r="P4" s="53">
        <v>54.5</v>
      </c>
      <c r="Q4" s="53">
        <v>24</v>
      </c>
    </row>
    <row r="5" spans="1:17">
      <c r="A5" s="53">
        <v>6.4</v>
      </c>
      <c r="B5" s="53">
        <v>4</v>
      </c>
      <c r="C5" s="53">
        <v>6.12</v>
      </c>
      <c r="D5" s="53">
        <v>2.7</v>
      </c>
      <c r="E5" s="53">
        <v>0</v>
      </c>
      <c r="F5" s="53">
        <v>0.4</v>
      </c>
      <c r="G5" s="53">
        <v>11</v>
      </c>
      <c r="H5" s="53">
        <v>37.700000000000003</v>
      </c>
      <c r="I5" s="53">
        <v>0.6</v>
      </c>
      <c r="J5" s="53">
        <v>0</v>
      </c>
      <c r="K5" s="53">
        <v>5</v>
      </c>
      <c r="L5" s="53">
        <v>24</v>
      </c>
      <c r="M5" s="53">
        <v>7.2</v>
      </c>
      <c r="N5" s="53">
        <v>1.1000000000000001</v>
      </c>
      <c r="O5" s="53">
        <v>63.4</v>
      </c>
      <c r="P5" s="53">
        <v>34.299999999999997</v>
      </c>
      <c r="Q5" s="53">
        <v>6</v>
      </c>
    </row>
    <row r="6" spans="1:17">
      <c r="A6" s="53">
        <v>6.2</v>
      </c>
      <c r="B6" s="53">
        <v>21</v>
      </c>
      <c r="C6" s="53">
        <v>36.04</v>
      </c>
      <c r="D6" s="53">
        <v>36.9</v>
      </c>
      <c r="E6" s="53">
        <v>24</v>
      </c>
      <c r="F6" s="53">
        <v>46</v>
      </c>
      <c r="G6" s="53">
        <v>4.0999999999999996</v>
      </c>
      <c r="H6" s="53">
        <v>4.46</v>
      </c>
      <c r="I6" s="53">
        <v>20</v>
      </c>
      <c r="J6" s="53">
        <v>51.5</v>
      </c>
      <c r="K6" s="53">
        <v>19.2</v>
      </c>
      <c r="L6" s="53">
        <v>6.3</v>
      </c>
      <c r="M6" s="53">
        <v>45.5</v>
      </c>
      <c r="N6" s="53">
        <v>13</v>
      </c>
      <c r="O6" s="53">
        <v>4.7</v>
      </c>
      <c r="P6" s="53">
        <v>2.2999999999999998</v>
      </c>
      <c r="Q6" s="53">
        <v>25</v>
      </c>
    </row>
    <row r="7" spans="1:17">
      <c r="A7" s="53">
        <v>0.08</v>
      </c>
      <c r="B7" s="53">
        <v>0</v>
      </c>
      <c r="C7" s="53">
        <v>0.03</v>
      </c>
      <c r="D7" s="53">
        <v>0.15</v>
      </c>
      <c r="E7" s="53">
        <v>0.02</v>
      </c>
      <c r="F7" s="53">
        <v>0.01</v>
      </c>
      <c r="G7" s="53">
        <v>0.27</v>
      </c>
      <c r="H7" s="53">
        <v>0.03</v>
      </c>
      <c r="I7" s="53">
        <v>7.0000000000000007E-2</v>
      </c>
      <c r="J7" s="53">
        <v>0.1</v>
      </c>
      <c r="K7" s="53">
        <v>7.0000000000000001E-3</v>
      </c>
      <c r="L7" s="53">
        <v>0.01</v>
      </c>
      <c r="M7" s="53">
        <v>2.8199999999999999E-2</v>
      </c>
      <c r="N7" s="53">
        <v>0.03</v>
      </c>
      <c r="O7" s="53">
        <v>0.04</v>
      </c>
      <c r="P7" s="53">
        <v>0.04</v>
      </c>
      <c r="Q7" s="53">
        <v>0.1</v>
      </c>
    </row>
    <row r="8" spans="1:17">
      <c r="A8" s="53">
        <v>20</v>
      </c>
      <c r="B8" s="53">
        <v>9.3000000000000007</v>
      </c>
      <c r="C8" s="53">
        <v>24.5</v>
      </c>
      <c r="D8" s="53">
        <v>34.9</v>
      </c>
      <c r="E8" s="53">
        <v>27</v>
      </c>
      <c r="F8" s="53">
        <v>17</v>
      </c>
      <c r="G8" s="53">
        <v>20</v>
      </c>
      <c r="H8" s="53">
        <v>35.6</v>
      </c>
      <c r="I8" s="53">
        <v>35</v>
      </c>
      <c r="J8" s="53">
        <v>14.6</v>
      </c>
      <c r="K8" s="53">
        <v>20.892999999999986</v>
      </c>
      <c r="L8" s="53">
        <v>9.4</v>
      </c>
      <c r="M8" s="53">
        <v>12.371800000000007</v>
      </c>
      <c r="N8" s="53">
        <v>10.199999999999999</v>
      </c>
      <c r="O8" s="53">
        <v>7.5</v>
      </c>
      <c r="P8" s="53">
        <v>4.4000000000000004</v>
      </c>
      <c r="Q8" s="53">
        <v>8.1999999999999993</v>
      </c>
    </row>
    <row r="9" spans="1:17">
      <c r="A9" s="53">
        <v>0.33700000000000002</v>
      </c>
      <c r="B9" s="53">
        <v>0.70499999999999996</v>
      </c>
      <c r="C9" s="53">
        <v>6.7000000000000004E-2</v>
      </c>
      <c r="D9" s="53">
        <v>0.81299999999999994</v>
      </c>
      <c r="E9" s="53">
        <v>0.81299999999999994</v>
      </c>
      <c r="F9" s="53">
        <v>2.3839999999999999</v>
      </c>
      <c r="G9" s="53">
        <v>3.395</v>
      </c>
      <c r="H9" s="53">
        <v>0.82699999999999996</v>
      </c>
      <c r="I9" s="53">
        <v>1.524</v>
      </c>
      <c r="J9" s="53">
        <v>0.39700000000000002</v>
      </c>
      <c r="K9" s="53">
        <v>0.84599999999999997</v>
      </c>
      <c r="L9" s="53">
        <v>0.99099999999999999</v>
      </c>
      <c r="M9" s="53">
        <v>0.51300000000000001</v>
      </c>
      <c r="N9" s="53">
        <v>0.371</v>
      </c>
      <c r="O9" s="53">
        <v>0.68</v>
      </c>
      <c r="P9" s="53">
        <v>0.53600000000000003</v>
      </c>
      <c r="Q9" s="53">
        <v>0.755</v>
      </c>
    </row>
    <row r="10" spans="1:17">
      <c r="A10" s="53">
        <v>1.4999999999999999E-2</v>
      </c>
      <c r="B10" s="53">
        <v>0.23200000000000001</v>
      </c>
      <c r="C10" s="53">
        <v>0.114</v>
      </c>
      <c r="D10" s="53">
        <v>0.255</v>
      </c>
      <c r="E10" s="53">
        <v>0.255</v>
      </c>
      <c r="F10" s="53">
        <v>0.24099999999999999</v>
      </c>
      <c r="G10" s="53">
        <v>0.10299999999999999</v>
      </c>
      <c r="H10" s="53">
        <v>0.34799999999999998</v>
      </c>
      <c r="I10" s="53">
        <v>0.128</v>
      </c>
      <c r="J10" s="53">
        <v>0.14899999999999999</v>
      </c>
      <c r="K10" s="53">
        <v>4.4999999999999998E-2</v>
      </c>
      <c r="L10" s="53">
        <v>6.4000000000000001E-2</v>
      </c>
      <c r="M10" s="53">
        <v>6.0999999999999999E-2</v>
      </c>
      <c r="N10" s="53">
        <v>5.5E-2</v>
      </c>
      <c r="O10" s="53">
        <v>0.153</v>
      </c>
      <c r="P10" s="53">
        <v>1.7999999999999999E-2</v>
      </c>
      <c r="Q10" s="53">
        <v>0.123</v>
      </c>
    </row>
    <row r="11" spans="1:17">
      <c r="A11" s="53">
        <v>0.107</v>
      </c>
      <c r="B11" s="53">
        <v>0.51200000000000001</v>
      </c>
      <c r="C11" s="53">
        <v>0.68899999999999995</v>
      </c>
      <c r="D11" s="53">
        <v>0.64200000000000002</v>
      </c>
      <c r="E11" s="53">
        <v>0.64200000000000002</v>
      </c>
      <c r="F11" s="53">
        <v>0.67400000000000004</v>
      </c>
      <c r="G11" s="53">
        <v>0.27100000000000002</v>
      </c>
      <c r="H11" s="53">
        <v>7.9000000000000001E-2</v>
      </c>
      <c r="I11" s="53">
        <v>0.73399999999999999</v>
      </c>
      <c r="J11" s="53">
        <v>0.75700000000000001</v>
      </c>
      <c r="K11" s="53">
        <v>0.318</v>
      </c>
      <c r="L11" s="53">
        <v>0.13700000000000001</v>
      </c>
      <c r="M11" s="53">
        <v>0.51300000000000001</v>
      </c>
      <c r="N11" s="53">
        <v>0.45200000000000001</v>
      </c>
      <c r="O11" s="53">
        <v>0.104</v>
      </c>
      <c r="P11" s="53">
        <v>5.6000000000000001E-2</v>
      </c>
      <c r="Q11" s="53">
        <v>0.31</v>
      </c>
    </row>
    <row r="12" spans="1:17">
      <c r="A12" s="53">
        <v>0.05</v>
      </c>
      <c r="B12" s="53">
        <v>0.251</v>
      </c>
      <c r="C12" s="53">
        <v>0.34599999999999997</v>
      </c>
      <c r="D12" s="53">
        <v>0.39200000000000002</v>
      </c>
      <c r="E12" s="53">
        <v>0.39200000000000002</v>
      </c>
      <c r="F12" s="53">
        <v>0.28999999999999998</v>
      </c>
      <c r="G12" s="53">
        <v>0.21299999999999999</v>
      </c>
      <c r="H12" s="53">
        <v>5.3999999999999999E-2</v>
      </c>
      <c r="I12" s="53">
        <v>0.5</v>
      </c>
      <c r="J12" s="53">
        <v>0.33800000000000002</v>
      </c>
      <c r="K12" s="53">
        <v>0.16600000000000001</v>
      </c>
      <c r="L12" s="53">
        <v>7.3999999999999996E-2</v>
      </c>
      <c r="M12" s="53">
        <v>0.20100000000000001</v>
      </c>
      <c r="N12" s="53">
        <v>0.14399999999999999</v>
      </c>
      <c r="O12" s="53">
        <v>7.0000000000000007E-2</v>
      </c>
      <c r="P12" s="53">
        <v>7.5999999999999998E-2</v>
      </c>
      <c r="Q12" s="53">
        <v>0.17299999999999999</v>
      </c>
    </row>
    <row r="13" spans="1:17">
      <c r="A13" s="53">
        <v>1.9E-3</v>
      </c>
      <c r="B13" s="53">
        <v>3.2200000000000002E-3</v>
      </c>
      <c r="C13" s="53">
        <v>6.0000000000000001E-3</v>
      </c>
      <c r="D13" s="53">
        <v>5.7000000000000002E-3</v>
      </c>
      <c r="E13" s="53">
        <v>5.7000000000000002E-3</v>
      </c>
      <c r="F13" s="53">
        <v>9.1999999999999998E-3</v>
      </c>
      <c r="G13" s="53">
        <v>4.7999999999999996E-3</v>
      </c>
      <c r="H13" s="53">
        <v>2.8999999999999998E-3</v>
      </c>
      <c r="I13" s="53">
        <v>1.3899999999999999E-2</v>
      </c>
      <c r="J13" s="53">
        <v>1.4200000000000001E-2</v>
      </c>
      <c r="K13" s="53">
        <v>4.8999999999999998E-3</v>
      </c>
      <c r="L13" s="53">
        <v>2.3999999999999998E-3</v>
      </c>
      <c r="M13" s="53">
        <v>3.0999999999999999E-3</v>
      </c>
      <c r="N13" s="53">
        <v>3.8E-3</v>
      </c>
      <c r="O13" s="53">
        <v>3.2000000000000002E-3</v>
      </c>
      <c r="P13" s="53">
        <v>1.2999999999999999E-3</v>
      </c>
      <c r="Q13" s="53">
        <v>4.4000000000000003E-3</v>
      </c>
    </row>
    <row r="14" spans="1:17">
      <c r="A14" s="53">
        <v>1.8E-3</v>
      </c>
      <c r="B14" s="53">
        <v>2.8E-3</v>
      </c>
      <c r="C14" s="53">
        <v>5.0000000000000001E-3</v>
      </c>
      <c r="D14" s="53">
        <v>4.3E-3</v>
      </c>
      <c r="E14" s="53">
        <v>4.3E-3</v>
      </c>
      <c r="F14" s="53">
        <v>2.5000000000000001E-3</v>
      </c>
      <c r="G14" s="53">
        <v>4.0000000000000002E-4</v>
      </c>
      <c r="H14" s="53">
        <v>8.9999999999999998E-4</v>
      </c>
      <c r="I14" s="53">
        <v>6.7999999999999996E-3</v>
      </c>
      <c r="J14" s="53">
        <v>0.01</v>
      </c>
      <c r="K14" s="53">
        <v>2.8E-3</v>
      </c>
      <c r="L14" s="53">
        <v>4.0000000000000002E-4</v>
      </c>
      <c r="M14" s="53">
        <v>3.3999999999999998E-3</v>
      </c>
      <c r="N14" s="53">
        <v>2.8400000000000001E-3</v>
      </c>
      <c r="O14" s="53">
        <v>8.0000000000000004E-4</v>
      </c>
      <c r="P14" s="53">
        <v>6.9999999999999999E-4</v>
      </c>
      <c r="Q14" s="53">
        <v>2.5000000000000001E-3</v>
      </c>
    </row>
    <row r="15" spans="1:17">
      <c r="A15" s="53">
        <v>2.5000000000000001E-3</v>
      </c>
      <c r="B15" s="53">
        <v>1.81E-3</v>
      </c>
      <c r="C15" s="53">
        <v>2.5000000000000001E-3</v>
      </c>
      <c r="D15" s="53">
        <v>2.5000000000000001E-3</v>
      </c>
      <c r="E15" s="53">
        <v>2.5000000000000001E-3</v>
      </c>
      <c r="F15" s="53">
        <v>3.0000000000000001E-3</v>
      </c>
      <c r="G15" s="53">
        <v>1.1999999999999999E-3</v>
      </c>
      <c r="H15" s="53">
        <v>5.0000000000000001E-4</v>
      </c>
      <c r="I15" s="53">
        <v>3.8E-3</v>
      </c>
      <c r="J15" s="53">
        <v>1.4E-3</v>
      </c>
      <c r="K15" s="53">
        <v>1.6000000000000001E-3</v>
      </c>
      <c r="L15" s="53">
        <v>1.1999999999999999E-3</v>
      </c>
      <c r="M15" s="53">
        <v>3.8999999999999998E-3</v>
      </c>
      <c r="N15" s="53">
        <v>4.0000000000000001E-3</v>
      </c>
      <c r="O15" s="53">
        <v>1.2999999999999999E-3</v>
      </c>
      <c r="P15" s="53">
        <v>8.9999999999999998E-4</v>
      </c>
      <c r="Q15" s="53">
        <v>5.4999999999999997E-3</v>
      </c>
    </row>
    <row r="16" spans="1:17">
      <c r="A16" s="53">
        <v>2.9999999999999997E-4</v>
      </c>
      <c r="B16" s="53">
        <v>9.7499999999999996E-4</v>
      </c>
      <c r="C16" s="53">
        <v>1.75E-3</v>
      </c>
      <c r="D16" s="53">
        <v>1.1999999999999999E-3</v>
      </c>
      <c r="E16" s="53">
        <v>1.1999999999999999E-3</v>
      </c>
      <c r="F16" s="53">
        <v>4.1000000000000003E-3</v>
      </c>
      <c r="G16" s="53">
        <v>1E-4</v>
      </c>
      <c r="H16" s="53">
        <v>5.9999999999999995E-4</v>
      </c>
      <c r="I16" s="53">
        <v>3.8E-3</v>
      </c>
      <c r="J16" s="53">
        <v>1.4E-3</v>
      </c>
      <c r="K16" s="53">
        <v>8.9999999999999998E-4</v>
      </c>
      <c r="L16" s="53">
        <v>6.9999999999999999E-4</v>
      </c>
      <c r="M16" s="53">
        <v>1.4E-3</v>
      </c>
      <c r="N16" s="53">
        <v>4.1100000000000002E-4</v>
      </c>
      <c r="O16" s="53">
        <v>2.9999999999999997E-4</v>
      </c>
      <c r="P16" s="53">
        <v>2.0000000000000001E-4</v>
      </c>
      <c r="Q16" s="53">
        <v>1.8E-3</v>
      </c>
    </row>
    <row r="17" spans="1:17">
      <c r="A17" s="53">
        <v>1.6699999999999999E-5</v>
      </c>
      <c r="B17" s="53">
        <v>6.9999999999999999E-6</v>
      </c>
      <c r="C17" s="53">
        <v>6.4999999999999994E-5</v>
      </c>
      <c r="D17" s="53">
        <v>2.5400000000000001E-5</v>
      </c>
      <c r="E17" s="53">
        <v>2.5400000000000001E-5</v>
      </c>
      <c r="F17" s="53">
        <v>1.7E-6</v>
      </c>
      <c r="G17" s="53">
        <v>9.3999999999999998E-6</v>
      </c>
      <c r="H17" s="53">
        <v>5.3000000000000001E-6</v>
      </c>
      <c r="I17" s="53">
        <v>1.43E-5</v>
      </c>
      <c r="J17" s="53">
        <v>3.4400000000000003E-5</v>
      </c>
      <c r="K17" s="53">
        <v>8.3000000000000002E-6</v>
      </c>
      <c r="L17" s="53">
        <v>9.9000000000000001E-6</v>
      </c>
      <c r="M17" s="53">
        <v>1.7E-5</v>
      </c>
      <c r="N17" s="53">
        <v>2.9E-5</v>
      </c>
      <c r="O17" s="53">
        <v>5.9999999999999997E-7</v>
      </c>
      <c r="P17" s="53">
        <v>1.5E-6</v>
      </c>
      <c r="Q17" s="53">
        <v>4.0999999999999997E-6</v>
      </c>
    </row>
    <row r="18" spans="1:17">
      <c r="A18" s="53">
        <v>6.9999999999999999E-6</v>
      </c>
      <c r="B18" s="53">
        <v>3.6000000000000001E-5</v>
      </c>
      <c r="C18" s="53">
        <v>7.3000000000000004E-6</v>
      </c>
      <c r="D18" s="53">
        <v>7.5000000000000002E-6</v>
      </c>
      <c r="E18" s="53">
        <v>8.3999999999999992E-6</v>
      </c>
      <c r="F18" s="53">
        <v>1.1E-5</v>
      </c>
      <c r="G18" s="53">
        <v>6.0000000000000002E-6</v>
      </c>
      <c r="H18" s="53">
        <v>7.9999999999999996E-6</v>
      </c>
      <c r="I18" s="53">
        <v>9.0000000000000002E-6</v>
      </c>
      <c r="J18" s="53">
        <v>7.6000000000000001E-6</v>
      </c>
      <c r="K18" s="53">
        <v>1.1E-5</v>
      </c>
      <c r="L18" s="53">
        <v>9.0000000000000002E-6</v>
      </c>
      <c r="M18" s="53">
        <v>7.7000000000000008E-6</v>
      </c>
      <c r="N18" s="53">
        <v>1.64E-4</v>
      </c>
      <c r="O18" s="53">
        <v>3.3000000000000002E-6</v>
      </c>
      <c r="P18" s="53">
        <v>1.1000000000000001E-6</v>
      </c>
      <c r="Q18" s="53">
        <v>1.1E-4</v>
      </c>
    </row>
    <row r="19" spans="1:17">
      <c r="A19" s="53">
        <v>3.0000000000000001E-5</v>
      </c>
      <c r="B19" s="53">
        <v>2.5999999999999998E-5</v>
      </c>
      <c r="C19" s="53">
        <v>3.6000000000000001E-5</v>
      </c>
      <c r="D19" s="53">
        <v>3.1E-4</v>
      </c>
      <c r="E19" s="53">
        <v>3.1000000000000001E-5</v>
      </c>
      <c r="F19" s="53">
        <v>8.7000000000000001E-5</v>
      </c>
      <c r="G19" s="53">
        <v>2.9000000000000002E-6</v>
      </c>
      <c r="H19" s="53">
        <v>3.0000000000000001E-5</v>
      </c>
      <c r="I19" s="53">
        <v>2.6000000000000001E-6</v>
      </c>
      <c r="J19" s="53">
        <v>9.0000000000000006E-5</v>
      </c>
      <c r="K19" s="53">
        <v>3.6000000000000002E-4</v>
      </c>
      <c r="L19" s="53">
        <v>1.4E-5</v>
      </c>
      <c r="M19" s="53">
        <v>2.3E-5</v>
      </c>
      <c r="N19" s="53">
        <v>3.4E-5</v>
      </c>
      <c r="O19" s="53">
        <v>9.9999999999999995E-8</v>
      </c>
      <c r="P19" s="53">
        <v>9.9999999999999995E-8</v>
      </c>
      <c r="Q19" s="53">
        <v>3.0000000000000001E-5</v>
      </c>
    </row>
    <row r="20" spans="1:17">
      <c r="A20" s="53">
        <v>6.9999999999999999E-4</v>
      </c>
      <c r="B20" s="53">
        <v>0</v>
      </c>
      <c r="C20" s="53">
        <v>1.2999999999999999E-3</v>
      </c>
      <c r="D20" s="53">
        <v>5.9999999999999995E-4</v>
      </c>
      <c r="E20" s="53">
        <v>5.9999999999999995E-4</v>
      </c>
      <c r="F20" s="53">
        <v>0</v>
      </c>
      <c r="G20" s="53">
        <v>2.2000000000000001E-3</v>
      </c>
      <c r="H20" s="53">
        <v>2.0000000000000001E-4</v>
      </c>
      <c r="I20" s="53">
        <v>5.0000000000000001E-4</v>
      </c>
      <c r="J20" s="53">
        <v>0</v>
      </c>
      <c r="K20" s="53">
        <v>0</v>
      </c>
      <c r="L20" s="53">
        <v>1.5100000000000001E-2</v>
      </c>
      <c r="M20" s="53">
        <v>1.6999999999999999E-3</v>
      </c>
      <c r="N20" s="53">
        <v>0</v>
      </c>
      <c r="O20" s="53">
        <v>0.109</v>
      </c>
      <c r="P20" s="53">
        <v>4.0000000000000001E-3</v>
      </c>
      <c r="Q20" s="53">
        <v>3.8E-6</v>
      </c>
    </row>
    <row r="21" spans="1:17">
      <c r="A21" s="53">
        <v>4.0000000000000002E-4</v>
      </c>
      <c r="B21" s="53">
        <v>2.4199999999999999E-2</v>
      </c>
      <c r="C21" s="53">
        <v>2.52E-2</v>
      </c>
      <c r="D21" s="53">
        <v>2.3E-3</v>
      </c>
      <c r="E21" s="53">
        <v>2.9999999999999997E-4</v>
      </c>
      <c r="F21" s="53">
        <v>1E-4</v>
      </c>
      <c r="G21" s="53">
        <v>1E-4</v>
      </c>
      <c r="H21" s="53">
        <v>5.9999999999999995E-4</v>
      </c>
      <c r="I21" s="53">
        <v>1E-4</v>
      </c>
      <c r="J21" s="53">
        <v>1.8E-3</v>
      </c>
      <c r="K21" s="53">
        <v>8.0000000000000004E-4</v>
      </c>
      <c r="L21" s="53">
        <v>2.3999999999999998E-3</v>
      </c>
      <c r="M21" s="53">
        <v>1.8E-3</v>
      </c>
      <c r="N21" s="53">
        <v>5.9999999999999995E-4</v>
      </c>
      <c r="O21" s="53">
        <v>6.9999999999999999E-4</v>
      </c>
      <c r="P21" s="53">
        <v>2.5000000000000001E-4</v>
      </c>
      <c r="Q21" s="53">
        <v>1.5299999999999999E-2</v>
      </c>
    </row>
    <row r="22" spans="1:17">
      <c r="A22" s="53">
        <v>5.0000000000000001E-4</v>
      </c>
      <c r="B22" s="53">
        <v>4.0000000000000001E-3</v>
      </c>
      <c r="C22" s="53">
        <v>7.0000000000000001E-3</v>
      </c>
      <c r="D22" s="53">
        <v>3.0999999999999999E-3</v>
      </c>
      <c r="E22" s="53">
        <v>3.0999999999999999E-3</v>
      </c>
      <c r="F22" s="53">
        <v>2.5999999999999999E-3</v>
      </c>
      <c r="G22" s="53">
        <v>2.1700000000000001E-2</v>
      </c>
      <c r="H22" s="53">
        <v>1.9E-3</v>
      </c>
      <c r="I22" s="53">
        <v>2.2000000000000001E-3</v>
      </c>
      <c r="J22" s="53">
        <v>1.2500000000000001E-2</v>
      </c>
      <c r="K22" s="53">
        <v>1.8E-3</v>
      </c>
      <c r="L22" s="53">
        <v>8.9999999999999998E-4</v>
      </c>
      <c r="M22" s="53">
        <v>5.0000000000000001E-4</v>
      </c>
      <c r="N22" s="53">
        <v>9.2599999999999996E-4</v>
      </c>
      <c r="O22" s="53">
        <v>8.9999999999999998E-4</v>
      </c>
      <c r="P22" s="53">
        <v>6.9999999999999999E-4</v>
      </c>
      <c r="Q22" s="53">
        <v>2.0999999999999999E-3</v>
      </c>
    </row>
    <row r="23" spans="1:17">
      <c r="A23" s="53">
        <v>6.9999999999999999E-4</v>
      </c>
      <c r="B23" s="53">
        <v>4.0000000000000002E-4</v>
      </c>
      <c r="C23" s="53">
        <v>7.3999999999999999E-4</v>
      </c>
      <c r="D23" s="53">
        <v>1E-3</v>
      </c>
      <c r="E23" s="53">
        <v>1E-3</v>
      </c>
      <c r="F23" s="53">
        <v>2E-3</v>
      </c>
      <c r="G23" s="53">
        <v>1E-4</v>
      </c>
      <c r="H23" s="53">
        <v>0</v>
      </c>
      <c r="I23" s="53">
        <v>2.9999999999999997E-4</v>
      </c>
      <c r="J23" s="53">
        <v>2.7000000000000001E-3</v>
      </c>
      <c r="K23" s="53">
        <v>5.9999999999999995E-4</v>
      </c>
      <c r="L23" s="53">
        <v>8.9999999999999998E-4</v>
      </c>
      <c r="M23" s="53">
        <v>1.6999999999999999E-3</v>
      </c>
      <c r="N23" s="53">
        <v>1.1000000000000001E-3</v>
      </c>
      <c r="O23" s="53">
        <v>4.0000000000000002E-4</v>
      </c>
      <c r="P23" s="53">
        <v>5.0000000000000001E-4</v>
      </c>
      <c r="Q23" s="53">
        <v>8.9999999999999998E-4</v>
      </c>
    </row>
    <row r="24" spans="1:17">
      <c r="A24" s="53">
        <v>2.9999999999999997E-4</v>
      </c>
      <c r="B24" s="53">
        <v>1E-4</v>
      </c>
      <c r="C24" s="53">
        <v>5.5000000000000003E-4</v>
      </c>
      <c r="D24" s="53">
        <v>5.0000000000000001E-4</v>
      </c>
      <c r="E24" s="53">
        <v>5.0000000000000001E-4</v>
      </c>
      <c r="F24" s="53">
        <v>5.9999999999999995E-4</v>
      </c>
      <c r="G24" s="53">
        <v>0</v>
      </c>
      <c r="H24" s="53">
        <v>4.0000000000000002E-4</v>
      </c>
      <c r="I24" s="53">
        <v>1E-4</v>
      </c>
      <c r="J24" s="53">
        <v>1E-4</v>
      </c>
      <c r="K24" s="53">
        <v>5.0000000000000001E-4</v>
      </c>
      <c r="L24" s="53">
        <v>6.9999999999999999E-4</v>
      </c>
      <c r="M24" s="53">
        <v>5.9999999999999995E-4</v>
      </c>
      <c r="N24" s="53">
        <v>1.1900000000000001E-4</v>
      </c>
      <c r="O24" s="53">
        <v>2.9999999999999997E-4</v>
      </c>
      <c r="P24" s="53">
        <v>2.9999999999999997E-4</v>
      </c>
      <c r="Q24" s="53">
        <v>5.9999999999999995E-4</v>
      </c>
    </row>
    <row r="25" spans="1:17">
      <c r="A25" s="53">
        <v>0</v>
      </c>
      <c r="B25" s="53">
        <v>7.4799999999999997E-4</v>
      </c>
      <c r="C25" s="53">
        <v>4.0000000000000002E-4</v>
      </c>
      <c r="D25" s="53">
        <v>2.0000000000000001E-4</v>
      </c>
      <c r="E25" s="53">
        <v>2.0000000000000001E-4</v>
      </c>
      <c r="F25" s="53">
        <v>2.9999999999999997E-4</v>
      </c>
      <c r="G25" s="53">
        <v>2.9999999999999997E-4</v>
      </c>
      <c r="H25" s="53">
        <v>5.0000000000000001E-4</v>
      </c>
      <c r="I25" s="53">
        <v>2.0000000000000001E-4</v>
      </c>
      <c r="J25" s="53">
        <v>2.9999999999999997E-4</v>
      </c>
      <c r="K25" s="53">
        <v>1E-4</v>
      </c>
      <c r="L25" s="53">
        <v>1E-4</v>
      </c>
      <c r="M25" s="53">
        <v>1E-4</v>
      </c>
      <c r="N25" s="53">
        <v>2.9999999999999997E-4</v>
      </c>
      <c r="O25" s="53">
        <v>2.0000000000000001E-4</v>
      </c>
      <c r="P25" s="53">
        <v>1.0000000000000001E-5</v>
      </c>
      <c r="Q25" s="53">
        <v>1E-4</v>
      </c>
    </row>
    <row r="26" spans="1:17">
      <c r="A26" s="53">
        <v>0</v>
      </c>
      <c r="B26" s="53">
        <v>1.12E-4</v>
      </c>
      <c r="C26" s="53">
        <v>4.0000000000000002E-4</v>
      </c>
      <c r="D26" s="53">
        <v>1.6000000000000001E-3</v>
      </c>
      <c r="E26" s="53">
        <v>1.6000000000000001E-3</v>
      </c>
      <c r="F26" s="53">
        <v>6.9999999999999999E-4</v>
      </c>
      <c r="G26" s="53">
        <v>0</v>
      </c>
      <c r="H26" s="53">
        <v>1E-4</v>
      </c>
      <c r="I26" s="53">
        <v>1E-4</v>
      </c>
      <c r="J26" s="53">
        <v>2.5000000000000001E-3</v>
      </c>
      <c r="K26" s="53">
        <v>5.0000000000000001E-4</v>
      </c>
      <c r="L26" s="53">
        <v>4.0000000000000002E-4</v>
      </c>
      <c r="M26" s="53">
        <v>1E-4</v>
      </c>
      <c r="N26" s="53">
        <v>3.3399999999999999E-4</v>
      </c>
      <c r="O26" s="53">
        <v>1E-4</v>
      </c>
      <c r="P26" s="53">
        <v>1E-4</v>
      </c>
      <c r="Q26" s="53">
        <v>2.9999999999999997E-4</v>
      </c>
    </row>
    <row r="27" spans="1:17">
      <c r="A27" s="53">
        <v>0</v>
      </c>
      <c r="B27" s="53">
        <v>6.9099999999999999E-5</v>
      </c>
      <c r="C27" s="53">
        <v>4.6999999999999999E-4</v>
      </c>
      <c r="D27" s="53">
        <v>0</v>
      </c>
      <c r="E27" s="53">
        <v>0</v>
      </c>
      <c r="F27" s="53">
        <v>1.5E-3</v>
      </c>
      <c r="G27" s="53">
        <v>0</v>
      </c>
      <c r="H27" s="53">
        <v>0</v>
      </c>
      <c r="I27" s="53">
        <v>5.9999999999999995E-4</v>
      </c>
      <c r="J27" s="53">
        <v>8.0000000000000004E-4</v>
      </c>
      <c r="K27" s="53">
        <v>6.8999999999999997E-4</v>
      </c>
      <c r="L27" s="53">
        <v>5.9999999999999995E-4</v>
      </c>
      <c r="M27" s="53">
        <v>4.0000000000000002E-4</v>
      </c>
      <c r="N27" s="53">
        <v>2.1999999999999999E-5</v>
      </c>
      <c r="O27" s="53">
        <v>1.3E-6</v>
      </c>
      <c r="P27" s="53">
        <v>0</v>
      </c>
      <c r="Q27" s="53">
        <v>5.9999999999999995E-4</v>
      </c>
    </row>
    <row r="28" spans="1:17">
      <c r="A28" s="53">
        <v>7.9999999999999996E-6</v>
      </c>
      <c r="B28" s="53">
        <v>3.8000000000000002E-5</v>
      </c>
      <c r="C28" s="53">
        <v>2.0000000000000001E-4</v>
      </c>
      <c r="D28" s="53">
        <v>8.7000000000000001E-5</v>
      </c>
      <c r="E28" s="53">
        <v>8.7000000000000001E-5</v>
      </c>
      <c r="F28" s="53">
        <v>3.0499999999999999E-4</v>
      </c>
      <c r="G28" s="53">
        <v>0</v>
      </c>
      <c r="H28" s="53">
        <v>2.9E-5</v>
      </c>
      <c r="I28" s="53">
        <v>3.1999999999999999E-5</v>
      </c>
      <c r="J28" s="53">
        <v>2.9E-5</v>
      </c>
      <c r="K28" s="53">
        <v>4.37E-4</v>
      </c>
      <c r="L28" s="53">
        <v>1.1E-4</v>
      </c>
      <c r="M28" s="53">
        <v>3.1000000000000001E-5</v>
      </c>
      <c r="N28" s="53">
        <v>3.0000000000000001E-5</v>
      </c>
      <c r="O28" s="53">
        <v>4.1999999999999998E-5</v>
      </c>
      <c r="P28" s="53">
        <v>2.0000000000000002E-5</v>
      </c>
      <c r="Q28" s="53">
        <v>8.7999999999999998E-5</v>
      </c>
    </row>
    <row r="29" spans="1:17">
      <c r="A29" s="53">
        <v>0</v>
      </c>
      <c r="B29" s="53">
        <v>9.9999999999999995E-7</v>
      </c>
      <c r="C29" s="53">
        <v>9.9999999999999995E-7</v>
      </c>
      <c r="D29" s="53">
        <v>0</v>
      </c>
      <c r="E29" s="53">
        <v>0</v>
      </c>
      <c r="F29" s="53">
        <v>1.45E-4</v>
      </c>
      <c r="G29" s="53">
        <v>0</v>
      </c>
      <c r="H29" s="53">
        <v>5.0000000000000002E-5</v>
      </c>
      <c r="I29" s="53">
        <v>0</v>
      </c>
      <c r="J29" s="53">
        <v>2.2800000000000001E-4</v>
      </c>
      <c r="K29" s="53">
        <v>1.4999999999999999E-4</v>
      </c>
      <c r="L29" s="53">
        <v>0</v>
      </c>
      <c r="M29" s="53">
        <v>1.45E-4</v>
      </c>
      <c r="N29" s="53">
        <v>9.9999999999999995E-7</v>
      </c>
      <c r="O29" s="53">
        <v>1.9999999999999999E-6</v>
      </c>
      <c r="P29" s="53">
        <v>2.9999999999999997E-4</v>
      </c>
      <c r="Q29" s="53">
        <v>2.2000000000000001E-4</v>
      </c>
    </row>
    <row r="30" spans="1:17">
      <c r="A30" s="53">
        <v>2.9999999999999999E-7</v>
      </c>
      <c r="B30" s="53">
        <v>6.9E-6</v>
      </c>
      <c r="C30" s="53">
        <v>9.9999999999999995E-7</v>
      </c>
      <c r="D30" s="53">
        <v>4.3000000000000003E-6</v>
      </c>
      <c r="E30" s="53">
        <v>4.3000000000000003E-6</v>
      </c>
      <c r="F30" s="53">
        <v>4.0999999999999997E-6</v>
      </c>
      <c r="G30" s="53">
        <v>1.8000000000000001E-4</v>
      </c>
      <c r="H30" s="53">
        <v>0</v>
      </c>
      <c r="I30" s="53">
        <v>2.5000000000000002E-6</v>
      </c>
      <c r="J30" s="53">
        <v>4.7999999999999998E-6</v>
      </c>
      <c r="K30" s="53">
        <v>9.0999999999999993E-6</v>
      </c>
      <c r="L30" s="53">
        <v>5.0000000000000004E-6</v>
      </c>
      <c r="M30" s="53">
        <v>2.7E-6</v>
      </c>
      <c r="N30" s="53">
        <v>2.2000000000000001E-6</v>
      </c>
      <c r="O30" s="53">
        <v>3.3000000000000002E-6</v>
      </c>
      <c r="P30" s="53">
        <v>1.3E-6</v>
      </c>
      <c r="Q30" s="53">
        <v>1.3499999999999999E-5</v>
      </c>
    </row>
    <row r="31" spans="1:17">
      <c r="A31" s="53">
        <v>0</v>
      </c>
      <c r="B31" s="53">
        <v>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5.4000000000000002E-7</v>
      </c>
      <c r="L31" s="53">
        <v>0</v>
      </c>
      <c r="M31" s="53">
        <v>0</v>
      </c>
      <c r="N31" s="53">
        <v>5.4000000000000002E-7</v>
      </c>
      <c r="O31" s="53">
        <v>0</v>
      </c>
      <c r="P31" s="53">
        <v>0</v>
      </c>
      <c r="Q31" s="53">
        <v>0</v>
      </c>
    </row>
    <row r="33" spans="1:31">
      <c r="A33" s="53">
        <v>635</v>
      </c>
      <c r="B33" s="53">
        <v>63</v>
      </c>
      <c r="C33" s="53">
        <v>8</v>
      </c>
      <c r="D33" s="53">
        <v>6.4</v>
      </c>
      <c r="E33" s="53">
        <v>6.4</v>
      </c>
      <c r="F33" s="53">
        <v>6.2</v>
      </c>
      <c r="G33" s="53">
        <v>0.08</v>
      </c>
      <c r="H33" s="53">
        <v>20</v>
      </c>
      <c r="I33" s="53">
        <v>0.33700000000000002</v>
      </c>
      <c r="J33" s="53">
        <v>1.4999999999999999E-2</v>
      </c>
      <c r="K33" s="53">
        <v>0.107</v>
      </c>
      <c r="L33" s="53">
        <v>0.05</v>
      </c>
      <c r="M33" s="53">
        <v>1.9E-3</v>
      </c>
      <c r="N33" s="53">
        <v>1.8E-3</v>
      </c>
      <c r="O33" s="53">
        <v>2.5000000000000001E-3</v>
      </c>
      <c r="P33" s="53">
        <v>2.9999999999999997E-4</v>
      </c>
      <c r="Q33" s="53">
        <v>1.6699999999999999E-5</v>
      </c>
      <c r="R33" s="53">
        <v>6.9999999999999999E-6</v>
      </c>
      <c r="S33" s="53">
        <v>3.0000000000000001E-5</v>
      </c>
      <c r="T33" s="53">
        <v>6.9999999999999999E-4</v>
      </c>
      <c r="U33" s="53">
        <v>4.0000000000000002E-4</v>
      </c>
      <c r="V33" s="53">
        <v>5.0000000000000001E-4</v>
      </c>
      <c r="W33" s="53">
        <v>6.9999999999999999E-4</v>
      </c>
      <c r="X33" s="53">
        <v>2.9999999999999997E-4</v>
      </c>
      <c r="Y33" s="53">
        <v>0</v>
      </c>
      <c r="Z33" s="53">
        <v>0</v>
      </c>
      <c r="AA33" s="53">
        <v>0</v>
      </c>
      <c r="AB33" s="53">
        <v>7.9999999999999996E-6</v>
      </c>
      <c r="AC33" s="53">
        <v>0</v>
      </c>
      <c r="AD33" s="53">
        <v>2.9999999999999999E-7</v>
      </c>
      <c r="AE33" s="53">
        <v>0</v>
      </c>
    </row>
    <row r="34" spans="1:31">
      <c r="A34" s="53">
        <v>628</v>
      </c>
      <c r="B34" s="53">
        <v>56</v>
      </c>
      <c r="C34" s="53">
        <v>4.5</v>
      </c>
      <c r="D34" s="53">
        <v>4</v>
      </c>
      <c r="E34" s="53">
        <v>4</v>
      </c>
      <c r="F34" s="53">
        <v>21</v>
      </c>
      <c r="G34" s="53">
        <v>0</v>
      </c>
      <c r="H34" s="53">
        <v>9.3000000000000007</v>
      </c>
      <c r="I34" s="53">
        <v>0.70499999999999996</v>
      </c>
      <c r="J34" s="53">
        <v>0.23200000000000001</v>
      </c>
      <c r="K34" s="53">
        <v>0.51200000000000001</v>
      </c>
      <c r="L34" s="53">
        <v>0.251</v>
      </c>
      <c r="M34" s="53">
        <v>3.2200000000000002E-3</v>
      </c>
      <c r="N34" s="53">
        <v>2.8E-3</v>
      </c>
      <c r="O34" s="53">
        <v>1.81E-3</v>
      </c>
      <c r="P34" s="53">
        <v>9.7499999999999996E-4</v>
      </c>
      <c r="Q34" s="53">
        <v>6.9999999999999999E-6</v>
      </c>
      <c r="R34" s="53">
        <v>3.6000000000000001E-5</v>
      </c>
      <c r="S34" s="53">
        <v>2.5999999999999998E-5</v>
      </c>
      <c r="T34" s="53">
        <v>0</v>
      </c>
      <c r="U34" s="53">
        <v>2.4199999999999999E-2</v>
      </c>
      <c r="V34" s="53">
        <v>4.0000000000000001E-3</v>
      </c>
      <c r="W34" s="53">
        <v>4.0000000000000002E-4</v>
      </c>
      <c r="X34" s="53">
        <v>1E-4</v>
      </c>
      <c r="Y34" s="53">
        <v>7.4799999999999997E-4</v>
      </c>
      <c r="Z34" s="53">
        <v>1.12E-4</v>
      </c>
      <c r="AA34" s="53">
        <v>6.9099999999999999E-5</v>
      </c>
      <c r="AB34" s="53">
        <v>3.8000000000000002E-5</v>
      </c>
      <c r="AC34" s="53">
        <v>9.9999999999999995E-7</v>
      </c>
      <c r="AD34" s="53">
        <v>6.9E-6</v>
      </c>
      <c r="AE34" s="53">
        <v>0</v>
      </c>
    </row>
    <row r="35" spans="1:31">
      <c r="A35" s="53">
        <v>371</v>
      </c>
      <c r="B35" s="53">
        <v>11.23</v>
      </c>
      <c r="C35" s="53">
        <v>1</v>
      </c>
      <c r="D35" s="53">
        <v>17.23</v>
      </c>
      <c r="E35" s="53">
        <v>6.12</v>
      </c>
      <c r="F35" s="53">
        <v>36.04</v>
      </c>
      <c r="G35" s="53">
        <v>0.03</v>
      </c>
      <c r="H35" s="53">
        <v>24.5</v>
      </c>
      <c r="I35" s="53">
        <v>6.7000000000000004E-2</v>
      </c>
      <c r="J35" s="53">
        <v>0.114</v>
      </c>
      <c r="K35" s="53">
        <v>0.68899999999999995</v>
      </c>
      <c r="L35" s="53">
        <v>0.34599999999999997</v>
      </c>
      <c r="M35" s="53">
        <v>6.0000000000000001E-3</v>
      </c>
      <c r="N35" s="53">
        <v>5.0000000000000001E-3</v>
      </c>
      <c r="O35" s="53">
        <v>2.5000000000000001E-3</v>
      </c>
      <c r="P35" s="53">
        <v>1.75E-3</v>
      </c>
      <c r="Q35" s="53">
        <v>6.4999999999999994E-5</v>
      </c>
      <c r="R35" s="53">
        <v>7.3000000000000004E-6</v>
      </c>
      <c r="S35" s="53">
        <v>3.6000000000000001E-5</v>
      </c>
      <c r="T35" s="53">
        <v>1.2999999999999999E-3</v>
      </c>
      <c r="U35" s="53">
        <v>2.52E-2</v>
      </c>
      <c r="V35" s="53">
        <v>7.0000000000000001E-3</v>
      </c>
      <c r="W35" s="53">
        <v>7.3999999999999999E-4</v>
      </c>
      <c r="X35" s="53">
        <v>5.5000000000000003E-4</v>
      </c>
      <c r="Y35" s="53">
        <v>4.0000000000000002E-4</v>
      </c>
      <c r="Z35" s="53">
        <v>4.0000000000000002E-4</v>
      </c>
      <c r="AA35" s="53">
        <v>4.6999999999999999E-4</v>
      </c>
      <c r="AB35" s="53">
        <v>2.0000000000000001E-4</v>
      </c>
      <c r="AC35" s="53">
        <v>9.9999999999999995E-7</v>
      </c>
      <c r="AD35" s="53">
        <v>9.9999999999999995E-7</v>
      </c>
      <c r="AE35" s="53">
        <v>0</v>
      </c>
    </row>
    <row r="36" spans="1:31">
      <c r="A36" s="53">
        <v>362</v>
      </c>
      <c r="B36" s="53">
        <v>7.2</v>
      </c>
      <c r="C36" s="53">
        <v>1.8</v>
      </c>
      <c r="D36" s="53">
        <v>2.9</v>
      </c>
      <c r="E36" s="53">
        <v>2.7</v>
      </c>
      <c r="F36" s="53">
        <v>36.9</v>
      </c>
      <c r="G36" s="53">
        <v>0.15</v>
      </c>
      <c r="H36" s="53">
        <v>34.9</v>
      </c>
      <c r="I36" s="53">
        <v>0.81299999999999994</v>
      </c>
      <c r="J36" s="53">
        <v>0.255</v>
      </c>
      <c r="K36" s="53">
        <v>0.64200000000000002</v>
      </c>
      <c r="L36" s="53">
        <v>0.39200000000000002</v>
      </c>
      <c r="M36" s="53">
        <v>5.7000000000000002E-3</v>
      </c>
      <c r="N36" s="53">
        <v>4.3E-3</v>
      </c>
      <c r="O36" s="53">
        <v>2.5000000000000001E-3</v>
      </c>
      <c r="P36" s="53">
        <v>1.1999999999999999E-3</v>
      </c>
      <c r="Q36" s="53">
        <v>2.5400000000000001E-5</v>
      </c>
      <c r="R36" s="53">
        <v>7.5000000000000002E-6</v>
      </c>
      <c r="S36" s="53">
        <v>3.1E-4</v>
      </c>
      <c r="T36" s="53">
        <v>5.9999999999999995E-4</v>
      </c>
      <c r="U36" s="53">
        <v>2.3E-3</v>
      </c>
      <c r="V36" s="53">
        <v>3.0999999999999999E-3</v>
      </c>
      <c r="W36" s="53">
        <v>1E-3</v>
      </c>
      <c r="X36" s="53">
        <v>5.0000000000000001E-4</v>
      </c>
      <c r="Y36" s="53">
        <v>2.0000000000000001E-4</v>
      </c>
      <c r="Z36" s="53">
        <v>1.6000000000000001E-3</v>
      </c>
      <c r="AA36" s="53">
        <v>0</v>
      </c>
      <c r="AB36" s="53">
        <v>8.7000000000000001E-5</v>
      </c>
      <c r="AC36" s="53">
        <v>0</v>
      </c>
      <c r="AD36" s="53">
        <v>4.3000000000000003E-6</v>
      </c>
      <c r="AE36" s="53">
        <v>0</v>
      </c>
    </row>
    <row r="37" spans="1:31">
      <c r="A37" s="53">
        <v>362</v>
      </c>
      <c r="B37" s="53">
        <v>32</v>
      </c>
      <c r="C37" s="53">
        <v>4</v>
      </c>
      <c r="D37" s="53">
        <v>30</v>
      </c>
      <c r="E37" s="53">
        <v>0</v>
      </c>
      <c r="F37" s="53">
        <v>24</v>
      </c>
      <c r="G37" s="53">
        <v>0.02</v>
      </c>
      <c r="H37" s="53">
        <v>27</v>
      </c>
      <c r="I37" s="53">
        <v>0.81299999999999994</v>
      </c>
      <c r="J37" s="53">
        <v>0.255</v>
      </c>
      <c r="K37" s="53">
        <v>0.64200000000000002</v>
      </c>
      <c r="L37" s="53">
        <v>0.39200000000000002</v>
      </c>
      <c r="M37" s="53">
        <v>5.7000000000000002E-3</v>
      </c>
      <c r="N37" s="53">
        <v>4.3E-3</v>
      </c>
      <c r="O37" s="53">
        <v>2.5000000000000001E-3</v>
      </c>
      <c r="P37" s="53">
        <v>1.1999999999999999E-3</v>
      </c>
      <c r="Q37" s="53">
        <v>2.5400000000000001E-5</v>
      </c>
      <c r="R37" s="53">
        <v>8.3999999999999992E-6</v>
      </c>
      <c r="S37" s="53">
        <v>3.1000000000000001E-5</v>
      </c>
      <c r="T37" s="53">
        <v>5.9999999999999995E-4</v>
      </c>
      <c r="U37" s="53">
        <v>2.9999999999999997E-4</v>
      </c>
      <c r="V37" s="53">
        <v>3.0999999999999999E-3</v>
      </c>
      <c r="W37" s="53">
        <v>1E-3</v>
      </c>
      <c r="X37" s="53">
        <v>5.0000000000000001E-4</v>
      </c>
      <c r="Y37" s="53">
        <v>2.0000000000000001E-4</v>
      </c>
      <c r="Z37" s="53">
        <v>1.6000000000000001E-3</v>
      </c>
      <c r="AA37" s="53">
        <v>0</v>
      </c>
      <c r="AB37" s="53">
        <v>8.7000000000000001E-5</v>
      </c>
      <c r="AC37" s="53">
        <v>0</v>
      </c>
      <c r="AD37" s="53">
        <v>4.3000000000000003E-6</v>
      </c>
      <c r="AE37" s="53">
        <v>0</v>
      </c>
    </row>
    <row r="38" spans="1:31">
      <c r="A38" s="53">
        <v>316</v>
      </c>
      <c r="B38" s="53">
        <v>2</v>
      </c>
      <c r="C38" s="53">
        <v>0.4</v>
      </c>
      <c r="D38" s="53">
        <v>16.600000000000001</v>
      </c>
      <c r="E38" s="53">
        <v>0.4</v>
      </c>
      <c r="F38" s="53">
        <v>46</v>
      </c>
      <c r="G38" s="53">
        <v>0.01</v>
      </c>
      <c r="H38" s="53">
        <v>17</v>
      </c>
      <c r="I38" s="53">
        <v>2.3839999999999999</v>
      </c>
      <c r="J38" s="53">
        <v>0.24099999999999999</v>
      </c>
      <c r="K38" s="53">
        <v>0.67400000000000004</v>
      </c>
      <c r="L38" s="53">
        <v>0.28999999999999998</v>
      </c>
      <c r="M38" s="53">
        <v>9.1999999999999998E-3</v>
      </c>
      <c r="N38" s="53">
        <v>2.5000000000000001E-3</v>
      </c>
      <c r="O38" s="53">
        <v>3.0000000000000001E-3</v>
      </c>
      <c r="P38" s="53">
        <v>4.1000000000000003E-3</v>
      </c>
      <c r="Q38" s="53">
        <v>1.7E-6</v>
      </c>
      <c r="R38" s="53">
        <v>1.1E-5</v>
      </c>
      <c r="S38" s="53">
        <v>8.7000000000000001E-5</v>
      </c>
      <c r="T38" s="53">
        <v>0</v>
      </c>
      <c r="U38" s="53">
        <v>1E-4</v>
      </c>
      <c r="V38" s="53">
        <v>2.5999999999999999E-3</v>
      </c>
      <c r="W38" s="53">
        <v>2E-3</v>
      </c>
      <c r="X38" s="53">
        <v>5.9999999999999995E-4</v>
      </c>
      <c r="Y38" s="53">
        <v>2.9999999999999997E-4</v>
      </c>
      <c r="Z38" s="53">
        <v>6.9999999999999999E-4</v>
      </c>
      <c r="AA38" s="53">
        <v>1.5E-3</v>
      </c>
      <c r="AB38" s="53">
        <v>3.0499999999999999E-4</v>
      </c>
      <c r="AC38" s="53">
        <v>1.45E-4</v>
      </c>
      <c r="AD38" s="53">
        <v>4.0999999999999997E-6</v>
      </c>
      <c r="AE38" s="53">
        <v>0</v>
      </c>
    </row>
    <row r="39" spans="1:31">
      <c r="A39" s="53">
        <v>328</v>
      </c>
      <c r="B39" s="53">
        <v>0</v>
      </c>
      <c r="C39" s="53">
        <v>0</v>
      </c>
      <c r="D39" s="53">
        <v>68</v>
      </c>
      <c r="E39" s="53">
        <v>11</v>
      </c>
      <c r="F39" s="53">
        <v>4.0999999999999996</v>
      </c>
      <c r="G39" s="53">
        <v>0.27</v>
      </c>
      <c r="H39" s="53">
        <v>20</v>
      </c>
      <c r="I39" s="53">
        <v>3.395</v>
      </c>
      <c r="J39" s="53">
        <v>0.10299999999999999</v>
      </c>
      <c r="K39" s="53">
        <v>0.27100000000000002</v>
      </c>
      <c r="L39" s="53">
        <v>0.21299999999999999</v>
      </c>
      <c r="M39" s="53">
        <v>4.7999999999999996E-3</v>
      </c>
      <c r="N39" s="53">
        <v>4.0000000000000002E-4</v>
      </c>
      <c r="O39" s="53">
        <v>1.1999999999999999E-3</v>
      </c>
      <c r="P39" s="53">
        <v>1E-4</v>
      </c>
      <c r="Q39" s="53">
        <v>9.3999999999999998E-6</v>
      </c>
      <c r="R39" s="53">
        <v>6.0000000000000002E-6</v>
      </c>
      <c r="S39" s="53">
        <v>2.9000000000000002E-6</v>
      </c>
      <c r="T39" s="53">
        <v>2.2000000000000001E-3</v>
      </c>
      <c r="U39" s="53">
        <v>1E-4</v>
      </c>
      <c r="V39" s="53">
        <v>2.1700000000000001E-2</v>
      </c>
      <c r="W39" s="53">
        <v>1E-4</v>
      </c>
      <c r="X39" s="53">
        <v>0</v>
      </c>
      <c r="Y39" s="53">
        <v>2.9999999999999997E-4</v>
      </c>
      <c r="Z39" s="53">
        <v>0</v>
      </c>
      <c r="AA39" s="53">
        <v>0</v>
      </c>
      <c r="AB39" s="53">
        <v>0</v>
      </c>
      <c r="AC39" s="53">
        <v>0</v>
      </c>
      <c r="AD39" s="53">
        <v>1.8000000000000001E-4</v>
      </c>
      <c r="AE39" s="53">
        <v>0</v>
      </c>
    </row>
    <row r="40" spans="1:31">
      <c r="A40" s="53">
        <v>293</v>
      </c>
      <c r="B40" s="53">
        <v>0</v>
      </c>
      <c r="C40" s="53">
        <v>0</v>
      </c>
      <c r="D40" s="53">
        <v>51</v>
      </c>
      <c r="E40" s="53">
        <v>37.700000000000003</v>
      </c>
      <c r="F40" s="53">
        <v>4.46</v>
      </c>
      <c r="G40" s="53">
        <v>0.03</v>
      </c>
      <c r="H40" s="53">
        <v>35.6</v>
      </c>
      <c r="I40" s="53">
        <v>0.82699999999999996</v>
      </c>
      <c r="J40" s="53">
        <v>0.34799999999999998</v>
      </c>
      <c r="K40" s="53">
        <v>7.9000000000000001E-2</v>
      </c>
      <c r="L40" s="53">
        <v>5.3999999999999999E-2</v>
      </c>
      <c r="M40" s="53">
        <v>2.8999999999999998E-3</v>
      </c>
      <c r="N40" s="53">
        <v>8.9999999999999998E-4</v>
      </c>
      <c r="O40" s="53">
        <v>5.0000000000000001E-4</v>
      </c>
      <c r="P40" s="53">
        <v>5.9999999999999995E-4</v>
      </c>
      <c r="Q40" s="53">
        <v>5.3000000000000001E-6</v>
      </c>
      <c r="R40" s="53">
        <v>7.9999999999999996E-6</v>
      </c>
      <c r="S40" s="53">
        <v>3.0000000000000001E-5</v>
      </c>
      <c r="T40" s="53">
        <v>2.0000000000000001E-4</v>
      </c>
      <c r="U40" s="53">
        <v>5.9999999999999995E-4</v>
      </c>
      <c r="V40" s="53">
        <v>1.9E-3</v>
      </c>
      <c r="W40" s="53">
        <v>0</v>
      </c>
      <c r="X40" s="53">
        <v>4.0000000000000002E-4</v>
      </c>
      <c r="Y40" s="53">
        <v>5.0000000000000001E-4</v>
      </c>
      <c r="Z40" s="53">
        <v>1E-4</v>
      </c>
      <c r="AA40" s="53">
        <v>0</v>
      </c>
      <c r="AB40" s="53">
        <v>2.9E-5</v>
      </c>
      <c r="AC40" s="53">
        <v>5.0000000000000002E-5</v>
      </c>
      <c r="AD40" s="53">
        <v>0</v>
      </c>
      <c r="AE40" s="53">
        <v>0</v>
      </c>
    </row>
    <row r="41" spans="1:31">
      <c r="A41" s="53">
        <v>368</v>
      </c>
      <c r="B41" s="53">
        <v>21</v>
      </c>
      <c r="C41" s="53">
        <v>13</v>
      </c>
      <c r="D41" s="53">
        <v>8.9</v>
      </c>
      <c r="E41" s="53">
        <v>0.6</v>
      </c>
      <c r="F41" s="53">
        <v>20</v>
      </c>
      <c r="G41" s="53">
        <v>7.0000000000000007E-2</v>
      </c>
      <c r="H41" s="53">
        <v>35</v>
      </c>
      <c r="I41" s="53">
        <v>1.524</v>
      </c>
      <c r="J41" s="53">
        <v>0.128</v>
      </c>
      <c r="K41" s="53">
        <v>0.73399999999999999</v>
      </c>
      <c r="L41" s="53">
        <v>0.5</v>
      </c>
      <c r="M41" s="53">
        <v>1.3899999999999999E-2</v>
      </c>
      <c r="N41" s="53">
        <v>6.7999999999999996E-3</v>
      </c>
      <c r="O41" s="53">
        <v>3.8E-3</v>
      </c>
      <c r="P41" s="53">
        <v>3.8E-3</v>
      </c>
      <c r="Q41" s="53">
        <v>1.43E-5</v>
      </c>
      <c r="R41" s="53">
        <v>9.0000000000000002E-6</v>
      </c>
      <c r="S41" s="53">
        <v>2.6000000000000001E-6</v>
      </c>
      <c r="T41" s="53">
        <v>5.0000000000000001E-4</v>
      </c>
      <c r="U41" s="53">
        <v>1E-4</v>
      </c>
      <c r="V41" s="53">
        <v>2.2000000000000001E-3</v>
      </c>
      <c r="W41" s="53">
        <v>2.9999999999999997E-4</v>
      </c>
      <c r="X41" s="53">
        <v>1E-4</v>
      </c>
      <c r="Y41" s="53">
        <v>2.0000000000000001E-4</v>
      </c>
      <c r="Z41" s="53">
        <v>1E-4</v>
      </c>
      <c r="AA41" s="53">
        <v>5.9999999999999995E-4</v>
      </c>
      <c r="AB41" s="53">
        <v>3.1999999999999999E-5</v>
      </c>
      <c r="AC41" s="53">
        <v>0</v>
      </c>
      <c r="AD41" s="53">
        <v>2.5000000000000002E-6</v>
      </c>
      <c r="AE41" s="53">
        <v>0</v>
      </c>
    </row>
    <row r="42" spans="1:31">
      <c r="A42" s="53">
        <v>412</v>
      </c>
      <c r="B42" s="53">
        <v>15.3</v>
      </c>
      <c r="C42" s="53">
        <v>2.67</v>
      </c>
      <c r="D42" s="53">
        <v>14.8</v>
      </c>
      <c r="E42" s="53">
        <v>0</v>
      </c>
      <c r="F42" s="53">
        <v>51.5</v>
      </c>
      <c r="G42" s="53">
        <v>0.1</v>
      </c>
      <c r="H42" s="53">
        <v>14.6</v>
      </c>
      <c r="I42" s="53">
        <v>0.39700000000000002</v>
      </c>
      <c r="J42" s="53">
        <v>0.14899999999999999</v>
      </c>
      <c r="K42" s="53">
        <v>0.75700000000000001</v>
      </c>
      <c r="L42" s="53">
        <v>0.33800000000000002</v>
      </c>
      <c r="M42" s="53">
        <v>1.4200000000000001E-2</v>
      </c>
      <c r="N42" s="53">
        <v>0.01</v>
      </c>
      <c r="O42" s="53">
        <v>1.4E-3</v>
      </c>
      <c r="P42" s="53">
        <v>1.4E-3</v>
      </c>
      <c r="Q42" s="53">
        <v>3.4400000000000003E-5</v>
      </c>
      <c r="R42" s="53">
        <v>7.6000000000000001E-6</v>
      </c>
      <c r="S42" s="53">
        <v>9.0000000000000006E-5</v>
      </c>
      <c r="T42" s="53">
        <v>0</v>
      </c>
      <c r="U42" s="53">
        <v>1.8E-3</v>
      </c>
      <c r="V42" s="53">
        <v>1.2500000000000001E-2</v>
      </c>
      <c r="W42" s="53">
        <v>2.7000000000000001E-3</v>
      </c>
      <c r="X42" s="53">
        <v>1E-4</v>
      </c>
      <c r="Y42" s="53">
        <v>2.9999999999999997E-4</v>
      </c>
      <c r="Z42" s="53">
        <v>2.5000000000000001E-3</v>
      </c>
      <c r="AA42" s="53">
        <v>8.0000000000000004E-4</v>
      </c>
      <c r="AB42" s="53">
        <v>2.9E-5</v>
      </c>
      <c r="AC42" s="53">
        <v>2.2800000000000001E-4</v>
      </c>
      <c r="AD42" s="53">
        <v>4.7999999999999998E-6</v>
      </c>
      <c r="AE42" s="53">
        <v>0</v>
      </c>
    </row>
    <row r="43" spans="1:31">
      <c r="A43" s="53">
        <v>343</v>
      </c>
      <c r="B43" s="53">
        <v>6.2</v>
      </c>
      <c r="C43" s="53">
        <v>0</v>
      </c>
      <c r="D43" s="53">
        <v>48.7</v>
      </c>
      <c r="E43" s="53">
        <v>5</v>
      </c>
      <c r="F43" s="53">
        <v>19.2</v>
      </c>
      <c r="G43" s="53">
        <v>7.0000000000000001E-3</v>
      </c>
      <c r="H43" s="53">
        <v>20.892999999999986</v>
      </c>
      <c r="I43" s="53">
        <v>0.84599999999999997</v>
      </c>
      <c r="J43" s="53">
        <v>4.4999999999999998E-2</v>
      </c>
      <c r="K43" s="53">
        <v>0.318</v>
      </c>
      <c r="L43" s="53">
        <v>0.16600000000000001</v>
      </c>
      <c r="M43" s="53">
        <v>4.8999999999999998E-3</v>
      </c>
      <c r="N43" s="53">
        <v>2.8E-3</v>
      </c>
      <c r="O43" s="53">
        <v>1.6000000000000001E-3</v>
      </c>
      <c r="P43" s="53">
        <v>8.9999999999999998E-4</v>
      </c>
      <c r="Q43" s="53">
        <v>8.3000000000000002E-6</v>
      </c>
      <c r="R43" s="53">
        <v>1.1E-5</v>
      </c>
      <c r="S43" s="53">
        <v>3.6000000000000002E-4</v>
      </c>
      <c r="T43" s="53">
        <v>0</v>
      </c>
      <c r="U43" s="53">
        <v>8.0000000000000004E-4</v>
      </c>
      <c r="V43" s="53">
        <v>1.8E-3</v>
      </c>
      <c r="W43" s="53">
        <v>5.9999999999999995E-4</v>
      </c>
      <c r="X43" s="53">
        <v>5.0000000000000001E-4</v>
      </c>
      <c r="Y43" s="53">
        <v>1E-4</v>
      </c>
      <c r="Z43" s="53">
        <v>5.0000000000000001E-4</v>
      </c>
      <c r="AA43" s="53">
        <v>6.8999999999999997E-4</v>
      </c>
      <c r="AB43" s="53">
        <v>4.37E-4</v>
      </c>
      <c r="AC43" s="53">
        <v>1.4999999999999999E-4</v>
      </c>
      <c r="AD43" s="53">
        <v>9.0999999999999993E-6</v>
      </c>
      <c r="AE43" s="53">
        <v>5.4000000000000002E-7</v>
      </c>
    </row>
    <row r="44" spans="1:31">
      <c r="A44" s="53">
        <v>372</v>
      </c>
      <c r="B44" s="53">
        <v>3.6</v>
      </c>
      <c r="C44" s="53">
        <v>0.6</v>
      </c>
      <c r="D44" s="53">
        <v>74</v>
      </c>
      <c r="E44" s="53">
        <v>24</v>
      </c>
      <c r="F44" s="53">
        <v>6.3</v>
      </c>
      <c r="G44" s="53">
        <v>0.01</v>
      </c>
      <c r="H44" s="53">
        <v>9.4</v>
      </c>
      <c r="I44" s="53">
        <v>0.99099999999999999</v>
      </c>
      <c r="J44" s="53">
        <v>6.4000000000000001E-2</v>
      </c>
      <c r="K44" s="53">
        <v>0.13700000000000001</v>
      </c>
      <c r="L44" s="53">
        <v>7.3999999999999996E-2</v>
      </c>
      <c r="M44" s="53">
        <v>2.3999999999999998E-3</v>
      </c>
      <c r="N44" s="53">
        <v>4.0000000000000002E-4</v>
      </c>
      <c r="O44" s="53">
        <v>1.1999999999999999E-3</v>
      </c>
      <c r="P44" s="53">
        <v>6.9999999999999999E-4</v>
      </c>
      <c r="Q44" s="53">
        <v>9.9000000000000001E-6</v>
      </c>
      <c r="R44" s="53">
        <v>9.0000000000000002E-6</v>
      </c>
      <c r="S44" s="53">
        <v>1.4E-5</v>
      </c>
      <c r="T44" s="53">
        <v>1.5100000000000001E-2</v>
      </c>
      <c r="U44" s="53">
        <v>2.3999999999999998E-3</v>
      </c>
      <c r="V44" s="53">
        <v>8.9999999999999998E-4</v>
      </c>
      <c r="W44" s="53">
        <v>8.9999999999999998E-4</v>
      </c>
      <c r="X44" s="53">
        <v>6.9999999999999999E-4</v>
      </c>
      <c r="Y44" s="53">
        <v>1E-4</v>
      </c>
      <c r="Z44" s="53">
        <v>4.0000000000000002E-4</v>
      </c>
      <c r="AA44" s="53">
        <v>5.9999999999999995E-4</v>
      </c>
      <c r="AB44" s="53">
        <v>1.1E-4</v>
      </c>
      <c r="AC44" s="53">
        <v>0</v>
      </c>
      <c r="AD44" s="53">
        <v>5.0000000000000004E-6</v>
      </c>
      <c r="AE44" s="53">
        <v>0</v>
      </c>
    </row>
    <row r="45" spans="1:31">
      <c r="A45" s="53">
        <v>408</v>
      </c>
      <c r="B45" s="53">
        <v>13.8</v>
      </c>
      <c r="C45" s="53">
        <v>1.4</v>
      </c>
      <c r="D45" s="53">
        <v>19.7</v>
      </c>
      <c r="E45" s="53">
        <v>7.2</v>
      </c>
      <c r="F45" s="53">
        <v>45.5</v>
      </c>
      <c r="G45" s="53">
        <v>2.8199999999999999E-2</v>
      </c>
      <c r="H45" s="53">
        <v>12.371800000000007</v>
      </c>
      <c r="I45" s="53">
        <v>0.51300000000000001</v>
      </c>
      <c r="J45" s="53">
        <v>6.0999999999999999E-2</v>
      </c>
      <c r="K45" s="53">
        <v>0.51300000000000001</v>
      </c>
      <c r="L45" s="53">
        <v>0.20100000000000001</v>
      </c>
      <c r="M45" s="53">
        <v>3.0999999999999999E-3</v>
      </c>
      <c r="N45" s="53">
        <v>3.3999999999999998E-3</v>
      </c>
      <c r="O45" s="53">
        <v>3.8999999999999998E-3</v>
      </c>
      <c r="P45" s="53">
        <v>1.4E-3</v>
      </c>
      <c r="Q45" s="53">
        <v>1.7E-5</v>
      </c>
      <c r="R45" s="53">
        <v>7.7000000000000008E-6</v>
      </c>
      <c r="S45" s="53">
        <v>2.3E-5</v>
      </c>
      <c r="T45" s="53">
        <v>1.6999999999999999E-3</v>
      </c>
      <c r="U45" s="53">
        <v>1.8E-3</v>
      </c>
      <c r="V45" s="53">
        <v>5.0000000000000001E-4</v>
      </c>
      <c r="W45" s="53">
        <v>1.6999999999999999E-3</v>
      </c>
      <c r="X45" s="53">
        <v>5.9999999999999995E-4</v>
      </c>
      <c r="Y45" s="53">
        <v>1E-4</v>
      </c>
      <c r="Z45" s="53">
        <v>1E-4</v>
      </c>
      <c r="AA45" s="53">
        <v>4.0000000000000002E-4</v>
      </c>
      <c r="AB45" s="53">
        <v>3.1000000000000001E-5</v>
      </c>
      <c r="AC45" s="53">
        <v>1.45E-4</v>
      </c>
      <c r="AD45" s="53">
        <v>2.7E-6</v>
      </c>
      <c r="AE45" s="53">
        <v>0</v>
      </c>
    </row>
    <row r="46" spans="1:31">
      <c r="A46" s="53">
        <v>373</v>
      </c>
      <c r="B46" s="53">
        <v>7</v>
      </c>
      <c r="C46" s="53">
        <v>1.3</v>
      </c>
      <c r="D46" s="53">
        <v>59.1</v>
      </c>
      <c r="E46" s="53">
        <v>1.1000000000000001</v>
      </c>
      <c r="F46" s="53">
        <v>13</v>
      </c>
      <c r="G46" s="53">
        <v>0.03</v>
      </c>
      <c r="H46" s="53">
        <v>10.199999999999999</v>
      </c>
      <c r="I46" s="53">
        <v>0.371</v>
      </c>
      <c r="J46" s="53">
        <v>5.5E-2</v>
      </c>
      <c r="K46" s="53">
        <v>0.45200000000000001</v>
      </c>
      <c r="L46" s="53">
        <v>0.14399999999999999</v>
      </c>
      <c r="M46" s="53">
        <v>3.8E-3</v>
      </c>
      <c r="N46" s="53">
        <v>2.8400000000000001E-3</v>
      </c>
      <c r="O46" s="53">
        <v>4.0000000000000001E-3</v>
      </c>
      <c r="P46" s="53">
        <v>4.1100000000000002E-4</v>
      </c>
      <c r="Q46" s="53">
        <v>2.9E-5</v>
      </c>
      <c r="R46" s="53">
        <v>1.64E-4</v>
      </c>
      <c r="S46" s="53">
        <v>3.4E-5</v>
      </c>
      <c r="T46" s="53">
        <v>0</v>
      </c>
      <c r="U46" s="53">
        <v>5.9999999999999995E-4</v>
      </c>
      <c r="V46" s="53">
        <v>9.2599999999999996E-4</v>
      </c>
      <c r="W46" s="53">
        <v>1.1000000000000001E-3</v>
      </c>
      <c r="X46" s="53">
        <v>1.1900000000000001E-4</v>
      </c>
      <c r="Y46" s="53">
        <v>2.9999999999999997E-4</v>
      </c>
      <c r="Z46" s="53">
        <v>3.3399999999999999E-4</v>
      </c>
      <c r="AA46" s="53">
        <v>2.1999999999999999E-5</v>
      </c>
      <c r="AB46" s="53">
        <v>3.0000000000000001E-5</v>
      </c>
      <c r="AC46" s="53">
        <v>9.9999999999999995E-7</v>
      </c>
      <c r="AD46" s="53">
        <v>2.2000000000000001E-6</v>
      </c>
      <c r="AE46" s="53">
        <v>5.4000000000000002E-7</v>
      </c>
    </row>
    <row r="47" spans="1:31">
      <c r="A47" s="53">
        <v>346</v>
      </c>
      <c r="B47" s="53">
        <v>3.3</v>
      </c>
      <c r="C47" s="53">
        <v>0.3</v>
      </c>
      <c r="D47" s="53">
        <v>77.400000000000006</v>
      </c>
      <c r="E47" s="53">
        <v>63.4</v>
      </c>
      <c r="F47" s="53">
        <v>4.7</v>
      </c>
      <c r="G47" s="53">
        <v>0.04</v>
      </c>
      <c r="H47" s="53">
        <v>7.5</v>
      </c>
      <c r="I47" s="53">
        <v>0.68</v>
      </c>
      <c r="J47" s="53">
        <v>0.153</v>
      </c>
      <c r="K47" s="53">
        <v>0.104</v>
      </c>
      <c r="L47" s="53">
        <v>7.0000000000000007E-2</v>
      </c>
      <c r="M47" s="53">
        <v>3.2000000000000002E-3</v>
      </c>
      <c r="N47" s="53">
        <v>8.0000000000000004E-4</v>
      </c>
      <c r="O47" s="53">
        <v>1.2999999999999999E-3</v>
      </c>
      <c r="P47" s="53">
        <v>2.9999999999999997E-4</v>
      </c>
      <c r="Q47" s="53">
        <v>5.9999999999999997E-7</v>
      </c>
      <c r="R47" s="53">
        <v>3.3000000000000002E-6</v>
      </c>
      <c r="S47" s="53">
        <v>9.9999999999999995E-8</v>
      </c>
      <c r="T47" s="53">
        <v>0.109</v>
      </c>
      <c r="U47" s="53">
        <v>6.9999999999999999E-4</v>
      </c>
      <c r="V47" s="53">
        <v>8.9999999999999998E-4</v>
      </c>
      <c r="W47" s="53">
        <v>4.0000000000000002E-4</v>
      </c>
      <c r="X47" s="53">
        <v>2.9999999999999997E-4</v>
      </c>
      <c r="Y47" s="53">
        <v>2.0000000000000001E-4</v>
      </c>
      <c r="Z47" s="53">
        <v>1E-4</v>
      </c>
      <c r="AA47" s="53">
        <v>1.3E-6</v>
      </c>
      <c r="AB47" s="53">
        <v>4.1999999999999998E-5</v>
      </c>
      <c r="AC47" s="53">
        <v>1.9999999999999999E-6</v>
      </c>
      <c r="AD47" s="53">
        <v>3.3000000000000002E-6</v>
      </c>
      <c r="AE47" s="53">
        <v>0</v>
      </c>
    </row>
    <row r="48" spans="1:31">
      <c r="A48" s="53">
        <v>519</v>
      </c>
      <c r="B48" s="53">
        <v>34.1</v>
      </c>
      <c r="C48" s="53">
        <v>28.7</v>
      </c>
      <c r="D48" s="53">
        <v>54.5</v>
      </c>
      <c r="E48" s="53">
        <v>34.299999999999997</v>
      </c>
      <c r="F48" s="53">
        <v>2.2999999999999998</v>
      </c>
      <c r="G48" s="53">
        <v>0.04</v>
      </c>
      <c r="H48" s="53">
        <v>4.4000000000000004</v>
      </c>
      <c r="I48" s="53">
        <v>0.53600000000000003</v>
      </c>
      <c r="J48" s="53">
        <v>1.7999999999999999E-2</v>
      </c>
      <c r="K48" s="53">
        <v>5.6000000000000001E-2</v>
      </c>
      <c r="L48" s="53">
        <v>7.5999999999999998E-2</v>
      </c>
      <c r="M48" s="53">
        <v>1.2999999999999999E-3</v>
      </c>
      <c r="N48" s="53">
        <v>6.9999999999999999E-4</v>
      </c>
      <c r="O48" s="53">
        <v>8.9999999999999998E-4</v>
      </c>
      <c r="P48" s="53">
        <v>2.0000000000000001E-4</v>
      </c>
      <c r="Q48" s="53">
        <v>1.5E-6</v>
      </c>
      <c r="R48" s="53">
        <v>1.1000000000000001E-6</v>
      </c>
      <c r="S48" s="53">
        <v>9.9999999999999995E-8</v>
      </c>
      <c r="T48" s="53">
        <v>4.0000000000000001E-3</v>
      </c>
      <c r="U48" s="53">
        <v>2.5000000000000001E-4</v>
      </c>
      <c r="V48" s="53">
        <v>6.9999999999999999E-4</v>
      </c>
      <c r="W48" s="53">
        <v>5.0000000000000001E-4</v>
      </c>
      <c r="X48" s="53">
        <v>2.9999999999999997E-4</v>
      </c>
      <c r="Y48" s="53">
        <v>1.0000000000000001E-5</v>
      </c>
      <c r="Z48" s="53">
        <v>1E-4</v>
      </c>
      <c r="AA48" s="53">
        <v>0</v>
      </c>
      <c r="AB48" s="53">
        <v>2.0000000000000002E-5</v>
      </c>
      <c r="AC48" s="53">
        <v>2.9999999999999997E-4</v>
      </c>
      <c r="AD48" s="53">
        <v>1.3E-6</v>
      </c>
      <c r="AE48" s="53">
        <v>0</v>
      </c>
    </row>
    <row r="49" spans="1:31">
      <c r="A49" s="53">
        <v>623</v>
      </c>
      <c r="B49" s="53">
        <v>52</v>
      </c>
      <c r="C49" s="53">
        <v>9</v>
      </c>
      <c r="D49" s="53">
        <v>24</v>
      </c>
      <c r="E49" s="53">
        <v>6</v>
      </c>
      <c r="F49" s="53">
        <v>25</v>
      </c>
      <c r="G49" s="53">
        <v>0.1</v>
      </c>
      <c r="H49" s="53">
        <v>8.1999999999999993</v>
      </c>
      <c r="I49" s="53">
        <v>0.755</v>
      </c>
      <c r="J49" s="53">
        <v>0.123</v>
      </c>
      <c r="K49" s="53">
        <v>0.31</v>
      </c>
      <c r="L49" s="53">
        <v>0.17299999999999999</v>
      </c>
      <c r="M49" s="53">
        <v>4.4000000000000003E-3</v>
      </c>
      <c r="N49" s="53">
        <v>2.5000000000000001E-3</v>
      </c>
      <c r="O49" s="53">
        <v>5.4999999999999997E-3</v>
      </c>
      <c r="P49" s="53">
        <v>1.8E-3</v>
      </c>
      <c r="Q49" s="53">
        <v>4.0999999999999997E-6</v>
      </c>
      <c r="R49" s="53">
        <v>1.1E-4</v>
      </c>
      <c r="S49" s="53">
        <v>3.0000000000000001E-5</v>
      </c>
      <c r="T49" s="53">
        <v>3.8E-6</v>
      </c>
      <c r="U49" s="53">
        <v>1.5299999999999999E-2</v>
      </c>
      <c r="V49" s="53">
        <v>2.0999999999999999E-3</v>
      </c>
      <c r="W49" s="53">
        <v>8.9999999999999998E-4</v>
      </c>
      <c r="X49" s="53">
        <v>5.9999999999999995E-4</v>
      </c>
      <c r="Y49" s="53">
        <v>1E-4</v>
      </c>
      <c r="Z49" s="53">
        <v>2.9999999999999997E-4</v>
      </c>
      <c r="AA49" s="53">
        <v>5.9999999999999995E-4</v>
      </c>
      <c r="AB49" s="53">
        <v>8.7999999999999998E-5</v>
      </c>
      <c r="AC49" s="53">
        <v>2.2000000000000001E-4</v>
      </c>
      <c r="AD49" s="53">
        <v>1.3499999999999999E-5</v>
      </c>
      <c r="AE49" s="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>
      <selection activeCell="AB1" sqref="AB1"/>
    </sheetView>
  </sheetViews>
  <sheetFormatPr defaultRowHeight="15"/>
  <cols>
    <col min="1" max="1" width="19.7109375" customWidth="1"/>
    <col min="2" max="2" width="5.5703125" bestFit="1" customWidth="1"/>
    <col min="3" max="3" width="8.42578125" customWidth="1"/>
    <col min="4" max="4" width="19.7109375" customWidth="1"/>
    <col min="5" max="5" width="5.5703125" bestFit="1" customWidth="1"/>
    <col min="6" max="6" width="8" customWidth="1"/>
    <col min="7" max="7" width="19.7109375" customWidth="1"/>
    <col min="8" max="8" width="5.5703125" bestFit="1" customWidth="1"/>
    <col min="9" max="9" width="7.42578125" customWidth="1"/>
    <col min="10" max="10" width="19.7109375" customWidth="1"/>
    <col min="11" max="11" width="5.5703125" bestFit="1" customWidth="1"/>
    <col min="12" max="12" width="7" customWidth="1"/>
    <col min="13" max="13" width="19.7109375" customWidth="1"/>
    <col min="14" max="14" width="5.5703125" bestFit="1" customWidth="1"/>
    <col min="15" max="15" width="7.140625" customWidth="1"/>
    <col min="16" max="16" width="16.85546875" bestFit="1" customWidth="1"/>
    <col min="17" max="17" width="5.85546875" customWidth="1"/>
    <col min="18" max="18" width="4.85546875" customWidth="1"/>
    <col min="19" max="19" width="16.85546875" bestFit="1" customWidth="1"/>
    <col min="20" max="20" width="4.5703125" bestFit="1" customWidth="1"/>
    <col min="21" max="21" width="6.7109375" customWidth="1"/>
    <col min="22" max="22" width="19.7109375" customWidth="1"/>
    <col min="23" max="23" width="5.5703125" bestFit="1" customWidth="1"/>
    <col min="24" max="24" width="5.140625" customWidth="1"/>
    <col min="25" max="25" width="18.140625" customWidth="1"/>
    <col min="26" max="26" width="4.5703125" bestFit="1" customWidth="1"/>
    <col min="28" max="28" width="18.28515625" customWidth="1"/>
    <col min="29" max="29" width="6.42578125" customWidth="1"/>
  </cols>
  <sheetData>
    <row r="1" spans="1:29">
      <c r="A1" t="s">
        <v>190</v>
      </c>
      <c r="B1" s="11">
        <v>57.700131649999996</v>
      </c>
      <c r="D1" t="s">
        <v>9</v>
      </c>
      <c r="E1" s="11">
        <v>18.453609409999999</v>
      </c>
      <c r="G1" t="s">
        <v>9</v>
      </c>
      <c r="H1" s="11">
        <v>35.630578740000004</v>
      </c>
      <c r="J1" t="s">
        <v>168</v>
      </c>
      <c r="K1" s="11">
        <v>8.2540562299999998</v>
      </c>
      <c r="M1" t="s">
        <v>9</v>
      </c>
      <c r="N1" s="11">
        <v>64.877419329999995</v>
      </c>
      <c r="P1" t="s">
        <v>9</v>
      </c>
      <c r="Q1" s="11">
        <v>77.263514489999991</v>
      </c>
      <c r="S1" t="s">
        <v>9</v>
      </c>
      <c r="T1" s="11">
        <v>47.874638730000001</v>
      </c>
      <c r="V1" t="s">
        <v>9</v>
      </c>
      <c r="W1" s="11">
        <v>63.811906190000002</v>
      </c>
      <c r="Y1" t="s">
        <v>9</v>
      </c>
      <c r="Z1" s="11">
        <v>25.93218658</v>
      </c>
      <c r="AB1" t="s">
        <v>163</v>
      </c>
      <c r="AC1" s="11">
        <v>0.22035982999999998</v>
      </c>
    </row>
    <row r="2" spans="1:29">
      <c r="A2" t="s">
        <v>191</v>
      </c>
      <c r="B2" s="11">
        <v>4.0886294099999994</v>
      </c>
      <c r="D2" t="s">
        <v>167</v>
      </c>
      <c r="E2" s="11">
        <v>45.128053950000002</v>
      </c>
      <c r="G2" t="s">
        <v>169</v>
      </c>
      <c r="H2" s="11">
        <v>74.824982559999995</v>
      </c>
      <c r="J2" t="s">
        <v>169</v>
      </c>
      <c r="K2" s="11">
        <v>65.523369209999998</v>
      </c>
      <c r="M2" t="s">
        <v>167</v>
      </c>
      <c r="N2" s="11">
        <v>65.681060710000011</v>
      </c>
      <c r="P2" t="s">
        <v>166</v>
      </c>
      <c r="Q2" s="11">
        <v>1.7582727699999998</v>
      </c>
      <c r="S2" t="s">
        <v>167</v>
      </c>
      <c r="T2" s="11">
        <v>58.439728469999999</v>
      </c>
      <c r="V2" t="s">
        <v>164</v>
      </c>
      <c r="W2" s="11">
        <v>1.18392874</v>
      </c>
      <c r="Y2" t="s">
        <v>166</v>
      </c>
      <c r="Z2" s="11">
        <v>19.84832248</v>
      </c>
      <c r="AB2" t="s">
        <v>9</v>
      </c>
      <c r="AC2" s="11">
        <v>0.373915</v>
      </c>
    </row>
    <row r="3" spans="1:29">
      <c r="A3" t="s">
        <v>192</v>
      </c>
      <c r="B3" s="11">
        <v>210.30094454000002</v>
      </c>
      <c r="D3" t="s">
        <v>169</v>
      </c>
      <c r="E3" s="11">
        <v>99.954393230000008</v>
      </c>
      <c r="G3" t="s">
        <v>123</v>
      </c>
      <c r="H3" s="11">
        <v>119.17889308000001</v>
      </c>
      <c r="J3" t="s">
        <v>123</v>
      </c>
      <c r="K3" s="11">
        <v>106.67028885000001</v>
      </c>
      <c r="M3" t="s">
        <v>169</v>
      </c>
      <c r="N3" s="11">
        <v>54.637871750000002</v>
      </c>
      <c r="P3" t="s">
        <v>167</v>
      </c>
      <c r="Q3" s="11">
        <v>49.707827909999999</v>
      </c>
      <c r="S3" t="s">
        <v>168</v>
      </c>
      <c r="T3" s="11">
        <v>6.3565915999999998</v>
      </c>
      <c r="V3" t="s">
        <v>167</v>
      </c>
      <c r="W3" s="11">
        <v>62.25159652</v>
      </c>
      <c r="Y3" t="s">
        <v>167</v>
      </c>
      <c r="Z3" s="11">
        <v>28.680394580000002</v>
      </c>
      <c r="AB3" t="s">
        <v>164</v>
      </c>
      <c r="AC3" s="11">
        <v>0.34187566000000003</v>
      </c>
    </row>
    <row r="4" spans="1:29">
      <c r="A4" t="s">
        <v>193</v>
      </c>
      <c r="B4" s="11">
        <v>44.662450320000005</v>
      </c>
      <c r="D4" t="s">
        <v>127</v>
      </c>
      <c r="E4" s="11">
        <v>43.42280126</v>
      </c>
      <c r="G4" t="s">
        <v>127</v>
      </c>
      <c r="H4" s="11">
        <v>58.015228240000006</v>
      </c>
      <c r="J4" t="s">
        <v>127</v>
      </c>
      <c r="K4" s="11">
        <v>52.169880150000004</v>
      </c>
      <c r="M4" t="s">
        <v>123</v>
      </c>
      <c r="N4" s="11">
        <v>57.130977219999998</v>
      </c>
      <c r="P4" t="s">
        <v>168</v>
      </c>
      <c r="Q4" s="11">
        <v>6.1956550400000001</v>
      </c>
      <c r="S4" t="s">
        <v>169</v>
      </c>
      <c r="T4" s="11">
        <v>63.662505920000001</v>
      </c>
      <c r="V4" t="s">
        <v>168</v>
      </c>
      <c r="W4" s="11">
        <v>1.2668311300000001</v>
      </c>
      <c r="Y4" t="s">
        <v>168</v>
      </c>
      <c r="Z4" s="11">
        <v>2.2619726999999998</v>
      </c>
      <c r="AB4" t="s">
        <v>17</v>
      </c>
      <c r="AC4" s="11">
        <v>0.56544709999999998</v>
      </c>
    </row>
    <row r="5" spans="1:29">
      <c r="A5" t="s">
        <v>194</v>
      </c>
      <c r="B5" s="11">
        <v>52.998520790000001</v>
      </c>
      <c r="D5" t="s">
        <v>173</v>
      </c>
      <c r="E5" s="11">
        <v>34.439987160000001</v>
      </c>
      <c r="G5" t="s">
        <v>173</v>
      </c>
      <c r="H5" s="11">
        <v>10.122666430000001</v>
      </c>
      <c r="J5" t="s">
        <v>173</v>
      </c>
      <c r="K5" s="11">
        <v>18.456228029999998</v>
      </c>
      <c r="M5" t="s">
        <v>171</v>
      </c>
      <c r="N5" s="11">
        <v>1.9606597699999999</v>
      </c>
      <c r="P5" t="s">
        <v>169</v>
      </c>
      <c r="Q5" s="11">
        <v>58.385820410000001</v>
      </c>
      <c r="S5" t="s">
        <v>123</v>
      </c>
      <c r="T5" s="11">
        <v>10.48971362</v>
      </c>
      <c r="V5" t="s">
        <v>169</v>
      </c>
      <c r="W5" s="11">
        <v>49.950240999999998</v>
      </c>
      <c r="Y5" t="s">
        <v>169</v>
      </c>
      <c r="Z5" s="11">
        <v>27.092540409999998</v>
      </c>
      <c r="AB5" t="s">
        <v>166</v>
      </c>
      <c r="AC5" s="11">
        <v>3.6458795099999994</v>
      </c>
    </row>
    <row r="6" spans="1:29">
      <c r="D6" t="s">
        <v>172</v>
      </c>
      <c r="E6" s="11">
        <v>63.869710749999996</v>
      </c>
      <c r="G6" t="s">
        <v>172</v>
      </c>
      <c r="H6" s="11">
        <v>48.425849360000001</v>
      </c>
      <c r="J6" t="s">
        <v>172</v>
      </c>
      <c r="K6" s="11">
        <v>36.480315849999997</v>
      </c>
      <c r="M6" t="s">
        <v>127</v>
      </c>
      <c r="N6" s="11">
        <v>45.347312080000002</v>
      </c>
      <c r="P6" t="s">
        <v>123</v>
      </c>
      <c r="Q6" s="11">
        <v>10.409715780000001</v>
      </c>
      <c r="S6" t="s">
        <v>171</v>
      </c>
      <c r="T6" s="11">
        <v>1.1739428600000001</v>
      </c>
      <c r="V6" t="s">
        <v>123</v>
      </c>
      <c r="W6" s="11">
        <v>51.0086929</v>
      </c>
      <c r="Y6" t="s">
        <v>170</v>
      </c>
      <c r="Z6" s="11">
        <v>12.538025659999999</v>
      </c>
      <c r="AB6" t="s">
        <v>167</v>
      </c>
      <c r="AC6" s="11">
        <v>5.0968070000000004E-2</v>
      </c>
    </row>
    <row r="7" spans="1:29">
      <c r="G7" t="s">
        <v>197</v>
      </c>
      <c r="H7" s="11">
        <v>22.498128910000002</v>
      </c>
      <c r="J7" t="s">
        <v>197</v>
      </c>
      <c r="K7" s="11">
        <v>70.88714404000001</v>
      </c>
      <c r="M7" t="s">
        <v>173</v>
      </c>
      <c r="N7" s="11">
        <v>15.49463669</v>
      </c>
      <c r="P7" t="s">
        <v>127</v>
      </c>
      <c r="Q7" s="11">
        <v>50.364472589999998</v>
      </c>
      <c r="S7" t="s">
        <v>127</v>
      </c>
      <c r="T7" s="11">
        <v>46.330823039999999</v>
      </c>
      <c r="V7" t="s">
        <v>127</v>
      </c>
      <c r="W7" s="11">
        <v>42.710096329999999</v>
      </c>
      <c r="Y7" t="s">
        <v>123</v>
      </c>
      <c r="Z7" s="11">
        <v>45.107088480000002</v>
      </c>
      <c r="AB7" t="s">
        <v>115</v>
      </c>
      <c r="AC7" s="11">
        <v>1.00942037</v>
      </c>
    </row>
    <row r="8" spans="1:29">
      <c r="M8" t="s">
        <v>172</v>
      </c>
      <c r="N8" s="11">
        <v>54.253466750000001</v>
      </c>
      <c r="P8" t="s">
        <v>173</v>
      </c>
      <c r="Q8" s="11">
        <v>40.714800480000001</v>
      </c>
      <c r="S8" t="s">
        <v>173</v>
      </c>
      <c r="T8" s="11">
        <v>35.633609589999999</v>
      </c>
      <c r="V8" t="s">
        <v>173</v>
      </c>
      <c r="W8" s="11">
        <v>17.62387399</v>
      </c>
      <c r="Y8" t="s">
        <v>171</v>
      </c>
      <c r="Z8" s="11">
        <v>10.36718559</v>
      </c>
      <c r="AB8" t="s">
        <v>168</v>
      </c>
      <c r="AC8" s="11">
        <v>7.256797999999999E-2</v>
      </c>
    </row>
    <row r="9" spans="1:29">
      <c r="P9" t="s">
        <v>172</v>
      </c>
      <c r="Q9" s="11">
        <v>48.146717960000004</v>
      </c>
      <c r="S9" t="s">
        <v>172</v>
      </c>
      <c r="T9" s="11">
        <v>49.954545249999995</v>
      </c>
      <c r="V9" t="s">
        <v>172</v>
      </c>
      <c r="W9" s="11">
        <v>52.562929280000006</v>
      </c>
      <c r="Y9" t="s">
        <v>127</v>
      </c>
      <c r="Z9" s="11">
        <v>55.988381669999995</v>
      </c>
      <c r="AB9" t="s">
        <v>169</v>
      </c>
      <c r="AC9" s="11">
        <v>1.30836259</v>
      </c>
    </row>
    <row r="10" spans="1:29">
      <c r="S10" t="s">
        <v>197</v>
      </c>
      <c r="T10" s="11">
        <v>15.1097018</v>
      </c>
      <c r="V10" t="s">
        <v>197</v>
      </c>
      <c r="W10" s="11">
        <v>5.4301174400000001</v>
      </c>
      <c r="Y10" t="s">
        <v>173</v>
      </c>
      <c r="Z10" s="11">
        <v>28.727596919999996</v>
      </c>
      <c r="AB10" t="s">
        <v>170</v>
      </c>
      <c r="AC10" s="11">
        <v>0</v>
      </c>
    </row>
    <row r="11" spans="1:29">
      <c r="Y11" t="s">
        <v>172</v>
      </c>
      <c r="Z11" s="11">
        <v>42.076164550000001</v>
      </c>
      <c r="AB11" t="s">
        <v>123</v>
      </c>
      <c r="AC11" s="11">
        <v>122.54532326</v>
      </c>
    </row>
    <row r="12" spans="1:29">
      <c r="Y12" t="s">
        <v>197</v>
      </c>
      <c r="Z12" s="11">
        <v>59.169468589999994</v>
      </c>
      <c r="AB12" t="s">
        <v>127</v>
      </c>
      <c r="AC12" s="11">
        <v>100.50087054000001</v>
      </c>
    </row>
    <row r="13" spans="1:29">
      <c r="AB13" t="s">
        <v>172</v>
      </c>
      <c r="AC13" s="11">
        <v>40.452595200000005</v>
      </c>
    </row>
    <row r="14" spans="1:29">
      <c r="AB14" t="s">
        <v>197</v>
      </c>
      <c r="AC14" s="11">
        <v>84.416047890000002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36" sqref="F36"/>
    </sheetView>
  </sheetViews>
  <sheetFormatPr defaultRowHeight="15"/>
  <cols>
    <col min="1" max="1" width="26.42578125" customWidth="1"/>
    <col min="2" max="2" width="34.7109375" customWidth="1"/>
    <col min="3" max="3" width="28" customWidth="1"/>
    <col min="4" max="4" width="31.140625" customWidth="1"/>
    <col min="5" max="5" width="15" customWidth="1"/>
    <col min="7" max="7" width="12.85546875" bestFit="1" customWidth="1"/>
    <col min="8" max="8" width="13" customWidth="1"/>
    <col min="9" max="9" width="10.42578125" customWidth="1"/>
  </cols>
  <sheetData>
    <row r="1" spans="1:9">
      <c r="A1" s="12" t="s">
        <v>21</v>
      </c>
      <c r="B1" s="13" t="s">
        <v>22</v>
      </c>
      <c r="C1" s="12" t="s">
        <v>21</v>
      </c>
      <c r="D1" s="12" t="s">
        <v>41</v>
      </c>
      <c r="E1" s="12" t="s">
        <v>42</v>
      </c>
      <c r="G1" s="12" t="s">
        <v>21</v>
      </c>
      <c r="H1" s="12" t="s">
        <v>41</v>
      </c>
      <c r="I1" s="12" t="s">
        <v>42</v>
      </c>
    </row>
    <row r="2" spans="1:9">
      <c r="A2" s="14" t="s">
        <v>23</v>
      </c>
      <c r="B2" s="14" t="s">
        <v>24</v>
      </c>
      <c r="C2" s="14" t="s">
        <v>43</v>
      </c>
      <c r="D2" s="14" t="s">
        <v>44</v>
      </c>
      <c r="E2" s="2" t="s">
        <v>44</v>
      </c>
      <c r="G2" s="14" t="s">
        <v>82</v>
      </c>
      <c r="H2" s="2" t="s">
        <v>83</v>
      </c>
      <c r="I2" s="2" t="s">
        <v>84</v>
      </c>
    </row>
    <row r="3" spans="1:9">
      <c r="A3" s="14" t="s">
        <v>25</v>
      </c>
      <c r="B3" s="2" t="s">
        <v>26</v>
      </c>
      <c r="C3" s="2" t="s">
        <v>45</v>
      </c>
      <c r="D3" s="14" t="s">
        <v>46</v>
      </c>
      <c r="E3" s="2" t="s">
        <v>47</v>
      </c>
      <c r="G3" s="14" t="s">
        <v>85</v>
      </c>
      <c r="H3" s="2" t="s">
        <v>56</v>
      </c>
      <c r="I3" s="2" t="s">
        <v>86</v>
      </c>
    </row>
    <row r="4" spans="1:9">
      <c r="A4" s="14" t="s">
        <v>27</v>
      </c>
      <c r="B4" s="14" t="s">
        <v>28</v>
      </c>
      <c r="C4" s="2" t="s">
        <v>48</v>
      </c>
      <c r="D4" s="2" t="s">
        <v>49</v>
      </c>
      <c r="E4" s="2" t="s">
        <v>50</v>
      </c>
      <c r="G4" s="14" t="s">
        <v>87</v>
      </c>
      <c r="H4" s="2" t="s">
        <v>88</v>
      </c>
      <c r="I4" s="2" t="s">
        <v>44</v>
      </c>
    </row>
    <row r="5" spans="1:9">
      <c r="A5" s="14" t="s">
        <v>29</v>
      </c>
      <c r="B5" s="2" t="s">
        <v>30</v>
      </c>
      <c r="C5" s="2" t="s">
        <v>51</v>
      </c>
      <c r="D5" s="2" t="s">
        <v>52</v>
      </c>
      <c r="E5" s="2" t="s">
        <v>53</v>
      </c>
      <c r="G5" s="14" t="s">
        <v>89</v>
      </c>
      <c r="H5" s="2" t="s">
        <v>90</v>
      </c>
      <c r="I5" s="2" t="s">
        <v>90</v>
      </c>
    </row>
    <row r="6" spans="1:9">
      <c r="A6" s="14" t="s">
        <v>31</v>
      </c>
      <c r="B6" s="2" t="s">
        <v>32</v>
      </c>
      <c r="C6" s="14" t="s">
        <v>54</v>
      </c>
      <c r="D6" s="14" t="s">
        <v>55</v>
      </c>
      <c r="E6" s="2" t="s">
        <v>56</v>
      </c>
      <c r="G6" s="14" t="s">
        <v>91</v>
      </c>
      <c r="H6" s="2" t="s">
        <v>92</v>
      </c>
      <c r="I6" s="2" t="s">
        <v>92</v>
      </c>
    </row>
    <row r="7" spans="1:9">
      <c r="A7" s="14" t="s">
        <v>33</v>
      </c>
      <c r="B7" s="2" t="s">
        <v>34</v>
      </c>
      <c r="C7" s="2" t="s">
        <v>57</v>
      </c>
      <c r="D7" s="2" t="s">
        <v>58</v>
      </c>
      <c r="E7" s="2" t="s">
        <v>59</v>
      </c>
      <c r="G7" s="14" t="s">
        <v>93</v>
      </c>
      <c r="H7" s="2" t="s">
        <v>94</v>
      </c>
      <c r="I7" s="2" t="s">
        <v>95</v>
      </c>
    </row>
    <row r="8" spans="1:9">
      <c r="A8" s="14" t="s">
        <v>35</v>
      </c>
      <c r="B8" s="2" t="s">
        <v>36</v>
      </c>
      <c r="C8" s="2" t="s">
        <v>60</v>
      </c>
      <c r="D8" s="2" t="s">
        <v>61</v>
      </c>
      <c r="E8" s="2" t="s">
        <v>62</v>
      </c>
      <c r="G8" s="14" t="s">
        <v>96</v>
      </c>
      <c r="H8" s="2" t="s">
        <v>70</v>
      </c>
      <c r="I8" s="2" t="s">
        <v>97</v>
      </c>
    </row>
    <row r="9" spans="1:9">
      <c r="A9" s="14" t="s">
        <v>37</v>
      </c>
      <c r="B9" s="14" t="s">
        <v>38</v>
      </c>
      <c r="C9" s="2" t="s">
        <v>63</v>
      </c>
      <c r="D9" s="2" t="s">
        <v>64</v>
      </c>
      <c r="E9" s="2" t="s">
        <v>65</v>
      </c>
      <c r="G9" s="14" t="s">
        <v>98</v>
      </c>
      <c r="H9" s="2" t="s">
        <v>99</v>
      </c>
      <c r="I9" s="2" t="s">
        <v>100</v>
      </c>
    </row>
    <row r="10" spans="1:9">
      <c r="A10" s="14" t="s">
        <v>39</v>
      </c>
      <c r="B10" s="14" t="s">
        <v>40</v>
      </c>
      <c r="C10" s="2" t="s">
        <v>66</v>
      </c>
      <c r="D10" s="2" t="s">
        <v>67</v>
      </c>
      <c r="E10" s="2" t="s">
        <v>68</v>
      </c>
      <c r="G10" s="14" t="s">
        <v>101</v>
      </c>
      <c r="H10" s="2" t="s">
        <v>83</v>
      </c>
      <c r="I10" s="2" t="s">
        <v>102</v>
      </c>
    </row>
    <row r="11" spans="1:9">
      <c r="C11" s="2" t="s">
        <v>69</v>
      </c>
      <c r="D11" s="2" t="s">
        <v>70</v>
      </c>
      <c r="E11" s="2" t="s">
        <v>61</v>
      </c>
      <c r="G11" s="14" t="s">
        <v>103</v>
      </c>
      <c r="H11" s="2" t="s">
        <v>104</v>
      </c>
      <c r="I11" s="2" t="s">
        <v>105</v>
      </c>
    </row>
    <row r="12" spans="1:9">
      <c r="C12" s="2" t="s">
        <v>71</v>
      </c>
      <c r="D12" s="2" t="s">
        <v>72</v>
      </c>
      <c r="E12" s="2" t="s">
        <v>73</v>
      </c>
      <c r="G12" s="14" t="s">
        <v>106</v>
      </c>
      <c r="H12" s="2" t="s">
        <v>53</v>
      </c>
      <c r="I12" s="2" t="s">
        <v>107</v>
      </c>
    </row>
    <row r="13" spans="1:9">
      <c r="C13" s="2" t="s">
        <v>74</v>
      </c>
      <c r="D13" s="2" t="s">
        <v>75</v>
      </c>
      <c r="E13" s="2" t="s">
        <v>75</v>
      </c>
      <c r="G13" s="14" t="s">
        <v>31</v>
      </c>
      <c r="H13" s="2" t="s">
        <v>108</v>
      </c>
      <c r="I13" s="2" t="s">
        <v>109</v>
      </c>
    </row>
    <row r="14" spans="1:9">
      <c r="C14" s="2" t="s">
        <v>76</v>
      </c>
      <c r="D14" s="2" t="s">
        <v>77</v>
      </c>
      <c r="E14" s="2" t="s">
        <v>78</v>
      </c>
      <c r="G14" s="14" t="s">
        <v>29</v>
      </c>
      <c r="H14" s="2" t="s">
        <v>110</v>
      </c>
      <c r="I14" s="2" t="s">
        <v>111</v>
      </c>
    </row>
    <row r="15" spans="1:9">
      <c r="C15" s="14" t="s">
        <v>79</v>
      </c>
      <c r="D15" s="2" t="s">
        <v>80</v>
      </c>
      <c r="E15" s="2" t="s">
        <v>81</v>
      </c>
      <c r="G15" s="14" t="s">
        <v>112</v>
      </c>
      <c r="H15" s="2" t="s">
        <v>113</v>
      </c>
      <c r="I15" s="2" t="s">
        <v>114</v>
      </c>
    </row>
  </sheetData>
  <hyperlinks>
    <hyperlink ref="B1" r:id="rId1" location="cite_note-9" display="https://en.wikipedia.org/wiki/Reference_Daily_Intake - cite_note-9"/>
    <hyperlink ref="A2" r:id="rId2" tooltip="Fat" display="https://en.wikipedia.org/wiki/Fat"/>
    <hyperlink ref="B2" r:id="rId3" tooltip="Gram" display="https://en.wikipedia.org/wiki/Gram"/>
    <hyperlink ref="A3" r:id="rId4" tooltip="Saturated fatty acid" display="https://en.wikipedia.org/wiki/Saturated_fatty_acid"/>
    <hyperlink ref="A4" r:id="rId5" tooltip="Cholesterol" display="https://en.wikipedia.org/wiki/Cholesterol"/>
    <hyperlink ref="B4" r:id="rId6" tooltip="Milligram" display="https://en.wikipedia.org/wiki/Milligram"/>
    <hyperlink ref="A5" r:id="rId7" tooltip="Sodium" display="https://en.wikipedia.org/wiki/Sodium"/>
    <hyperlink ref="A6" r:id="rId8" tooltip="Potassium in biology" display="https://en.wikipedia.org/wiki/Potassium_in_biology"/>
    <hyperlink ref="A7" r:id="rId9" tooltip="Carbohydrate" display="https://en.wikipedia.org/wiki/Carbohydrate"/>
    <hyperlink ref="A8" r:id="rId10" tooltip="Added sugars" display="https://en.wikipedia.org/wiki/Added_sugars"/>
    <hyperlink ref="A9" r:id="rId11" tooltip="Dietary fiber" display="https://en.wikipedia.org/wiki/Dietary_fiber"/>
    <hyperlink ref="B9" r:id="rId12" location="cite_note-10" display="https://en.wikipedia.org/wiki/Reference_Daily_Intake - cite_note-10"/>
    <hyperlink ref="A10" r:id="rId13" tooltip="Protein (nutrient)" display="https://en.wikipedia.org/wiki/Protein_(nutrient)"/>
    <hyperlink ref="B10" r:id="rId14" location="cite_note-11" display="https://en.wikipedia.org/wiki/Reference_Daily_Intake - cite_note-11"/>
    <hyperlink ref="C2" r:id="rId15" tooltip="Vitamin A" display="https://en.wikipedia.org/wiki/Vitamin_A"/>
    <hyperlink ref="D2" r:id="rId16" tooltip="Microgram" display="https://en.wikipedia.org/wiki/Microgram"/>
    <hyperlink ref="D3" r:id="rId17" tooltip="Milligram" display="https://en.wikipedia.org/wiki/Milligram"/>
    <hyperlink ref="C6" r:id="rId18" tooltip="Vitamin K" display="https://en.wikipedia.org/wiki/Vitamin_K"/>
    <hyperlink ref="D6" r:id="rId19" tooltip="Microgram" display="https://en.wikipedia.org/wiki/Microgram"/>
    <hyperlink ref="C15" r:id="rId20" tooltip="Choline" display="https://en.wikipedia.org/wiki/Choline"/>
    <hyperlink ref="G2" r:id="rId21" tooltip="Calcium in biology" display="https://en.wikipedia.org/wiki/Calcium_in_biology"/>
    <hyperlink ref="G3" r:id="rId22" location="Dietary_recommendations" tooltip="Chromium" display="https://en.wikipedia.org/wiki/Chromium - Dietary_recommendations"/>
    <hyperlink ref="G4" r:id="rId23" tooltip="Copper" display="https://en.wikipedia.org/wiki/Copper"/>
    <hyperlink ref="G5" r:id="rId24" tooltip="Iodine in biology" display="https://en.wikipedia.org/wiki/Iodine_in_biology"/>
    <hyperlink ref="G6" r:id="rId25" tooltip="Iron" display="https://en.wikipedia.org/wiki/Iron"/>
    <hyperlink ref="G7" r:id="rId26" tooltip="Magnesium in biology" display="https://en.wikipedia.org/wiki/Magnesium_in_biology"/>
    <hyperlink ref="G8" r:id="rId27" tooltip="Manganese" display="https://en.wikipedia.org/wiki/Manganese"/>
    <hyperlink ref="G9" r:id="rId28" tooltip="Molybdenum" display="https://en.wikipedia.org/wiki/Molybdenum"/>
    <hyperlink ref="G10" r:id="rId29" tooltip="Phosphorus" display="https://en.wikipedia.org/wiki/Phosphorus"/>
    <hyperlink ref="G11" r:id="rId30" tooltip="Selenium in biology" display="https://en.wikipedia.org/wiki/Selenium_in_biology"/>
    <hyperlink ref="G12" r:id="rId31" tooltip="Zinc" display="https://en.wikipedia.org/wiki/Zinc"/>
    <hyperlink ref="G13" r:id="rId32" tooltip="Potassium in biology" display="https://en.wikipedia.org/wiki/Potassium_in_biology"/>
    <hyperlink ref="G14" r:id="rId33" tooltip="Sodium" display="https://en.wikipedia.org/wiki/Sodium"/>
    <hyperlink ref="G15" r:id="rId34" tooltip="Chloride" display="https://en.wikipedia.org/wiki/Chlorid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Termekek</vt:lpstr>
      <vt:lpstr>Munka1</vt:lpstr>
      <vt:lpstr>Recipes</vt:lpstr>
      <vt:lpstr>RDI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KaraK</dc:creator>
  <cp:lastModifiedBy>KaraK</cp:lastModifiedBy>
  <dcterms:created xsi:type="dcterms:W3CDTF">2023-03-09T20:20:21Z</dcterms:created>
  <dcterms:modified xsi:type="dcterms:W3CDTF">2023-04-12T21:36:44Z</dcterms:modified>
</cp:coreProperties>
</file>