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930" windowWidth="23250" windowHeight="5910" tabRatio="867" activeTab="3"/>
  </bookViews>
  <sheets>
    <sheet name="Data File Instructions" sheetId="1" r:id="rId1"/>
    <sheet name="Disclosure Timeframes" sheetId="2" r:id="rId2"/>
    <sheet name="Guide" sheetId="23" r:id="rId3"/>
    <sheet name="AggregatedDataFile" sheetId="4" r:id="rId4"/>
    <sheet name="BME CLEARING_DataFile_4_3" sheetId="5" r:id="rId5"/>
    <sheet name="BME CLEARING_DataFile_4_4a" sheetId="6" r:id="rId6"/>
    <sheet name="BME CLEARING_DataFile_4_4b" sheetId="7" r:id="rId7"/>
    <sheet name="BME CLEARING_DataFile_6_1" sheetId="8" r:id="rId8"/>
    <sheet name="BME CLEARING_DataFile_6.2" sheetId="9" r:id="rId9"/>
    <sheet name="BME CLEARING_DataFile_7_1" sheetId="10" r:id="rId10"/>
    <sheet name="BME CLEARING_DataFile_7_3" sheetId="11" r:id="rId11"/>
    <sheet name="BME CLEARING_DataFile_7_3a" sheetId="12" r:id="rId12"/>
    <sheet name="BME CLEARING_DataFile_7_3b" sheetId="13" r:id="rId13"/>
    <sheet name="BME CLEARING_DataFile_16_2" sheetId="14" r:id="rId14"/>
    <sheet name="BME CLEARING_DataFile_16_3" sheetId="15" r:id="rId15"/>
    <sheet name="BME CLEARING_DataFile_17_3" sheetId="16" r:id="rId16"/>
    <sheet name="BME CLEARING_DataFile_18_2" sheetId="17" r:id="rId17"/>
    <sheet name="BME CLEARING_DataFile_20a" sheetId="24" r:id="rId18"/>
    <sheet name="BME CLEARING_DataFile_20b" sheetId="25" r:id="rId19"/>
    <sheet name="Qualitative Notes" sheetId="22" r:id="rId20"/>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H2" i="4" l="1"/>
  <c r="I2" i="4"/>
  <c r="J2" i="4"/>
  <c r="K2" i="4"/>
  <c r="L2" i="4"/>
  <c r="M2" i="4"/>
  <c r="E2" i="4"/>
  <c r="F19" i="9" l="1"/>
  <c r="F18" i="9"/>
  <c r="J7" i="9"/>
  <c r="J6" i="9"/>
  <c r="J13" i="9"/>
  <c r="J12" i="9"/>
  <c r="F6" i="9" l="1"/>
  <c r="O13" i="9"/>
  <c r="O12" i="9"/>
  <c r="O3" i="9"/>
  <c r="O2" i="9"/>
  <c r="F13" i="9" l="1"/>
  <c r="F12" i="9"/>
  <c r="T20" i="9" l="1"/>
  <c r="T21" i="9"/>
  <c r="T22" i="9"/>
  <c r="T23" i="9"/>
  <c r="T24" i="9"/>
  <c r="T25" i="9"/>
  <c r="F17" i="8"/>
  <c r="T8" i="5" l="1"/>
  <c r="T9" i="5"/>
  <c r="DJ2" i="4"/>
  <c r="DK2" i="4"/>
  <c r="DL2" i="4"/>
  <c r="DF2" i="4"/>
  <c r="DE2" i="4"/>
  <c r="DD2" i="4"/>
  <c r="DI2" i="4"/>
  <c r="M6" i="4"/>
  <c r="L6" i="4"/>
  <c r="K6" i="4"/>
  <c r="O7" i="9" l="1"/>
  <c r="F9" i="8" l="1"/>
  <c r="O6" i="9" l="1"/>
  <c r="F5" i="8" l="1"/>
  <c r="L4" i="4" l="1"/>
  <c r="M4" i="4"/>
  <c r="L5" i="4"/>
  <c r="M5" i="4"/>
  <c r="M3" i="4"/>
  <c r="L3" i="4"/>
  <c r="F13" i="8" l="1"/>
  <c r="H2" i="11" l="1"/>
  <c r="T4" i="9" l="1"/>
  <c r="T5" i="9"/>
  <c r="T8" i="9"/>
  <c r="T9" i="9"/>
  <c r="T10" i="9"/>
  <c r="T11" i="9"/>
  <c r="T12" i="9"/>
  <c r="T13" i="9"/>
  <c r="T14" i="9"/>
  <c r="T15" i="9"/>
  <c r="T16" i="9"/>
  <c r="T17" i="9"/>
  <c r="T18" i="9"/>
  <c r="T19" i="9"/>
  <c r="T3" i="5" l="1"/>
  <c r="T4" i="5"/>
  <c r="T5" i="5"/>
  <c r="T6" i="5"/>
  <c r="T7" i="5"/>
  <c r="T2" i="5"/>
  <c r="T2" i="9" l="1"/>
  <c r="T6" i="9"/>
  <c r="T3" i="9"/>
  <c r="F7" i="9"/>
  <c r="T7" i="9" l="1"/>
</calcChain>
</file>

<file path=xl/sharedStrings.xml><?xml version="1.0" encoding="utf-8"?>
<sst xmlns="http://schemas.openxmlformats.org/spreadsheetml/2006/main" count="3349" uniqueCount="683">
  <si>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</si>
  <si>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</si>
  <si>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</si>
  <si>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</si>
  <si>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</si>
  <si>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</si>
  <si>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</si>
  <si>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</si>
  <si>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</si>
  <si>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</si>
  <si>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</si>
  <si>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</si>
  <si>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</si>
  <si>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</si>
  <si>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</si>
  <si>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</si>
  <si>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</si>
  <si>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</si>
  <si>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</si>
  <si>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</si>
  <si>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</si>
  <si>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</si>
  <si>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</si>
  <si>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</si>
  <si>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</si>
  <si>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</si>
  <si>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</si>
  <si>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</si>
  <si>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</si>
  <si>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</si>
  <si>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</si>
  <si>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</si>
  <si>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</si>
  <si>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</si>
  <si>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</si>
  <si>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</si>
  <si>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</si>
  <si>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</si>
  <si>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</si>
  <si>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</si>
  <si>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</si>
  <si>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</si>
  <si>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</si>
  <si>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</si>
  <si>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</si>
  <si>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</si>
  <si>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</si>
  <si>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</si>
  <si>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</si>
  <si>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</si>
  <si>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</si>
  <si>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</si>
  <si>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</si>
  <si>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</si>
  <si>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</si>
  <si>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</si>
  <si>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</si>
  <si>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</si>
  <si>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</si>
  <si>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</si>
  <si>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</si>
  <si>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</si>
  <si>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</si>
  <si>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</si>
  <si>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</si>
  <si>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</si>
  <si>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</si>
  <si>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</si>
  <si>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</si>
  <si>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</si>
  <si>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</si>
  <si>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</si>
  <si>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</si>
  <si>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</si>
  <si>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</si>
  <si>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</si>
  <si>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</si>
  <si>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</si>
  <si>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</si>
  <si>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</si>
  <si>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</si>
  <si>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</si>
  <si>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</si>
  <si>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</si>
  <si>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</si>
  <si>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</si>
  <si>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</si>
  <si>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</si>
  <si>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</si>
  <si>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</si>
  <si>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</si>
  <si>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</si>
  <si>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</si>
  <si>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</si>
  <si>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</si>
  <si>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</si>
  <si>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</si>
  <si>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</si>
  <si>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</si>
  <si>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</si>
  <si>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</si>
  <si>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</si>
  <si>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</si>
  <si>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</si>
  <si>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</si>
  <si>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</si>
  <si>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</si>
  <si>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</si>
  <si>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</si>
  <si>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</si>
  <si>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</si>
  <si>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</si>
  <si>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</si>
  <si>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</si>
  <si>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</si>
  <si>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</si>
  <si>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</si>
  <si>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</si>
  <si>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</si>
  <si>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</si>
  <si>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</si>
  <si>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</si>
  <si>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</si>
  <si>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</si>
  <si>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</si>
  <si>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</si>
  <si>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</si>
  <si>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</si>
  <si>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</si>
  <si>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</si>
  <si>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</si>
  <si>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</si>
  <si>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</si>
  <si>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</si>
  <si>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</si>
  <si>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</si>
  <si>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</si>
  <si>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</si>
  <si>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</si>
  <si>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</si>
  <si>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</si>
  <si>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</si>
  <si>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</si>
  <si>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</si>
  <si>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</si>
  <si>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</si>
  <si>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</si>
  <si>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</si>
  <si>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</si>
  <si>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</si>
  <si>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</si>
  <si>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</si>
  <si>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</si>
  <si>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</si>
  <si>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</si>
  <si>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</si>
  <si>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</si>
  <si>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</si>
  <si>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</si>
  <si>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</si>
  <si>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</si>
  <si>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</si>
  <si>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</si>
  <si>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</si>
  <si>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</si>
  <si>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</si>
  <si>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</si>
  <si>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</si>
  <si>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</si>
  <si>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</si>
  <si>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</si>
  <si>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</si>
  <si>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</si>
  <si>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</si>
  <si>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</si>
  <si>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</si>
  <si>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</si>
  <si>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</si>
  <si>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</si>
  <si>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</si>
  <si>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</si>
  <si>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</si>
  <si>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</si>
  <si>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</si>
  <si>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</si>
  <si>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</si>
  <si>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</si>
  <si>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</si>
  <si>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</si>
  <si>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</si>
  <si>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</si>
  <si>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</si>
  <si>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</si>
  <si>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</si>
  <si>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</si>
  <si>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</si>
  <si>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</si>
  <si>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</si>
  <si>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</si>
  <si>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</si>
  <si>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</si>
  <si>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</si>
  <si>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</si>
  <si>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</si>
  <si>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</si>
  <si>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</si>
  <si>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</si>
  <si>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</si>
  <si>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</si>
  <si>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</si>
  <si>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</si>
  <si>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</si>
  <si>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</si>
  <si>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</si>
  <si>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</si>
  <si>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</si>
  <si>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</si>
  <si>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</si>
  <si>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</si>
  <si>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</si>
  <si>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</si>
  <si>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</si>
  <si>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</si>
  <si>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</si>
  <si>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</si>
  <si>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</si>
  <si>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</si>
  <si>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</si>
  <si>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</si>
  <si>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</si>
  <si>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</si>
  <si>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</si>
  <si>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</si>
  <si>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</si>
  <si>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</si>
  <si>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</si>
  <si>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</si>
  <si>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</si>
  <si>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</si>
  <si>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</si>
  <si>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</si>
  <si>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</si>
  <si>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</si>
  <si>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</si>
  <si>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</si>
  <si>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</si>
  <si>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</si>
  <si>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</si>
  <si>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</si>
  <si>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</si>
  <si>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</si>
  <si>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</si>
  <si>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</si>
  <si>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</si>
  <si>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</si>
  <si>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</si>
  <si>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</si>
  <si>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</si>
  <si>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</si>
  <si>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</si>
  <si>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</si>
  <si>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</si>
  <si>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</si>
  <si>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</si>
  <si>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</si>
  <si>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</si>
  <si>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</si>
  <si>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</si>
  <si>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</si>
  <si>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</si>
  <si>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</si>
  <si>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</si>
  <si>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</si>
  <si>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</si>
  <si>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</si>
  <si>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</si>
  <si>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</si>
  <si>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</si>
  <si>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</si>
  <si>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</si>
  <si>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</si>
  <si>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</si>
  <si>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</si>
  <si>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</si>
  <si>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</si>
  <si>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</si>
  <si>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</si>
  <si>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</si>
  <si>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</si>
  <si>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</si>
  <si>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</si>
  <si>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</si>
  <si>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</si>
  <si>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</si>
  <si>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</si>
  <si>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</si>
  <si>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</si>
  <si>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</si>
  <si>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</si>
  <si>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</si>
  <si>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</si>
  <si>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</si>
  <si>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</si>
  <si>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</si>
  <si>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</si>
  <si>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</si>
  <si>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</si>
  <si>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</si>
  <si>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</si>
  <si>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</si>
  <si>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</si>
  <si>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</si>
  <si>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</si>
  <si>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</si>
  <si>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</si>
  <si>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</si>
  <si>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</si>
  <si>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</si>
  <si>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</si>
  <si>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</si>
  <si>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</si>
  <si>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</si>
  <si>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</si>
  <si>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</si>
  <si>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</si>
  <si>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</si>
  <si>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</si>
  <si>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</si>
  <si>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</si>
  <si>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</si>
  <si>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</si>
  <si>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</si>
  <si>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</si>
  <si>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</si>
  <si>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</si>
  <si>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</si>
  <si>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</si>
  <si>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</si>
  <si>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</si>
  <si>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</si>
  <si>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</si>
  <si>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</si>
  <si>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</si>
  <si>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</si>
  <si>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</si>
  <si>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</si>
  <si>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</si>
  <si>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</si>
  <si>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</si>
  <si>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</si>
  <si>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</si>
  <si>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</si>
  <si>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</si>
  <si>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</si>
  <si>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</si>
  <si>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</si>
  <si>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</si>
  <si>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</si>
  <si>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</si>
  <si>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</si>
  <si>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</si>
  <si>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</si>
  <si>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</si>
  <si>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</si>
  <si>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</si>
  <si>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</si>
  <si>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</si>
  <si>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</si>
  <si>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</si>
  <si>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</si>
  <si>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</si>
  <si>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</si>
  <si>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</si>
  <si>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</si>
  <si>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</si>
  <si>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</si>
  <si>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</si>
  <si>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</si>
  <si>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</si>
  <si>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</si>
  <si>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</si>
  <si>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</si>
  <si>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</si>
  <si>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</si>
  <si>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</si>
  <si>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</si>
  <si>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</si>
  <si>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</si>
  <si>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</si>
  <si>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</si>
  <si>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</si>
  <si>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</si>
  <si>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</si>
  <si>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</si>
  <si>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</si>
  <si>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</si>
  <si>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</si>
  <si>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</si>
  <si>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</si>
  <si>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</si>
  <si>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</si>
  <si>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</si>
  <si>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</si>
  <si>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</si>
  <si>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</si>
  <si>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</si>
  <si>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</si>
  <si>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</si>
  <si>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</si>
  <si>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</si>
  <si>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</si>
  <si>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</si>
  <si>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</si>
  <si>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</si>
  <si>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</si>
  <si>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</si>
  <si>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</si>
  <si>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</si>
  <si>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</si>
  <si>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</si>
  <si>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</si>
  <si>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</si>
  <si>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</si>
  <si>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</si>
  <si>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</si>
  <si>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</si>
  <si>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</si>
  <si>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</si>
  <si>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</si>
  <si>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</si>
  <si>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</si>
  <si>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</si>
  <si>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</si>
  <si>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</si>
  <si>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</si>
  <si>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</si>
  <si>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</si>
  <si>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</si>
  <si>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</si>
  <si>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</si>
  <si>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</si>
  <si>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</si>
  <si>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</si>
  <si>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</si>
  <si>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</si>
  <si>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</si>
  <si>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</si>
  <si>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</si>
  <si>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</si>
  <si>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</si>
  <si>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</si>
  <si>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</si>
  <si>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</si>
  <si>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</si>
  <si>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</si>
  <si>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</si>
  <si>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</si>
  <si>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</si>
  <si>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</si>
  <si>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</si>
  <si>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</si>
  <si>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</si>
  <si>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</si>
  <si>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</si>
  <si>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</si>
  <si>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</si>
  <si>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</si>
  <si>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</si>
  <si>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</si>
  <si>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</si>
  <si>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</si>
  <si>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</si>
  <si>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</si>
  <si>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</si>
  <si>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</si>
  <si>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</si>
  <si>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</si>
  <si>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</si>
  <si>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</si>
  <si>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</si>
  <si>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</si>
  <si>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</si>
  <si>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</si>
  <si>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</si>
  <si>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</si>
  <si>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</si>
  <si>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</si>
  <si>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</si>
  <si>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</si>
  <si>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</si>
  <si>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</si>
  <si>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</si>
  <si>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</si>
  <si>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</si>
  <si>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</si>
  <si>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</si>
  <si>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</si>
  <si>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</si>
  <si>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</si>
  <si>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</si>
  <si>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</si>
  <si>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</si>
  <si>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</si>
  <si>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</si>
  <si>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</si>
  <si>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</si>
  <si>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</si>
  <si>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</si>
  <si>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</si>
  <si>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</si>
  <si>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</si>
  <si>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</si>
  <si>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</si>
  <si>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</si>
  <si>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</si>
  <si>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</si>
  <si>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</si>
  <si>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</si>
  <si>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</si>
  <si>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</si>
  <si>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</si>
  <si>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</si>
  <si>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</si>
  <si>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</si>
  <si>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</si>
  <si>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</si>
  <si>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</si>
  <si>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</si>
  <si>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</si>
  <si>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</si>
  <si>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</si>
  <si>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</si>
  <si>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</si>
  <si>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</si>
  <si>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</si>
  <si>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</si>
  <si>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</si>
  <si>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</si>
  <si>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</si>
  <si>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</si>
  <si>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</si>
  <si>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</si>
  <si>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</si>
  <si>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</si>
  <si>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</si>
  <si>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</si>
  <si>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</si>
  <si>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</si>
  <si>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</si>
  <si>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</si>
  <si>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</si>
  <si>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</si>
  <si>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</si>
  <si>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</si>
  <si>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</si>
  <si>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</si>
  <si>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</si>
  <si>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</si>
  <si>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</si>
  <si>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</si>
  <si>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</si>
  <si>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</si>
  <si>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</si>
  <si>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</si>
  <si>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</si>
  <si>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</si>
  <si>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</si>
  <si>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</si>
  <si>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</si>
  <si>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</si>
  <si>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</si>
  <si>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</si>
  <si>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</si>
  <si>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</si>
  <si>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</si>
  <si>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</si>
  <si>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</si>
  <si>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</si>
  <si>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Example:</t>
  </si>
  <si>
    <t>DataFile Naming:</t>
  </si>
  <si>
    <t>Aggregated Data File Naming:</t>
  </si>
  <si>
    <t>1. CCPs can choose to generate separate files per Clearing Service if this is easier for their implementation</t>
  </si>
  <si>
    <t>Universal File Naming Convention:</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</si>
  <si>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</si>
  <si>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</si>
  <si>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</si>
  <si>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</si>
  <si>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</si>
  <si>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</si>
  <si>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</si>
  <si>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</si>
  <si>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</si>
  <si>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</si>
  <si>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</si>
  <si>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</si>
  <si>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</si>
  <si>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</si>
  <si>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</si>
  <si>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</si>
  <si>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</si>
  <si>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</si>
  <si>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</si>
  <si>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</si>
  <si>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</si>
  <si>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</si>
  <si>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</si>
  <si>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</si>
  <si>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</si>
  <si>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</si>
  <si>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</si>
  <si>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</si>
  <si>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Additional Notes</t>
  </si>
  <si>
    <t>2. Numerical format convention is decimal points (excluding commas) i.e one million = 1000000.00. Round to the relevant decimal point and do not truncate.</t>
  </si>
  <si>
    <t>3. Double quotes should be used as text qualifiers for all fields in the CSV files to aid data interpretation.</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</si>
  <si>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</si>
  <si>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</si>
  <si>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</si>
  <si>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</si>
  <si>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</si>
  <si>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</si>
  <si>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</si>
  <si>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http://www.bmeclearing.es/docs/docsSubidos/ing/BME_Clearing/Default_Fund-Capital_Requirements_for_Banks_ing.pdf</t>
  </si>
  <si>
    <t>COVER 2</t>
  </si>
  <si>
    <t>http://www.bmeclearing.es/docs/ing/normativa/circulares/2014/C-GEN-2014_16_Posting_of_margins.pdf;                   http://www.bmeclearing.es/docs/ing/normativa/circulares/2014/C-GEN-2014_09_Margin_collateral_in_the_form_of_securities_in_Euroclear.pdf;                         http://www.bmeclearing.es/docs/ing/normativa/circulares/2014/C-GEN-2014_08_Margin_collateral_in_the_form_of_securities_in_Clearstream.pdf;                       http://www.bmeclearing.es/docs/ing/normativa/circulares/2014/C-GEN-2014_06_Margin_collateral_in_the_form_of_securities_in_IBERCLEAR.pdf;                                http://www.bmeclearing.es/docs/ing/normativa/circulares/2014/C-GEN-2014_07_Valuation_of_Securities_posted_as_Margins.pdf</t>
  </si>
  <si>
    <t>SAME AS IM MPORT</t>
  </si>
  <si>
    <t>10 YEARS</t>
  </si>
  <si>
    <t>Sov. Bonds: 1 excess in 0.5-1.5 years tranche and another one in &gt;20 years tranche.  Shares:  two shares with one excess on each one.</t>
  </si>
  <si>
    <t>http://www.bmeclearing.es/docs/ing/normativa/circulares/2015/C-DF-2015_16_Margin_Calculation_Parameters.pdf</t>
  </si>
  <si>
    <t>http://www.bmeclearing.es/docs/ing/normativa/circulares/2015/C-VRF-2015_02_Margin_Calculation_Parameters.pdf</t>
  </si>
  <si>
    <t>http://www.bmeclearing.es/docs/ing/normativa/circulares/2014/C-ENE-2014_09_Margin_Calculation_Parameters.pdf</t>
  </si>
  <si>
    <t>Monthly</t>
  </si>
  <si>
    <t>Financial Derivatives</t>
  </si>
  <si>
    <t>AmountExceeded</t>
  </si>
  <si>
    <t>Access to ECB intraday liquidity</t>
  </si>
  <si>
    <t>http://www.bmeclearing.es/ing/AboutUs/InformacionFinanciera.aspx</t>
  </si>
  <si>
    <t>Cash collateral is held on the BME CLEARING’s Balance Sheet under the epigraph “Realisation of guarantees and deposits received from Market”. Other collateral is held off-balance sheet under the “Other additional financial information” within the Annual Accounts.</t>
  </si>
  <si>
    <t>http://www.bmeclearing.es/docs/ing/normativa/circulares/2014/C-GEN-2015_01_General_Fees.pdf</t>
  </si>
  <si>
    <t>http://www.bmeclearing.es/docs/ing/normativa/circulares/2014/C-DF-2015_01_Fees_for_the_Financial_Derivatives_contract_group.pdf</t>
  </si>
  <si>
    <t>http://www.bmeclearing.es/docs/ing/normativa/circulares/2014/C-VRF-2015_01_Fees__for_Fixed_Income_Securities.pdf</t>
  </si>
  <si>
    <t>http://www.bmeclearing.es/docs/ing/normativa/circulares/2014/C-ENE-2015_01_Fees_for_the_Energy_Contract_Group.pdf</t>
  </si>
  <si>
    <t>1 Day</t>
  </si>
  <si>
    <t>http://www.bmeclearing.es/docs/ing/normativa/circulares/2014/C-GEN-2014_16_Posting_of_margins.pdf</t>
  </si>
  <si>
    <t>http://www.bmeclearing.es/docs/ing/normativa/circulares/2014/C-ENE-2014_13_Posting_of_Margins.pdf</t>
  </si>
  <si>
    <t>Within two Hours</t>
  </si>
  <si>
    <t>http://www.bmeclearing.es/ing/aspx/Financiero/Estadisticas.aspx</t>
  </si>
  <si>
    <t>http://www.bmeclearing.es/ing/aspx/MeffREPO/EstadisticasMensuales.aspx</t>
  </si>
  <si>
    <t>http://www.bmeclearing.es/ing/aspx/MEFFPower/HistoricoResumen.aspx</t>
  </si>
  <si>
    <t>BMEC_All</t>
  </si>
  <si>
    <t>NumberOfDays_EUR</t>
  </si>
  <si>
    <t>Percentage_EUR</t>
  </si>
  <si>
    <t>BMEC_Financial Derivatives</t>
  </si>
  <si>
    <t>BMEC_Repo</t>
  </si>
  <si>
    <t>BMEC_Power</t>
  </si>
  <si>
    <t>BME CLEARING</t>
  </si>
  <si>
    <t>Fixed Income Securities</t>
  </si>
  <si>
    <t xml:space="preserve">BMEC_Repo </t>
  </si>
  <si>
    <t>Power Derivatives</t>
  </si>
  <si>
    <t xml:space="preserve">We have additional margins for Large Positions. Close out period will be increased by each clearing service up to 5 days in Financial Derivatives, 9 in Repo and 7,5 in Power. </t>
  </si>
  <si>
    <t>Initial margin required is considered.</t>
  </si>
  <si>
    <t>Initial margin held, including additional initial margin called individual fund, is considered.</t>
  </si>
  <si>
    <t>Once-a-day</t>
  </si>
  <si>
    <t>% OF INITIAL MARGIN REQUIRED</t>
  </si>
  <si>
    <t>Risk Aggregation Model</t>
  </si>
  <si>
    <t>Meffcom2</t>
  </si>
  <si>
    <t>Once a Day</t>
  </si>
  <si>
    <t>3 year</t>
  </si>
  <si>
    <t>1 year</t>
  </si>
  <si>
    <t>EOD</t>
  </si>
  <si>
    <t>Agreement with 3 different banks (which may access the ECB overnight financing facility),  to obtain liquidity by entering into a repo or by selling collateral to them</t>
  </si>
  <si>
    <t>CCP Link</t>
  </si>
  <si>
    <t>20.5.1.2</t>
  </si>
  <si>
    <t>20.6.1.2</t>
  </si>
  <si>
    <t>[CCP]_DataFile_DisclosureNumber_2015Q4.csv</t>
  </si>
  <si>
    <t>BME CLEARING_DataFile_4.3_2015Q4.csv</t>
  </si>
  <si>
    <t>[CCPCode]_AggregatedDataFile_2015Q4.csv</t>
  </si>
  <si>
    <t>BME CLEARING_AggregatedDataFile_2015Q4.csv</t>
  </si>
  <si>
    <t>2015-12-31</t>
  </si>
  <si>
    <t>BMEC_IRS</t>
  </si>
  <si>
    <t>http://www.bmeclearing.es/docs/ing/normativa/circulares/2015/C-IRS-2015_05_Parameters_for_calculation_of_Initial_Margin.pdf</t>
  </si>
  <si>
    <t>10 Year</t>
  </si>
  <si>
    <t>http://www.bmeclearing.es/docs/ing/normativa/circulares/2015/C-IRS-2016_01_Fees_for_the_Segment_of_OTC_Derivatives_on_Interest_Rates.pdf</t>
  </si>
  <si>
    <t>http://www.bmeclearing.es/docs/ing/normativa/circulares/2015/C-IRS-2015_01_Posting_of_Margins.pdf</t>
  </si>
  <si>
    <t>IRS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</si>
</sst>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0.000"/>
  </numFmts>
  <fonts count="41"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u/>
      <sz val="10"/>
      <color theme="0" tint="-0.499984740745262"/>
      <name val="Calibri"/>
      <family val="2"/>
    </font>
    <font>
      <i/>
      <sz val="10"/>
      <color theme="0" tint="-0.499984740745262"/>
      <name val="Calibri"/>
      <family val="2"/>
    </font>
    <font>
      <i/>
      <sz val="9"/>
      <color theme="0"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157">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cellStyleXfs>
  <cellXfs count="176">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0" xfId="0" applyFont="1" applyAlignment="1">
      <alignment wrapText="1"/>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0" fillId="0" borderId="0" xfId="1" applyFont="1" applyBorder="1" applyAlignment="1">
      <alignment horizontal="left" vertical="top"/>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23"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33" borderId="0" xfId="0" applyFont="1" applyFill="1"/>
    <xf numFmtId="0" fontId="3" fillId="33" borderId="0" xfId="0" applyFont="1" applyFill="1" applyAlignment="1">
      <alignment wrapText="1"/>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29" fillId="0" borderId="0" xfId="2" applyFont="1" applyFill="1" applyBorder="1" applyAlignment="1">
      <alignment horizontal="left" vertical="top"/>
    </xf>
    <xf numFmtId="0" fontId="3" fillId="0" borderId="1" xfId="0" applyFont="1" applyFill="1" applyBorder="1" applyAlignment="1">
      <alignment horizontal="left" vertical="top"/>
    </xf>
    <xf numFmtId="0" fontId="23" fillId="0" borderId="0" xfId="2"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30" fillId="36" borderId="12" xfId="0" applyFont="1" applyFill="1" applyBorder="1" applyAlignment="1">
      <alignment horizontal="center" vertical="top" wrapText="1"/>
    </xf>
    <xf numFmtId="0" fontId="3" fillId="0" borderId="0" xfId="0" applyFont="1" applyAlignment="1">
      <alignment vertical="top"/>
    </xf>
    <xf numFmtId="0" fontId="30" fillId="36" borderId="11" xfId="0" applyFont="1" applyFill="1" applyBorder="1" applyAlignment="1">
      <alignment horizontal="center" vertical="top"/>
    </xf>
    <xf numFmtId="0" fontId="31" fillId="0" borderId="13" xfId="0" applyFont="1" applyBorder="1" applyAlignment="1">
      <alignment vertical="top"/>
    </xf>
    <xf numFmtId="0" fontId="31" fillId="35" borderId="13" xfId="0" applyFont="1" applyFill="1" applyBorder="1" applyAlignment="1">
      <alignment vertical="top"/>
    </xf>
    <xf numFmtId="0" fontId="31" fillId="0" borderId="13" xfId="0" applyFont="1" applyFill="1" applyBorder="1" applyAlignment="1">
      <alignment vertical="top"/>
    </xf>
    <xf numFmtId="0" fontId="32" fillId="0" borderId="14" xfId="0" applyFont="1" applyBorder="1" applyAlignment="1">
      <alignment horizontal="center" vertical="top" wrapText="1"/>
    </xf>
    <xf numFmtId="0" fontId="32" fillId="0" borderId="14" xfId="0" applyFont="1" applyFill="1" applyBorder="1" applyAlignment="1">
      <alignment horizontal="center" vertical="top" wrapText="1"/>
    </xf>
    <xf numFmtId="0" fontId="32" fillId="35" borderId="14" xfId="0" applyFont="1" applyFill="1" applyBorder="1" applyAlignment="1">
      <alignment horizontal="center" vertical="top" wrapText="1"/>
    </xf>
    <xf numFmtId="0" fontId="3" fillId="0" borderId="0" xfId="0" applyFont="1" applyAlignment="1">
      <alignment horizontal="center" vertical="top"/>
    </xf>
    <xf numFmtId="0" fontId="27" fillId="37"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30" fillId="36" borderId="12" xfId="0" applyFont="1" applyFill="1" applyBorder="1" applyAlignment="1">
      <alignment horizontal="center" vertical="top"/>
    </xf>
    <xf numFmtId="0" fontId="26" fillId="33" borderId="0" xfId="0" applyFont="1" applyFill="1" applyAlignment="1">
      <alignment horizontal="left" vertical="center" wrapText="1"/>
    </xf>
    <xf numFmtId="0" fontId="0" fillId="0" borderId="0" xfId="0" applyBorder="1" applyAlignment="1">
      <alignment vertical="top"/>
    </xf>
    <xf numFmtId="0" fontId="33" fillId="0" borderId="0" xfId="0" applyFont="1" applyAlignment="1">
      <alignment horizontal="left" vertical="top" wrapText="1"/>
    </xf>
    <xf numFmtId="0" fontId="22" fillId="0" borderId="0" xfId="0" applyFont="1" applyAlignment="1">
      <alignment horizontal="left" vertical="top"/>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applyBorder="1" applyAlignment="1">
      <alignment horizontal="left" vertical="top" wrapText="1"/>
    </xf>
    <xf numFmtId="0" fontId="22" fillId="0" borderId="0" xfId="0" applyFont="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Border="1" applyAlignment="1">
      <alignment horizontal="left" vertical="top"/>
    </xf>
    <xf numFmtId="0" fontId="34" fillId="0" borderId="0" xfId="0" applyFont="1" applyAlignment="1">
      <alignment vertical="top"/>
    </xf>
    <xf numFmtId="0" fontId="35" fillId="0" borderId="0" xfId="0" applyFont="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5" fillId="34" borderId="1" xfId="0" applyFont="1" applyFill="1" applyBorder="1" applyAlignment="1">
      <alignment horizontal="center" vertical="center" wrapText="1"/>
    </xf>
    <xf numFmtId="0" fontId="3" fillId="33" borderId="0" xfId="0" applyFont="1" applyFill="1" applyAlignment="1">
      <alignment wrapText="1"/>
    </xf>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27" fillId="33" borderId="0" xfId="0" applyFont="1" applyFill="1" applyAlignment="1">
      <alignment horizontal="left"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5" fillId="34" borderId="1" xfId="0" applyFont="1" applyFill="1" applyBorder="1" applyAlignment="1">
      <alignment horizontal="center" vertical="top" wrapText="1"/>
    </xf>
    <xf numFmtId="167" fontId="37" fillId="0" borderId="0" xfId="0" applyNumberFormat="1" applyFont="1" applyFill="1" applyBorder="1" applyAlignment="1">
      <alignment horizontal="left" vertical="top" wrapText="1"/>
    </xf>
    <xf numFmtId="0" fontId="37" fillId="0" borderId="0" xfId="0" applyFont="1" applyFill="1" applyBorder="1" applyAlignment="1">
      <alignment horizontal="left" vertical="top" wrapText="1"/>
    </xf>
    <xf numFmtId="0" fontId="1" fillId="0" borderId="0" xfId="0" applyFont="1" applyBorder="1"/>
    <xf numFmtId="167" fontId="37" fillId="0" borderId="0" xfId="0" applyNumberFormat="1" applyFont="1" applyFill="1" applyBorder="1" applyAlignment="1">
      <alignment vertical="top" wrapText="1"/>
    </xf>
    <xf numFmtId="2" fontId="37" fillId="0" borderId="0" xfId="0" applyNumberFormat="1" applyFont="1" applyBorder="1" applyAlignment="1">
      <alignment horizontal="left" vertical="top"/>
    </xf>
    <xf numFmtId="0" fontId="37" fillId="0" borderId="0" xfId="0" applyFont="1"/>
    <xf numFmtId="167" fontId="37" fillId="0" borderId="0" xfId="0" applyNumberFormat="1" applyFont="1" applyAlignment="1">
      <alignment horizontal="left" vertical="top"/>
    </xf>
    <xf numFmtId="14" fontId="37" fillId="0" borderId="0" xfId="0" applyNumberFormat="1" applyFont="1" applyAlignment="1">
      <alignment horizontal="left" vertical="top" wrapText="1"/>
    </xf>
    <xf numFmtId="2" fontId="37" fillId="0" borderId="0" xfId="0" applyNumberFormat="1" applyFont="1" applyAlignment="1">
      <alignment horizontal="left" vertical="top"/>
    </xf>
    <xf numFmtId="0" fontId="37" fillId="0" borderId="0" xfId="0" applyFont="1" applyAlignment="1">
      <alignment horizontal="left"/>
    </xf>
    <xf numFmtId="0" fontId="37" fillId="0" borderId="0" xfId="0" applyFont="1" applyAlignment="1">
      <alignment horizontal="left" vertical="top"/>
    </xf>
    <xf numFmtId="14" fontId="37" fillId="0" borderId="0" xfId="0" applyNumberFormat="1" applyFont="1" applyAlignment="1">
      <alignment horizontal="left" vertical="top"/>
    </xf>
    <xf numFmtId="0" fontId="37" fillId="0" borderId="0" xfId="0" applyFont="1" applyBorder="1"/>
    <xf numFmtId="46" fontId="37" fillId="0" borderId="0" xfId="0" applyNumberFormat="1" applyFont="1" applyAlignment="1">
      <alignment horizontal="center"/>
    </xf>
    <xf numFmtId="0" fontId="33" fillId="0" borderId="0" xfId="0" applyFont="1" applyFill="1" applyBorder="1" applyAlignment="1">
      <alignment horizontal="left" vertical="top" wrapText="1"/>
    </xf>
    <xf numFmtId="168" fontId="37" fillId="0" borderId="0" xfId="153" applyNumberFormat="1" applyFont="1"/>
    <xf numFmtId="0" fontId="4" fillId="33" borderId="16" xfId="0" applyFont="1" applyFill="1" applyBorder="1" applyAlignment="1">
      <alignment horizontal="left" vertical="top" wrapText="1"/>
    </xf>
    <xf numFmtId="0" fontId="40" fillId="33" borderId="1" xfId="0" applyFont="1" applyFill="1" applyBorder="1" applyAlignment="1">
      <alignment horizontal="left" vertical="center"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left" wrapText="1"/>
    </xf>
    <xf numFmtId="0" fontId="40" fillId="33" borderId="1" xfId="0" applyFont="1" applyFill="1" applyBorder="1" applyAlignment="1">
      <alignmen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3" fillId="33" borderId="0" xfId="0" applyFont="1" applyFill="1" applyBorder="1"/>
    <xf numFmtId="0" fontId="4" fillId="33" borderId="16" xfId="0" applyFont="1" applyFill="1" applyBorder="1"/>
    <xf numFmtId="0" fontId="4" fillId="33" borderId="16" xfId="0" applyFont="1" applyFill="1" applyBorder="1" applyAlignment="1">
      <alignment horizontal="left" vertical="center" wrapText="1"/>
    </xf>
    <xf numFmtId="4" fontId="1" fillId="0" borderId="0" xfId="1" applyNumberFormat="1" applyBorder="1" applyAlignment="1">
      <alignment horizontal="center" vertical="center"/>
    </xf>
    <xf numFmtId="0" fontId="27" fillId="33" borderId="0" xfId="0" applyFont="1" applyFill="1" applyAlignment="1">
      <alignment horizontal="left" wrapText="1"/>
    </xf>
    <xf numFmtId="166" fontId="37" fillId="0" borderId="0" xfId="153" applyNumberFormat="1" applyFont="1"/>
    <xf numFmtId="4" fontId="37" fillId="0" borderId="0" xfId="0" applyNumberFormat="1" applyFont="1" applyAlignment="1">
      <alignment horizontal="left" vertical="top"/>
    </xf>
    <xf numFmtId="4" fontId="37" fillId="0" borderId="0" xfId="0" applyNumberFormat="1" applyFont="1" applyFill="1" applyBorder="1" applyAlignment="1">
      <alignment horizontal="left" vertical="top" wrapText="1"/>
    </xf>
    <xf numFmtId="166" fontId="37" fillId="0" borderId="0" xfId="153" applyNumberFormat="1" applyFont="1" applyAlignment="1"/>
    <xf numFmtId="4" fontId="37" fillId="0" borderId="0" xfId="0" applyNumberFormat="1" applyFont="1" applyFill="1" applyBorder="1" applyAlignment="1">
      <alignment horizontal="left" vertical="top"/>
    </xf>
    <xf numFmtId="4" fontId="37" fillId="0" borderId="0" xfId="0" applyNumberFormat="1" applyFont="1" applyFill="1" applyBorder="1" applyAlignment="1">
      <alignment horizontal="center" vertical="top"/>
    </xf>
    <xf numFmtId="4" fontId="37" fillId="0" borderId="0" xfId="0" applyNumberFormat="1" applyFont="1" applyBorder="1" applyAlignment="1">
      <alignment horizontal="left" vertical="top"/>
    </xf>
    <xf numFmtId="4" fontId="38" fillId="0" borderId="0" xfId="155" applyNumberFormat="1" applyFont="1" applyFill="1" applyBorder="1" applyAlignment="1" applyProtection="1">
      <alignment horizontal="left" vertical="top" wrapText="1"/>
    </xf>
    <xf numFmtId="4" fontId="37" fillId="0" borderId="0" xfId="0" applyNumberFormat="1" applyFont="1" applyFill="1" applyBorder="1" applyAlignment="1">
      <alignment horizontal="center" vertical="center" wrapText="1"/>
    </xf>
    <xf numFmtId="4" fontId="39" fillId="0" borderId="0" xfId="2" applyNumberFormat="1" applyFont="1" applyFill="1" applyBorder="1" applyAlignment="1">
      <alignment horizontal="center" vertical="center"/>
    </xf>
    <xf numFmtId="4" fontId="33" fillId="0" borderId="0" xfId="0" applyNumberFormat="1" applyFont="1" applyFill="1" applyBorder="1" applyAlignment="1">
      <alignment horizontal="left" vertical="top" wrapText="1"/>
    </xf>
    <xf numFmtId="4" fontId="37" fillId="0" borderId="0" xfId="154" applyNumberFormat="1" applyFont="1" applyFill="1" applyBorder="1" applyAlignment="1">
      <alignment horizontal="left" vertical="top" wrapText="1"/>
    </xf>
    <xf numFmtId="4" fontId="37" fillId="0" borderId="0" xfId="0" applyNumberFormat="1" applyFont="1" applyFill="1" applyBorder="1" applyAlignment="1">
      <alignment horizontal="left" vertical="center" wrapText="1"/>
    </xf>
    <xf numFmtId="4" fontId="0" fillId="0" borderId="0" xfId="0" applyNumberFormat="1" applyFont="1" applyFill="1" applyBorder="1" applyAlignment="1">
      <alignment horizontal="left" vertical="top"/>
    </xf>
    <xf numFmtId="4" fontId="22" fillId="0" borderId="0" xfId="0" applyNumberFormat="1" applyFont="1" applyFill="1" applyBorder="1" applyAlignment="1">
      <alignment horizontal="left" vertical="top" wrapText="1"/>
    </xf>
    <xf numFmtId="4" fontId="33" fillId="0" borderId="0" xfId="0" applyNumberFormat="1" applyFont="1" applyFill="1" applyBorder="1" applyAlignment="1">
      <alignment horizontal="center" vertical="center" wrapText="1"/>
    </xf>
    <xf numFmtId="4" fontId="22" fillId="0" borderId="0" xfId="0" applyNumberFormat="1" applyFont="1" applyFill="1" applyBorder="1" applyAlignment="1">
      <alignment horizontal="center" vertical="center" wrapText="1"/>
    </xf>
    <xf numFmtId="3" fontId="37" fillId="0" borderId="0" xfId="0" applyNumberFormat="1" applyFont="1" applyFill="1" applyBorder="1" applyAlignment="1">
      <alignment horizontal="left" vertical="top" wrapText="1"/>
    </xf>
    <xf numFmtId="3" fontId="33" fillId="0" borderId="0" xfId="0" applyNumberFormat="1" applyFont="1" applyFill="1" applyBorder="1" applyAlignment="1">
      <alignment horizontal="left" vertical="top" wrapText="1"/>
    </xf>
    <xf numFmtId="14" fontId="37" fillId="0" borderId="0" xfId="0" applyNumberFormat="1" applyFont="1" applyFill="1" applyBorder="1" applyAlignment="1">
      <alignment vertical="top" wrapText="1"/>
    </xf>
    <xf numFmtId="4" fontId="33" fillId="0" borderId="0" xfId="0" applyNumberFormat="1" applyFont="1" applyFill="1" applyAlignment="1">
      <alignment horizontal="left" vertical="top"/>
    </xf>
    <xf numFmtId="4" fontId="39" fillId="0" borderId="0" xfId="2" applyNumberFormat="1" applyFont="1" applyFill="1" applyBorder="1" applyAlignment="1">
      <alignment horizontal="center" vertical="center" wrapText="1"/>
    </xf>
    <xf numFmtId="14" fontId="37" fillId="0" borderId="0" xfId="0" quotePrefix="1" applyNumberFormat="1" applyFont="1" applyFill="1" applyBorder="1" applyAlignment="1">
      <alignment vertical="top" wrapText="1"/>
    </xf>
    <xf numFmtId="0" fontId="22" fillId="0" borderId="0" xfId="0" applyFont="1"/>
    <xf numFmtId="0" fontId="22" fillId="0" borderId="0" xfId="0" applyFont="1" applyAlignment="1">
      <alignment horizontal="center" vertical="top"/>
    </xf>
    <xf numFmtId="0" fontId="36" fillId="0" borderId="0" xfId="0" applyFont="1"/>
    <xf numFmtId="0" fontId="36" fillId="0" borderId="0" xfId="0" applyFont="1" applyFill="1" applyBorder="1" applyAlignment="1">
      <alignment horizontal="left" vertical="top" wrapText="1"/>
    </xf>
    <xf numFmtId="0" fontId="22"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37" fillId="0" borderId="0" xfId="0" applyNumberFormat="1" applyFont="1" applyFill="1" applyBorder="1" applyAlignment="1">
      <alignment horizontal="left" vertical="top" wrapText="1"/>
    </xf>
    <xf numFmtId="4" fontId="33" fillId="0" borderId="0" xfId="0" applyNumberFormat="1" applyFont="1" applyFill="1" applyBorder="1" applyAlignment="1">
      <alignment horizontal="center" vertical="center" wrapText="1"/>
    </xf>
    <xf numFmtId="170" fontId="37" fillId="0" borderId="0" xfId="0" applyNumberFormat="1" applyFont="1" applyFill="1" applyBorder="1" applyAlignment="1">
      <alignment horizontal="left" vertical="top" wrapText="1"/>
    </xf>
    <xf numFmtId="0" fontId="26" fillId="33" borderId="0" xfId="0" applyFont="1" applyFill="1" applyAlignment="1">
      <alignment horizontal="left" wrapText="1"/>
    </xf>
    <xf numFmtId="0" fontId="27" fillId="33" borderId="0" xfId="0" applyFont="1" applyFill="1" applyAlignment="1">
      <alignment horizontal="left" wrapText="1"/>
    </xf>
    <xf numFmtId="0" fontId="3" fillId="33" borderId="0" xfId="0" applyFont="1" applyFill="1" applyAlignment="1">
      <alignment horizontal="left" wrapText="1"/>
    </xf>
    <xf numFmtId="0" fontId="26" fillId="33" borderId="0" xfId="0" applyFont="1" applyFill="1" applyAlignment="1">
      <alignment horizontal="left" vertical="center" wrapText="1"/>
    </xf>
    <xf numFmtId="0" fontId="3" fillId="33" borderId="0" xfId="0" applyFont="1" applyFill="1" applyAlignment="1">
      <alignment horizontal="left" vertical="top" wrapText="1"/>
    </xf>
    <xf numFmtId="0" fontId="30" fillId="36" borderId="15" xfId="0" applyFont="1" applyFill="1" applyBorder="1" applyAlignment="1">
      <alignment horizontal="center" vertical="top"/>
    </xf>
    <xf numFmtId="0" fontId="30" fillId="36" borderId="12" xfId="0" applyFont="1" applyFill="1" applyBorder="1" applyAlignment="1">
      <alignment horizontal="center" vertical="top"/>
    </xf>
    <xf numFmtId="4" fontId="33" fillId="0" borderId="0" xfId="0" applyNumberFormat="1" applyFont="1" applyFill="1" applyBorder="1" applyAlignment="1">
      <alignment horizontal="center" vertical="center" wrapText="1"/>
    </xf>
    <xf numFmtId="4" fontId="37" fillId="0" borderId="0" xfId="0" applyNumberFormat="1" applyFont="1" applyFill="1" applyBorder="1" applyAlignment="1">
      <alignment horizontal="center" vertical="top" wrapText="1"/>
    </xf>
    <xf numFmtId="4" fontId="33" fillId="0" borderId="0" xfId="0" applyNumberFormat="1" applyFont="1" applyFill="1" applyBorder="1" applyAlignment="1">
      <alignment horizontal="center" vertical="top" wrapText="1"/>
    </xf>
  </cellXfs>
  <cellStyles count="157">
    <cellStyle name="20% - Énfasis1" xfId="130" builtinId="30" customBuiltin="1"/>
    <cellStyle name="20% - Énfasis2" xfId="134" builtinId="34" customBuiltin="1"/>
    <cellStyle name="20% - Énfasis3" xfId="138" builtinId="38" customBuiltin="1"/>
    <cellStyle name="20% - Énfasis4" xfId="142" builtinId="42" customBuiltin="1"/>
    <cellStyle name="20% - Énfasis5" xfId="146" builtinId="46" customBuiltin="1"/>
    <cellStyle name="20% - Énfasis6" xfId="150" builtinId="50" customBuiltin="1"/>
    <cellStyle name="40% - Énfasis1" xfId="131" builtinId="31" customBuiltin="1"/>
    <cellStyle name="40% - Énfasis2" xfId="135" builtinId="35" customBuiltin="1"/>
    <cellStyle name="40% - Énfasis3" xfId="139" builtinId="39" customBuiltin="1"/>
    <cellStyle name="40% - Énfasis4" xfId="143" builtinId="43" customBuiltin="1"/>
    <cellStyle name="40% - Énfasis5" xfId="147" builtinId="47" customBuiltin="1"/>
    <cellStyle name="40% - Énfasis6" xfId="151" builtinId="51" customBuiltin="1"/>
    <cellStyle name="60% - Énfasis1" xfId="132" builtinId="32" customBuiltin="1"/>
    <cellStyle name="60% - Énfasis2" xfId="136" builtinId="36" customBuiltin="1"/>
    <cellStyle name="60% - Énfasis3" xfId="140" builtinId="40" customBuiltin="1"/>
    <cellStyle name="60% - Énfasis4" xfId="144" builtinId="44" customBuiltin="1"/>
    <cellStyle name="60% - Énfasis5" xfId="148" builtinId="48" customBuiltin="1"/>
    <cellStyle name="60% - Énfasis6" xfId="152" builtinId="52" customBuiltin="1"/>
    <cellStyle name="Buena" xfId="117" builtinId="26" customBuiltin="1"/>
    <cellStyle name="Cálculo" xfId="122" builtinId="22" customBuiltin="1"/>
    <cellStyle name="Celda de comprobación" xfId="124" builtinId="23" customBuiltin="1"/>
    <cellStyle name="Celda vinculada" xfId="123" builtinId="24" customBuiltin="1"/>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ncabezado 4" xfId="116" builtinId="19" customBuiltin="1"/>
    <cellStyle name="Énfasis1" xfId="129" builtinId="29" customBuiltin="1"/>
    <cellStyle name="Énfasis2" xfId="133" builtinId="33" customBuiltin="1"/>
    <cellStyle name="Énfasis3" xfId="137" builtinId="37" customBuiltin="1"/>
    <cellStyle name="Énfasis4" xfId="141" builtinId="41" customBuiltin="1"/>
    <cellStyle name="Énfasis5" xfId="145" builtinId="45" customBuiltin="1"/>
    <cellStyle name="Énfasis6" xfId="149" builtinId="49" customBuiltin="1"/>
    <cellStyle name="Entrada" xfId="120" builtinId="20" customBuiltin="1"/>
    <cellStyle name="Hipervínculo" xfId="155" builtinId="8"/>
    <cellStyle name="Incorrecto" xfId="118" builtinId="27" customBuiltin="1"/>
    <cellStyle name="Millares" xfId="153" builtinId="3"/>
    <cellStyle name="Neutral" xfId="119" builtinId="28" customBuiltin="1"/>
    <cellStyle name="Normal" xfId="0" builtinId="0"/>
    <cellStyle name="Normal 2" xfId="2"/>
    <cellStyle name="Normal 3" xfId="1"/>
    <cellStyle name="Notas" xfId="126" builtinId="10" customBuiltin="1"/>
    <cellStyle name="Percent 2" xfId="5"/>
    <cellStyle name="Porcentaje" xfId="154" builtinId="5"/>
    <cellStyle name="Porcentaje 2" xfId="156"/>
    <cellStyle name="Salida" xfId="121" builtinId="21" customBuiltin="1"/>
    <cellStyle name="Texto de advertencia" xfId="125" builtinId="11" customBuiltin="1"/>
    <cellStyle name="Texto explicativo" xfId="127" builtinId="53" customBuiltin="1"/>
    <cellStyle name="Título" xfId="112" builtinId="15" customBuiltin="1"/>
    <cellStyle name="Título 1" xfId="113" builtinId="16" customBuiltin="1"/>
    <cellStyle name="Título 2" xfId="114" builtinId="17" customBuiltin="1"/>
    <cellStyle name="Título 3" xfId="115" builtinId="18" customBuiltin="1"/>
    <cellStyle name="Total" xfId="12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theice.com/publicdocs/clear_credit/ICE_Clear_Credit_Collateral_Management.pdf"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6.bin"/><Relationship Id="rId4" Type="http://schemas.openxmlformats.org/officeDocument/2006/relationships/hyperlink" Target="https://www.theice.com/publicdocs/clear_credit/ICE_Clear_Credit_Rules.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zoomScaleNormal="100" workbookViewId="0">
      <selection activeCell="E44" sqref="E44"/>
    </sheetView>
  </sheetViews>
  <sheetFormatPr baseColWidth="10" defaultColWidth="8.85546875" defaultRowHeight="12" x14ac:dyDescent="0.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customWidth="1"/>
    <col min="7" max="7" width="54.5703125" style="29" customWidth="1"/>
    <col min="8" max="16384" width="8.85546875" style="29"/>
  </cols>
  <sheetData>
    <row r="1" spans="1:7" x14ac:dyDescent="0.25">
      <c r="B1" s="92"/>
      <c r="C1" s="93"/>
      <c r="D1" s="92"/>
    </row>
    <row r="2" spans="1:7" ht="14.45" x14ac:dyDescent="0.3">
      <c r="B2" s="169" t="s">
        <v>417</v>
      </c>
      <c r="C2" s="169"/>
      <c r="D2" s="80"/>
      <c r="F2" s="166" t="s">
        <v>582</v>
      </c>
      <c r="G2" s="166"/>
    </row>
    <row r="3" spans="1:7" ht="12" customHeight="1" x14ac:dyDescent="0.2">
      <c r="B3" s="57"/>
      <c r="C3" s="57"/>
      <c r="F3" s="91"/>
      <c r="G3" s="91"/>
    </row>
    <row r="4" spans="1:7" x14ac:dyDescent="0.2">
      <c r="B4" s="101" t="s">
        <v>413</v>
      </c>
      <c r="C4" s="101" t="s">
        <v>576</v>
      </c>
      <c r="D4" s="101" t="s">
        <v>422</v>
      </c>
      <c r="F4" s="130" t="s">
        <v>579</v>
      </c>
      <c r="G4" s="130" t="s">
        <v>672</v>
      </c>
    </row>
    <row r="5" spans="1:7" ht="24" x14ac:dyDescent="0.2">
      <c r="B5" s="119" t="s">
        <v>653</v>
      </c>
      <c r="C5" s="119" t="s">
        <v>631</v>
      </c>
      <c r="D5" s="119" t="s">
        <v>650</v>
      </c>
      <c r="F5" s="120" t="s">
        <v>578</v>
      </c>
      <c r="G5" s="130" t="s">
        <v>673</v>
      </c>
    </row>
    <row r="6" spans="1:7" x14ac:dyDescent="0.2">
      <c r="B6" s="119" t="s">
        <v>653</v>
      </c>
      <c r="C6" s="119" t="s">
        <v>654</v>
      </c>
      <c r="D6" s="119" t="s">
        <v>655</v>
      </c>
      <c r="F6" s="167"/>
      <c r="G6" s="167"/>
    </row>
    <row r="7" spans="1:7" ht="24" x14ac:dyDescent="0.2">
      <c r="B7" s="119" t="s">
        <v>653</v>
      </c>
      <c r="C7" s="119" t="s">
        <v>656</v>
      </c>
      <c r="D7" s="119" t="s">
        <v>652</v>
      </c>
      <c r="F7" s="130" t="s">
        <v>580</v>
      </c>
      <c r="G7" s="130" t="s">
        <v>674</v>
      </c>
    </row>
    <row r="8" spans="1:7" x14ac:dyDescent="0.2">
      <c r="B8" s="119" t="s">
        <v>653</v>
      </c>
      <c r="C8" s="119" t="s">
        <v>682</v>
      </c>
      <c r="D8" s="119" t="s">
        <v>677</v>
      </c>
      <c r="F8" s="120" t="s">
        <v>578</v>
      </c>
      <c r="G8" s="130" t="s">
        <v>675</v>
      </c>
    </row>
    <row r="9" spans="1:7" x14ac:dyDescent="0.2">
      <c r="B9" s="119" t="s">
        <v>653</v>
      </c>
      <c r="C9" s="119" t="s">
        <v>413</v>
      </c>
      <c r="D9" s="119" t="s">
        <v>647</v>
      </c>
      <c r="F9" s="94"/>
      <c r="G9" s="94"/>
    </row>
    <row r="10" spans="1:7" x14ac:dyDescent="0.2">
      <c r="B10" s="123"/>
      <c r="C10" s="123"/>
      <c r="D10" s="123"/>
      <c r="F10" s="121"/>
      <c r="G10" s="121"/>
    </row>
    <row r="11" spans="1:7" x14ac:dyDescent="0.2">
      <c r="B11" s="123"/>
      <c r="C11" s="123"/>
      <c r="D11" s="123"/>
      <c r="F11" s="166" t="s">
        <v>611</v>
      </c>
      <c r="G11" s="166"/>
    </row>
    <row r="12" spans="1:7" ht="11.45" customHeight="1" x14ac:dyDescent="0.25">
      <c r="A12" s="126"/>
      <c r="B12" s="118"/>
      <c r="C12" s="127"/>
      <c r="D12" s="128"/>
      <c r="E12" s="126"/>
      <c r="F12" s="170" t="s">
        <v>581</v>
      </c>
      <c r="G12" s="170"/>
    </row>
    <row r="13" spans="1:7" ht="27.6" customHeight="1" x14ac:dyDescent="0.25">
      <c r="B13" s="124"/>
      <c r="C13" s="124"/>
      <c r="D13" s="125"/>
      <c r="F13" s="168" t="s">
        <v>612</v>
      </c>
      <c r="G13" s="168"/>
    </row>
    <row r="14" spans="1:7" ht="27" customHeight="1" x14ac:dyDescent="0.25">
      <c r="B14" s="124"/>
      <c r="C14" s="124"/>
      <c r="D14" s="125"/>
      <c r="F14" s="168" t="s">
        <v>613</v>
      </c>
      <c r="G14" s="168"/>
    </row>
    <row r="15" spans="1:7" x14ac:dyDescent="0.25">
      <c r="B15" s="124"/>
      <c r="C15" s="124"/>
      <c r="D15" s="125"/>
    </row>
    <row r="16" spans="1:7" x14ac:dyDescent="0.25">
      <c r="B16" s="124"/>
      <c r="C16" s="124"/>
      <c r="D16" s="125"/>
      <c r="G16" s="122"/>
    </row>
    <row r="17" spans="2:7" x14ac:dyDescent="0.2">
      <c r="B17" s="124"/>
      <c r="C17" s="124"/>
      <c r="D17" s="125"/>
      <c r="G17" s="122"/>
    </row>
    <row r="18" spans="2:7" x14ac:dyDescent="0.2">
      <c r="B18" s="124"/>
      <c r="C18" s="124"/>
      <c r="D18" s="125"/>
    </row>
    <row r="19" spans="2:7" x14ac:dyDescent="0.2">
      <c r="B19" s="124"/>
      <c r="C19" s="124"/>
      <c r="D19" s="124"/>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3"/>
  <sheetViews>
    <sheetView workbookViewId="0">
      <selection activeCell="A2" sqref="A2"/>
    </sheetView>
  </sheetViews>
  <sheetFormatPr baseColWidth="10" defaultColWidth="9.140625" defaultRowHeight="15" x14ac:dyDescent="0.25"/>
  <cols>
    <col min="1" max="1" width="11.28515625" style="21" bestFit="1" customWidth="1"/>
    <col min="2" max="2" width="16.7109375" style="89" customWidth="1"/>
    <col min="3" max="3" width="24.140625" style="89" customWidth="1"/>
    <col min="4" max="4" width="25.28515625" style="21" customWidth="1"/>
    <col min="5" max="5" width="10.140625" style="21" customWidth="1"/>
    <col min="6" max="6" width="15.85546875" style="21" customWidth="1"/>
    <col min="7" max="11" width="11" style="21" bestFit="1" customWidth="1"/>
    <col min="12" max="12" width="18.7109375" style="21" customWidth="1"/>
    <col min="13" max="13" width="11" style="21" bestFit="1" customWidth="1"/>
    <col min="14" max="16384" width="9.140625" style="21"/>
  </cols>
  <sheetData>
    <row r="1" spans="1:13" ht="14.45" x14ac:dyDescent="0.3">
      <c r="A1" s="14" t="s">
        <v>233</v>
      </c>
      <c r="B1" s="58" t="s">
        <v>559</v>
      </c>
      <c r="C1" s="58" t="s">
        <v>575</v>
      </c>
      <c r="D1" s="14" t="s">
        <v>258</v>
      </c>
      <c r="E1" s="14" t="s">
        <v>334</v>
      </c>
      <c r="F1" s="14" t="s">
        <v>78</v>
      </c>
      <c r="G1" s="14" t="s">
        <v>79</v>
      </c>
      <c r="H1" s="14" t="s">
        <v>80</v>
      </c>
      <c r="I1" s="14" t="s">
        <v>81</v>
      </c>
      <c r="J1" s="14" t="s">
        <v>82</v>
      </c>
      <c r="K1" s="14" t="s">
        <v>83</v>
      </c>
      <c r="L1" s="14" t="s">
        <v>84</v>
      </c>
      <c r="M1" s="14" t="s">
        <v>85</v>
      </c>
    </row>
    <row r="2" spans="1:13" ht="32.450000000000003" customHeight="1" x14ac:dyDescent="0.25">
      <c r="A2" s="108">
        <v>42369</v>
      </c>
      <c r="B2" s="102" t="s">
        <v>413</v>
      </c>
      <c r="C2" s="102" t="s">
        <v>647</v>
      </c>
      <c r="D2" s="109" t="s">
        <v>335</v>
      </c>
      <c r="E2" s="109" t="s">
        <v>620</v>
      </c>
      <c r="F2" s="132">
        <v>2818442634.3900003</v>
      </c>
      <c r="G2" s="110" t="s">
        <v>595</v>
      </c>
      <c r="H2" s="110" t="s">
        <v>595</v>
      </c>
      <c r="I2" s="110" t="s">
        <v>595</v>
      </c>
      <c r="J2" s="110" t="s">
        <v>595</v>
      </c>
      <c r="K2" s="110" t="s">
        <v>595</v>
      </c>
      <c r="L2" s="132">
        <v>1367715690.24</v>
      </c>
      <c r="M2" s="110" t="s">
        <v>595</v>
      </c>
    </row>
    <row r="3" spans="1:13" x14ac:dyDescent="0.25">
      <c r="A3" s="108"/>
      <c r="B3" s="102"/>
      <c r="C3" s="102"/>
      <c r="D3" s="109"/>
      <c r="E3" s="109"/>
      <c r="F3" s="132"/>
      <c r="G3" s="132"/>
      <c r="H3" s="132"/>
      <c r="I3" s="132"/>
      <c r="J3" s="132"/>
      <c r="K3" s="132"/>
      <c r="L3" s="132"/>
      <c r="M3" s="110"/>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
  <sheetViews>
    <sheetView workbookViewId="0">
      <selection activeCell="M32" sqref="M32"/>
    </sheetView>
  </sheetViews>
  <sheetFormatPr baseColWidth="10" defaultColWidth="9.140625" defaultRowHeight="15" x14ac:dyDescent="0.25"/>
  <cols>
    <col min="1" max="1" width="11.140625" style="21" bestFit="1" customWidth="1"/>
    <col min="2" max="2" width="16.7109375" style="89" customWidth="1"/>
    <col min="3" max="3" width="24.140625" style="89" customWidth="1"/>
    <col min="4" max="4" width="25.28515625" style="21" customWidth="1"/>
    <col min="5" max="5" width="8.28515625" style="21" bestFit="1" customWidth="1"/>
    <col min="6" max="6" width="14.5703125" style="21" customWidth="1"/>
    <col min="7" max="8" width="16.85546875" style="21" customWidth="1"/>
  </cols>
  <sheetData>
    <row r="1" spans="1:8" x14ac:dyDescent="0.25">
      <c r="A1" s="14" t="s">
        <v>233</v>
      </c>
      <c r="B1" s="58" t="s">
        <v>559</v>
      </c>
      <c r="C1" s="58" t="s">
        <v>575</v>
      </c>
      <c r="D1" s="14" t="s">
        <v>258</v>
      </c>
      <c r="E1" s="14" t="s">
        <v>334</v>
      </c>
      <c r="F1" s="21" t="s">
        <v>99</v>
      </c>
      <c r="G1" s="21" t="s">
        <v>102</v>
      </c>
      <c r="H1" s="21" t="s">
        <v>312</v>
      </c>
    </row>
    <row r="2" spans="1:8" x14ac:dyDescent="0.25">
      <c r="A2" s="108">
        <v>42369</v>
      </c>
      <c r="B2" s="102" t="s">
        <v>413</v>
      </c>
      <c r="C2" s="102" t="s">
        <v>647</v>
      </c>
      <c r="D2" s="109" t="s">
        <v>317</v>
      </c>
      <c r="E2" s="109" t="s">
        <v>620</v>
      </c>
      <c r="F2" s="132">
        <v>357680000</v>
      </c>
      <c r="G2" s="132">
        <v>156924556.38999999</v>
      </c>
      <c r="H2" s="132">
        <f>+F2</f>
        <v>357680000</v>
      </c>
    </row>
    <row r="3" spans="1:8" x14ac:dyDescent="0.25">
      <c r="A3" s="108"/>
      <c r="B3" s="102"/>
      <c r="C3" s="102"/>
      <c r="D3" s="109"/>
      <c r="E3" s="109"/>
      <c r="F3" s="110"/>
      <c r="G3" s="110"/>
      <c r="H3" s="110"/>
    </row>
    <row r="4" spans="1:8" x14ac:dyDescent="0.25">
      <c r="A4" s="108"/>
      <c r="B4" s="102"/>
      <c r="C4" s="102"/>
      <c r="D4" s="109"/>
      <c r="E4" s="109"/>
      <c r="F4" s="110"/>
      <c r="G4" s="110"/>
      <c r="H4" s="110"/>
    </row>
    <row r="5" spans="1:8" x14ac:dyDescent="0.25">
      <c r="A5" s="108"/>
      <c r="B5" s="102"/>
      <c r="C5" s="102"/>
      <c r="D5" s="109"/>
      <c r="E5" s="109"/>
      <c r="F5" s="110"/>
      <c r="G5" s="110"/>
      <c r="H5" s="110"/>
    </row>
    <row r="6" spans="1:8" x14ac:dyDescent="0.25">
      <c r="A6" s="108"/>
      <c r="B6" s="102"/>
      <c r="C6" s="102"/>
      <c r="D6" s="109"/>
      <c r="E6" s="109"/>
      <c r="F6" s="110"/>
      <c r="G6" s="111"/>
      <c r="H6" s="110"/>
    </row>
    <row r="7" spans="1:8" x14ac:dyDescent="0.25">
      <c r="A7" s="108"/>
      <c r="B7" s="102"/>
      <c r="C7" s="102"/>
      <c r="D7" s="109"/>
      <c r="E7" s="109"/>
      <c r="F7" s="110"/>
      <c r="G7" s="111"/>
      <c r="H7" s="110"/>
    </row>
    <row r="8" spans="1:8" x14ac:dyDescent="0.25">
      <c r="A8" s="108"/>
      <c r="B8" s="102"/>
      <c r="C8" s="102"/>
      <c r="D8" s="109"/>
      <c r="E8" s="109"/>
      <c r="F8" s="110"/>
      <c r="G8" s="111"/>
      <c r="H8" s="110"/>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4"/>
  <sheetViews>
    <sheetView workbookViewId="0">
      <selection activeCell="H2" sqref="H2"/>
    </sheetView>
  </sheetViews>
  <sheetFormatPr baseColWidth="10" defaultColWidth="9.140625" defaultRowHeight="15" x14ac:dyDescent="0.25"/>
  <cols>
    <col min="1" max="1" width="11.28515625" style="22" bestFit="1" customWidth="1"/>
    <col min="2" max="2" width="11.7109375" style="89" customWidth="1"/>
    <col min="3" max="3" width="21.140625" style="89"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x14ac:dyDescent="0.3">
      <c r="A1" s="14" t="s">
        <v>233</v>
      </c>
      <c r="B1" s="58" t="s">
        <v>559</v>
      </c>
      <c r="C1" s="58" t="s">
        <v>575</v>
      </c>
      <c r="D1" s="27" t="s">
        <v>258</v>
      </c>
      <c r="E1" s="22" t="s">
        <v>334</v>
      </c>
      <c r="F1" s="22" t="s">
        <v>101</v>
      </c>
      <c r="G1" s="22" t="s">
        <v>313</v>
      </c>
      <c r="H1" s="23"/>
    </row>
    <row r="2" spans="1:9" x14ac:dyDescent="0.25">
      <c r="A2" s="108">
        <v>42369</v>
      </c>
      <c r="B2" s="102" t="s">
        <v>413</v>
      </c>
      <c r="C2" s="102" t="s">
        <v>647</v>
      </c>
      <c r="D2" s="112" t="s">
        <v>632</v>
      </c>
      <c r="E2" s="112" t="s">
        <v>620</v>
      </c>
      <c r="F2" s="132">
        <v>0</v>
      </c>
      <c r="G2" s="132">
        <v>0</v>
      </c>
      <c r="H2" s="24"/>
      <c r="I2" s="24"/>
    </row>
    <row r="3" spans="1:9" x14ac:dyDescent="0.25">
      <c r="A3" s="108"/>
      <c r="B3" s="102"/>
      <c r="C3" s="102"/>
      <c r="D3" s="112"/>
      <c r="E3" s="112"/>
      <c r="F3" s="132"/>
      <c r="G3" s="132"/>
      <c r="H3" s="24"/>
      <c r="I3" s="24"/>
    </row>
    <row r="4" spans="1:9" x14ac:dyDescent="0.25">
      <c r="A4" s="108"/>
      <c r="B4" s="102"/>
      <c r="C4" s="102"/>
      <c r="D4" s="112"/>
      <c r="E4" s="112"/>
      <c r="F4" s="132"/>
      <c r="G4" s="132"/>
      <c r="H4" s="24"/>
      <c r="I4" s="24"/>
    </row>
    <row r="5" spans="1:9" x14ac:dyDescent="0.25">
      <c r="A5" s="108"/>
      <c r="B5" s="102"/>
      <c r="C5" s="102"/>
      <c r="D5" s="112"/>
      <c r="E5" s="112"/>
      <c r="F5" s="132"/>
      <c r="G5" s="132"/>
      <c r="H5" s="24"/>
      <c r="I5" s="24"/>
    </row>
    <row r="6" spans="1:9" x14ac:dyDescent="0.25">
      <c r="A6" s="108"/>
      <c r="B6" s="102"/>
      <c r="C6" s="102"/>
      <c r="D6" s="112"/>
      <c r="E6" s="112"/>
      <c r="F6" s="132"/>
      <c r="G6" s="132"/>
      <c r="H6" s="24"/>
      <c r="I6" s="24"/>
    </row>
    <row r="7" spans="1:9" x14ac:dyDescent="0.25">
      <c r="A7" s="108"/>
      <c r="B7" s="102"/>
      <c r="C7" s="102"/>
      <c r="D7" s="112"/>
      <c r="E7" s="112"/>
      <c r="F7" s="132"/>
      <c r="G7" s="132"/>
      <c r="H7" s="24"/>
      <c r="I7" s="24"/>
    </row>
    <row r="8" spans="1:9" x14ac:dyDescent="0.25">
      <c r="A8" s="108"/>
      <c r="B8" s="102"/>
      <c r="C8" s="102"/>
      <c r="D8" s="112"/>
      <c r="E8" s="112"/>
      <c r="F8" s="132"/>
      <c r="G8" s="132"/>
      <c r="H8" s="24"/>
      <c r="I8" s="24"/>
    </row>
    <row r="9" spans="1:9" x14ac:dyDescent="0.25">
      <c r="A9" s="108"/>
      <c r="B9" s="102"/>
      <c r="C9" s="102"/>
      <c r="D9" s="112"/>
      <c r="E9" s="112"/>
      <c r="F9" s="132"/>
      <c r="G9" s="132"/>
      <c r="H9" s="24"/>
      <c r="I9" s="24"/>
    </row>
    <row r="10" spans="1:9" x14ac:dyDescent="0.25">
      <c r="A10" s="108"/>
      <c r="B10" s="102"/>
      <c r="C10" s="102"/>
      <c r="D10" s="112"/>
      <c r="E10" s="112"/>
      <c r="F10" s="132"/>
      <c r="G10" s="132"/>
      <c r="H10" s="24"/>
      <c r="I10" s="24"/>
    </row>
    <row r="11" spans="1:9" x14ac:dyDescent="0.25">
      <c r="A11" s="108"/>
      <c r="B11" s="102"/>
      <c r="C11" s="102"/>
      <c r="D11" s="112"/>
      <c r="E11" s="112"/>
      <c r="F11" s="132"/>
      <c r="G11" s="132"/>
      <c r="H11" s="24"/>
      <c r="I11" s="24"/>
    </row>
    <row r="12" spans="1:9" x14ac:dyDescent="0.25">
      <c r="A12" s="108"/>
      <c r="B12" s="102"/>
      <c r="C12" s="102"/>
      <c r="D12" s="112"/>
      <c r="E12" s="112"/>
      <c r="F12" s="132"/>
      <c r="G12" s="132"/>
      <c r="H12" s="24"/>
      <c r="I12" s="24"/>
    </row>
    <row r="13" spans="1:9" x14ac:dyDescent="0.25">
      <c r="A13" s="108"/>
      <c r="B13" s="102"/>
      <c r="C13" s="102"/>
      <c r="D13" s="112"/>
      <c r="E13" s="112"/>
      <c r="F13" s="132"/>
      <c r="G13" s="132"/>
      <c r="H13" s="24"/>
      <c r="I13" s="24"/>
    </row>
    <row r="14" spans="1:9" x14ac:dyDescent="0.25">
      <c r="A14" s="108"/>
      <c r="B14" s="102"/>
      <c r="C14" s="102"/>
      <c r="D14" s="112"/>
      <c r="E14" s="112"/>
      <c r="F14" s="132"/>
      <c r="G14" s="132"/>
      <c r="H14" s="24"/>
      <c r="I14" s="24"/>
    </row>
    <row r="15" spans="1:9" x14ac:dyDescent="0.25">
      <c r="A15" s="108"/>
      <c r="B15" s="102"/>
      <c r="C15" s="102"/>
      <c r="D15" s="112"/>
      <c r="E15" s="112"/>
      <c r="F15" s="132"/>
      <c r="G15" s="132"/>
      <c r="H15" s="24"/>
      <c r="I15" s="24"/>
    </row>
    <row r="16" spans="1:9" x14ac:dyDescent="0.25">
      <c r="A16" s="108"/>
      <c r="B16" s="102"/>
      <c r="C16" s="102"/>
      <c r="D16" s="112"/>
      <c r="E16" s="112"/>
      <c r="F16" s="132"/>
      <c r="G16" s="132"/>
      <c r="H16" s="24"/>
      <c r="I16" s="24"/>
    </row>
    <row r="17" spans="1:9" x14ac:dyDescent="0.25">
      <c r="A17" s="108"/>
      <c r="B17" s="102"/>
      <c r="C17" s="102"/>
      <c r="D17" s="112"/>
      <c r="E17" s="112"/>
      <c r="F17" s="132"/>
      <c r="G17" s="132"/>
      <c r="H17" s="24"/>
      <c r="I17" s="24"/>
    </row>
    <row r="18" spans="1:9" x14ac:dyDescent="0.25">
      <c r="A18" s="108"/>
      <c r="B18" s="102"/>
      <c r="C18" s="102"/>
      <c r="D18" s="112"/>
      <c r="E18" s="112"/>
      <c r="F18" s="132"/>
      <c r="G18" s="132"/>
      <c r="H18" s="24"/>
      <c r="I18" s="24"/>
    </row>
    <row r="19" spans="1:9" x14ac:dyDescent="0.25">
      <c r="A19" s="108"/>
      <c r="B19" s="102"/>
      <c r="C19" s="102"/>
      <c r="D19" s="112"/>
      <c r="E19" s="112"/>
      <c r="F19" s="132"/>
      <c r="G19" s="132"/>
      <c r="H19" s="24"/>
      <c r="I19" s="24"/>
    </row>
    <row r="20" spans="1:9" x14ac:dyDescent="0.25">
      <c r="A20" s="108"/>
      <c r="B20" s="102"/>
      <c r="C20" s="102"/>
      <c r="D20" s="112"/>
      <c r="E20" s="112"/>
      <c r="F20" s="132"/>
      <c r="G20" s="132"/>
      <c r="H20" s="24"/>
      <c r="I20" s="24"/>
    </row>
    <row r="21" spans="1:9" x14ac:dyDescent="0.25">
      <c r="A21" s="108"/>
      <c r="B21" s="102"/>
      <c r="C21" s="102"/>
      <c r="D21" s="112"/>
      <c r="E21" s="112"/>
      <c r="F21" s="132"/>
      <c r="G21" s="132"/>
      <c r="H21" s="24"/>
      <c r="I21" s="24"/>
    </row>
    <row r="22" spans="1:9" x14ac:dyDescent="0.25">
      <c r="A22" s="108"/>
      <c r="B22" s="102"/>
      <c r="C22" s="102"/>
      <c r="D22" s="112"/>
      <c r="E22" s="112"/>
      <c r="F22" s="132"/>
      <c r="G22" s="132"/>
      <c r="H22" s="24"/>
      <c r="I22" s="24"/>
    </row>
    <row r="23" spans="1:9" x14ac:dyDescent="0.25">
      <c r="A23" s="108"/>
      <c r="B23" s="102"/>
      <c r="C23" s="102"/>
      <c r="D23" s="112"/>
      <c r="E23" s="112"/>
      <c r="F23" s="132"/>
      <c r="G23" s="132"/>
      <c r="H23" s="24"/>
      <c r="I23" s="24"/>
    </row>
    <row r="24" spans="1:9" x14ac:dyDescent="0.25">
      <c r="A24" s="108"/>
      <c r="B24" s="102"/>
      <c r="C24" s="102"/>
      <c r="D24" s="112"/>
      <c r="E24" s="112"/>
      <c r="F24" s="132"/>
      <c r="G24" s="132"/>
      <c r="H24" s="24"/>
      <c r="I24" s="24"/>
    </row>
    <row r="25" spans="1:9" x14ac:dyDescent="0.25">
      <c r="A25" s="108"/>
      <c r="B25" s="102"/>
      <c r="C25" s="102"/>
      <c r="D25" s="112"/>
      <c r="E25" s="112"/>
      <c r="F25" s="132"/>
      <c r="G25" s="132"/>
      <c r="H25" s="24"/>
      <c r="I25" s="24"/>
    </row>
    <row r="26" spans="1:9" x14ac:dyDescent="0.25">
      <c r="A26" s="108"/>
      <c r="B26" s="102"/>
      <c r="C26" s="102"/>
      <c r="D26" s="112"/>
      <c r="E26" s="112"/>
      <c r="F26" s="132"/>
      <c r="G26" s="132"/>
      <c r="H26" s="24"/>
      <c r="I26" s="24"/>
    </row>
    <row r="27" spans="1:9" x14ac:dyDescent="0.25">
      <c r="A27" s="108"/>
      <c r="B27" s="102"/>
      <c r="C27" s="102"/>
      <c r="D27" s="112"/>
      <c r="E27" s="112"/>
      <c r="F27" s="132"/>
      <c r="G27" s="132"/>
      <c r="H27" s="24"/>
      <c r="I27" s="24"/>
    </row>
    <row r="28" spans="1:9" x14ac:dyDescent="0.25">
      <c r="A28" s="108"/>
      <c r="B28" s="102"/>
      <c r="C28" s="102"/>
      <c r="D28" s="112"/>
      <c r="E28" s="112"/>
      <c r="F28" s="132"/>
      <c r="G28" s="132"/>
      <c r="H28" s="24"/>
      <c r="I28" s="24"/>
    </row>
    <row r="29" spans="1:9" x14ac:dyDescent="0.25">
      <c r="A29" s="108"/>
      <c r="B29" s="102"/>
      <c r="C29" s="102"/>
      <c r="D29" s="112"/>
      <c r="E29" s="112"/>
      <c r="F29" s="132"/>
      <c r="G29" s="132"/>
      <c r="H29" s="24"/>
      <c r="I29" s="24"/>
    </row>
    <row r="30" spans="1:9" x14ac:dyDescent="0.25">
      <c r="A30" s="108"/>
      <c r="B30" s="102"/>
      <c r="C30" s="102"/>
      <c r="D30" s="112"/>
      <c r="E30" s="112"/>
      <c r="F30" s="132"/>
      <c r="G30" s="132"/>
      <c r="H30" s="24"/>
      <c r="I30" s="24"/>
    </row>
    <row r="31" spans="1:9" x14ac:dyDescent="0.25">
      <c r="A31" s="108"/>
      <c r="B31" s="102"/>
      <c r="C31" s="102"/>
      <c r="D31" s="112"/>
      <c r="E31" s="112"/>
      <c r="F31" s="132"/>
      <c r="G31" s="132"/>
      <c r="H31" s="24"/>
      <c r="I31" s="24"/>
    </row>
    <row r="32" spans="1:9" x14ac:dyDescent="0.25">
      <c r="A32" s="108"/>
      <c r="B32" s="102"/>
      <c r="C32" s="102"/>
      <c r="D32" s="112"/>
      <c r="E32" s="112"/>
      <c r="F32" s="132"/>
      <c r="G32" s="132"/>
      <c r="H32" s="24"/>
      <c r="I32" s="24"/>
    </row>
    <row r="33" spans="1:9" x14ac:dyDescent="0.25">
      <c r="A33" s="108"/>
      <c r="B33" s="102"/>
      <c r="C33" s="102"/>
      <c r="D33" s="112"/>
      <c r="E33" s="112"/>
      <c r="F33" s="132"/>
      <c r="G33" s="132"/>
      <c r="H33" s="24"/>
      <c r="I33" s="24"/>
    </row>
    <row r="34" spans="1:9" x14ac:dyDescent="0.25">
      <c r="A34" s="108"/>
      <c r="B34" s="102"/>
      <c r="C34" s="102"/>
      <c r="D34" s="112"/>
      <c r="E34" s="112"/>
      <c r="F34" s="132"/>
      <c r="G34" s="132"/>
      <c r="H34" s="24"/>
      <c r="I34" s="24"/>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selection activeCell="F2" sqref="F2"/>
    </sheetView>
  </sheetViews>
  <sheetFormatPr baseColWidth="10" defaultColWidth="9.140625" defaultRowHeight="15" x14ac:dyDescent="0.25"/>
  <cols>
    <col min="1" max="1" width="11.140625" bestFit="1" customWidth="1"/>
    <col min="2" max="2" width="16.7109375" style="89" customWidth="1"/>
    <col min="3" max="3" width="24.140625" style="89" customWidth="1"/>
    <col min="4" max="4" width="18.140625" bestFit="1" customWidth="1"/>
    <col min="5" max="5" width="8.85546875" bestFit="1" customWidth="1"/>
  </cols>
  <sheetData>
    <row r="1" spans="1:5" x14ac:dyDescent="0.3">
      <c r="A1" s="14" t="s">
        <v>233</v>
      </c>
      <c r="B1" s="58" t="s">
        <v>559</v>
      </c>
      <c r="C1" s="58" t="s">
        <v>575</v>
      </c>
      <c r="D1" s="23" t="s">
        <v>258</v>
      </c>
      <c r="E1" s="14" t="s">
        <v>103</v>
      </c>
    </row>
    <row r="2" spans="1:5" x14ac:dyDescent="0.25">
      <c r="A2" s="108">
        <v>42369</v>
      </c>
      <c r="B2" s="102" t="s">
        <v>413</v>
      </c>
      <c r="C2" s="113" t="s">
        <v>647</v>
      </c>
      <c r="D2" s="113" t="s">
        <v>648</v>
      </c>
      <c r="E2" s="112">
        <v>0</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baseColWidth="10" defaultColWidth="9.140625" defaultRowHeight="15" x14ac:dyDescent="0.25"/>
  <cols>
    <col min="1" max="1" width="11.140625" bestFit="1" customWidth="1"/>
    <col min="2" max="2" width="16.7109375" style="89" customWidth="1"/>
    <col min="3" max="3" width="24.140625" style="89" customWidth="1"/>
    <col min="4" max="4" width="19.42578125" customWidth="1"/>
    <col min="5" max="6" width="12.5703125" customWidth="1"/>
  </cols>
  <sheetData>
    <row r="1" spans="1:6" x14ac:dyDescent="0.3">
      <c r="A1" s="18" t="s">
        <v>233</v>
      </c>
      <c r="B1" s="58" t="s">
        <v>559</v>
      </c>
      <c r="C1" s="58" t="s">
        <v>575</v>
      </c>
      <c r="D1" s="26" t="s">
        <v>258</v>
      </c>
      <c r="E1" t="s">
        <v>322</v>
      </c>
      <c r="F1" t="s">
        <v>178</v>
      </c>
    </row>
    <row r="2" spans="1:6" x14ac:dyDescent="0.25">
      <c r="A2" s="105">
        <v>42369</v>
      </c>
      <c r="B2" s="102" t="s">
        <v>413</v>
      </c>
      <c r="C2" s="102" t="s">
        <v>647</v>
      </c>
      <c r="D2" s="107" t="s">
        <v>649</v>
      </c>
      <c r="E2" s="117">
        <v>1</v>
      </c>
      <c r="F2" s="117">
        <v>1</v>
      </c>
    </row>
    <row r="3" spans="1:6" x14ac:dyDescent="0.25">
      <c r="A3" s="105"/>
      <c r="B3" s="102"/>
      <c r="C3" s="102"/>
      <c r="D3" s="107"/>
      <c r="E3" s="117"/>
      <c r="F3" s="117"/>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A2" sqref="A2"/>
    </sheetView>
  </sheetViews>
  <sheetFormatPr baseColWidth="10" defaultColWidth="9.140625" defaultRowHeight="15" x14ac:dyDescent="0.25"/>
  <cols>
    <col min="1" max="1" width="11.28515625" style="12" bestFit="1" customWidth="1"/>
    <col min="2" max="2" width="16.7109375" style="89" customWidth="1"/>
    <col min="3" max="3" width="24.140625" style="89" customWidth="1"/>
    <col min="4" max="5" width="11.5703125" style="12" customWidth="1"/>
    <col min="6" max="7" width="11" style="12" bestFit="1" customWidth="1"/>
    <col min="8" max="16384" width="9.140625" style="12"/>
  </cols>
  <sheetData>
    <row r="1" spans="1:7" x14ac:dyDescent="0.3">
      <c r="A1" s="18" t="s">
        <v>233</v>
      </c>
      <c r="B1" s="58" t="s">
        <v>559</v>
      </c>
      <c r="C1" s="58" t="s">
        <v>575</v>
      </c>
      <c r="D1" s="18" t="s">
        <v>258</v>
      </c>
      <c r="E1" s="26" t="s">
        <v>334</v>
      </c>
      <c r="F1" s="14" t="s">
        <v>97</v>
      </c>
      <c r="G1" s="14" t="s">
        <v>98</v>
      </c>
    </row>
    <row r="2" spans="1:7" x14ac:dyDescent="0.25">
      <c r="A2" s="105">
        <v>42369</v>
      </c>
      <c r="B2" s="102" t="s">
        <v>413</v>
      </c>
      <c r="C2" s="102" t="s">
        <v>647</v>
      </c>
      <c r="D2" s="114"/>
      <c r="E2" s="114" t="s">
        <v>620</v>
      </c>
      <c r="F2" s="106" t="s">
        <v>595</v>
      </c>
      <c r="G2" s="106" t="s">
        <v>595</v>
      </c>
    </row>
    <row r="3" spans="1:7" x14ac:dyDescent="0.25">
      <c r="A3" s="102"/>
      <c r="B3" s="102"/>
      <c r="C3" s="102"/>
      <c r="D3" s="114"/>
      <c r="E3" s="114"/>
      <c r="F3" s="106"/>
      <c r="G3" s="106"/>
    </row>
    <row r="4" spans="1:7" x14ac:dyDescent="0.25">
      <c r="A4" s="102"/>
      <c r="B4" s="102"/>
      <c r="C4" s="102"/>
      <c r="D4" s="114"/>
      <c r="E4" s="114"/>
      <c r="F4" s="106"/>
      <c r="G4" s="106"/>
    </row>
    <row r="5" spans="1:7" x14ac:dyDescent="0.25">
      <c r="A5" s="102"/>
      <c r="B5" s="102"/>
      <c r="C5" s="102"/>
      <c r="D5" s="114"/>
      <c r="E5" s="114"/>
      <c r="F5" s="106"/>
      <c r="G5" s="106"/>
    </row>
    <row r="6" spans="1:7" x14ac:dyDescent="0.25">
      <c r="A6" s="102"/>
      <c r="B6" s="102"/>
      <c r="C6" s="102"/>
      <c r="D6" s="114"/>
      <c r="E6" s="114"/>
      <c r="F6" s="106"/>
      <c r="G6" s="106"/>
    </row>
    <row r="7" spans="1:7" x14ac:dyDescent="0.25">
      <c r="A7" s="102"/>
      <c r="B7" s="102"/>
      <c r="C7" s="102"/>
      <c r="D7" s="114"/>
      <c r="E7" s="114"/>
      <c r="F7" s="106"/>
      <c r="G7" s="106"/>
    </row>
    <row r="8" spans="1:7" x14ac:dyDescent="0.3">
      <c r="A8" s="102"/>
      <c r="B8" s="102"/>
      <c r="C8" s="102"/>
      <c r="D8" s="114"/>
      <c r="E8" s="114"/>
      <c r="F8" s="106"/>
      <c r="G8" s="106"/>
    </row>
    <row r="9" spans="1:7" x14ac:dyDescent="0.3">
      <c r="A9" s="102"/>
      <c r="B9" s="102"/>
      <c r="C9" s="102"/>
      <c r="D9" s="114"/>
      <c r="E9" s="114"/>
      <c r="F9" s="106"/>
      <c r="G9" s="106"/>
    </row>
    <row r="10" spans="1:7" x14ac:dyDescent="0.3">
      <c r="A10" s="102"/>
      <c r="B10" s="102"/>
      <c r="C10" s="102"/>
      <c r="D10" s="114"/>
      <c r="E10" s="114"/>
      <c r="F10" s="106"/>
      <c r="G10" s="106"/>
    </row>
    <row r="11" spans="1:7" x14ac:dyDescent="0.3">
      <c r="A11" s="102"/>
      <c r="B11" s="102"/>
      <c r="C11" s="102"/>
      <c r="D11" s="114"/>
      <c r="E11" s="114"/>
      <c r="F11" s="106"/>
      <c r="G11" s="106"/>
    </row>
    <row r="12" spans="1:7" x14ac:dyDescent="0.3">
      <c r="A12" s="102"/>
      <c r="B12" s="102"/>
      <c r="C12" s="102"/>
      <c r="D12" s="114"/>
      <c r="E12" s="114"/>
      <c r="F12" s="106"/>
      <c r="G12" s="106"/>
    </row>
    <row r="13" spans="1:7" x14ac:dyDescent="0.3">
      <c r="A13" s="102"/>
      <c r="B13" s="102"/>
      <c r="C13" s="102"/>
      <c r="D13" s="114"/>
      <c r="E13" s="114"/>
      <c r="F13" s="106"/>
      <c r="G13" s="106"/>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A2" sqref="A2"/>
    </sheetView>
  </sheetViews>
  <sheetFormatPr baseColWidth="10" defaultColWidth="9.140625" defaultRowHeight="15" x14ac:dyDescent="0.25"/>
  <cols>
    <col min="1" max="1" width="11" bestFit="1" customWidth="1"/>
    <col min="2" max="2" width="16.7109375" style="89" customWidth="1"/>
    <col min="3" max="3" width="24.140625" style="89" customWidth="1"/>
    <col min="4" max="4" width="16.85546875" bestFit="1" customWidth="1"/>
    <col min="5" max="5" width="17.7109375" customWidth="1"/>
  </cols>
  <sheetData>
    <row r="1" spans="1:6" x14ac:dyDescent="0.3">
      <c r="A1" s="18" t="s">
        <v>233</v>
      </c>
      <c r="B1" s="58" t="s">
        <v>559</v>
      </c>
      <c r="C1" s="58" t="s">
        <v>575</v>
      </c>
      <c r="D1" s="18" t="s">
        <v>258</v>
      </c>
      <c r="E1" s="36" t="s">
        <v>182</v>
      </c>
    </row>
    <row r="2" spans="1:6" x14ac:dyDescent="0.25">
      <c r="A2" s="102">
        <v>42369</v>
      </c>
      <c r="B2" s="102" t="s">
        <v>413</v>
      </c>
      <c r="C2" s="102" t="s">
        <v>647</v>
      </c>
      <c r="D2" s="114" t="s">
        <v>418</v>
      </c>
      <c r="E2" s="115">
        <v>0</v>
      </c>
    </row>
    <row r="4" spans="1:6" x14ac:dyDescent="0.3">
      <c r="A4" s="59"/>
      <c r="D4" s="76"/>
      <c r="E4" s="77"/>
      <c r="F4" s="77"/>
    </row>
    <row r="5" spans="1:6" x14ac:dyDescent="0.3">
      <c r="A5" s="59"/>
      <c r="D5" s="76"/>
      <c r="E5" s="77"/>
      <c r="F5" s="77"/>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9"/>
  <sheetViews>
    <sheetView workbookViewId="0">
      <selection activeCell="J13" sqref="J13"/>
    </sheetView>
  </sheetViews>
  <sheetFormatPr baseColWidth="10" defaultColWidth="9.140625" defaultRowHeight="15" x14ac:dyDescent="0.25"/>
  <cols>
    <col min="1" max="1" width="11.140625" style="18" bestFit="1" customWidth="1"/>
    <col min="2" max="2" width="16.7109375" style="89" customWidth="1"/>
    <col min="3" max="3" width="24.140625" style="89" customWidth="1"/>
    <col min="4" max="4" width="18" style="18" customWidth="1"/>
    <col min="5" max="10" width="12.85546875" style="18" customWidth="1"/>
    <col min="11" max="16384" width="9.140625" style="18"/>
  </cols>
  <sheetData>
    <row r="1" spans="1:13" x14ac:dyDescent="0.25">
      <c r="A1" s="18" t="s">
        <v>233</v>
      </c>
      <c r="B1" s="58" t="s">
        <v>559</v>
      </c>
      <c r="C1" s="58" t="s">
        <v>575</v>
      </c>
      <c r="D1" s="18" t="s">
        <v>258</v>
      </c>
      <c r="E1" s="35" t="s">
        <v>137</v>
      </c>
      <c r="F1" s="35" t="s">
        <v>138</v>
      </c>
      <c r="G1" s="35" t="s">
        <v>139</v>
      </c>
      <c r="H1" s="35" t="s">
        <v>185</v>
      </c>
      <c r="I1" s="35" t="s">
        <v>186</v>
      </c>
      <c r="J1" s="35" t="s">
        <v>187</v>
      </c>
      <c r="K1" s="14"/>
      <c r="L1" s="14"/>
      <c r="M1" s="14"/>
    </row>
    <row r="2" spans="1:13" x14ac:dyDescent="0.25">
      <c r="A2" s="102">
        <v>42369</v>
      </c>
      <c r="B2" s="102" t="s">
        <v>560</v>
      </c>
      <c r="C2" s="102" t="s">
        <v>650</v>
      </c>
      <c r="D2" s="114" t="s">
        <v>303</v>
      </c>
      <c r="E2" s="117" t="s">
        <v>595</v>
      </c>
      <c r="F2" s="134">
        <v>0.7223490675905907</v>
      </c>
      <c r="G2" s="134">
        <v>0.89943976342907883</v>
      </c>
      <c r="H2" s="131" t="s">
        <v>595</v>
      </c>
      <c r="I2" s="134">
        <v>0.68569039822224087</v>
      </c>
      <c r="J2" s="134">
        <v>0.90200571925848427</v>
      </c>
    </row>
    <row r="3" spans="1:13" x14ac:dyDescent="0.25">
      <c r="A3" s="102">
        <v>42369</v>
      </c>
      <c r="B3" s="102" t="s">
        <v>560</v>
      </c>
      <c r="C3" s="102" t="s">
        <v>650</v>
      </c>
      <c r="D3" s="114" t="s">
        <v>304</v>
      </c>
      <c r="E3" s="117" t="s">
        <v>595</v>
      </c>
      <c r="F3" s="134">
        <v>0.78691779994069688</v>
      </c>
      <c r="G3" s="134">
        <v>0.90987793328104205</v>
      </c>
      <c r="H3" s="131" t="s">
        <v>595</v>
      </c>
      <c r="I3" s="134">
        <v>0.6588269457546565</v>
      </c>
      <c r="J3" s="134">
        <v>0.8863262580357818</v>
      </c>
    </row>
    <row r="4" spans="1:13" x14ac:dyDescent="0.25">
      <c r="A4" s="102">
        <v>42369</v>
      </c>
      <c r="B4" s="102" t="s">
        <v>560</v>
      </c>
      <c r="C4" s="102" t="s">
        <v>651</v>
      </c>
      <c r="D4" s="114" t="s">
        <v>303</v>
      </c>
      <c r="E4" s="117" t="s">
        <v>595</v>
      </c>
      <c r="F4" s="134">
        <v>0.49488477413272042</v>
      </c>
      <c r="G4" s="134">
        <v>0.77817707047439166</v>
      </c>
      <c r="H4" s="131" t="s">
        <v>595</v>
      </c>
      <c r="I4" s="134">
        <v>0.52792727342377954</v>
      </c>
      <c r="J4" s="134">
        <v>0.78838965958398988</v>
      </c>
    </row>
    <row r="5" spans="1:13" x14ac:dyDescent="0.25">
      <c r="A5" s="102">
        <v>42369</v>
      </c>
      <c r="B5" s="102" t="s">
        <v>560</v>
      </c>
      <c r="C5" s="102" t="s">
        <v>651</v>
      </c>
      <c r="D5" s="114" t="s">
        <v>304</v>
      </c>
      <c r="E5" s="117" t="s">
        <v>595</v>
      </c>
      <c r="F5" s="134">
        <v>0.54149673283187327</v>
      </c>
      <c r="G5" s="134">
        <v>0.8410139713309992</v>
      </c>
      <c r="H5" s="131" t="s">
        <v>595</v>
      </c>
      <c r="I5" s="134">
        <v>0.46838850028331008</v>
      </c>
      <c r="J5" s="134">
        <v>0.75382314871008338</v>
      </c>
    </row>
    <row r="6" spans="1:13" x14ac:dyDescent="0.25">
      <c r="A6" s="102">
        <v>42369</v>
      </c>
      <c r="B6" s="102" t="s">
        <v>560</v>
      </c>
      <c r="C6" s="102" t="s">
        <v>652</v>
      </c>
      <c r="D6" s="114" t="s">
        <v>303</v>
      </c>
      <c r="E6" s="117" t="s">
        <v>595</v>
      </c>
      <c r="F6" s="131" t="s">
        <v>595</v>
      </c>
      <c r="G6" s="131" t="s">
        <v>595</v>
      </c>
      <c r="H6" s="131" t="s">
        <v>595</v>
      </c>
      <c r="I6" s="131" t="s">
        <v>595</v>
      </c>
      <c r="J6" s="131" t="s">
        <v>595</v>
      </c>
    </row>
    <row r="7" spans="1:13" x14ac:dyDescent="0.25">
      <c r="A7" s="102">
        <v>42369</v>
      </c>
      <c r="B7" s="102" t="s">
        <v>560</v>
      </c>
      <c r="C7" s="102" t="s">
        <v>652</v>
      </c>
      <c r="D7" s="114" t="s">
        <v>304</v>
      </c>
      <c r="E7" s="117" t="s">
        <v>595</v>
      </c>
      <c r="F7" s="131" t="s">
        <v>595</v>
      </c>
      <c r="G7" s="131" t="s">
        <v>595</v>
      </c>
      <c r="H7" s="131" t="s">
        <v>595</v>
      </c>
      <c r="I7" s="131" t="s">
        <v>595</v>
      </c>
      <c r="J7" s="131" t="s">
        <v>595</v>
      </c>
    </row>
    <row r="8" spans="1:13" x14ac:dyDescent="0.25">
      <c r="A8" s="102">
        <v>42369</v>
      </c>
      <c r="B8" s="102" t="s">
        <v>560</v>
      </c>
      <c r="C8" s="102" t="s">
        <v>677</v>
      </c>
      <c r="D8" s="114" t="s">
        <v>303</v>
      </c>
      <c r="E8" s="117" t="s">
        <v>595</v>
      </c>
      <c r="F8" s="131" t="s">
        <v>595</v>
      </c>
      <c r="G8" s="131" t="s">
        <v>595</v>
      </c>
      <c r="H8" s="131" t="s">
        <v>595</v>
      </c>
      <c r="I8" s="131" t="s">
        <v>595</v>
      </c>
      <c r="J8" s="131" t="s">
        <v>595</v>
      </c>
    </row>
    <row r="9" spans="1:13" x14ac:dyDescent="0.25">
      <c r="A9" s="102">
        <v>42369</v>
      </c>
      <c r="B9" s="102" t="s">
        <v>560</v>
      </c>
      <c r="C9" s="102" t="s">
        <v>677</v>
      </c>
      <c r="D9" s="114" t="s">
        <v>304</v>
      </c>
      <c r="E9" s="117" t="s">
        <v>595</v>
      </c>
      <c r="F9" s="131" t="s">
        <v>595</v>
      </c>
      <c r="G9" s="131" t="s">
        <v>595</v>
      </c>
      <c r="H9" s="131" t="s">
        <v>595</v>
      </c>
      <c r="I9" s="131" t="s">
        <v>595</v>
      </c>
      <c r="J9" s="131" t="s">
        <v>595</v>
      </c>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2" sqref="A2"/>
    </sheetView>
  </sheetViews>
  <sheetFormatPr baseColWidth="10" defaultColWidth="9.140625" defaultRowHeight="15" x14ac:dyDescent="0.25"/>
  <cols>
    <col min="1" max="1" width="11.140625" style="154" bestFit="1" customWidth="1"/>
    <col min="2" max="2" width="16.7109375" style="89" customWidth="1"/>
    <col min="3" max="3" width="24.140625" style="89" customWidth="1"/>
    <col min="4" max="4" width="8.42578125" style="154" bestFit="1" customWidth="1"/>
    <col min="5" max="5" width="8.85546875" style="154" bestFit="1" customWidth="1"/>
    <col min="6" max="18" width="11.5703125" style="154" customWidth="1"/>
    <col min="19" max="16384" width="9.140625" style="80"/>
  </cols>
  <sheetData>
    <row r="1" spans="1:18" x14ac:dyDescent="0.25">
      <c r="A1" s="154" t="s">
        <v>233</v>
      </c>
      <c r="B1" s="58" t="s">
        <v>559</v>
      </c>
      <c r="C1" s="58" t="s">
        <v>575</v>
      </c>
      <c r="D1" s="154" t="s">
        <v>669</v>
      </c>
      <c r="E1" s="154" t="s">
        <v>334</v>
      </c>
      <c r="F1" s="155" t="s">
        <v>193</v>
      </c>
      <c r="G1" s="155" t="s">
        <v>194</v>
      </c>
      <c r="H1" s="155" t="s">
        <v>437</v>
      </c>
      <c r="I1" s="155" t="s">
        <v>438</v>
      </c>
      <c r="J1" s="155" t="s">
        <v>439</v>
      </c>
      <c r="K1" s="155" t="s">
        <v>196</v>
      </c>
      <c r="L1" s="155" t="s">
        <v>197</v>
      </c>
      <c r="M1" s="155" t="s">
        <v>482</v>
      </c>
      <c r="N1" s="155" t="s">
        <v>670</v>
      </c>
      <c r="O1" s="155" t="s">
        <v>483</v>
      </c>
      <c r="P1" s="155" t="s">
        <v>671</v>
      </c>
      <c r="Q1" s="155" t="s">
        <v>198</v>
      </c>
      <c r="R1" s="155" t="s">
        <v>199</v>
      </c>
    </row>
    <row r="2" spans="1:18" x14ac:dyDescent="0.25">
      <c r="A2" s="102">
        <v>42369</v>
      </c>
      <c r="B2" s="102" t="s">
        <v>413</v>
      </c>
      <c r="C2" s="102" t="s">
        <v>647</v>
      </c>
      <c r="D2" s="117" t="s">
        <v>595</v>
      </c>
      <c r="E2" s="117" t="s">
        <v>595</v>
      </c>
      <c r="F2" s="117" t="s">
        <v>595</v>
      </c>
      <c r="G2" s="117" t="s">
        <v>595</v>
      </c>
      <c r="H2" s="117" t="s">
        <v>595</v>
      </c>
      <c r="I2" s="117" t="s">
        <v>595</v>
      </c>
      <c r="J2" s="117" t="s">
        <v>595</v>
      </c>
      <c r="K2" s="117" t="s">
        <v>595</v>
      </c>
      <c r="L2" s="117" t="s">
        <v>595</v>
      </c>
      <c r="M2" s="117" t="s">
        <v>595</v>
      </c>
      <c r="N2" s="117" t="s">
        <v>595</v>
      </c>
      <c r="O2" s="117" t="s">
        <v>595</v>
      </c>
      <c r="P2" s="117" t="s">
        <v>595</v>
      </c>
      <c r="Q2" s="117" t="s">
        <v>595</v>
      </c>
      <c r="R2" s="117" t="s">
        <v>595</v>
      </c>
    </row>
    <row r="3" spans="1:18" x14ac:dyDescent="0.25">
      <c r="A3" s="156"/>
      <c r="B3" s="157"/>
      <c r="C3" s="157"/>
      <c r="D3" s="156"/>
      <c r="E3" s="156"/>
      <c r="F3" s="156"/>
      <c r="G3" s="156"/>
      <c r="H3" s="156"/>
      <c r="I3" s="156"/>
      <c r="J3" s="156"/>
      <c r="K3" s="156"/>
      <c r="L3" s="156"/>
      <c r="M3" s="156"/>
      <c r="N3" s="156"/>
      <c r="O3" s="156"/>
      <c r="P3" s="156"/>
      <c r="Q3" s="156"/>
      <c r="R3" s="15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2" sqref="A2"/>
    </sheetView>
  </sheetViews>
  <sheetFormatPr baseColWidth="10" defaultColWidth="9.140625" defaultRowHeight="15" x14ac:dyDescent="0.25"/>
  <cols>
    <col min="1" max="1" width="11.140625" style="154" bestFit="1" customWidth="1"/>
    <col min="2" max="2" width="16.7109375" style="89" customWidth="1"/>
    <col min="3" max="3" width="19.42578125" style="89" customWidth="1"/>
    <col min="4" max="4" width="8.42578125" style="154" bestFit="1" customWidth="1"/>
    <col min="5" max="5" width="19.5703125" style="154" bestFit="1" customWidth="1"/>
    <col min="6" max="6" width="8.85546875" style="154" bestFit="1" customWidth="1"/>
    <col min="7" max="7" width="11.7109375" style="154" customWidth="1"/>
    <col min="8" max="9" width="9.5703125" style="80" bestFit="1" customWidth="1"/>
    <col min="10" max="10" width="7.28515625" style="80" customWidth="1"/>
    <col min="11" max="12" width="11.42578125" style="80" customWidth="1"/>
    <col min="13" max="13" width="10.5703125" style="80" customWidth="1"/>
    <col min="14" max="16384" width="9.140625" style="80"/>
  </cols>
  <sheetData>
    <row r="1" spans="1:12" x14ac:dyDescent="0.25">
      <c r="A1" s="158" t="s">
        <v>233</v>
      </c>
      <c r="B1" s="58" t="s">
        <v>559</v>
      </c>
      <c r="C1" s="58" t="s">
        <v>575</v>
      </c>
      <c r="D1" s="154" t="s">
        <v>669</v>
      </c>
      <c r="E1" s="18" t="s">
        <v>258</v>
      </c>
      <c r="F1" s="154" t="s">
        <v>334</v>
      </c>
      <c r="G1" s="155" t="s">
        <v>195</v>
      </c>
      <c r="H1" s="159"/>
      <c r="I1" s="159"/>
      <c r="J1" s="159"/>
      <c r="K1" s="159"/>
      <c r="L1" s="159"/>
    </row>
    <row r="2" spans="1:12" x14ac:dyDescent="0.25">
      <c r="A2" s="102">
        <v>42369</v>
      </c>
      <c r="B2" s="102" t="s">
        <v>413</v>
      </c>
      <c r="C2" s="102" t="s">
        <v>647</v>
      </c>
      <c r="D2" s="117" t="s">
        <v>595</v>
      </c>
      <c r="E2" s="117" t="s">
        <v>595</v>
      </c>
      <c r="F2" s="117" t="s">
        <v>595</v>
      </c>
      <c r="G2" s="117" t="s">
        <v>595</v>
      </c>
      <c r="H2" s="160"/>
      <c r="I2" s="160"/>
      <c r="J2" s="159"/>
      <c r="K2" s="159"/>
      <c r="L2" s="159"/>
    </row>
    <row r="3" spans="1:12" x14ac:dyDescent="0.25">
      <c r="A3" s="156"/>
      <c r="B3" s="157"/>
      <c r="C3" s="157"/>
      <c r="D3" s="156"/>
      <c r="E3" s="156"/>
      <c r="F3" s="156"/>
      <c r="G3" s="156"/>
    </row>
    <row r="4" spans="1:12" x14ac:dyDescent="0.25">
      <c r="A4" s="156"/>
      <c r="B4" s="157"/>
      <c r="C4" s="157"/>
      <c r="D4" s="156"/>
      <c r="E4" s="156"/>
      <c r="F4" s="156"/>
      <c r="G4" s="156"/>
    </row>
    <row r="5" spans="1:12" x14ac:dyDescent="0.25">
      <c r="A5" s="156"/>
      <c r="B5" s="157"/>
      <c r="C5" s="157"/>
      <c r="D5" s="156"/>
      <c r="E5" s="156"/>
      <c r="F5" s="156"/>
      <c r="G5" s="15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K36" sqref="K36"/>
    </sheetView>
  </sheetViews>
  <sheetFormatPr baseColWidth="10" defaultColWidth="9.140625" defaultRowHeight="12" x14ac:dyDescent="0.25"/>
  <cols>
    <col min="1" max="1" width="55.7109375" style="44" bestFit="1" customWidth="1"/>
    <col min="2" max="9" width="16" style="52" customWidth="1"/>
    <col min="10" max="16384" width="9.140625" style="44"/>
  </cols>
  <sheetData>
    <row r="1" spans="1:9" ht="12.6" thickBot="1" x14ac:dyDescent="0.35">
      <c r="B1" s="171" t="s">
        <v>547</v>
      </c>
      <c r="C1" s="172"/>
      <c r="D1" s="171" t="s">
        <v>548</v>
      </c>
      <c r="E1" s="172"/>
      <c r="F1" s="171" t="s">
        <v>549</v>
      </c>
      <c r="G1" s="172"/>
      <c r="H1" s="171" t="s">
        <v>550</v>
      </c>
      <c r="I1" s="172"/>
    </row>
    <row r="2" spans="1:9" ht="12.6" thickBot="1" x14ac:dyDescent="0.35">
      <c r="A2" s="45" t="s">
        <v>489</v>
      </c>
      <c r="B2" s="56" t="s">
        <v>542</v>
      </c>
      <c r="C2" s="43" t="s">
        <v>543</v>
      </c>
      <c r="D2" s="56" t="s">
        <v>542</v>
      </c>
      <c r="E2" s="43" t="s">
        <v>543</v>
      </c>
      <c r="F2" s="56" t="s">
        <v>542</v>
      </c>
      <c r="G2" s="43" t="s">
        <v>543</v>
      </c>
      <c r="H2" s="56" t="s">
        <v>542</v>
      </c>
      <c r="I2" s="43" t="s">
        <v>543</v>
      </c>
    </row>
    <row r="3" spans="1:9" ht="12.6" thickBot="1" x14ac:dyDescent="0.35">
      <c r="A3" s="46" t="s">
        <v>490</v>
      </c>
      <c r="B3" s="50" t="s">
        <v>551</v>
      </c>
      <c r="C3" s="50" t="s">
        <v>551</v>
      </c>
      <c r="D3" s="49" t="s">
        <v>552</v>
      </c>
      <c r="E3" s="49" t="s">
        <v>552</v>
      </c>
      <c r="F3" s="49" t="s">
        <v>553</v>
      </c>
      <c r="G3" s="49" t="s">
        <v>553</v>
      </c>
      <c r="H3" s="49" t="s">
        <v>554</v>
      </c>
      <c r="I3" s="49" t="s">
        <v>554</v>
      </c>
    </row>
    <row r="4" spans="1:9" ht="12.6" thickBot="1" x14ac:dyDescent="0.35">
      <c r="A4" s="46" t="s">
        <v>491</v>
      </c>
      <c r="B4" s="50" t="s">
        <v>551</v>
      </c>
      <c r="C4" s="50" t="s">
        <v>551</v>
      </c>
      <c r="D4" s="49" t="s">
        <v>552</v>
      </c>
      <c r="E4" s="49" t="s">
        <v>552</v>
      </c>
      <c r="F4" s="49" t="s">
        <v>553</v>
      </c>
      <c r="G4" s="49" t="s">
        <v>553</v>
      </c>
      <c r="H4" s="49" t="s">
        <v>554</v>
      </c>
      <c r="I4" s="49" t="s">
        <v>554</v>
      </c>
    </row>
    <row r="5" spans="1:9" ht="12.6" thickBot="1" x14ac:dyDescent="0.35">
      <c r="A5" s="46" t="s">
        <v>492</v>
      </c>
      <c r="B5" s="50" t="s">
        <v>551</v>
      </c>
      <c r="C5" s="50" t="s">
        <v>551</v>
      </c>
      <c r="D5" s="49" t="s">
        <v>552</v>
      </c>
      <c r="E5" s="49" t="s">
        <v>552</v>
      </c>
      <c r="F5" s="49" t="s">
        <v>553</v>
      </c>
      <c r="G5" s="49" t="s">
        <v>553</v>
      </c>
      <c r="H5" s="49" t="s">
        <v>554</v>
      </c>
      <c r="I5" s="49" t="s">
        <v>554</v>
      </c>
    </row>
    <row r="6" spans="1:9" ht="12.6" thickBot="1" x14ac:dyDescent="0.35">
      <c r="A6" s="46" t="s">
        <v>493</v>
      </c>
      <c r="B6" s="50" t="s">
        <v>555</v>
      </c>
      <c r="C6" s="50" t="s">
        <v>551</v>
      </c>
      <c r="D6" s="50" t="s">
        <v>556</v>
      </c>
      <c r="E6" s="50" t="s">
        <v>552</v>
      </c>
      <c r="F6" s="50" t="s">
        <v>557</v>
      </c>
      <c r="G6" s="50" t="s">
        <v>553</v>
      </c>
      <c r="H6" s="50" t="s">
        <v>558</v>
      </c>
      <c r="I6" s="49" t="s">
        <v>554</v>
      </c>
    </row>
    <row r="7" spans="1:9" ht="12.6" thickBot="1" x14ac:dyDescent="0.35">
      <c r="A7" s="47" t="s">
        <v>494</v>
      </c>
      <c r="B7" s="51" t="s">
        <v>480</v>
      </c>
      <c r="C7" s="51" t="s">
        <v>480</v>
      </c>
      <c r="D7" s="51" t="s">
        <v>480</v>
      </c>
      <c r="E7" s="51" t="s">
        <v>480</v>
      </c>
      <c r="F7" s="51" t="s">
        <v>480</v>
      </c>
      <c r="G7" s="51" t="s">
        <v>480</v>
      </c>
      <c r="H7" s="51" t="s">
        <v>480</v>
      </c>
      <c r="I7" s="51" t="s">
        <v>480</v>
      </c>
    </row>
    <row r="8" spans="1:9" ht="12.6" thickBot="1" x14ac:dyDescent="0.35">
      <c r="A8" s="47" t="s">
        <v>495</v>
      </c>
      <c r="B8" s="51" t="s">
        <v>480</v>
      </c>
      <c r="C8" s="51" t="s">
        <v>480</v>
      </c>
      <c r="D8" s="51" t="s">
        <v>480</v>
      </c>
      <c r="E8" s="51" t="s">
        <v>480</v>
      </c>
      <c r="F8" s="51" t="s">
        <v>480</v>
      </c>
      <c r="G8" s="51" t="s">
        <v>480</v>
      </c>
      <c r="H8" s="51" t="s">
        <v>480</v>
      </c>
      <c r="I8" s="51" t="s">
        <v>480</v>
      </c>
    </row>
    <row r="9" spans="1:9" ht="12.6" thickBot="1" x14ac:dyDescent="0.35">
      <c r="A9" s="46" t="s">
        <v>496</v>
      </c>
      <c r="B9" s="50" t="s">
        <v>558</v>
      </c>
      <c r="C9" s="50" t="s">
        <v>551</v>
      </c>
      <c r="D9" s="49" t="s">
        <v>555</v>
      </c>
      <c r="E9" s="49" t="s">
        <v>552</v>
      </c>
      <c r="F9" s="50" t="s">
        <v>556</v>
      </c>
      <c r="G9" s="49" t="s">
        <v>553</v>
      </c>
      <c r="H9" s="50" t="s">
        <v>557</v>
      </c>
      <c r="I9" s="49" t="s">
        <v>554</v>
      </c>
    </row>
    <row r="10" spans="1:9" ht="12.6" thickBot="1" x14ac:dyDescent="0.35">
      <c r="A10" s="46" t="s">
        <v>497</v>
      </c>
      <c r="B10" s="50" t="s">
        <v>551</v>
      </c>
      <c r="C10" s="50" t="s">
        <v>551</v>
      </c>
      <c r="D10" s="49" t="s">
        <v>552</v>
      </c>
      <c r="E10" s="49" t="s">
        <v>552</v>
      </c>
      <c r="F10" s="49" t="s">
        <v>553</v>
      </c>
      <c r="G10" s="49" t="s">
        <v>553</v>
      </c>
      <c r="H10" s="49" t="s">
        <v>554</v>
      </c>
      <c r="I10" s="49" t="s">
        <v>554</v>
      </c>
    </row>
    <row r="11" spans="1:9" ht="12.6" thickBot="1" x14ac:dyDescent="0.35">
      <c r="A11" s="46" t="s">
        <v>498</v>
      </c>
      <c r="B11" s="50" t="s">
        <v>551</v>
      </c>
      <c r="C11" s="50" t="s">
        <v>551</v>
      </c>
      <c r="D11" s="49" t="s">
        <v>552</v>
      </c>
      <c r="E11" s="49" t="s">
        <v>552</v>
      </c>
      <c r="F11" s="49" t="s">
        <v>553</v>
      </c>
      <c r="G11" s="49" t="s">
        <v>553</v>
      </c>
      <c r="H11" s="49" t="s">
        <v>554</v>
      </c>
      <c r="I11" s="49" t="s">
        <v>554</v>
      </c>
    </row>
    <row r="12" spans="1:9" ht="12.6" thickBot="1" x14ac:dyDescent="0.35">
      <c r="A12" s="47" t="s">
        <v>499</v>
      </c>
      <c r="B12" s="51" t="s">
        <v>480</v>
      </c>
      <c r="C12" s="51" t="s">
        <v>480</v>
      </c>
      <c r="D12" s="51" t="s">
        <v>480</v>
      </c>
      <c r="E12" s="51" t="s">
        <v>480</v>
      </c>
      <c r="F12" s="51" t="s">
        <v>480</v>
      </c>
      <c r="G12" s="51" t="s">
        <v>480</v>
      </c>
      <c r="H12" s="51" t="s">
        <v>480</v>
      </c>
      <c r="I12" s="51" t="s">
        <v>480</v>
      </c>
    </row>
    <row r="13" spans="1:9" ht="12.6" thickBot="1" x14ac:dyDescent="0.35">
      <c r="A13" s="46" t="s">
        <v>500</v>
      </c>
      <c r="B13" s="50" t="s">
        <v>551</v>
      </c>
      <c r="C13" s="50" t="s">
        <v>551</v>
      </c>
      <c r="D13" s="49" t="s">
        <v>552</v>
      </c>
      <c r="E13" s="49" t="s">
        <v>552</v>
      </c>
      <c r="F13" s="49" t="s">
        <v>553</v>
      </c>
      <c r="G13" s="49" t="s">
        <v>553</v>
      </c>
      <c r="H13" s="49" t="s">
        <v>554</v>
      </c>
      <c r="I13" s="49" t="s">
        <v>554</v>
      </c>
    </row>
    <row r="14" spans="1:9" ht="12.6" thickBot="1" x14ac:dyDescent="0.35">
      <c r="A14" s="48" t="s">
        <v>501</v>
      </c>
      <c r="B14" s="50" t="s">
        <v>555</v>
      </c>
      <c r="C14" s="50" t="s">
        <v>551</v>
      </c>
      <c r="D14" s="50" t="s">
        <v>556</v>
      </c>
      <c r="E14" s="50" t="s">
        <v>552</v>
      </c>
      <c r="F14" s="50" t="s">
        <v>557</v>
      </c>
      <c r="G14" s="50" t="s">
        <v>553</v>
      </c>
      <c r="H14" s="50" t="s">
        <v>558</v>
      </c>
      <c r="I14" s="50" t="s">
        <v>554</v>
      </c>
    </row>
    <row r="15" spans="1:9" ht="12.6" thickBot="1" x14ac:dyDescent="0.35">
      <c r="A15" s="46" t="s">
        <v>502</v>
      </c>
      <c r="B15" s="50" t="s">
        <v>558</v>
      </c>
      <c r="C15" s="50" t="s">
        <v>551</v>
      </c>
      <c r="D15" s="50" t="s">
        <v>555</v>
      </c>
      <c r="E15" s="50" t="s">
        <v>552</v>
      </c>
      <c r="F15" s="50" t="s">
        <v>556</v>
      </c>
      <c r="G15" s="50" t="s">
        <v>553</v>
      </c>
      <c r="H15" s="50" t="s">
        <v>557</v>
      </c>
      <c r="I15" s="49" t="s">
        <v>554</v>
      </c>
    </row>
    <row r="16" spans="1:9" ht="12.6" thickBot="1" x14ac:dyDescent="0.35">
      <c r="A16" s="46" t="s">
        <v>503</v>
      </c>
      <c r="B16" s="50" t="s">
        <v>558</v>
      </c>
      <c r="C16" s="50" t="s">
        <v>551</v>
      </c>
      <c r="D16" s="50" t="s">
        <v>555</v>
      </c>
      <c r="E16" s="50" t="s">
        <v>552</v>
      </c>
      <c r="F16" s="50" t="s">
        <v>556</v>
      </c>
      <c r="G16" s="50" t="s">
        <v>553</v>
      </c>
      <c r="H16" s="50" t="s">
        <v>557</v>
      </c>
      <c r="I16" s="49" t="s">
        <v>554</v>
      </c>
    </row>
    <row r="17" spans="1:9" ht="12.6" thickBot="1" x14ac:dyDescent="0.35">
      <c r="A17" s="46" t="s">
        <v>504</v>
      </c>
      <c r="B17" s="50" t="s">
        <v>558</v>
      </c>
      <c r="C17" s="50" t="s">
        <v>551</v>
      </c>
      <c r="D17" s="49" t="s">
        <v>555</v>
      </c>
      <c r="E17" s="49" t="s">
        <v>552</v>
      </c>
      <c r="F17" s="50" t="s">
        <v>556</v>
      </c>
      <c r="G17" s="49" t="s">
        <v>553</v>
      </c>
      <c r="H17" s="50" t="s">
        <v>557</v>
      </c>
      <c r="I17" s="49" t="s">
        <v>554</v>
      </c>
    </row>
    <row r="18" spans="1:9" ht="12.6" thickBot="1" x14ac:dyDescent="0.35">
      <c r="A18" s="48" t="s">
        <v>505</v>
      </c>
      <c r="B18" s="50" t="s">
        <v>551</v>
      </c>
      <c r="C18" s="50" t="s">
        <v>551</v>
      </c>
      <c r="D18" s="50" t="s">
        <v>552</v>
      </c>
      <c r="E18" s="50" t="s">
        <v>552</v>
      </c>
      <c r="F18" s="50" t="s">
        <v>553</v>
      </c>
      <c r="G18" s="50" t="s">
        <v>553</v>
      </c>
      <c r="H18" s="50" t="s">
        <v>554</v>
      </c>
      <c r="I18" s="50" t="s">
        <v>554</v>
      </c>
    </row>
    <row r="19" spans="1:9" ht="12.6" thickBot="1" x14ac:dyDescent="0.35">
      <c r="A19" s="47" t="s">
        <v>506</v>
      </c>
      <c r="B19" s="51" t="s">
        <v>480</v>
      </c>
      <c r="C19" s="51" t="s">
        <v>480</v>
      </c>
      <c r="D19" s="51" t="s">
        <v>480</v>
      </c>
      <c r="E19" s="51" t="s">
        <v>480</v>
      </c>
      <c r="F19" s="51" t="s">
        <v>480</v>
      </c>
      <c r="G19" s="51" t="s">
        <v>480</v>
      </c>
      <c r="H19" s="51" t="s">
        <v>480</v>
      </c>
      <c r="I19" s="51" t="s">
        <v>480</v>
      </c>
    </row>
    <row r="20" spans="1:9" ht="12.6" thickBot="1" x14ac:dyDescent="0.35">
      <c r="A20" s="48" t="s">
        <v>507</v>
      </c>
      <c r="B20" s="50" t="s">
        <v>555</v>
      </c>
      <c r="C20" s="50" t="s">
        <v>551</v>
      </c>
      <c r="D20" s="50" t="s">
        <v>556</v>
      </c>
      <c r="E20" s="50" t="s">
        <v>552</v>
      </c>
      <c r="F20" s="50" t="s">
        <v>557</v>
      </c>
      <c r="G20" s="50" t="s">
        <v>553</v>
      </c>
      <c r="H20" s="50" t="s">
        <v>558</v>
      </c>
      <c r="I20" s="50" t="s">
        <v>554</v>
      </c>
    </row>
    <row r="21" spans="1:9" ht="12.75" thickBot="1" x14ac:dyDescent="0.3">
      <c r="A21" s="47" t="s">
        <v>508</v>
      </c>
      <c r="B21" s="51" t="s">
        <v>480</v>
      </c>
      <c r="C21" s="51" t="s">
        <v>480</v>
      </c>
      <c r="D21" s="51" t="s">
        <v>480</v>
      </c>
      <c r="E21" s="51" t="s">
        <v>480</v>
      </c>
      <c r="F21" s="51" t="s">
        <v>480</v>
      </c>
      <c r="G21" s="51" t="s">
        <v>480</v>
      </c>
      <c r="H21" s="51" t="s">
        <v>480</v>
      </c>
      <c r="I21" s="51" t="s">
        <v>480</v>
      </c>
    </row>
    <row r="22" spans="1:9" ht="12.75" thickBot="1" x14ac:dyDescent="0.3">
      <c r="A22" s="47" t="s">
        <v>509</v>
      </c>
      <c r="B22" s="51" t="s">
        <v>480</v>
      </c>
      <c r="C22" s="51" t="s">
        <v>480</v>
      </c>
      <c r="D22" s="51" t="s">
        <v>480</v>
      </c>
      <c r="E22" s="51" t="s">
        <v>480</v>
      </c>
      <c r="F22" s="51" t="s">
        <v>480</v>
      </c>
      <c r="G22" s="51" t="s">
        <v>480</v>
      </c>
      <c r="H22" s="51" t="s">
        <v>480</v>
      </c>
      <c r="I22" s="51" t="s">
        <v>480</v>
      </c>
    </row>
    <row r="23" spans="1:9" ht="12.75" thickBot="1" x14ac:dyDescent="0.3">
      <c r="A23" s="46" t="s">
        <v>510</v>
      </c>
      <c r="B23" s="50" t="s">
        <v>558</v>
      </c>
      <c r="C23" s="50" t="s">
        <v>551</v>
      </c>
      <c r="D23" s="49" t="s">
        <v>555</v>
      </c>
      <c r="E23" s="49" t="s">
        <v>552</v>
      </c>
      <c r="F23" s="50" t="s">
        <v>556</v>
      </c>
      <c r="G23" s="49" t="s">
        <v>553</v>
      </c>
      <c r="H23" s="50" t="s">
        <v>557</v>
      </c>
      <c r="I23" s="49" t="s">
        <v>554</v>
      </c>
    </row>
    <row r="24" spans="1:9" ht="12.75" thickBot="1" x14ac:dyDescent="0.3">
      <c r="A24" s="46" t="s">
        <v>511</v>
      </c>
      <c r="B24" s="50" t="s">
        <v>551</v>
      </c>
      <c r="C24" s="50" t="s">
        <v>551</v>
      </c>
      <c r="D24" s="49" t="s">
        <v>552</v>
      </c>
      <c r="E24" s="49" t="s">
        <v>552</v>
      </c>
      <c r="F24" s="49" t="s">
        <v>553</v>
      </c>
      <c r="G24" s="49" t="s">
        <v>553</v>
      </c>
      <c r="H24" s="49" t="s">
        <v>554</v>
      </c>
      <c r="I24" s="49" t="s">
        <v>554</v>
      </c>
    </row>
    <row r="25" spans="1:9" ht="24.75" thickBot="1" x14ac:dyDescent="0.3">
      <c r="A25" s="46" t="s">
        <v>512</v>
      </c>
      <c r="B25" s="50" t="s">
        <v>589</v>
      </c>
      <c r="C25" s="50" t="s">
        <v>551</v>
      </c>
      <c r="D25" s="49" t="s">
        <v>590</v>
      </c>
      <c r="E25" s="49" t="s">
        <v>552</v>
      </c>
      <c r="F25" s="49" t="s">
        <v>592</v>
      </c>
      <c r="G25" s="49" t="s">
        <v>553</v>
      </c>
      <c r="H25" s="49" t="s">
        <v>591</v>
      </c>
      <c r="I25" s="49" t="s">
        <v>554</v>
      </c>
    </row>
    <row r="26" spans="1:9" ht="12.75" thickBot="1" x14ac:dyDescent="0.3">
      <c r="A26" s="46" t="s">
        <v>513</v>
      </c>
      <c r="B26" s="50" t="s">
        <v>551</v>
      </c>
      <c r="C26" s="50" t="s">
        <v>551</v>
      </c>
      <c r="D26" s="49" t="s">
        <v>552</v>
      </c>
      <c r="E26" s="49" t="s">
        <v>552</v>
      </c>
      <c r="F26" s="49" t="s">
        <v>553</v>
      </c>
      <c r="G26" s="49" t="s">
        <v>553</v>
      </c>
      <c r="H26" s="49" t="s">
        <v>554</v>
      </c>
      <c r="I26" s="49" t="s">
        <v>554</v>
      </c>
    </row>
    <row r="27" spans="1:9" ht="12.75" thickBot="1" x14ac:dyDescent="0.3">
      <c r="A27" s="46" t="s">
        <v>514</v>
      </c>
      <c r="B27" s="50" t="s">
        <v>551</v>
      </c>
      <c r="C27" s="50" t="s">
        <v>551</v>
      </c>
      <c r="D27" s="49" t="s">
        <v>552</v>
      </c>
      <c r="E27" s="49" t="s">
        <v>552</v>
      </c>
      <c r="F27" s="49" t="s">
        <v>553</v>
      </c>
      <c r="G27" s="49" t="s">
        <v>553</v>
      </c>
      <c r="H27" s="49" t="s">
        <v>554</v>
      </c>
      <c r="I27" s="49" t="s">
        <v>554</v>
      </c>
    </row>
    <row r="28" spans="1:9" ht="12.75" thickBot="1" x14ac:dyDescent="0.3">
      <c r="A28" s="46" t="s">
        <v>515</v>
      </c>
      <c r="B28" s="50" t="s">
        <v>551</v>
      </c>
      <c r="C28" s="50" t="s">
        <v>551</v>
      </c>
      <c r="D28" s="49" t="s">
        <v>552</v>
      </c>
      <c r="E28" s="49" t="s">
        <v>552</v>
      </c>
      <c r="F28" s="49" t="s">
        <v>553</v>
      </c>
      <c r="G28" s="49" t="s">
        <v>553</v>
      </c>
      <c r="H28" s="49" t="s">
        <v>554</v>
      </c>
      <c r="I28" s="49" t="s">
        <v>554</v>
      </c>
    </row>
    <row r="29" spans="1:9" ht="12.75" thickBot="1" x14ac:dyDescent="0.3">
      <c r="A29" s="46" t="s">
        <v>516</v>
      </c>
      <c r="B29" s="50" t="s">
        <v>551</v>
      </c>
      <c r="C29" s="50" t="s">
        <v>551</v>
      </c>
      <c r="D29" s="49" t="s">
        <v>552</v>
      </c>
      <c r="E29" s="49" t="s">
        <v>552</v>
      </c>
      <c r="F29" s="49" t="s">
        <v>553</v>
      </c>
      <c r="G29" s="49" t="s">
        <v>553</v>
      </c>
      <c r="H29" s="49" t="s">
        <v>554</v>
      </c>
      <c r="I29" s="49" t="s">
        <v>554</v>
      </c>
    </row>
    <row r="30" spans="1:9" ht="12.75" thickBot="1" x14ac:dyDescent="0.3">
      <c r="A30" s="46" t="s">
        <v>517</v>
      </c>
      <c r="B30" s="50" t="s">
        <v>551</v>
      </c>
      <c r="C30" s="50" t="s">
        <v>551</v>
      </c>
      <c r="D30" s="49" t="s">
        <v>552</v>
      </c>
      <c r="E30" s="49" t="s">
        <v>552</v>
      </c>
      <c r="F30" s="49" t="s">
        <v>553</v>
      </c>
      <c r="G30" s="49" t="s">
        <v>553</v>
      </c>
      <c r="H30" s="49" t="s">
        <v>554</v>
      </c>
      <c r="I30" s="49" t="s">
        <v>554</v>
      </c>
    </row>
    <row r="31" spans="1:9" ht="12.75" thickBot="1" x14ac:dyDescent="0.3">
      <c r="A31" s="47" t="s">
        <v>518</v>
      </c>
      <c r="B31" s="51" t="s">
        <v>480</v>
      </c>
      <c r="C31" s="51" t="s">
        <v>480</v>
      </c>
      <c r="D31" s="51" t="s">
        <v>480</v>
      </c>
      <c r="E31" s="51" t="s">
        <v>480</v>
      </c>
      <c r="F31" s="51" t="s">
        <v>480</v>
      </c>
      <c r="G31" s="51" t="s">
        <v>480</v>
      </c>
      <c r="H31" s="51" t="s">
        <v>480</v>
      </c>
      <c r="I31" s="51" t="s">
        <v>480</v>
      </c>
    </row>
    <row r="32" spans="1:9" ht="12.75" thickBot="1" x14ac:dyDescent="0.3">
      <c r="A32" s="46" t="s">
        <v>519</v>
      </c>
      <c r="B32" s="50" t="s">
        <v>555</v>
      </c>
      <c r="C32" s="50" t="s">
        <v>551</v>
      </c>
      <c r="D32" s="50" t="s">
        <v>556</v>
      </c>
      <c r="E32" s="50" t="s">
        <v>552</v>
      </c>
      <c r="F32" s="50" t="s">
        <v>557</v>
      </c>
      <c r="G32" s="50" t="s">
        <v>553</v>
      </c>
      <c r="H32" s="50" t="s">
        <v>558</v>
      </c>
      <c r="I32" s="49" t="s">
        <v>554</v>
      </c>
    </row>
    <row r="33" spans="1:9" ht="12.75" thickBot="1" x14ac:dyDescent="0.3">
      <c r="A33" s="46" t="s">
        <v>520</v>
      </c>
      <c r="B33" s="50" t="s">
        <v>555</v>
      </c>
      <c r="C33" s="50" t="s">
        <v>551</v>
      </c>
      <c r="D33" s="50" t="s">
        <v>556</v>
      </c>
      <c r="E33" s="50" t="s">
        <v>552</v>
      </c>
      <c r="F33" s="50" t="s">
        <v>557</v>
      </c>
      <c r="G33" s="50" t="s">
        <v>553</v>
      </c>
      <c r="H33" s="50" t="s">
        <v>558</v>
      </c>
      <c r="I33" s="49" t="s">
        <v>554</v>
      </c>
    </row>
    <row r="34" spans="1:9" ht="12.75" thickBot="1" x14ac:dyDescent="0.3">
      <c r="A34" s="47" t="s">
        <v>521</v>
      </c>
      <c r="B34" s="51" t="s">
        <v>480</v>
      </c>
      <c r="C34" s="51" t="s">
        <v>480</v>
      </c>
      <c r="D34" s="51" t="s">
        <v>480</v>
      </c>
      <c r="E34" s="51" t="s">
        <v>480</v>
      </c>
      <c r="F34" s="51" t="s">
        <v>480</v>
      </c>
      <c r="G34" s="51" t="s">
        <v>480</v>
      </c>
      <c r="H34" s="51" t="s">
        <v>480</v>
      </c>
      <c r="I34" s="51" t="s">
        <v>480</v>
      </c>
    </row>
    <row r="35" spans="1:9" ht="12.75" thickBot="1" x14ac:dyDescent="0.3">
      <c r="A35" s="46" t="s">
        <v>522</v>
      </c>
      <c r="B35" s="50" t="s">
        <v>551</v>
      </c>
      <c r="C35" s="50" t="s">
        <v>551</v>
      </c>
      <c r="D35" s="49" t="s">
        <v>552</v>
      </c>
      <c r="E35" s="49" t="s">
        <v>552</v>
      </c>
      <c r="F35" s="49" t="s">
        <v>553</v>
      </c>
      <c r="G35" s="49" t="s">
        <v>553</v>
      </c>
      <c r="H35" s="50" t="s">
        <v>554</v>
      </c>
      <c r="I35" s="49" t="s">
        <v>554</v>
      </c>
    </row>
    <row r="36" spans="1:9" ht="12.75" thickBot="1" x14ac:dyDescent="0.3">
      <c r="A36" s="46" t="s">
        <v>523</v>
      </c>
      <c r="B36" s="50" t="s">
        <v>558</v>
      </c>
      <c r="C36" s="50" t="s">
        <v>551</v>
      </c>
      <c r="D36" s="49" t="s">
        <v>555</v>
      </c>
      <c r="E36" s="49" t="s">
        <v>552</v>
      </c>
      <c r="F36" s="50" t="s">
        <v>556</v>
      </c>
      <c r="G36" s="49" t="s">
        <v>553</v>
      </c>
      <c r="H36" s="50" t="s">
        <v>557</v>
      </c>
      <c r="I36" s="49" t="s">
        <v>554</v>
      </c>
    </row>
    <row r="37" spans="1:9" ht="12.75" thickBot="1" x14ac:dyDescent="0.3">
      <c r="A37" s="46" t="s">
        <v>524</v>
      </c>
      <c r="B37" s="50" t="s">
        <v>558</v>
      </c>
      <c r="C37" s="50" t="s">
        <v>551</v>
      </c>
      <c r="D37" s="49" t="s">
        <v>555</v>
      </c>
      <c r="E37" s="49" t="s">
        <v>552</v>
      </c>
      <c r="F37" s="50" t="s">
        <v>556</v>
      </c>
      <c r="G37" s="49" t="s">
        <v>553</v>
      </c>
      <c r="H37" s="50" t="s">
        <v>557</v>
      </c>
      <c r="I37" s="49" t="s">
        <v>554</v>
      </c>
    </row>
    <row r="38" spans="1:9" ht="12.75" thickBot="1" x14ac:dyDescent="0.3">
      <c r="A38" s="46" t="s">
        <v>525</v>
      </c>
      <c r="B38" s="50" t="s">
        <v>558</v>
      </c>
      <c r="C38" s="50" t="s">
        <v>551</v>
      </c>
      <c r="D38" s="49" t="s">
        <v>555</v>
      </c>
      <c r="E38" s="49" t="s">
        <v>552</v>
      </c>
      <c r="F38" s="50" t="s">
        <v>556</v>
      </c>
      <c r="G38" s="49" t="s">
        <v>553</v>
      </c>
      <c r="H38" s="50" t="s">
        <v>557</v>
      </c>
      <c r="I38" s="49" t="s">
        <v>554</v>
      </c>
    </row>
    <row r="39" spans="1:9" ht="12.75" thickBot="1" x14ac:dyDescent="0.3">
      <c r="A39" s="46" t="s">
        <v>526</v>
      </c>
      <c r="B39" s="50" t="s">
        <v>558</v>
      </c>
      <c r="C39" s="50" t="s">
        <v>551</v>
      </c>
      <c r="D39" s="49" t="s">
        <v>555</v>
      </c>
      <c r="E39" s="49" t="s">
        <v>552</v>
      </c>
      <c r="F39" s="50" t="s">
        <v>556</v>
      </c>
      <c r="G39" s="49" t="s">
        <v>553</v>
      </c>
      <c r="H39" s="50" t="s">
        <v>557</v>
      </c>
      <c r="I39" s="49" t="s">
        <v>554</v>
      </c>
    </row>
    <row r="40" spans="1:9" ht="12.75" thickBot="1" x14ac:dyDescent="0.3">
      <c r="A40" s="46" t="s">
        <v>527</v>
      </c>
      <c r="B40" s="50" t="s">
        <v>558</v>
      </c>
      <c r="C40" s="50" t="s">
        <v>551</v>
      </c>
      <c r="D40" s="49" t="s">
        <v>555</v>
      </c>
      <c r="E40" s="49" t="s">
        <v>552</v>
      </c>
      <c r="F40" s="50" t="s">
        <v>556</v>
      </c>
      <c r="G40" s="49" t="s">
        <v>553</v>
      </c>
      <c r="H40" s="50" t="s">
        <v>557</v>
      </c>
      <c r="I40" s="49" t="s">
        <v>554</v>
      </c>
    </row>
    <row r="41" spans="1:9" ht="12.75" thickBot="1" x14ac:dyDescent="0.3">
      <c r="A41" s="46" t="s">
        <v>528</v>
      </c>
      <c r="B41" s="50" t="s">
        <v>551</v>
      </c>
      <c r="C41" s="50" t="s">
        <v>551</v>
      </c>
      <c r="D41" s="49" t="s">
        <v>552</v>
      </c>
      <c r="E41" s="49" t="s">
        <v>552</v>
      </c>
      <c r="F41" s="49" t="s">
        <v>553</v>
      </c>
      <c r="G41" s="49" t="s">
        <v>553</v>
      </c>
      <c r="H41" s="50" t="s">
        <v>554</v>
      </c>
      <c r="I41" s="49" t="s">
        <v>554</v>
      </c>
    </row>
    <row r="42" spans="1:9" ht="12.75" thickBot="1" x14ac:dyDescent="0.3">
      <c r="A42" s="46" t="s">
        <v>529</v>
      </c>
      <c r="B42" s="50" t="s">
        <v>551</v>
      </c>
      <c r="C42" s="50" t="s">
        <v>551</v>
      </c>
      <c r="D42" s="49" t="s">
        <v>552</v>
      </c>
      <c r="E42" s="49" t="s">
        <v>552</v>
      </c>
      <c r="F42" s="49" t="s">
        <v>553</v>
      </c>
      <c r="G42" s="49" t="s">
        <v>553</v>
      </c>
      <c r="H42" s="50" t="s">
        <v>554</v>
      </c>
      <c r="I42" s="49" t="s">
        <v>554</v>
      </c>
    </row>
    <row r="43" spans="1:9" ht="12.75" thickBot="1" x14ac:dyDescent="0.3">
      <c r="A43" s="48" t="s">
        <v>530</v>
      </c>
      <c r="B43" s="50" t="s">
        <v>555</v>
      </c>
      <c r="C43" s="50" t="s">
        <v>551</v>
      </c>
      <c r="D43" s="50" t="s">
        <v>556</v>
      </c>
      <c r="E43" s="50" t="s">
        <v>552</v>
      </c>
      <c r="F43" s="50" t="s">
        <v>557</v>
      </c>
      <c r="G43" s="50" t="s">
        <v>553</v>
      </c>
      <c r="H43" s="50" t="s">
        <v>558</v>
      </c>
      <c r="I43" s="50" t="s">
        <v>554</v>
      </c>
    </row>
    <row r="44" spans="1:9" ht="12.75" thickBot="1" x14ac:dyDescent="0.3">
      <c r="A44" s="46" t="s">
        <v>531</v>
      </c>
      <c r="B44" s="50" t="s">
        <v>551</v>
      </c>
      <c r="C44" s="50" t="s">
        <v>551</v>
      </c>
      <c r="D44" s="49" t="s">
        <v>552</v>
      </c>
      <c r="E44" s="49" t="s">
        <v>552</v>
      </c>
      <c r="F44" s="49" t="s">
        <v>553</v>
      </c>
      <c r="G44" s="49" t="s">
        <v>553</v>
      </c>
      <c r="H44" s="50" t="s">
        <v>554</v>
      </c>
      <c r="I44" s="49" t="s">
        <v>554</v>
      </c>
    </row>
    <row r="45" spans="1:9" ht="12.75" thickBot="1" x14ac:dyDescent="0.3">
      <c r="A45" s="46" t="s">
        <v>532</v>
      </c>
      <c r="B45" s="50" t="s">
        <v>551</v>
      </c>
      <c r="C45" s="50" t="s">
        <v>551</v>
      </c>
      <c r="D45" s="49" t="s">
        <v>552</v>
      </c>
      <c r="E45" s="49" t="s">
        <v>552</v>
      </c>
      <c r="F45" s="49" t="s">
        <v>553</v>
      </c>
      <c r="G45" s="49" t="s">
        <v>553</v>
      </c>
      <c r="H45" s="50" t="s">
        <v>554</v>
      </c>
      <c r="I45" s="49" t="s">
        <v>554</v>
      </c>
    </row>
    <row r="46" spans="1:9" ht="12.75" thickBot="1" x14ac:dyDescent="0.3">
      <c r="A46" s="46" t="s">
        <v>533</v>
      </c>
      <c r="B46" s="50" t="s">
        <v>551</v>
      </c>
      <c r="C46" s="50" t="s">
        <v>551</v>
      </c>
      <c r="D46" s="49" t="s">
        <v>552</v>
      </c>
      <c r="E46" s="49" t="s">
        <v>552</v>
      </c>
      <c r="F46" s="49" t="s">
        <v>553</v>
      </c>
      <c r="G46" s="49" t="s">
        <v>553</v>
      </c>
      <c r="H46" s="50" t="s">
        <v>554</v>
      </c>
      <c r="I46" s="49" t="s">
        <v>554</v>
      </c>
    </row>
    <row r="47" spans="1:9" ht="12.75" thickBot="1" x14ac:dyDescent="0.3">
      <c r="A47" s="46" t="s">
        <v>534</v>
      </c>
      <c r="B47" s="50" t="s">
        <v>558</v>
      </c>
      <c r="C47" s="50" t="s">
        <v>551</v>
      </c>
      <c r="D47" s="49" t="s">
        <v>555</v>
      </c>
      <c r="E47" s="49" t="s">
        <v>552</v>
      </c>
      <c r="F47" s="50" t="s">
        <v>556</v>
      </c>
      <c r="G47" s="49" t="s">
        <v>553</v>
      </c>
      <c r="H47" s="50" t="s">
        <v>557</v>
      </c>
      <c r="I47" s="49" t="s">
        <v>554</v>
      </c>
    </row>
    <row r="48" spans="1:9" ht="12.75" thickBot="1" x14ac:dyDescent="0.3">
      <c r="A48" s="46" t="s">
        <v>535</v>
      </c>
      <c r="B48" s="50" t="s">
        <v>551</v>
      </c>
      <c r="C48" s="50" t="s">
        <v>551</v>
      </c>
      <c r="D48" s="49" t="s">
        <v>552</v>
      </c>
      <c r="E48" s="49" t="s">
        <v>552</v>
      </c>
      <c r="F48" s="49" t="s">
        <v>553</v>
      </c>
      <c r="G48" s="49" t="s">
        <v>553</v>
      </c>
      <c r="H48" s="50" t="s">
        <v>554</v>
      </c>
      <c r="I48" s="49" t="s">
        <v>554</v>
      </c>
    </row>
    <row r="49" spans="1:9" ht="12.75" thickBot="1" x14ac:dyDescent="0.3">
      <c r="A49" s="46" t="s">
        <v>536</v>
      </c>
      <c r="B49" s="50" t="s">
        <v>558</v>
      </c>
      <c r="C49" s="50" t="s">
        <v>551</v>
      </c>
      <c r="D49" s="49" t="s">
        <v>555</v>
      </c>
      <c r="E49" s="49" t="s">
        <v>552</v>
      </c>
      <c r="F49" s="50" t="s">
        <v>556</v>
      </c>
      <c r="G49" s="49" t="s">
        <v>553</v>
      </c>
      <c r="H49" s="50" t="s">
        <v>557</v>
      </c>
      <c r="I49" s="49" t="s">
        <v>554</v>
      </c>
    </row>
  </sheetData>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D10" sqref="D10"/>
    </sheetView>
  </sheetViews>
  <sheetFormatPr baseColWidth="10" defaultColWidth="14.5703125" defaultRowHeight="12" x14ac:dyDescent="0.2"/>
  <cols>
    <col min="1" max="1" width="14.42578125" style="55" customWidth="1"/>
    <col min="2" max="2" width="53.28515625" style="1" customWidth="1"/>
    <col min="3" max="16384" width="14.5703125" style="1"/>
  </cols>
  <sheetData>
    <row r="1" spans="1:2" x14ac:dyDescent="0.25">
      <c r="A1" s="53" t="s">
        <v>544</v>
      </c>
      <c r="B1" s="53" t="s">
        <v>545</v>
      </c>
    </row>
    <row r="2" spans="1:2" ht="27.6" x14ac:dyDescent="0.25">
      <c r="A2" s="102" t="s">
        <v>546</v>
      </c>
      <c r="B2" s="102" t="s">
        <v>577</v>
      </c>
    </row>
    <row r="3" spans="1:2" x14ac:dyDescent="0.2">
      <c r="A3" s="54">
        <v>4</v>
      </c>
      <c r="B3" s="82"/>
    </row>
    <row r="4" spans="1:2" ht="25.5" customHeight="1" x14ac:dyDescent="0.25">
      <c r="A4" s="54">
        <v>5</v>
      </c>
      <c r="B4" s="5"/>
    </row>
    <row r="5" spans="1:2" ht="20.25" customHeight="1" x14ac:dyDescent="0.25">
      <c r="A5" s="54">
        <v>6</v>
      </c>
    </row>
    <row r="6" spans="1:2" ht="20.25" customHeight="1" x14ac:dyDescent="0.25">
      <c r="A6" s="55">
        <v>7</v>
      </c>
    </row>
    <row r="7" spans="1:2" ht="20.25" customHeight="1" x14ac:dyDescent="0.25">
      <c r="A7" s="55">
        <v>12</v>
      </c>
    </row>
    <row r="8" spans="1:2" ht="20.25" customHeight="1" x14ac:dyDescent="0.25">
      <c r="A8" s="55">
        <v>13</v>
      </c>
    </row>
    <row r="9" spans="1:2" ht="20.25" customHeight="1" x14ac:dyDescent="0.25">
      <c r="A9" s="55">
        <v>14</v>
      </c>
    </row>
    <row r="10" spans="1:2" ht="20.25" customHeight="1" x14ac:dyDescent="0.25">
      <c r="A10" s="55">
        <v>15</v>
      </c>
    </row>
    <row r="11" spans="1:2" ht="20.25" customHeight="1" x14ac:dyDescent="0.25">
      <c r="A11" s="55">
        <v>16</v>
      </c>
    </row>
    <row r="12" spans="1:2" ht="20.25" customHeight="1" x14ac:dyDescent="0.25">
      <c r="A12" s="55">
        <v>17</v>
      </c>
    </row>
    <row r="13" spans="1:2" ht="20.25" customHeight="1" x14ac:dyDescent="0.2">
      <c r="A13" s="55">
        <v>18</v>
      </c>
    </row>
    <row r="14" spans="1:2" ht="20.25" customHeight="1" x14ac:dyDescent="0.2">
      <c r="A14" s="55">
        <v>19</v>
      </c>
    </row>
    <row r="15" spans="1:2" ht="20.25" customHeight="1" x14ac:dyDescent="0.2">
      <c r="A15" s="55">
        <v>20</v>
      </c>
    </row>
    <row r="16" spans="1:2" ht="20.25" customHeight="1" x14ac:dyDescent="0.2">
      <c r="A16" s="55">
        <v>23</v>
      </c>
    </row>
    <row r="56" spans="1:1" ht="15" x14ac:dyDescent="0.25">
      <c r="A56" s="19"/>
    </row>
    <row r="57" spans="1:1" ht="15" x14ac:dyDescent="0.25">
      <c r="A57" s="19"/>
    </row>
    <row r="58" spans="1:1" ht="15" x14ac:dyDescent="0.25">
      <c r="A58" s="19"/>
    </row>
    <row r="59" spans="1:1" ht="15" x14ac:dyDescent="0.25">
      <c r="A59" s="19"/>
    </row>
    <row r="60" spans="1:1" ht="15" x14ac:dyDescent="0.25">
      <c r="A60" s="19"/>
    </row>
    <row r="61" spans="1:1" ht="15" x14ac:dyDescent="0.25">
      <c r="A61" s="19"/>
    </row>
    <row r="62" spans="1:1" ht="15" x14ac:dyDescent="0.25">
      <c r="A62" s="19"/>
    </row>
    <row r="63" spans="1:1" ht="15" x14ac:dyDescent="0.25">
      <c r="A63" s="19"/>
    </row>
    <row r="64" spans="1:1" ht="15" x14ac:dyDescent="0.25">
      <c r="A64" s="19"/>
    </row>
    <row r="65" spans="1:1" ht="15" x14ac:dyDescent="0.25">
      <c r="A65" s="19"/>
    </row>
    <row r="66" spans="1:1" ht="15" x14ac:dyDescent="0.25">
      <c r="A66" s="19"/>
    </row>
    <row r="67" spans="1:1" ht="15" x14ac:dyDescent="0.25">
      <c r="A67" s="19"/>
    </row>
    <row r="68" spans="1:1" ht="15" x14ac:dyDescent="0.25">
      <c r="A68" s="19"/>
    </row>
    <row r="69" spans="1:1" ht="15" x14ac:dyDescent="0.25">
      <c r="A69" s="19"/>
    </row>
    <row r="70" spans="1:1" ht="15" x14ac:dyDescent="0.25">
      <c r="A70" s="19"/>
    </row>
    <row r="71" spans="1:1" ht="15" x14ac:dyDescent="0.25">
      <c r="A71" s="19"/>
    </row>
    <row r="72" spans="1:1" ht="15" x14ac:dyDescent="0.25">
      <c r="A72" s="19"/>
    </row>
    <row r="73" spans="1:1" ht="15" x14ac:dyDescent="0.25">
      <c r="A73" s="19"/>
    </row>
    <row r="74" spans="1:1" ht="15" x14ac:dyDescent="0.25">
      <c r="A74" s="19"/>
    </row>
    <row r="75" spans="1:1" ht="15" x14ac:dyDescent="0.25">
      <c r="A75" s="19"/>
    </row>
    <row r="76" spans="1:1" ht="15" x14ac:dyDescent="0.25">
      <c r="A76" s="19"/>
    </row>
    <row r="77" spans="1:1" ht="15" x14ac:dyDescent="0.25">
      <c r="A77" s="19"/>
    </row>
    <row r="78" spans="1:1" ht="15" x14ac:dyDescent="0.25">
      <c r="A78" s="19"/>
    </row>
    <row r="79" spans="1:1" ht="15" x14ac:dyDescent="0.25">
      <c r="A79" s="19"/>
    </row>
    <row r="80" spans="1:1" ht="15" x14ac:dyDescent="0.25">
      <c r="A80" s="19"/>
    </row>
    <row r="81" spans="1:1" ht="15" x14ac:dyDescent="0.25">
      <c r="A81" s="19"/>
    </row>
    <row r="82" spans="1:1" ht="15" x14ac:dyDescent="0.25">
      <c r="A82" s="19"/>
    </row>
    <row r="83" spans="1:1" ht="15" x14ac:dyDescent="0.25">
      <c r="A83" s="19"/>
    </row>
    <row r="84" spans="1:1" ht="15" x14ac:dyDescent="0.25">
      <c r="A84" s="19"/>
    </row>
    <row r="85" spans="1:1" ht="15" x14ac:dyDescent="0.25">
      <c r="A85" s="19"/>
    </row>
    <row r="86" spans="1:1" ht="15" x14ac:dyDescent="0.25">
      <c r="A86" s="19"/>
    </row>
    <row r="87" spans="1:1" ht="15" x14ac:dyDescent="0.25">
      <c r="A87" s="19"/>
    </row>
    <row r="88" spans="1:1" ht="15" x14ac:dyDescent="0.25">
      <c r="A88" s="19"/>
    </row>
    <row r="89" spans="1:1" ht="15" x14ac:dyDescent="0.25">
      <c r="A89" s="19"/>
    </row>
    <row r="90" spans="1:1" ht="15" x14ac:dyDescent="0.25">
      <c r="A90" s="19"/>
    </row>
    <row r="91" spans="1:1" ht="15" x14ac:dyDescent="0.25">
      <c r="A91" s="19"/>
    </row>
    <row r="92" spans="1:1" ht="15" x14ac:dyDescent="0.25">
      <c r="A92" s="19"/>
    </row>
    <row r="93" spans="1:1" ht="15" x14ac:dyDescent="0.25">
      <c r="A93" s="19"/>
    </row>
    <row r="94" spans="1:1" ht="15" x14ac:dyDescent="0.25">
      <c r="A94" s="19"/>
    </row>
    <row r="95" spans="1:1" ht="15" x14ac:dyDescent="0.25">
      <c r="A95" s="19"/>
    </row>
    <row r="96" spans="1:1" ht="15" x14ac:dyDescent="0.25">
      <c r="A96" s="19"/>
    </row>
    <row r="97" spans="1:1" ht="15" x14ac:dyDescent="0.25">
      <c r="A97" s="19"/>
    </row>
    <row r="98" spans="1:1" ht="15" x14ac:dyDescent="0.25">
      <c r="A98" s="19"/>
    </row>
    <row r="99" spans="1:1" ht="15" x14ac:dyDescent="0.25">
      <c r="A99" s="19"/>
    </row>
    <row r="100" spans="1:1" ht="15" x14ac:dyDescent="0.25">
      <c r="A100" s="19"/>
    </row>
    <row r="101" spans="1:1" ht="15" x14ac:dyDescent="0.25">
      <c r="A101" s="19"/>
    </row>
    <row r="102" spans="1:1" ht="15" x14ac:dyDescent="0.25">
      <c r="A102" s="19"/>
    </row>
    <row r="103" spans="1:1" ht="15" x14ac:dyDescent="0.25">
      <c r="A103" s="19"/>
    </row>
    <row r="104" spans="1:1" ht="15" x14ac:dyDescent="0.25">
      <c r="A104" s="19"/>
    </row>
    <row r="105" spans="1:1" ht="15" x14ac:dyDescent="0.25">
      <c r="A105" s="19"/>
    </row>
    <row r="106" spans="1:1" ht="15" x14ac:dyDescent="0.25">
      <c r="A106" s="19"/>
    </row>
    <row r="107" spans="1:1" ht="15" x14ac:dyDescent="0.25">
      <c r="A107" s="19"/>
    </row>
    <row r="108" spans="1:1" ht="15" x14ac:dyDescent="0.25">
      <c r="A108" s="19"/>
    </row>
    <row r="109" spans="1:1" ht="15" x14ac:dyDescent="0.25">
      <c r="A109" s="19"/>
    </row>
    <row r="110" spans="1:1" ht="15" x14ac:dyDescent="0.25">
      <c r="A110" s="19"/>
    </row>
    <row r="111" spans="1:1" ht="15" x14ac:dyDescent="0.25">
      <c r="A111" s="19"/>
    </row>
    <row r="112" spans="1:1" ht="15" x14ac:dyDescent="0.25">
      <c r="A112" s="19"/>
    </row>
    <row r="113" spans="1:1" ht="15" x14ac:dyDescent="0.25">
      <c r="A113" s="19"/>
    </row>
    <row r="114" spans="1:1" ht="15" x14ac:dyDescent="0.25">
      <c r="A114" s="19"/>
    </row>
    <row r="115" spans="1:1" ht="15" x14ac:dyDescent="0.25">
      <c r="A115" s="19"/>
    </row>
    <row r="116" spans="1:1" ht="15" x14ac:dyDescent="0.25">
      <c r="A116" s="19"/>
    </row>
    <row r="117" spans="1:1" ht="15" x14ac:dyDescent="0.25">
      <c r="A117" s="19"/>
    </row>
    <row r="118" spans="1:1" ht="15" x14ac:dyDescent="0.25">
      <c r="A118" s="19"/>
    </row>
    <row r="119" spans="1:1" ht="15" x14ac:dyDescent="0.25">
      <c r="A119" s="19"/>
    </row>
    <row r="120" spans="1:1" ht="15" x14ac:dyDescent="0.25">
      <c r="A120" s="19"/>
    </row>
    <row r="121" spans="1:1" ht="15" x14ac:dyDescent="0.25">
      <c r="A121" s="19"/>
    </row>
    <row r="122" spans="1:1" ht="15" x14ac:dyDescent="0.25">
      <c r="A122" s="19"/>
    </row>
    <row r="123" spans="1:1" ht="15" x14ac:dyDescent="0.25">
      <c r="A123" s="19"/>
    </row>
    <row r="124" spans="1:1" ht="15" x14ac:dyDescent="0.25">
      <c r="A124" s="19"/>
    </row>
    <row r="125" spans="1:1" ht="15" x14ac:dyDescent="0.25">
      <c r="A125" s="19"/>
    </row>
    <row r="126" spans="1:1" ht="15" x14ac:dyDescent="0.25">
      <c r="A126" s="19"/>
    </row>
    <row r="127" spans="1:1" ht="15" x14ac:dyDescent="0.25">
      <c r="A127" s="19"/>
    </row>
    <row r="128" spans="1:1" ht="15" x14ac:dyDescent="0.25">
      <c r="A128" s="19"/>
    </row>
    <row r="129" spans="1:1" ht="15" x14ac:dyDescent="0.25">
      <c r="A129" s="19"/>
    </row>
    <row r="130" spans="1:1" ht="15" x14ac:dyDescent="0.25">
      <c r="A130" s="19"/>
    </row>
    <row r="131" spans="1:1" ht="15" x14ac:dyDescent="0.25">
      <c r="A131" s="19"/>
    </row>
    <row r="132" spans="1:1" ht="15" x14ac:dyDescent="0.25">
      <c r="A132" s="19"/>
    </row>
    <row r="133" spans="1:1" ht="15" x14ac:dyDescent="0.25">
      <c r="A133" s="19"/>
    </row>
    <row r="134" spans="1:1" ht="15" x14ac:dyDescent="0.25">
      <c r="A134" s="19"/>
    </row>
    <row r="135" spans="1:1" ht="15" x14ac:dyDescent="0.25">
      <c r="A135" s="19"/>
    </row>
    <row r="136" spans="1:1" ht="15" x14ac:dyDescent="0.25">
      <c r="A136" s="19"/>
    </row>
    <row r="137" spans="1:1" ht="15" x14ac:dyDescent="0.25">
      <c r="A137" s="19"/>
    </row>
    <row r="138" spans="1:1" ht="15" x14ac:dyDescent="0.25">
      <c r="A138" s="19"/>
    </row>
    <row r="139" spans="1:1" ht="15" x14ac:dyDescent="0.25">
      <c r="A139" s="19"/>
    </row>
    <row r="140" spans="1:1" ht="15" x14ac:dyDescent="0.25">
      <c r="A140" s="19"/>
    </row>
    <row r="141" spans="1:1" ht="15" x14ac:dyDescent="0.25">
      <c r="A141" s="19"/>
    </row>
    <row r="142" spans="1:1" ht="15" x14ac:dyDescent="0.25">
      <c r="A142" s="19"/>
    </row>
    <row r="143" spans="1:1" ht="15" x14ac:dyDescent="0.25">
      <c r="A143" s="19"/>
    </row>
    <row r="144" spans="1:1" ht="15" x14ac:dyDescent="0.25">
      <c r="A144" s="19"/>
    </row>
    <row r="145" spans="1:1" ht="15" x14ac:dyDescent="0.25">
      <c r="A145" s="19"/>
    </row>
    <row r="146" spans="1:1" ht="15" x14ac:dyDescent="0.25">
      <c r="A146" s="19"/>
    </row>
    <row r="147" spans="1:1" ht="15" x14ac:dyDescent="0.25">
      <c r="A147" s="19"/>
    </row>
    <row r="148" spans="1:1" ht="15" x14ac:dyDescent="0.25">
      <c r="A148" s="19"/>
    </row>
    <row r="149" spans="1:1" ht="15" x14ac:dyDescent="0.25">
      <c r="A149" s="19"/>
    </row>
    <row r="150" spans="1:1" ht="15" x14ac:dyDescent="0.25">
      <c r="A150" s="19"/>
    </row>
    <row r="151" spans="1:1" ht="15" x14ac:dyDescent="0.25">
      <c r="A151" s="19"/>
    </row>
    <row r="152" spans="1:1" ht="15" x14ac:dyDescent="0.25">
      <c r="A152" s="19"/>
    </row>
    <row r="153" spans="1:1" ht="15" x14ac:dyDescent="0.25">
      <c r="A153" s="19"/>
    </row>
    <row r="154" spans="1:1" ht="15" x14ac:dyDescent="0.25">
      <c r="A154" s="19"/>
    </row>
    <row r="155" spans="1:1" ht="15" x14ac:dyDescent="0.25">
      <c r="A155" s="19"/>
    </row>
    <row r="156" spans="1:1" ht="15" x14ac:dyDescent="0.25">
      <c r="A156" s="19"/>
    </row>
    <row r="157" spans="1:1" ht="15" x14ac:dyDescent="0.25">
      <c r="A157" s="19"/>
    </row>
    <row r="158" spans="1:1" ht="15" x14ac:dyDescent="0.25">
      <c r="A158" s="19"/>
    </row>
    <row r="159" spans="1:1" ht="15" x14ac:dyDescent="0.25">
      <c r="A159" s="19"/>
    </row>
    <row r="160" spans="1:1" ht="15" x14ac:dyDescent="0.25">
      <c r="A160" s="19"/>
    </row>
    <row r="161" spans="1:1" ht="15" x14ac:dyDescent="0.25">
      <c r="A161" s="19"/>
    </row>
    <row r="162" spans="1:1" ht="15" x14ac:dyDescent="0.25">
      <c r="A162" s="19"/>
    </row>
    <row r="163" spans="1:1" ht="15" x14ac:dyDescent="0.25">
      <c r="A163" s="19"/>
    </row>
    <row r="164" spans="1:1" ht="15" x14ac:dyDescent="0.25">
      <c r="A164" s="19"/>
    </row>
    <row r="165" spans="1:1" ht="15" x14ac:dyDescent="0.25">
      <c r="A165" s="19"/>
    </row>
    <row r="166" spans="1:1" ht="15" x14ac:dyDescent="0.25">
      <c r="A166" s="19"/>
    </row>
    <row r="167" spans="1:1" ht="15" x14ac:dyDescent="0.25">
      <c r="A167" s="19"/>
    </row>
    <row r="168" spans="1:1" ht="15" x14ac:dyDescent="0.25">
      <c r="A168" s="19"/>
    </row>
    <row r="169" spans="1:1" ht="15" x14ac:dyDescent="0.25">
      <c r="A169" s="19"/>
    </row>
    <row r="170" spans="1:1" ht="15" x14ac:dyDescent="0.25">
      <c r="A170" s="19"/>
    </row>
    <row r="171" spans="1:1" ht="15" x14ac:dyDescent="0.25">
      <c r="A171" s="19"/>
    </row>
    <row r="172" spans="1:1" ht="15" x14ac:dyDescent="0.25">
      <c r="A172" s="19"/>
    </row>
    <row r="173" spans="1:1" ht="15" x14ac:dyDescent="0.25">
      <c r="A173" s="19"/>
    </row>
    <row r="174" spans="1:1" ht="15" x14ac:dyDescent="0.25">
      <c r="A174" s="19"/>
    </row>
    <row r="175" spans="1:1" ht="15" x14ac:dyDescent="0.25">
      <c r="A175" s="19"/>
    </row>
    <row r="176" spans="1:1" ht="15" x14ac:dyDescent="0.25">
      <c r="A176" s="19"/>
    </row>
    <row r="177" spans="1:1" ht="15" x14ac:dyDescent="0.25">
      <c r="A177" s="19"/>
    </row>
    <row r="178" spans="1:1" ht="15" x14ac:dyDescent="0.25">
      <c r="A178" s="19"/>
    </row>
    <row r="179" spans="1:1" ht="15" x14ac:dyDescent="0.25">
      <c r="A179" s="19"/>
    </row>
    <row r="180" spans="1:1" ht="15" x14ac:dyDescent="0.25">
      <c r="A180" s="19"/>
    </row>
    <row r="181" spans="1:1" ht="15" x14ac:dyDescent="0.25">
      <c r="A181" s="19"/>
    </row>
    <row r="182" spans="1:1" ht="15" x14ac:dyDescent="0.25">
      <c r="A182" s="19"/>
    </row>
    <row r="183" spans="1:1" ht="15" x14ac:dyDescent="0.25">
      <c r="A183" s="19"/>
    </row>
    <row r="184" spans="1:1" ht="15" x14ac:dyDescent="0.25">
      <c r="A184" s="19"/>
    </row>
    <row r="185" spans="1:1" ht="15" x14ac:dyDescent="0.25">
      <c r="A185" s="19"/>
    </row>
    <row r="186" spans="1:1" ht="15" x14ac:dyDescent="0.25">
      <c r="A186" s="19"/>
    </row>
    <row r="187" spans="1:1" ht="15" x14ac:dyDescent="0.25">
      <c r="A187" s="19"/>
    </row>
    <row r="188" spans="1:1" ht="15" x14ac:dyDescent="0.25">
      <c r="A188" s="19"/>
    </row>
    <row r="189" spans="1:1" ht="15" x14ac:dyDescent="0.25">
      <c r="A189" s="19"/>
    </row>
    <row r="190" spans="1:1" ht="15" x14ac:dyDescent="0.25">
      <c r="A190" s="19"/>
    </row>
    <row r="191" spans="1:1" ht="15" x14ac:dyDescent="0.25">
      <c r="A191" s="19"/>
    </row>
    <row r="192" spans="1:1" ht="15" x14ac:dyDescent="0.25">
      <c r="A192" s="19"/>
    </row>
    <row r="193" spans="1:1" ht="15" x14ac:dyDescent="0.25">
      <c r="A193" s="19"/>
    </row>
    <row r="194" spans="1:1" ht="15" x14ac:dyDescent="0.25">
      <c r="A194" s="19"/>
    </row>
    <row r="195" spans="1:1" ht="15" x14ac:dyDescent="0.25">
      <c r="A195" s="19"/>
    </row>
    <row r="196" spans="1:1" ht="15" x14ac:dyDescent="0.25">
      <c r="A196" s="19"/>
    </row>
    <row r="197" spans="1:1" ht="15" x14ac:dyDescent="0.25">
      <c r="A197" s="19"/>
    </row>
    <row r="198" spans="1:1" ht="15" x14ac:dyDescent="0.25">
      <c r="A198" s="19"/>
    </row>
    <row r="199" spans="1:1" ht="15" x14ac:dyDescent="0.25">
      <c r="A199" s="19"/>
    </row>
    <row r="200" spans="1:1" ht="15" x14ac:dyDescent="0.25">
      <c r="A200" s="19"/>
    </row>
    <row r="201" spans="1:1" ht="15" x14ac:dyDescent="0.25">
      <c r="A201" s="19"/>
    </row>
    <row r="202" spans="1:1" ht="15" x14ac:dyDescent="0.25">
      <c r="A202" s="19"/>
    </row>
    <row r="203" spans="1:1" ht="15" x14ac:dyDescent="0.25">
      <c r="A203" s="19"/>
    </row>
    <row r="204" spans="1:1" ht="15" x14ac:dyDescent="0.25">
      <c r="A204" s="19"/>
    </row>
    <row r="205" spans="1:1" ht="15" x14ac:dyDescent="0.25">
      <c r="A205" s="19"/>
    </row>
    <row r="206" spans="1:1" ht="15" x14ac:dyDescent="0.25">
      <c r="A206" s="19"/>
    </row>
    <row r="207" spans="1:1" ht="15" x14ac:dyDescent="0.25">
      <c r="A207" s="19"/>
    </row>
    <row r="208" spans="1:1" ht="15" x14ac:dyDescent="0.25">
      <c r="A208" s="19"/>
    </row>
    <row r="209" spans="1:1" ht="15" x14ac:dyDescent="0.25">
      <c r="A209" s="19"/>
    </row>
    <row r="210" spans="1:1" ht="15" x14ac:dyDescent="0.25">
      <c r="A210" s="19"/>
    </row>
    <row r="211" spans="1:1" ht="15" x14ac:dyDescent="0.25">
      <c r="A211" s="19"/>
    </row>
    <row r="212" spans="1:1" ht="15" x14ac:dyDescent="0.25">
      <c r="A212" s="19"/>
    </row>
    <row r="213" spans="1:1" ht="15" x14ac:dyDescent="0.25">
      <c r="A213" s="19"/>
    </row>
    <row r="214" spans="1:1" ht="15" x14ac:dyDescent="0.25">
      <c r="A214" s="19"/>
    </row>
    <row r="215" spans="1:1" ht="15" x14ac:dyDescent="0.25">
      <c r="A215" s="19"/>
    </row>
    <row r="216" spans="1:1" ht="15" x14ac:dyDescent="0.25">
      <c r="A216" s="19"/>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workbookViewId="0">
      <selection activeCell="D167" sqref="D167"/>
    </sheetView>
  </sheetViews>
  <sheetFormatPr baseColWidth="10" defaultColWidth="9.140625" defaultRowHeight="12" x14ac:dyDescent="0.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9" width="13.85546875" style="82" customWidth="1"/>
    <col min="10" max="16384" width="9.140625" style="1"/>
  </cols>
  <sheetData>
    <row r="1" spans="1:9" ht="34.9" customHeight="1" x14ac:dyDescent="0.25">
      <c r="A1" s="90" t="s">
        <v>247</v>
      </c>
      <c r="B1" s="90" t="s">
        <v>234</v>
      </c>
      <c r="C1" s="90" t="s">
        <v>248</v>
      </c>
      <c r="D1" s="90" t="s">
        <v>235</v>
      </c>
      <c r="E1" s="90" t="s">
        <v>584</v>
      </c>
      <c r="F1" s="90" t="s">
        <v>586</v>
      </c>
      <c r="G1" s="28" t="s">
        <v>246</v>
      </c>
      <c r="H1" s="90" t="s">
        <v>594</v>
      </c>
      <c r="I1" s="90" t="s">
        <v>583</v>
      </c>
    </row>
    <row r="2" spans="1:9" ht="60" x14ac:dyDescent="0.2">
      <c r="A2" s="31">
        <v>4.0999999999999996</v>
      </c>
      <c r="B2" s="31" t="s">
        <v>419</v>
      </c>
      <c r="C2" s="32" t="s">
        <v>8</v>
      </c>
      <c r="D2" s="81" t="s">
        <v>328</v>
      </c>
      <c r="E2" s="81" t="s">
        <v>585</v>
      </c>
      <c r="F2" s="85" t="s">
        <v>587</v>
      </c>
      <c r="G2" s="84" t="s">
        <v>563</v>
      </c>
      <c r="H2" s="88" t="s">
        <v>420</v>
      </c>
      <c r="I2" s="88"/>
    </row>
    <row r="3" spans="1:9" ht="60" x14ac:dyDescent="0.2">
      <c r="A3" s="31">
        <v>4.0999999999999996</v>
      </c>
      <c r="B3" s="31" t="s">
        <v>419</v>
      </c>
      <c r="C3" s="32" t="s">
        <v>9</v>
      </c>
      <c r="D3" s="81" t="s">
        <v>329</v>
      </c>
      <c r="E3" s="81" t="s">
        <v>585</v>
      </c>
      <c r="F3" s="85" t="s">
        <v>587</v>
      </c>
      <c r="G3" s="84" t="s">
        <v>563</v>
      </c>
      <c r="H3" s="88" t="s">
        <v>420</v>
      </c>
      <c r="I3" s="88"/>
    </row>
    <row r="4" spans="1:9" ht="60" x14ac:dyDescent="0.2">
      <c r="A4" s="31">
        <v>4.0999999999999996</v>
      </c>
      <c r="B4" s="31" t="s">
        <v>419</v>
      </c>
      <c r="C4" s="32" t="s">
        <v>10</v>
      </c>
      <c r="D4" s="81" t="s">
        <v>330</v>
      </c>
      <c r="E4" s="81" t="s">
        <v>585</v>
      </c>
      <c r="F4" s="85" t="s">
        <v>587</v>
      </c>
      <c r="G4" s="84" t="s">
        <v>563</v>
      </c>
      <c r="H4" s="88" t="s">
        <v>420</v>
      </c>
      <c r="I4" s="88"/>
    </row>
    <row r="5" spans="1:9" ht="60" x14ac:dyDescent="0.2">
      <c r="A5" s="31">
        <v>4.0999999999999996</v>
      </c>
      <c r="B5" s="31" t="s">
        <v>419</v>
      </c>
      <c r="C5" s="32" t="s">
        <v>11</v>
      </c>
      <c r="D5" s="81" t="s">
        <v>331</v>
      </c>
      <c r="E5" s="81" t="s">
        <v>585</v>
      </c>
      <c r="F5" s="85" t="s">
        <v>587</v>
      </c>
      <c r="G5" s="84" t="s">
        <v>563</v>
      </c>
      <c r="H5" s="88" t="s">
        <v>420</v>
      </c>
      <c r="I5" s="88"/>
    </row>
    <row r="6" spans="1:9" ht="60" x14ac:dyDescent="0.2">
      <c r="A6" s="31">
        <v>4.0999999999999996</v>
      </c>
      <c r="B6" s="31" t="s">
        <v>419</v>
      </c>
      <c r="C6" s="32" t="s">
        <v>12</v>
      </c>
      <c r="D6" s="81" t="s">
        <v>332</v>
      </c>
      <c r="E6" s="81" t="s">
        <v>585</v>
      </c>
      <c r="F6" s="85" t="s">
        <v>587</v>
      </c>
      <c r="G6" s="84" t="s">
        <v>563</v>
      </c>
      <c r="H6" s="88" t="s">
        <v>420</v>
      </c>
      <c r="I6" s="88"/>
    </row>
    <row r="7" spans="1:9" ht="60" x14ac:dyDescent="0.2">
      <c r="A7" s="31">
        <v>4.0999999999999996</v>
      </c>
      <c r="B7" s="31" t="s">
        <v>419</v>
      </c>
      <c r="C7" s="32" t="s">
        <v>13</v>
      </c>
      <c r="D7" s="7" t="s">
        <v>333</v>
      </c>
      <c r="E7" s="81" t="s">
        <v>585</v>
      </c>
      <c r="F7" s="85" t="s">
        <v>587</v>
      </c>
      <c r="G7" s="84" t="s">
        <v>563</v>
      </c>
      <c r="H7" s="88" t="s">
        <v>420</v>
      </c>
      <c r="I7" s="88"/>
    </row>
    <row r="8" spans="1:9" ht="60" x14ac:dyDescent="0.2">
      <c r="A8" s="31">
        <v>4.0999999999999996</v>
      </c>
      <c r="B8" s="31" t="s">
        <v>419</v>
      </c>
      <c r="C8" s="32" t="s">
        <v>14</v>
      </c>
      <c r="D8" s="81" t="s">
        <v>327</v>
      </c>
      <c r="E8" s="81" t="s">
        <v>585</v>
      </c>
      <c r="F8" s="85" t="s">
        <v>587</v>
      </c>
      <c r="G8" s="84" t="s">
        <v>563</v>
      </c>
      <c r="H8" s="88" t="s">
        <v>420</v>
      </c>
      <c r="I8" s="88"/>
    </row>
    <row r="9" spans="1:9" ht="60" x14ac:dyDescent="0.2">
      <c r="A9" s="31">
        <v>4.0999999999999996</v>
      </c>
      <c r="B9" s="31" t="s">
        <v>419</v>
      </c>
      <c r="C9" s="32" t="s">
        <v>15</v>
      </c>
      <c r="D9" s="81" t="s">
        <v>326</v>
      </c>
      <c r="E9" s="81" t="s">
        <v>585</v>
      </c>
      <c r="F9" s="85" t="s">
        <v>587</v>
      </c>
      <c r="G9" s="84" t="s">
        <v>563</v>
      </c>
      <c r="H9" s="88" t="s">
        <v>420</v>
      </c>
      <c r="I9" s="88"/>
    </row>
    <row r="10" spans="1:9" ht="60" x14ac:dyDescent="0.2">
      <c r="A10" s="31">
        <v>4.0999999999999996</v>
      </c>
      <c r="B10" s="31" t="s">
        <v>419</v>
      </c>
      <c r="C10" s="32" t="s">
        <v>16</v>
      </c>
      <c r="D10" s="81" t="s">
        <v>325</v>
      </c>
      <c r="E10" s="81" t="s">
        <v>585</v>
      </c>
      <c r="F10" s="85" t="s">
        <v>446</v>
      </c>
      <c r="G10" s="84" t="s">
        <v>563</v>
      </c>
      <c r="H10" s="88" t="s">
        <v>420</v>
      </c>
      <c r="I10" s="88"/>
    </row>
    <row r="11" spans="1:9" ht="60" x14ac:dyDescent="0.2">
      <c r="A11" s="31">
        <v>4.0999999999999996</v>
      </c>
      <c r="B11" s="31" t="s">
        <v>419</v>
      </c>
      <c r="C11" s="32" t="s">
        <v>17</v>
      </c>
      <c r="D11" s="7" t="s">
        <v>324</v>
      </c>
      <c r="E11" s="81" t="s">
        <v>585</v>
      </c>
      <c r="F11" s="85" t="s">
        <v>587</v>
      </c>
      <c r="G11" s="84" t="s">
        <v>563</v>
      </c>
      <c r="H11" s="88" t="s">
        <v>420</v>
      </c>
      <c r="I11" s="88"/>
    </row>
    <row r="12" spans="1:9" ht="31.5" customHeight="1" x14ac:dyDescent="0.2">
      <c r="A12" s="10">
        <v>4.2</v>
      </c>
      <c r="B12" s="31" t="s">
        <v>200</v>
      </c>
      <c r="C12" s="83" t="s">
        <v>7</v>
      </c>
      <c r="D12" s="81" t="s">
        <v>0</v>
      </c>
      <c r="E12" s="81" t="s">
        <v>585</v>
      </c>
      <c r="F12" s="85" t="s">
        <v>574</v>
      </c>
      <c r="G12" s="84" t="s">
        <v>563</v>
      </c>
      <c r="H12" s="88" t="s">
        <v>420</v>
      </c>
      <c r="I12" s="88"/>
    </row>
    <row r="13" spans="1:9" ht="60" x14ac:dyDescent="0.2">
      <c r="A13" s="9">
        <v>4.3</v>
      </c>
      <c r="B13" s="31" t="s">
        <v>201</v>
      </c>
      <c r="C13" s="2" t="s">
        <v>18</v>
      </c>
      <c r="D13" s="17" t="s">
        <v>355</v>
      </c>
      <c r="E13" s="17" t="s">
        <v>348</v>
      </c>
      <c r="F13" s="85" t="s">
        <v>587</v>
      </c>
      <c r="G13" s="6" t="s">
        <v>236</v>
      </c>
      <c r="H13" s="88" t="s">
        <v>420</v>
      </c>
      <c r="I13" s="88"/>
    </row>
    <row r="14" spans="1:9" ht="60" x14ac:dyDescent="0.2">
      <c r="A14" s="9">
        <v>4.3</v>
      </c>
      <c r="B14" s="31" t="s">
        <v>201</v>
      </c>
      <c r="C14" s="2" t="s">
        <v>19</v>
      </c>
      <c r="D14" s="9" t="s">
        <v>356</v>
      </c>
      <c r="E14" s="17" t="s">
        <v>348</v>
      </c>
      <c r="F14" s="85" t="s">
        <v>587</v>
      </c>
      <c r="G14" s="6" t="s">
        <v>236</v>
      </c>
      <c r="H14" s="88" t="s">
        <v>420</v>
      </c>
      <c r="I14" s="88"/>
    </row>
    <row r="15" spans="1:9" ht="60" x14ac:dyDescent="0.2">
      <c r="A15" s="9">
        <v>4.3</v>
      </c>
      <c r="B15" s="31" t="s">
        <v>201</v>
      </c>
      <c r="C15" s="2" t="s">
        <v>20</v>
      </c>
      <c r="D15" s="9" t="s">
        <v>357</v>
      </c>
      <c r="E15" s="17" t="s">
        <v>348</v>
      </c>
      <c r="F15" s="85" t="s">
        <v>587</v>
      </c>
      <c r="G15" s="6" t="s">
        <v>236</v>
      </c>
      <c r="H15" s="88" t="s">
        <v>420</v>
      </c>
      <c r="I15" s="88"/>
    </row>
    <row r="16" spans="1:9" ht="60" x14ac:dyDescent="0.2">
      <c r="A16" s="9">
        <v>4.3</v>
      </c>
      <c r="B16" s="31" t="s">
        <v>201</v>
      </c>
      <c r="C16" s="2" t="s">
        <v>21</v>
      </c>
      <c r="D16" s="9" t="s">
        <v>358</v>
      </c>
      <c r="E16" s="17" t="s">
        <v>348</v>
      </c>
      <c r="F16" s="85" t="s">
        <v>587</v>
      </c>
      <c r="G16" s="6" t="s">
        <v>236</v>
      </c>
      <c r="H16" s="88" t="s">
        <v>420</v>
      </c>
      <c r="I16" s="88"/>
    </row>
    <row r="17" spans="1:9" ht="60" x14ac:dyDescent="0.2">
      <c r="A17" s="9">
        <v>4.3</v>
      </c>
      <c r="B17" s="31" t="s">
        <v>201</v>
      </c>
      <c r="C17" s="2" t="s">
        <v>22</v>
      </c>
      <c r="D17" s="9" t="s">
        <v>359</v>
      </c>
      <c r="E17" s="17" t="s">
        <v>348</v>
      </c>
      <c r="F17" s="85" t="s">
        <v>587</v>
      </c>
      <c r="G17" s="6" t="s">
        <v>236</v>
      </c>
      <c r="H17" s="88" t="s">
        <v>420</v>
      </c>
      <c r="I17" s="88"/>
    </row>
    <row r="18" spans="1:9" ht="60" x14ac:dyDescent="0.2">
      <c r="A18" s="9">
        <v>4.3</v>
      </c>
      <c r="B18" s="31" t="s">
        <v>201</v>
      </c>
      <c r="C18" s="2" t="s">
        <v>23</v>
      </c>
      <c r="D18" s="9" t="s">
        <v>360</v>
      </c>
      <c r="E18" s="17" t="s">
        <v>348</v>
      </c>
      <c r="F18" s="85" t="s">
        <v>587</v>
      </c>
      <c r="G18" s="6" t="s">
        <v>236</v>
      </c>
      <c r="H18" s="88" t="s">
        <v>420</v>
      </c>
      <c r="I18" s="88"/>
    </row>
    <row r="19" spans="1:9" ht="60" x14ac:dyDescent="0.2">
      <c r="A19" s="9">
        <v>4.3</v>
      </c>
      <c r="B19" s="31" t="s">
        <v>201</v>
      </c>
      <c r="C19" s="2" t="s">
        <v>24</v>
      </c>
      <c r="D19" s="9" t="s">
        <v>361</v>
      </c>
      <c r="E19" s="17" t="s">
        <v>348</v>
      </c>
      <c r="F19" s="85" t="s">
        <v>587</v>
      </c>
      <c r="G19" s="6" t="s">
        <v>236</v>
      </c>
      <c r="H19" s="88" t="s">
        <v>420</v>
      </c>
      <c r="I19" s="88"/>
    </row>
    <row r="20" spans="1:9" ht="60" x14ac:dyDescent="0.2">
      <c r="A20" s="9">
        <v>4.3</v>
      </c>
      <c r="B20" s="31" t="s">
        <v>201</v>
      </c>
      <c r="C20" s="2" t="s">
        <v>25</v>
      </c>
      <c r="D20" s="9" t="s">
        <v>362</v>
      </c>
      <c r="E20" s="17" t="s">
        <v>348</v>
      </c>
      <c r="F20" s="85" t="s">
        <v>587</v>
      </c>
      <c r="G20" s="6" t="s">
        <v>236</v>
      </c>
      <c r="H20" s="88" t="s">
        <v>420</v>
      </c>
      <c r="I20" s="88"/>
    </row>
    <row r="21" spans="1:9" ht="60" x14ac:dyDescent="0.2">
      <c r="A21" s="9">
        <v>4.3</v>
      </c>
      <c r="B21" s="31" t="s">
        <v>201</v>
      </c>
      <c r="C21" s="2" t="s">
        <v>26</v>
      </c>
      <c r="D21" s="9" t="s">
        <v>363</v>
      </c>
      <c r="E21" s="17" t="s">
        <v>348</v>
      </c>
      <c r="F21" s="85" t="s">
        <v>587</v>
      </c>
      <c r="G21" s="6" t="s">
        <v>236</v>
      </c>
      <c r="H21" s="88" t="s">
        <v>420</v>
      </c>
      <c r="I21" s="88"/>
    </row>
    <row r="22" spans="1:9" ht="60" x14ac:dyDescent="0.2">
      <c r="A22" s="9">
        <v>4.3</v>
      </c>
      <c r="B22" s="31" t="s">
        <v>201</v>
      </c>
      <c r="C22" s="2" t="s">
        <v>27</v>
      </c>
      <c r="D22" s="9" t="s">
        <v>364</v>
      </c>
      <c r="E22" s="17" t="s">
        <v>348</v>
      </c>
      <c r="F22" s="85" t="s">
        <v>587</v>
      </c>
      <c r="G22" s="6" t="s">
        <v>236</v>
      </c>
      <c r="H22" s="88" t="s">
        <v>420</v>
      </c>
      <c r="I22" s="88"/>
    </row>
    <row r="23" spans="1:9" ht="60" x14ac:dyDescent="0.2">
      <c r="A23" s="9">
        <v>4.3</v>
      </c>
      <c r="B23" s="31" t="s">
        <v>201</v>
      </c>
      <c r="C23" s="2" t="s">
        <v>28</v>
      </c>
      <c r="D23" s="9" t="s">
        <v>365</v>
      </c>
      <c r="E23" s="17" t="s">
        <v>348</v>
      </c>
      <c r="F23" s="85" t="s">
        <v>587</v>
      </c>
      <c r="G23" s="6" t="s">
        <v>236</v>
      </c>
      <c r="H23" s="88" t="s">
        <v>420</v>
      </c>
      <c r="I23" s="88"/>
    </row>
    <row r="24" spans="1:9" ht="60" x14ac:dyDescent="0.2">
      <c r="A24" s="9">
        <v>4.3</v>
      </c>
      <c r="B24" s="31" t="s">
        <v>201</v>
      </c>
      <c r="C24" s="2" t="s">
        <v>29</v>
      </c>
      <c r="D24" s="9" t="s">
        <v>366</v>
      </c>
      <c r="E24" s="17" t="s">
        <v>348</v>
      </c>
      <c r="F24" s="85" t="s">
        <v>587</v>
      </c>
      <c r="G24" s="6" t="s">
        <v>236</v>
      </c>
      <c r="H24" s="88" t="s">
        <v>420</v>
      </c>
      <c r="I24" s="88"/>
    </row>
    <row r="25" spans="1:9" ht="60" x14ac:dyDescent="0.2">
      <c r="A25" s="9">
        <v>4.3</v>
      </c>
      <c r="B25" s="31" t="s">
        <v>201</v>
      </c>
      <c r="C25" s="2" t="s">
        <v>30</v>
      </c>
      <c r="D25" s="9" t="s">
        <v>367</v>
      </c>
      <c r="E25" s="17" t="s">
        <v>348</v>
      </c>
      <c r="F25" s="85" t="s">
        <v>587</v>
      </c>
      <c r="G25" s="6" t="s">
        <v>236</v>
      </c>
      <c r="H25" s="88" t="s">
        <v>420</v>
      </c>
      <c r="I25" s="88"/>
    </row>
    <row r="26" spans="1:9" ht="60" x14ac:dyDescent="0.2">
      <c r="A26" s="9">
        <v>4.3</v>
      </c>
      <c r="B26" s="31" t="s">
        <v>201</v>
      </c>
      <c r="C26" s="2" t="s">
        <v>31</v>
      </c>
      <c r="D26" s="9" t="s">
        <v>368</v>
      </c>
      <c r="E26" s="17" t="s">
        <v>348</v>
      </c>
      <c r="F26" s="85" t="s">
        <v>587</v>
      </c>
      <c r="G26" s="6" t="s">
        <v>236</v>
      </c>
      <c r="H26" s="88" t="s">
        <v>420</v>
      </c>
      <c r="I26" s="88"/>
    </row>
    <row r="27" spans="1:9" ht="48" x14ac:dyDescent="0.2">
      <c r="A27" s="61">
        <v>4.3</v>
      </c>
      <c r="B27" s="97" t="s">
        <v>443</v>
      </c>
      <c r="C27" s="74" t="s">
        <v>442</v>
      </c>
      <c r="D27" s="61" t="s">
        <v>444</v>
      </c>
      <c r="E27" s="96" t="s">
        <v>348</v>
      </c>
      <c r="F27" s="85" t="s">
        <v>587</v>
      </c>
      <c r="G27" s="73" t="s">
        <v>236</v>
      </c>
      <c r="H27" s="95" t="s">
        <v>420</v>
      </c>
      <c r="I27" s="95"/>
    </row>
    <row r="28" spans="1:9" ht="36" x14ac:dyDescent="0.2">
      <c r="A28" s="17">
        <v>4.4000000000000004</v>
      </c>
      <c r="B28" s="31" t="s">
        <v>306</v>
      </c>
      <c r="C28" s="3" t="s">
        <v>32</v>
      </c>
      <c r="D28" s="81" t="s">
        <v>1</v>
      </c>
      <c r="E28" s="81" t="s">
        <v>585</v>
      </c>
      <c r="F28" s="99" t="s">
        <v>446</v>
      </c>
      <c r="G28" s="84" t="s">
        <v>563</v>
      </c>
      <c r="H28" s="88" t="s">
        <v>420</v>
      </c>
      <c r="I28" s="88"/>
    </row>
    <row r="29" spans="1:9" ht="168" x14ac:dyDescent="0.2">
      <c r="A29" s="17">
        <v>4.4000000000000004</v>
      </c>
      <c r="B29" s="31" t="s">
        <v>306</v>
      </c>
      <c r="C29" s="3" t="s">
        <v>33</v>
      </c>
      <c r="D29" s="81" t="s">
        <v>2</v>
      </c>
      <c r="E29" s="81" t="s">
        <v>585</v>
      </c>
      <c r="F29" s="85" t="s">
        <v>593</v>
      </c>
      <c r="G29" s="84" t="s">
        <v>563</v>
      </c>
      <c r="H29" s="88" t="s">
        <v>420</v>
      </c>
      <c r="I29" s="88" t="s">
        <v>657</v>
      </c>
    </row>
    <row r="30" spans="1:9" s="100" customFormat="1" ht="72" x14ac:dyDescent="0.2">
      <c r="A30" s="96">
        <v>4.4000000000000004</v>
      </c>
      <c r="B30" s="97" t="s">
        <v>306</v>
      </c>
      <c r="C30" s="40" t="s">
        <v>34</v>
      </c>
      <c r="D30" s="86" t="s">
        <v>369</v>
      </c>
      <c r="E30" s="86" t="s">
        <v>349</v>
      </c>
      <c r="F30" s="85" t="s">
        <v>588</v>
      </c>
      <c r="G30" s="98" t="s">
        <v>237</v>
      </c>
      <c r="H30" s="99" t="s">
        <v>441</v>
      </c>
      <c r="I30" s="99" t="s">
        <v>658</v>
      </c>
    </row>
    <row r="31" spans="1:9" ht="84" x14ac:dyDescent="0.2">
      <c r="A31" s="17">
        <v>4.4000000000000004</v>
      </c>
      <c r="B31" s="31" t="s">
        <v>306</v>
      </c>
      <c r="C31" s="3" t="s">
        <v>35</v>
      </c>
      <c r="D31" s="81" t="s">
        <v>269</v>
      </c>
      <c r="E31" s="81" t="s">
        <v>585</v>
      </c>
      <c r="F31" s="85" t="s">
        <v>593</v>
      </c>
      <c r="G31" s="84" t="s">
        <v>563</v>
      </c>
      <c r="H31" s="88" t="s">
        <v>420</v>
      </c>
      <c r="I31" s="88" t="s">
        <v>659</v>
      </c>
    </row>
    <row r="32" spans="1:9" ht="34.5" customHeight="1" x14ac:dyDescent="0.2">
      <c r="A32" s="17">
        <v>4.4000000000000004</v>
      </c>
      <c r="B32" s="31" t="s">
        <v>306</v>
      </c>
      <c r="C32" s="3" t="s">
        <v>36</v>
      </c>
      <c r="D32" s="15" t="s">
        <v>372</v>
      </c>
      <c r="E32" s="7" t="s">
        <v>619</v>
      </c>
      <c r="F32" s="85" t="s">
        <v>587</v>
      </c>
      <c r="G32" s="84" t="s">
        <v>260</v>
      </c>
      <c r="H32" s="88" t="s">
        <v>420</v>
      </c>
      <c r="I32" s="88" t="s">
        <v>659</v>
      </c>
    </row>
    <row r="33" spans="1:9" ht="60" x14ac:dyDescent="0.2">
      <c r="A33" s="17">
        <v>4.4000000000000004</v>
      </c>
      <c r="B33" s="31" t="s">
        <v>306</v>
      </c>
      <c r="C33" s="3" t="s">
        <v>37</v>
      </c>
      <c r="D33" s="81" t="s">
        <v>370</v>
      </c>
      <c r="E33" s="81" t="s">
        <v>349</v>
      </c>
      <c r="F33" s="85" t="s">
        <v>587</v>
      </c>
      <c r="G33" s="84" t="s">
        <v>237</v>
      </c>
      <c r="H33" s="88" t="s">
        <v>420</v>
      </c>
      <c r="I33" s="88" t="s">
        <v>658</v>
      </c>
    </row>
    <row r="34" spans="1:9" ht="72" x14ac:dyDescent="0.2">
      <c r="A34" s="17">
        <v>4.4000000000000004</v>
      </c>
      <c r="B34" s="31" t="s">
        <v>306</v>
      </c>
      <c r="C34" s="3" t="s">
        <v>38</v>
      </c>
      <c r="D34" s="81" t="s">
        <v>371</v>
      </c>
      <c r="E34" s="81" t="s">
        <v>349</v>
      </c>
      <c r="F34" s="85" t="s">
        <v>587</v>
      </c>
      <c r="G34" s="84" t="s">
        <v>237</v>
      </c>
      <c r="H34" s="88" t="s">
        <v>420</v>
      </c>
      <c r="I34" s="88" t="s">
        <v>658</v>
      </c>
    </row>
    <row r="35" spans="1:9" ht="84" x14ac:dyDescent="0.2">
      <c r="A35" s="17">
        <v>4.4000000000000004</v>
      </c>
      <c r="B35" s="31" t="s">
        <v>306</v>
      </c>
      <c r="C35" s="3" t="s">
        <v>39</v>
      </c>
      <c r="D35" s="81" t="s">
        <v>616</v>
      </c>
      <c r="E35" s="81" t="s">
        <v>585</v>
      </c>
      <c r="F35" s="85" t="s">
        <v>593</v>
      </c>
      <c r="G35" s="84" t="s">
        <v>563</v>
      </c>
      <c r="H35" s="88" t="s">
        <v>420</v>
      </c>
      <c r="I35" s="88" t="s">
        <v>659</v>
      </c>
    </row>
    <row r="36" spans="1:9" ht="84" x14ac:dyDescent="0.2">
      <c r="A36" s="17">
        <v>4.4000000000000004</v>
      </c>
      <c r="B36" s="31" t="s">
        <v>306</v>
      </c>
      <c r="C36" s="3" t="s">
        <v>40</v>
      </c>
      <c r="D36" s="15" t="s">
        <v>617</v>
      </c>
      <c r="E36" s="7" t="s">
        <v>619</v>
      </c>
      <c r="F36" s="85" t="s">
        <v>587</v>
      </c>
      <c r="G36" s="84" t="s">
        <v>260</v>
      </c>
      <c r="H36" s="88" t="s">
        <v>420</v>
      </c>
      <c r="I36" s="88" t="s">
        <v>659</v>
      </c>
    </row>
    <row r="37" spans="1:9" ht="72" x14ac:dyDescent="0.2">
      <c r="A37" s="17">
        <v>4.4000000000000004</v>
      </c>
      <c r="B37" s="31" t="s">
        <v>306</v>
      </c>
      <c r="C37" s="3" t="s">
        <v>41</v>
      </c>
      <c r="D37" s="81" t="s">
        <v>289</v>
      </c>
      <c r="E37" s="81" t="s">
        <v>349</v>
      </c>
      <c r="F37" s="85" t="s">
        <v>587</v>
      </c>
      <c r="G37" s="84" t="s">
        <v>237</v>
      </c>
      <c r="H37" s="88" t="s">
        <v>420</v>
      </c>
      <c r="I37" s="88" t="s">
        <v>658</v>
      </c>
    </row>
    <row r="38" spans="1:9" ht="24" x14ac:dyDescent="0.2">
      <c r="A38" s="10">
        <v>5.0999999999999996</v>
      </c>
      <c r="B38" s="31" t="s">
        <v>3</v>
      </c>
      <c r="C38" s="83" t="s">
        <v>42</v>
      </c>
      <c r="D38" s="31" t="s">
        <v>290</v>
      </c>
      <c r="E38" s="81" t="s">
        <v>585</v>
      </c>
      <c r="F38" s="99" t="s">
        <v>446</v>
      </c>
      <c r="G38" s="84" t="s">
        <v>563</v>
      </c>
      <c r="H38" s="88" t="s">
        <v>597</v>
      </c>
      <c r="I38" s="88"/>
    </row>
    <row r="39" spans="1:9" ht="60" x14ac:dyDescent="0.2">
      <c r="A39" s="10">
        <v>5.2</v>
      </c>
      <c r="B39" s="31" t="s">
        <v>202</v>
      </c>
      <c r="C39" s="83" t="s">
        <v>43</v>
      </c>
      <c r="D39" s="31" t="s">
        <v>202</v>
      </c>
      <c r="E39" s="81" t="s">
        <v>585</v>
      </c>
      <c r="F39" s="99" t="s">
        <v>446</v>
      </c>
      <c r="G39" s="84" t="s">
        <v>563</v>
      </c>
      <c r="H39" s="88" t="s">
        <v>597</v>
      </c>
      <c r="I39" s="88"/>
    </row>
    <row r="40" spans="1:9" ht="24" x14ac:dyDescent="0.2">
      <c r="A40" s="10">
        <v>5.3</v>
      </c>
      <c r="B40" s="31" t="s">
        <v>203</v>
      </c>
      <c r="C40" s="83" t="s">
        <v>44</v>
      </c>
      <c r="D40" s="81" t="s">
        <v>291</v>
      </c>
      <c r="E40" s="81" t="s">
        <v>585</v>
      </c>
      <c r="F40" s="85" t="s">
        <v>588</v>
      </c>
      <c r="G40" s="84" t="s">
        <v>563</v>
      </c>
      <c r="H40" s="88" t="s">
        <v>420</v>
      </c>
      <c r="I40" s="88"/>
    </row>
    <row r="41" spans="1:9" x14ac:dyDescent="0.2">
      <c r="A41" s="10">
        <v>5.3</v>
      </c>
      <c r="B41" s="31" t="s">
        <v>203</v>
      </c>
      <c r="C41" s="83" t="s">
        <v>47</v>
      </c>
      <c r="D41" s="81" t="s">
        <v>292</v>
      </c>
      <c r="E41" s="81" t="s">
        <v>585</v>
      </c>
      <c r="F41" s="99" t="s">
        <v>446</v>
      </c>
      <c r="G41" s="84" t="s">
        <v>563</v>
      </c>
      <c r="H41" s="88" t="s">
        <v>420</v>
      </c>
      <c r="I41" s="88"/>
    </row>
    <row r="42" spans="1:9" x14ac:dyDescent="0.2">
      <c r="A42" s="10">
        <v>5.3</v>
      </c>
      <c r="B42" s="31" t="s">
        <v>203</v>
      </c>
      <c r="C42" s="83" t="s">
        <v>48</v>
      </c>
      <c r="D42" s="81" t="s">
        <v>293</v>
      </c>
      <c r="E42" s="81" t="s">
        <v>585</v>
      </c>
      <c r="F42" s="99" t="s">
        <v>446</v>
      </c>
      <c r="G42" s="84" t="s">
        <v>563</v>
      </c>
      <c r="H42" s="88" t="s">
        <v>420</v>
      </c>
      <c r="I42" s="88"/>
    </row>
    <row r="43" spans="1:9" ht="36" x14ac:dyDescent="0.2">
      <c r="A43" s="10">
        <v>5.3</v>
      </c>
      <c r="B43" s="31" t="s">
        <v>203</v>
      </c>
      <c r="C43" s="83" t="s">
        <v>49</v>
      </c>
      <c r="D43" s="81" t="s">
        <v>294</v>
      </c>
      <c r="E43" s="81" t="s">
        <v>585</v>
      </c>
      <c r="F43" s="85" t="s">
        <v>593</v>
      </c>
      <c r="G43" s="84" t="s">
        <v>563</v>
      </c>
      <c r="H43" s="88" t="s">
        <v>596</v>
      </c>
      <c r="I43" s="88"/>
    </row>
    <row r="44" spans="1:9" ht="60" x14ac:dyDescent="0.2">
      <c r="A44" s="11">
        <v>6.1</v>
      </c>
      <c r="B44" s="31" t="s">
        <v>204</v>
      </c>
      <c r="C44" s="83" t="s">
        <v>45</v>
      </c>
      <c r="D44" s="10" t="s">
        <v>373</v>
      </c>
      <c r="E44" s="10" t="s">
        <v>375</v>
      </c>
      <c r="F44" s="85" t="s">
        <v>587</v>
      </c>
      <c r="G44" s="6" t="s">
        <v>238</v>
      </c>
      <c r="H44" s="88" t="s">
        <v>420</v>
      </c>
      <c r="I44" s="88"/>
    </row>
    <row r="45" spans="1:9" ht="84" x14ac:dyDescent="0.2">
      <c r="A45" s="10">
        <v>6.2</v>
      </c>
      <c r="B45" s="31" t="s">
        <v>205</v>
      </c>
      <c r="C45" s="83" t="s">
        <v>46</v>
      </c>
      <c r="D45" s="11" t="s">
        <v>374</v>
      </c>
      <c r="E45" s="11" t="s">
        <v>561</v>
      </c>
      <c r="F45" s="85" t="s">
        <v>587</v>
      </c>
      <c r="G45" s="6" t="s">
        <v>239</v>
      </c>
      <c r="H45" s="88" t="s">
        <v>420</v>
      </c>
      <c r="I45" s="88" t="s">
        <v>659</v>
      </c>
    </row>
    <row r="46" spans="1:9" ht="84" x14ac:dyDescent="0.2">
      <c r="A46" s="10">
        <v>6.2</v>
      </c>
      <c r="B46" s="31" t="s">
        <v>205</v>
      </c>
      <c r="C46" s="83" t="s">
        <v>50</v>
      </c>
      <c r="D46" s="10" t="s">
        <v>376</v>
      </c>
      <c r="E46" s="11" t="s">
        <v>561</v>
      </c>
      <c r="F46" s="85" t="s">
        <v>587</v>
      </c>
      <c r="G46" s="6" t="s">
        <v>239</v>
      </c>
      <c r="H46" s="88" t="s">
        <v>420</v>
      </c>
      <c r="I46" s="88"/>
    </row>
    <row r="47" spans="1:9" ht="84" x14ac:dyDescent="0.2">
      <c r="A47" s="10">
        <v>6.2</v>
      </c>
      <c r="B47" s="31" t="s">
        <v>205</v>
      </c>
      <c r="C47" s="83" t="s">
        <v>51</v>
      </c>
      <c r="D47" s="10" t="s">
        <v>377</v>
      </c>
      <c r="E47" s="11" t="s">
        <v>561</v>
      </c>
      <c r="F47" s="85" t="s">
        <v>587</v>
      </c>
      <c r="G47" s="6" t="s">
        <v>239</v>
      </c>
      <c r="H47" s="88" t="s">
        <v>420</v>
      </c>
      <c r="I47" s="88"/>
    </row>
    <row r="48" spans="1:9" ht="84" x14ac:dyDescent="0.2">
      <c r="A48" s="10">
        <v>6.2</v>
      </c>
      <c r="B48" s="31" t="s">
        <v>205</v>
      </c>
      <c r="C48" s="83" t="s">
        <v>52</v>
      </c>
      <c r="D48" s="10" t="s">
        <v>386</v>
      </c>
      <c r="E48" s="11" t="s">
        <v>561</v>
      </c>
      <c r="F48" s="85" t="s">
        <v>587</v>
      </c>
      <c r="G48" s="6" t="s">
        <v>239</v>
      </c>
      <c r="H48" s="88" t="s">
        <v>420</v>
      </c>
      <c r="I48" s="88"/>
    </row>
    <row r="49" spans="1:9" ht="84" x14ac:dyDescent="0.2">
      <c r="A49" s="10">
        <v>6.2</v>
      </c>
      <c r="B49" s="31" t="s">
        <v>205</v>
      </c>
      <c r="C49" s="83" t="s">
        <v>53</v>
      </c>
      <c r="D49" s="10" t="s">
        <v>378</v>
      </c>
      <c r="E49" s="11" t="s">
        <v>561</v>
      </c>
      <c r="F49" s="85" t="s">
        <v>587</v>
      </c>
      <c r="G49" s="6" t="s">
        <v>239</v>
      </c>
      <c r="H49" s="88" t="s">
        <v>420</v>
      </c>
      <c r="I49" s="88" t="s">
        <v>659</v>
      </c>
    </row>
    <row r="50" spans="1:9" ht="84" x14ac:dyDescent="0.2">
      <c r="A50" s="10">
        <v>6.2</v>
      </c>
      <c r="B50" s="31" t="s">
        <v>205</v>
      </c>
      <c r="C50" s="83" t="s">
        <v>54</v>
      </c>
      <c r="D50" s="10" t="s">
        <v>379</v>
      </c>
      <c r="E50" s="11" t="s">
        <v>561</v>
      </c>
      <c r="F50" s="85" t="s">
        <v>587</v>
      </c>
      <c r="G50" s="6" t="s">
        <v>239</v>
      </c>
      <c r="H50" s="88" t="s">
        <v>420</v>
      </c>
      <c r="I50" s="88"/>
    </row>
    <row r="51" spans="1:9" ht="84" x14ac:dyDescent="0.2">
      <c r="A51" s="10">
        <v>6.2</v>
      </c>
      <c r="B51" s="31" t="s">
        <v>205</v>
      </c>
      <c r="C51" s="83" t="s">
        <v>55</v>
      </c>
      <c r="D51" s="10" t="s">
        <v>385</v>
      </c>
      <c r="E51" s="11" t="s">
        <v>561</v>
      </c>
      <c r="F51" s="85" t="s">
        <v>587</v>
      </c>
      <c r="G51" s="6" t="s">
        <v>239</v>
      </c>
      <c r="H51" s="88" t="s">
        <v>420</v>
      </c>
      <c r="I51" s="88"/>
    </row>
    <row r="52" spans="1:9" ht="84" x14ac:dyDescent="0.2">
      <c r="A52" s="10">
        <v>6.2</v>
      </c>
      <c r="B52" s="31" t="s">
        <v>205</v>
      </c>
      <c r="C52" s="83" t="s">
        <v>56</v>
      </c>
      <c r="D52" s="10" t="s">
        <v>384</v>
      </c>
      <c r="E52" s="11" t="s">
        <v>561</v>
      </c>
      <c r="F52" s="85" t="s">
        <v>587</v>
      </c>
      <c r="G52" s="6" t="s">
        <v>239</v>
      </c>
      <c r="H52" s="88" t="s">
        <v>420</v>
      </c>
      <c r="I52" s="88"/>
    </row>
    <row r="53" spans="1:9" ht="84" x14ac:dyDescent="0.2">
      <c r="A53" s="10">
        <v>6.2</v>
      </c>
      <c r="B53" s="31" t="s">
        <v>205</v>
      </c>
      <c r="C53" s="83" t="s">
        <v>57</v>
      </c>
      <c r="D53" s="10" t="s">
        <v>383</v>
      </c>
      <c r="E53" s="11" t="s">
        <v>561</v>
      </c>
      <c r="F53" s="85" t="s">
        <v>587</v>
      </c>
      <c r="G53" s="6" t="s">
        <v>239</v>
      </c>
      <c r="H53" s="88" t="s">
        <v>420</v>
      </c>
      <c r="I53" s="88"/>
    </row>
    <row r="54" spans="1:9" ht="84" x14ac:dyDescent="0.2">
      <c r="A54" s="10">
        <v>6.2</v>
      </c>
      <c r="B54" s="31" t="s">
        <v>205</v>
      </c>
      <c r="C54" s="83" t="s">
        <v>58</v>
      </c>
      <c r="D54" s="10" t="s">
        <v>307</v>
      </c>
      <c r="E54" s="11" t="s">
        <v>561</v>
      </c>
      <c r="F54" s="85" t="s">
        <v>587</v>
      </c>
      <c r="G54" s="6" t="s">
        <v>239</v>
      </c>
      <c r="H54" s="88" t="s">
        <v>420</v>
      </c>
      <c r="I54" s="88" t="s">
        <v>659</v>
      </c>
    </row>
    <row r="55" spans="1:9" ht="84" x14ac:dyDescent="0.2">
      <c r="A55" s="10">
        <v>6.2</v>
      </c>
      <c r="B55" s="31" t="s">
        <v>205</v>
      </c>
      <c r="C55" s="83" t="s">
        <v>59</v>
      </c>
      <c r="D55" s="10" t="s">
        <v>308</v>
      </c>
      <c r="E55" s="11" t="s">
        <v>561</v>
      </c>
      <c r="F55" s="85" t="s">
        <v>587</v>
      </c>
      <c r="G55" s="6" t="s">
        <v>239</v>
      </c>
      <c r="H55" s="88" t="s">
        <v>420</v>
      </c>
      <c r="I55" s="88"/>
    </row>
    <row r="56" spans="1:9" ht="84" x14ac:dyDescent="0.2">
      <c r="A56" s="10">
        <v>6.2</v>
      </c>
      <c r="B56" s="31" t="s">
        <v>205</v>
      </c>
      <c r="C56" s="83" t="s">
        <v>60</v>
      </c>
      <c r="D56" s="10" t="s">
        <v>382</v>
      </c>
      <c r="E56" s="11" t="s">
        <v>561</v>
      </c>
      <c r="F56" s="85" t="s">
        <v>587</v>
      </c>
      <c r="G56" s="6" t="s">
        <v>239</v>
      </c>
      <c r="H56" s="88" t="s">
        <v>420</v>
      </c>
      <c r="I56" s="88"/>
    </row>
    <row r="57" spans="1:9" ht="84" x14ac:dyDescent="0.2">
      <c r="A57" s="10">
        <v>6.2</v>
      </c>
      <c r="B57" s="31" t="s">
        <v>205</v>
      </c>
      <c r="C57" s="83" t="s">
        <v>61</v>
      </c>
      <c r="D57" s="10" t="s">
        <v>381</v>
      </c>
      <c r="E57" s="11" t="s">
        <v>561</v>
      </c>
      <c r="F57" s="85" t="s">
        <v>587</v>
      </c>
      <c r="G57" s="6" t="s">
        <v>239</v>
      </c>
      <c r="H57" s="88" t="s">
        <v>420</v>
      </c>
      <c r="I57" s="88"/>
    </row>
    <row r="58" spans="1:9" ht="84" x14ac:dyDescent="0.2">
      <c r="A58" s="10">
        <v>6.2</v>
      </c>
      <c r="B58" s="31" t="s">
        <v>205</v>
      </c>
      <c r="C58" s="83" t="s">
        <v>62</v>
      </c>
      <c r="D58" s="10" t="s">
        <v>380</v>
      </c>
      <c r="E58" s="11" t="s">
        <v>561</v>
      </c>
      <c r="F58" s="85" t="s">
        <v>587</v>
      </c>
      <c r="G58" s="6" t="s">
        <v>239</v>
      </c>
      <c r="H58" s="88" t="s">
        <v>420</v>
      </c>
      <c r="I58" s="88"/>
    </row>
    <row r="59" spans="1:9" s="100" customFormat="1" ht="60" x14ac:dyDescent="0.2">
      <c r="A59" s="64">
        <v>6.2</v>
      </c>
      <c r="B59" s="97" t="s">
        <v>205</v>
      </c>
      <c r="C59" s="65" t="s">
        <v>63</v>
      </c>
      <c r="D59" s="64" t="s">
        <v>568</v>
      </c>
      <c r="E59" s="69" t="s">
        <v>481</v>
      </c>
      <c r="F59" s="85" t="s">
        <v>587</v>
      </c>
      <c r="G59" s="73" t="s">
        <v>239</v>
      </c>
      <c r="H59" s="95" t="s">
        <v>420</v>
      </c>
      <c r="I59" s="95"/>
    </row>
    <row r="60" spans="1:9" s="100" customFormat="1" ht="36" x14ac:dyDescent="0.2">
      <c r="A60" s="64">
        <v>6.3</v>
      </c>
      <c r="B60" s="97" t="s">
        <v>4</v>
      </c>
      <c r="C60" s="65" t="s">
        <v>64</v>
      </c>
      <c r="D60" s="97" t="s">
        <v>297</v>
      </c>
      <c r="E60" s="81" t="s">
        <v>585</v>
      </c>
      <c r="F60" s="99" t="s">
        <v>446</v>
      </c>
      <c r="G60" s="98" t="s">
        <v>563</v>
      </c>
      <c r="H60" s="88" t="s">
        <v>597</v>
      </c>
      <c r="I60" s="95"/>
    </row>
    <row r="61" spans="1:9" s="100" customFormat="1" ht="84" x14ac:dyDescent="0.2">
      <c r="A61" s="64">
        <v>6.4</v>
      </c>
      <c r="B61" s="97" t="s">
        <v>5</v>
      </c>
      <c r="C61" s="64" t="s">
        <v>463</v>
      </c>
      <c r="D61" s="64" t="s">
        <v>451</v>
      </c>
      <c r="E61" s="97"/>
      <c r="F61" s="99" t="s">
        <v>446</v>
      </c>
      <c r="G61" s="98" t="s">
        <v>563</v>
      </c>
      <c r="H61" s="95" t="s">
        <v>596</v>
      </c>
      <c r="I61" s="95"/>
    </row>
    <row r="62" spans="1:9" s="100" customFormat="1" ht="84" x14ac:dyDescent="0.2">
      <c r="A62" s="64">
        <v>6.4</v>
      </c>
      <c r="B62" s="97" t="s">
        <v>5</v>
      </c>
      <c r="C62" s="64" t="s">
        <v>464</v>
      </c>
      <c r="D62" s="64" t="s">
        <v>477</v>
      </c>
      <c r="E62" s="97"/>
      <c r="F62" s="97" t="s">
        <v>572</v>
      </c>
      <c r="G62" s="98" t="s">
        <v>563</v>
      </c>
      <c r="H62" s="95" t="s">
        <v>596</v>
      </c>
      <c r="I62" s="95"/>
    </row>
    <row r="63" spans="1:9" s="100" customFormat="1" ht="84" x14ac:dyDescent="0.2">
      <c r="A63" s="64">
        <v>6.4</v>
      </c>
      <c r="B63" s="97" t="s">
        <v>5</v>
      </c>
      <c r="C63" s="64" t="s">
        <v>465</v>
      </c>
      <c r="D63" s="64" t="s">
        <v>452</v>
      </c>
      <c r="E63" s="97"/>
      <c r="F63" s="99" t="s">
        <v>446</v>
      </c>
      <c r="G63" s="98" t="s">
        <v>563</v>
      </c>
      <c r="H63" s="95" t="s">
        <v>596</v>
      </c>
      <c r="I63" s="95"/>
    </row>
    <row r="64" spans="1:9" s="100" customFormat="1" ht="84" x14ac:dyDescent="0.2">
      <c r="A64" s="64">
        <v>6.4</v>
      </c>
      <c r="B64" s="97" t="s">
        <v>5</v>
      </c>
      <c r="C64" s="64" t="s">
        <v>65</v>
      </c>
      <c r="D64" s="64" t="s">
        <v>478</v>
      </c>
      <c r="E64" s="97"/>
      <c r="F64" s="97" t="s">
        <v>572</v>
      </c>
      <c r="G64" s="98" t="s">
        <v>563</v>
      </c>
      <c r="H64" s="95" t="s">
        <v>596</v>
      </c>
      <c r="I64" s="95"/>
    </row>
    <row r="65" spans="1:9" s="100" customFormat="1" ht="84" x14ac:dyDescent="0.2">
      <c r="A65" s="64">
        <v>6.4</v>
      </c>
      <c r="B65" s="97" t="s">
        <v>5</v>
      </c>
      <c r="C65" s="64" t="s">
        <v>466</v>
      </c>
      <c r="D65" s="64" t="s">
        <v>453</v>
      </c>
      <c r="E65" s="97"/>
      <c r="F65" s="85" t="s">
        <v>614</v>
      </c>
      <c r="G65" s="98" t="s">
        <v>563</v>
      </c>
      <c r="H65" s="95" t="s">
        <v>596</v>
      </c>
      <c r="I65" s="95"/>
    </row>
    <row r="66" spans="1:9" s="100" customFormat="1" ht="84" x14ac:dyDescent="0.2">
      <c r="A66" s="64">
        <v>6.4</v>
      </c>
      <c r="B66" s="97" t="s">
        <v>5</v>
      </c>
      <c r="C66" s="64" t="s">
        <v>467</v>
      </c>
      <c r="D66" s="64" t="s">
        <v>479</v>
      </c>
      <c r="E66" s="97"/>
      <c r="F66" s="97" t="s">
        <v>572</v>
      </c>
      <c r="G66" s="98" t="s">
        <v>563</v>
      </c>
      <c r="H66" s="95" t="s">
        <v>596</v>
      </c>
      <c r="I66" s="95"/>
    </row>
    <row r="67" spans="1:9" s="100" customFormat="1" ht="84" x14ac:dyDescent="0.2">
      <c r="A67" s="64">
        <v>6.4</v>
      </c>
      <c r="B67" s="97" t="s">
        <v>5</v>
      </c>
      <c r="C67" s="64" t="s">
        <v>468</v>
      </c>
      <c r="D67" s="64" t="s">
        <v>454</v>
      </c>
      <c r="E67" s="97"/>
      <c r="F67" s="99" t="s">
        <v>446</v>
      </c>
      <c r="G67" s="98" t="s">
        <v>563</v>
      </c>
      <c r="H67" s="95" t="s">
        <v>596</v>
      </c>
      <c r="I67" s="95"/>
    </row>
    <row r="68" spans="1:9" s="100" customFormat="1" ht="84" x14ac:dyDescent="0.2">
      <c r="A68" s="64">
        <v>6.4</v>
      </c>
      <c r="B68" s="97" t="s">
        <v>5</v>
      </c>
      <c r="C68" s="64" t="s">
        <v>469</v>
      </c>
      <c r="D68" s="64" t="s">
        <v>455</v>
      </c>
      <c r="E68" s="97"/>
      <c r="F68" s="97" t="s">
        <v>572</v>
      </c>
      <c r="G68" s="98" t="s">
        <v>563</v>
      </c>
      <c r="H68" s="95" t="s">
        <v>596</v>
      </c>
      <c r="I68" s="95"/>
    </row>
    <row r="69" spans="1:9" s="100" customFormat="1" ht="84" x14ac:dyDescent="0.2">
      <c r="A69" s="64">
        <v>6.4</v>
      </c>
      <c r="B69" s="97" t="s">
        <v>5</v>
      </c>
      <c r="C69" s="64" t="s">
        <v>470</v>
      </c>
      <c r="D69" s="64" t="s">
        <v>456</v>
      </c>
      <c r="E69" s="97"/>
      <c r="F69" s="99" t="s">
        <v>446</v>
      </c>
      <c r="G69" s="98" t="s">
        <v>563</v>
      </c>
      <c r="H69" s="95" t="s">
        <v>596</v>
      </c>
      <c r="I69" s="95"/>
    </row>
    <row r="70" spans="1:9" s="100" customFormat="1" ht="84" x14ac:dyDescent="0.2">
      <c r="A70" s="64">
        <v>6.4</v>
      </c>
      <c r="B70" s="97" t="s">
        <v>5</v>
      </c>
      <c r="C70" s="64" t="s">
        <v>471</v>
      </c>
      <c r="D70" s="64" t="s">
        <v>457</v>
      </c>
      <c r="E70" s="97"/>
      <c r="F70" s="97" t="s">
        <v>572</v>
      </c>
      <c r="G70" s="98" t="s">
        <v>563</v>
      </c>
      <c r="H70" s="95" t="s">
        <v>596</v>
      </c>
      <c r="I70" s="95"/>
    </row>
    <row r="71" spans="1:9" s="100" customFormat="1" ht="84" x14ac:dyDescent="0.2">
      <c r="A71" s="64">
        <v>6.4</v>
      </c>
      <c r="B71" s="97" t="s">
        <v>5</v>
      </c>
      <c r="C71" s="64" t="s">
        <v>472</v>
      </c>
      <c r="D71" s="64" t="s">
        <v>458</v>
      </c>
      <c r="E71" s="97"/>
      <c r="F71" s="99" t="s">
        <v>446</v>
      </c>
      <c r="G71" s="98" t="s">
        <v>563</v>
      </c>
      <c r="H71" s="95" t="s">
        <v>596</v>
      </c>
      <c r="I71" s="95"/>
    </row>
    <row r="72" spans="1:9" s="100" customFormat="1" ht="84" x14ac:dyDescent="0.2">
      <c r="A72" s="64">
        <v>6.4</v>
      </c>
      <c r="B72" s="97" t="s">
        <v>5</v>
      </c>
      <c r="C72" s="64" t="s">
        <v>473</v>
      </c>
      <c r="D72" s="64" t="s">
        <v>459</v>
      </c>
      <c r="E72" s="97"/>
      <c r="F72" s="97" t="s">
        <v>572</v>
      </c>
      <c r="G72" s="98" t="s">
        <v>563</v>
      </c>
      <c r="H72" s="95" t="s">
        <v>596</v>
      </c>
      <c r="I72" s="95"/>
    </row>
    <row r="73" spans="1:9" s="100" customFormat="1" ht="84" x14ac:dyDescent="0.2">
      <c r="A73" s="64">
        <v>6.4</v>
      </c>
      <c r="B73" s="97" t="s">
        <v>5</v>
      </c>
      <c r="C73" s="64" t="s">
        <v>474</v>
      </c>
      <c r="D73" s="65" t="s">
        <v>460</v>
      </c>
      <c r="E73" s="97"/>
      <c r="F73" s="99" t="s">
        <v>446</v>
      </c>
      <c r="G73" s="98" t="s">
        <v>563</v>
      </c>
      <c r="H73" s="95" t="s">
        <v>596</v>
      </c>
      <c r="I73" s="95"/>
    </row>
    <row r="74" spans="1:9" s="100" customFormat="1" ht="84" x14ac:dyDescent="0.2">
      <c r="A74" s="64">
        <v>6.4</v>
      </c>
      <c r="B74" s="97" t="s">
        <v>5</v>
      </c>
      <c r="C74" s="64" t="s">
        <v>475</v>
      </c>
      <c r="D74" s="64" t="s">
        <v>461</v>
      </c>
      <c r="E74" s="97"/>
      <c r="F74" s="99" t="s">
        <v>446</v>
      </c>
      <c r="G74" s="98" t="s">
        <v>563</v>
      </c>
      <c r="H74" s="95" t="s">
        <v>420</v>
      </c>
      <c r="I74" s="95"/>
    </row>
    <row r="75" spans="1:9" s="100" customFormat="1" ht="84" x14ac:dyDescent="0.2">
      <c r="A75" s="64">
        <v>6.4</v>
      </c>
      <c r="B75" s="97" t="s">
        <v>5</v>
      </c>
      <c r="C75" s="64" t="s">
        <v>476</v>
      </c>
      <c r="D75" s="64" t="s">
        <v>462</v>
      </c>
      <c r="E75" s="97"/>
      <c r="F75" s="97" t="s">
        <v>572</v>
      </c>
      <c r="G75" s="98" t="s">
        <v>563</v>
      </c>
      <c r="H75" s="95" t="s">
        <v>596</v>
      </c>
      <c r="I75" s="95"/>
    </row>
    <row r="76" spans="1:9" ht="60" x14ac:dyDescent="0.2">
      <c r="A76" s="10">
        <v>6.5</v>
      </c>
      <c r="B76" s="31" t="s">
        <v>206</v>
      </c>
      <c r="C76" s="83" t="s">
        <v>562</v>
      </c>
      <c r="D76" s="81" t="s">
        <v>567</v>
      </c>
      <c r="E76" s="81" t="s">
        <v>585</v>
      </c>
      <c r="F76" s="85" t="s">
        <v>593</v>
      </c>
      <c r="G76" s="84" t="s">
        <v>563</v>
      </c>
      <c r="H76" s="99" t="s">
        <v>441</v>
      </c>
      <c r="I76" s="99" t="s">
        <v>660</v>
      </c>
    </row>
    <row r="77" spans="1:9" s="100" customFormat="1" ht="48" x14ac:dyDescent="0.2">
      <c r="A77" s="69">
        <v>6.5</v>
      </c>
      <c r="B77" s="67" t="s">
        <v>445</v>
      </c>
      <c r="C77" s="68" t="s">
        <v>447</v>
      </c>
      <c r="D77" s="66" t="s">
        <v>448</v>
      </c>
      <c r="E77" s="81" t="s">
        <v>585</v>
      </c>
      <c r="F77" s="99" t="s">
        <v>446</v>
      </c>
      <c r="G77" s="98" t="s">
        <v>563</v>
      </c>
      <c r="H77" s="99" t="s">
        <v>441</v>
      </c>
      <c r="I77" s="99" t="s">
        <v>660</v>
      </c>
    </row>
    <row r="78" spans="1:9" s="100" customFormat="1" ht="48" x14ac:dyDescent="0.2">
      <c r="A78" s="69">
        <v>6.5</v>
      </c>
      <c r="B78" s="67" t="s">
        <v>445</v>
      </c>
      <c r="C78" s="68" t="s">
        <v>541</v>
      </c>
      <c r="D78" s="66" t="s">
        <v>449</v>
      </c>
      <c r="E78" s="81" t="s">
        <v>585</v>
      </c>
      <c r="F78" s="99" t="s">
        <v>446</v>
      </c>
      <c r="G78" s="98" t="s">
        <v>563</v>
      </c>
      <c r="H78" s="99" t="s">
        <v>441</v>
      </c>
      <c r="I78" s="99" t="s">
        <v>660</v>
      </c>
    </row>
    <row r="79" spans="1:9" ht="60" x14ac:dyDescent="0.2">
      <c r="A79" s="10">
        <v>6.5</v>
      </c>
      <c r="B79" s="31" t="s">
        <v>206</v>
      </c>
      <c r="C79" s="83" t="s">
        <v>66</v>
      </c>
      <c r="D79" s="81" t="s">
        <v>273</v>
      </c>
      <c r="E79" s="81" t="s">
        <v>585</v>
      </c>
      <c r="F79" s="85" t="s">
        <v>593</v>
      </c>
      <c r="G79" s="84" t="s">
        <v>563</v>
      </c>
      <c r="H79" s="99" t="s">
        <v>441</v>
      </c>
      <c r="I79" s="99"/>
    </row>
    <row r="80" spans="1:9" ht="60" x14ac:dyDescent="0.2">
      <c r="A80" s="10">
        <v>6.5</v>
      </c>
      <c r="B80" s="31" t="s">
        <v>206</v>
      </c>
      <c r="C80" s="83" t="s">
        <v>67</v>
      </c>
      <c r="D80" s="81" t="s">
        <v>274</v>
      </c>
      <c r="E80" s="81" t="s">
        <v>585</v>
      </c>
      <c r="F80" s="85" t="s">
        <v>614</v>
      </c>
      <c r="G80" s="84" t="s">
        <v>563</v>
      </c>
      <c r="H80" s="99" t="s">
        <v>441</v>
      </c>
      <c r="I80" s="99"/>
    </row>
    <row r="81" spans="1:9" ht="60" x14ac:dyDescent="0.2">
      <c r="A81" s="10">
        <v>6.5</v>
      </c>
      <c r="B81" s="31" t="s">
        <v>206</v>
      </c>
      <c r="C81" s="83" t="s">
        <v>68</v>
      </c>
      <c r="D81" s="81" t="s">
        <v>320</v>
      </c>
      <c r="E81" s="81" t="s">
        <v>585</v>
      </c>
      <c r="F81" s="85" t="s">
        <v>587</v>
      </c>
      <c r="G81" s="84" t="s">
        <v>563</v>
      </c>
      <c r="H81" s="99" t="s">
        <v>441</v>
      </c>
      <c r="I81" s="99"/>
    </row>
    <row r="82" spans="1:9" ht="60" x14ac:dyDescent="0.2">
      <c r="A82" s="10">
        <v>6.5</v>
      </c>
      <c r="B82" s="31" t="s">
        <v>206</v>
      </c>
      <c r="C82" s="83" t="s">
        <v>319</v>
      </c>
      <c r="D82" s="81" t="s">
        <v>321</v>
      </c>
      <c r="E82" s="81" t="s">
        <v>585</v>
      </c>
      <c r="F82" s="85" t="s">
        <v>587</v>
      </c>
      <c r="G82" s="84" t="s">
        <v>563</v>
      </c>
      <c r="H82" s="99" t="s">
        <v>441</v>
      </c>
      <c r="I82" s="99"/>
    </row>
    <row r="83" spans="1:9" ht="36" x14ac:dyDescent="0.2">
      <c r="A83" s="10">
        <v>6.6</v>
      </c>
      <c r="B83" s="31" t="s">
        <v>69</v>
      </c>
      <c r="C83" s="83" t="s">
        <v>70</v>
      </c>
      <c r="D83" s="81" t="s">
        <v>69</v>
      </c>
      <c r="E83" s="81" t="s">
        <v>585</v>
      </c>
      <c r="F83" s="85" t="s">
        <v>587</v>
      </c>
      <c r="G83" s="84" t="s">
        <v>563</v>
      </c>
      <c r="H83" s="88" t="s">
        <v>596</v>
      </c>
      <c r="I83" s="88"/>
    </row>
    <row r="84" spans="1:9" ht="36" x14ac:dyDescent="0.2">
      <c r="A84" s="10">
        <v>6.7</v>
      </c>
      <c r="B84" s="31" t="s">
        <v>6</v>
      </c>
      <c r="C84" s="83" t="s">
        <v>71</v>
      </c>
      <c r="D84" s="81" t="s">
        <v>6</v>
      </c>
      <c r="E84" s="81" t="s">
        <v>585</v>
      </c>
      <c r="F84" s="85" t="s">
        <v>587</v>
      </c>
      <c r="G84" s="84" t="s">
        <v>563</v>
      </c>
      <c r="H84" s="88" t="s">
        <v>596</v>
      </c>
      <c r="I84" s="88"/>
    </row>
    <row r="85" spans="1:9" ht="36" x14ac:dyDescent="0.2">
      <c r="A85" s="10">
        <v>6.8</v>
      </c>
      <c r="B85" s="31" t="s">
        <v>73</v>
      </c>
      <c r="C85" s="83" t="s">
        <v>72</v>
      </c>
      <c r="D85" s="85" t="s">
        <v>73</v>
      </c>
      <c r="E85" s="81" t="s">
        <v>585</v>
      </c>
      <c r="F85" s="85" t="s">
        <v>587</v>
      </c>
      <c r="G85" s="84" t="s">
        <v>563</v>
      </c>
      <c r="H85" s="88" t="s">
        <v>596</v>
      </c>
      <c r="I85" s="88"/>
    </row>
    <row r="86" spans="1:9" ht="24" x14ac:dyDescent="0.2">
      <c r="A86" s="10">
        <v>7.1</v>
      </c>
      <c r="B86" s="31" t="s">
        <v>207</v>
      </c>
      <c r="C86" s="83" t="s">
        <v>77</v>
      </c>
      <c r="D86" s="81" t="s">
        <v>74</v>
      </c>
      <c r="E86" s="81" t="s">
        <v>585</v>
      </c>
      <c r="F86" s="99" t="s">
        <v>446</v>
      </c>
      <c r="G86" s="84" t="s">
        <v>563</v>
      </c>
      <c r="H86" s="88" t="s">
        <v>420</v>
      </c>
      <c r="I86" s="88"/>
    </row>
    <row r="87" spans="1:9" ht="36" x14ac:dyDescent="0.2">
      <c r="A87" s="10">
        <v>7.1</v>
      </c>
      <c r="B87" s="31" t="s">
        <v>207</v>
      </c>
      <c r="C87" s="83" t="s">
        <v>78</v>
      </c>
      <c r="D87" s="10" t="s">
        <v>387</v>
      </c>
      <c r="E87" s="10" t="s">
        <v>335</v>
      </c>
      <c r="F87" s="85" t="s">
        <v>587</v>
      </c>
      <c r="G87" s="6" t="s">
        <v>240</v>
      </c>
      <c r="H87" s="88" t="s">
        <v>420</v>
      </c>
      <c r="I87" s="88"/>
    </row>
    <row r="88" spans="1:9" ht="24" x14ac:dyDescent="0.2">
      <c r="A88" s="10">
        <v>7.1</v>
      </c>
      <c r="B88" s="31" t="s">
        <v>207</v>
      </c>
      <c r="C88" s="83" t="s">
        <v>79</v>
      </c>
      <c r="D88" s="10" t="s">
        <v>388</v>
      </c>
      <c r="E88" s="10" t="s">
        <v>335</v>
      </c>
      <c r="F88" s="85" t="s">
        <v>587</v>
      </c>
      <c r="G88" s="6" t="s">
        <v>240</v>
      </c>
      <c r="H88" s="88" t="s">
        <v>420</v>
      </c>
      <c r="I88" s="88"/>
    </row>
    <row r="89" spans="1:9" ht="36" x14ac:dyDescent="0.2">
      <c r="A89" s="10">
        <v>7.1</v>
      </c>
      <c r="B89" s="31" t="s">
        <v>207</v>
      </c>
      <c r="C89" s="83" t="s">
        <v>80</v>
      </c>
      <c r="D89" s="10" t="s">
        <v>389</v>
      </c>
      <c r="E89" s="10" t="s">
        <v>335</v>
      </c>
      <c r="F89" s="85" t="s">
        <v>587</v>
      </c>
      <c r="G89" s="6" t="s">
        <v>240</v>
      </c>
      <c r="H89" s="88" t="s">
        <v>420</v>
      </c>
      <c r="I89" s="88"/>
    </row>
    <row r="90" spans="1:9" ht="36" x14ac:dyDescent="0.2">
      <c r="A90" s="10">
        <v>7.1</v>
      </c>
      <c r="B90" s="31" t="s">
        <v>207</v>
      </c>
      <c r="C90" s="83" t="s">
        <v>81</v>
      </c>
      <c r="D90" s="10" t="s">
        <v>390</v>
      </c>
      <c r="E90" s="10" t="s">
        <v>335</v>
      </c>
      <c r="F90" s="85" t="s">
        <v>587</v>
      </c>
      <c r="G90" s="6" t="s">
        <v>240</v>
      </c>
      <c r="H90" s="88" t="s">
        <v>420</v>
      </c>
      <c r="I90" s="88"/>
    </row>
    <row r="91" spans="1:9" ht="60" x14ac:dyDescent="0.2">
      <c r="A91" s="10">
        <v>7.1</v>
      </c>
      <c r="B91" s="31" t="s">
        <v>207</v>
      </c>
      <c r="C91" s="83" t="s">
        <v>82</v>
      </c>
      <c r="D91" s="10" t="s">
        <v>391</v>
      </c>
      <c r="E91" s="10" t="s">
        <v>335</v>
      </c>
      <c r="F91" s="85" t="s">
        <v>587</v>
      </c>
      <c r="G91" s="6" t="s">
        <v>240</v>
      </c>
      <c r="H91" s="88" t="s">
        <v>420</v>
      </c>
      <c r="I91" s="88"/>
    </row>
    <row r="92" spans="1:9" ht="36" x14ac:dyDescent="0.2">
      <c r="A92" s="10">
        <v>7.1</v>
      </c>
      <c r="B92" s="31" t="s">
        <v>207</v>
      </c>
      <c r="C92" s="83" t="s">
        <v>83</v>
      </c>
      <c r="D92" s="10" t="s">
        <v>392</v>
      </c>
      <c r="E92" s="10" t="s">
        <v>335</v>
      </c>
      <c r="F92" s="85" t="s">
        <v>587</v>
      </c>
      <c r="G92" s="6" t="s">
        <v>240</v>
      </c>
      <c r="H92" s="88" t="s">
        <v>420</v>
      </c>
      <c r="I92" s="88"/>
    </row>
    <row r="93" spans="1:9" ht="60" x14ac:dyDescent="0.2">
      <c r="A93" s="10">
        <v>7.1</v>
      </c>
      <c r="B93" s="31" t="s">
        <v>207</v>
      </c>
      <c r="C93" s="83" t="s">
        <v>84</v>
      </c>
      <c r="D93" s="10" t="s">
        <v>393</v>
      </c>
      <c r="E93" s="10" t="s">
        <v>335</v>
      </c>
      <c r="F93" s="85" t="s">
        <v>587</v>
      </c>
      <c r="G93" s="6" t="s">
        <v>240</v>
      </c>
      <c r="H93" s="88" t="s">
        <v>420</v>
      </c>
      <c r="I93" s="88"/>
    </row>
    <row r="94" spans="1:9" ht="24" x14ac:dyDescent="0.2">
      <c r="A94" s="10">
        <v>7.1</v>
      </c>
      <c r="B94" s="31" t="s">
        <v>207</v>
      </c>
      <c r="C94" s="83" t="s">
        <v>85</v>
      </c>
      <c r="D94" s="10" t="s">
        <v>394</v>
      </c>
      <c r="E94" s="10" t="s">
        <v>335</v>
      </c>
      <c r="F94" s="85" t="s">
        <v>587</v>
      </c>
      <c r="G94" s="6" t="s">
        <v>240</v>
      </c>
      <c r="H94" s="88" t="s">
        <v>420</v>
      </c>
      <c r="I94" s="88"/>
    </row>
    <row r="95" spans="1:9" ht="24" x14ac:dyDescent="0.2">
      <c r="A95" s="10">
        <v>7.1</v>
      </c>
      <c r="B95" s="31" t="s">
        <v>207</v>
      </c>
      <c r="C95" s="83" t="s">
        <v>86</v>
      </c>
      <c r="D95" s="81" t="s">
        <v>75</v>
      </c>
      <c r="E95" s="81" t="s">
        <v>585</v>
      </c>
      <c r="F95" s="99" t="s">
        <v>446</v>
      </c>
      <c r="G95" s="84" t="s">
        <v>563</v>
      </c>
      <c r="H95" s="88" t="s">
        <v>596</v>
      </c>
      <c r="I95" s="88"/>
    </row>
    <row r="96" spans="1:9" ht="48" x14ac:dyDescent="0.2">
      <c r="A96" s="10">
        <v>7.1</v>
      </c>
      <c r="B96" s="31" t="s">
        <v>207</v>
      </c>
      <c r="C96" s="83" t="s">
        <v>87</v>
      </c>
      <c r="D96" s="81" t="s">
        <v>76</v>
      </c>
      <c r="E96" s="81" t="s">
        <v>585</v>
      </c>
      <c r="F96" s="99" t="s">
        <v>446</v>
      </c>
      <c r="G96" s="84" t="s">
        <v>563</v>
      </c>
      <c r="H96" s="88" t="s">
        <v>420</v>
      </c>
      <c r="I96" s="88"/>
    </row>
    <row r="97" spans="1:9" ht="60" x14ac:dyDescent="0.2">
      <c r="A97" s="10">
        <v>7.2</v>
      </c>
      <c r="B97" s="31" t="s">
        <v>208</v>
      </c>
      <c r="C97" s="83" t="s">
        <v>89</v>
      </c>
      <c r="D97" s="81" t="s">
        <v>88</v>
      </c>
      <c r="E97" s="81" t="s">
        <v>585</v>
      </c>
      <c r="F97" s="85" t="s">
        <v>587</v>
      </c>
      <c r="G97" s="84" t="s">
        <v>563</v>
      </c>
      <c r="H97" s="88" t="s">
        <v>420</v>
      </c>
      <c r="I97" s="88"/>
    </row>
    <row r="98" spans="1:9" ht="72" x14ac:dyDescent="0.2">
      <c r="A98" s="10">
        <v>7.3</v>
      </c>
      <c r="B98" s="31" t="s">
        <v>207</v>
      </c>
      <c r="C98" s="83" t="s">
        <v>99</v>
      </c>
      <c r="D98" s="10" t="s">
        <v>398</v>
      </c>
      <c r="E98" s="10" t="s">
        <v>350</v>
      </c>
      <c r="F98" s="85" t="s">
        <v>587</v>
      </c>
      <c r="G98" s="6" t="s">
        <v>241</v>
      </c>
      <c r="H98" s="88" t="s">
        <v>596</v>
      </c>
      <c r="I98" s="88"/>
    </row>
    <row r="99" spans="1:9" ht="60" x14ac:dyDescent="0.2">
      <c r="A99" s="10">
        <v>7.3</v>
      </c>
      <c r="B99" s="31" t="s">
        <v>207</v>
      </c>
      <c r="C99" s="83" t="s">
        <v>100</v>
      </c>
      <c r="D99" s="10" t="s">
        <v>314</v>
      </c>
      <c r="E99" s="81" t="s">
        <v>585</v>
      </c>
      <c r="F99" s="85" t="s">
        <v>593</v>
      </c>
      <c r="G99" s="84" t="s">
        <v>563</v>
      </c>
      <c r="H99" s="88" t="s">
        <v>596</v>
      </c>
      <c r="I99" s="88"/>
    </row>
    <row r="100" spans="1:9" ht="48" x14ac:dyDescent="0.2">
      <c r="A100" s="10">
        <v>7.3</v>
      </c>
      <c r="B100" s="31" t="s">
        <v>207</v>
      </c>
      <c r="C100" s="83" t="s">
        <v>101</v>
      </c>
      <c r="D100" s="10" t="s">
        <v>397</v>
      </c>
      <c r="E100" s="7" t="s">
        <v>619</v>
      </c>
      <c r="F100" s="85" t="s">
        <v>587</v>
      </c>
      <c r="G100" s="84" t="s">
        <v>315</v>
      </c>
      <c r="H100" s="88" t="s">
        <v>596</v>
      </c>
      <c r="I100" s="88"/>
    </row>
    <row r="101" spans="1:9" ht="60" x14ac:dyDescent="0.2">
      <c r="A101" s="10">
        <v>7.3</v>
      </c>
      <c r="B101" s="31" t="s">
        <v>207</v>
      </c>
      <c r="C101" s="83" t="s">
        <v>102</v>
      </c>
      <c r="D101" s="10" t="s">
        <v>414</v>
      </c>
      <c r="E101" s="10" t="s">
        <v>350</v>
      </c>
      <c r="F101" s="85" t="s">
        <v>587</v>
      </c>
      <c r="G101" s="6" t="s">
        <v>241</v>
      </c>
      <c r="H101" s="88" t="s">
        <v>596</v>
      </c>
      <c r="I101" s="88"/>
    </row>
    <row r="102" spans="1:9" ht="72" x14ac:dyDescent="0.2">
      <c r="A102" s="10">
        <v>7.3</v>
      </c>
      <c r="B102" s="31" t="s">
        <v>207</v>
      </c>
      <c r="C102" s="83" t="s">
        <v>312</v>
      </c>
      <c r="D102" s="10" t="s">
        <v>396</v>
      </c>
      <c r="E102" s="10" t="s">
        <v>350</v>
      </c>
      <c r="F102" s="85" t="s">
        <v>587</v>
      </c>
      <c r="G102" s="6" t="s">
        <v>241</v>
      </c>
      <c r="H102" s="88" t="s">
        <v>596</v>
      </c>
      <c r="I102" s="88"/>
    </row>
    <row r="103" spans="1:9" ht="48" x14ac:dyDescent="0.2">
      <c r="A103" s="10">
        <v>7.3</v>
      </c>
      <c r="B103" s="31" t="s">
        <v>207</v>
      </c>
      <c r="C103" s="83" t="s">
        <v>103</v>
      </c>
      <c r="D103" s="10" t="s">
        <v>395</v>
      </c>
      <c r="E103" s="10" t="s">
        <v>351</v>
      </c>
      <c r="F103" s="85" t="s">
        <v>593</v>
      </c>
      <c r="G103" s="84" t="s">
        <v>316</v>
      </c>
      <c r="H103" s="88" t="s">
        <v>596</v>
      </c>
      <c r="I103" s="88"/>
    </row>
    <row r="104" spans="1:9" ht="60" x14ac:dyDescent="0.2">
      <c r="A104" s="11">
        <v>7.3</v>
      </c>
      <c r="B104" s="31" t="s">
        <v>207</v>
      </c>
      <c r="C104" s="83" t="s">
        <v>313</v>
      </c>
      <c r="D104" s="10" t="s">
        <v>399</v>
      </c>
      <c r="E104" s="7" t="s">
        <v>619</v>
      </c>
      <c r="F104" s="85" t="s">
        <v>587</v>
      </c>
      <c r="G104" s="84" t="s">
        <v>315</v>
      </c>
      <c r="H104" s="88" t="s">
        <v>596</v>
      </c>
      <c r="I104" s="88"/>
    </row>
    <row r="105" spans="1:9" ht="36" x14ac:dyDescent="0.2">
      <c r="A105" s="11">
        <v>12.1</v>
      </c>
      <c r="B105" s="31" t="s">
        <v>209</v>
      </c>
      <c r="C105" s="83" t="s">
        <v>107</v>
      </c>
      <c r="D105" s="81" t="s">
        <v>104</v>
      </c>
      <c r="E105" s="81" t="s">
        <v>585</v>
      </c>
      <c r="F105" s="85" t="s">
        <v>588</v>
      </c>
      <c r="G105" s="84" t="s">
        <v>563</v>
      </c>
      <c r="H105" s="88" t="s">
        <v>596</v>
      </c>
      <c r="I105" s="88"/>
    </row>
    <row r="106" spans="1:9" ht="36" x14ac:dyDescent="0.2">
      <c r="A106" s="11">
        <v>12.1</v>
      </c>
      <c r="B106" s="31" t="s">
        <v>209</v>
      </c>
      <c r="C106" s="83" t="s">
        <v>108</v>
      </c>
      <c r="D106" s="81" t="s">
        <v>105</v>
      </c>
      <c r="E106" s="81" t="s">
        <v>585</v>
      </c>
      <c r="F106" s="85" t="s">
        <v>588</v>
      </c>
      <c r="G106" s="84" t="s">
        <v>563</v>
      </c>
      <c r="H106" s="88" t="s">
        <v>596</v>
      </c>
      <c r="I106" s="88"/>
    </row>
    <row r="107" spans="1:9" ht="36" x14ac:dyDescent="0.2">
      <c r="A107" s="11">
        <v>12.1</v>
      </c>
      <c r="B107" s="31" t="s">
        <v>209</v>
      </c>
      <c r="C107" s="83" t="s">
        <v>109</v>
      </c>
      <c r="D107" s="81" t="s">
        <v>106</v>
      </c>
      <c r="E107" s="81" t="s">
        <v>585</v>
      </c>
      <c r="F107" s="85" t="s">
        <v>588</v>
      </c>
      <c r="G107" s="84" t="s">
        <v>563</v>
      </c>
      <c r="H107" s="88" t="s">
        <v>596</v>
      </c>
      <c r="I107" s="88"/>
    </row>
    <row r="108" spans="1:9" ht="36" x14ac:dyDescent="0.2">
      <c r="A108" s="11">
        <v>12.2</v>
      </c>
      <c r="B108" s="31" t="s">
        <v>210</v>
      </c>
      <c r="C108" s="83" t="s">
        <v>113</v>
      </c>
      <c r="D108" s="81" t="s">
        <v>110</v>
      </c>
      <c r="E108" s="81" t="s">
        <v>585</v>
      </c>
      <c r="F108" s="85" t="s">
        <v>588</v>
      </c>
      <c r="G108" s="84" t="s">
        <v>563</v>
      </c>
      <c r="H108" s="88" t="s">
        <v>596</v>
      </c>
      <c r="I108" s="88"/>
    </row>
    <row r="109" spans="1:9" ht="36" x14ac:dyDescent="0.2">
      <c r="A109" s="11">
        <v>12.2</v>
      </c>
      <c r="B109" s="31" t="s">
        <v>210</v>
      </c>
      <c r="C109" s="83" t="s">
        <v>114</v>
      </c>
      <c r="D109" s="81" t="s">
        <v>111</v>
      </c>
      <c r="E109" s="81" t="s">
        <v>585</v>
      </c>
      <c r="F109" s="85" t="s">
        <v>588</v>
      </c>
      <c r="G109" s="84" t="s">
        <v>563</v>
      </c>
      <c r="H109" s="88" t="s">
        <v>596</v>
      </c>
      <c r="I109" s="88"/>
    </row>
    <row r="110" spans="1:9" ht="36" x14ac:dyDescent="0.2">
      <c r="A110" s="11">
        <v>12.2</v>
      </c>
      <c r="B110" s="31" t="s">
        <v>210</v>
      </c>
      <c r="C110" s="83" t="s">
        <v>115</v>
      </c>
      <c r="D110" s="81" t="s">
        <v>112</v>
      </c>
      <c r="E110" s="81" t="s">
        <v>585</v>
      </c>
      <c r="F110" s="85" t="s">
        <v>588</v>
      </c>
      <c r="G110" s="84" t="s">
        <v>563</v>
      </c>
      <c r="H110" s="88" t="s">
        <v>596</v>
      </c>
      <c r="I110" s="88"/>
    </row>
    <row r="111" spans="1:9" ht="29.25" customHeight="1" x14ac:dyDescent="0.2">
      <c r="A111" s="11">
        <v>13.1</v>
      </c>
      <c r="B111" s="31" t="s">
        <v>211</v>
      </c>
      <c r="C111" s="83" t="s">
        <v>90</v>
      </c>
      <c r="D111" s="10" t="s">
        <v>298</v>
      </c>
      <c r="E111" s="81" t="s">
        <v>585</v>
      </c>
      <c r="F111" s="99" t="s">
        <v>446</v>
      </c>
      <c r="G111" s="84" t="s">
        <v>563</v>
      </c>
      <c r="H111" s="88" t="s">
        <v>598</v>
      </c>
      <c r="I111" s="88"/>
    </row>
    <row r="112" spans="1:9" ht="29.25" customHeight="1" x14ac:dyDescent="0.2">
      <c r="A112" s="11">
        <v>13.1</v>
      </c>
      <c r="B112" s="31" t="s">
        <v>211</v>
      </c>
      <c r="C112" s="83" t="s">
        <v>91</v>
      </c>
      <c r="D112" s="10" t="s">
        <v>299</v>
      </c>
      <c r="E112" s="81" t="s">
        <v>585</v>
      </c>
      <c r="F112" s="99" t="s">
        <v>446</v>
      </c>
      <c r="G112" s="84" t="s">
        <v>563</v>
      </c>
      <c r="H112" s="88" t="s">
        <v>598</v>
      </c>
      <c r="I112" s="88"/>
    </row>
    <row r="113" spans="1:9" s="100" customFormat="1" ht="39" customHeight="1" x14ac:dyDescent="0.2">
      <c r="A113" s="64">
        <v>13.1</v>
      </c>
      <c r="B113" s="97" t="s">
        <v>211</v>
      </c>
      <c r="C113" s="65" t="s">
        <v>432</v>
      </c>
      <c r="D113" s="64" t="s">
        <v>434</v>
      </c>
      <c r="E113" s="81" t="s">
        <v>585</v>
      </c>
      <c r="F113" s="99" t="s">
        <v>446</v>
      </c>
      <c r="G113" s="98" t="s">
        <v>563</v>
      </c>
      <c r="H113" s="88" t="s">
        <v>598</v>
      </c>
      <c r="I113" s="95"/>
    </row>
    <row r="114" spans="1:9" s="100" customFormat="1" ht="29.25" customHeight="1" x14ac:dyDescent="0.2">
      <c r="A114" s="64">
        <v>13.1</v>
      </c>
      <c r="B114" s="97" t="s">
        <v>211</v>
      </c>
      <c r="C114" s="65" t="s">
        <v>433</v>
      </c>
      <c r="D114" s="64" t="s">
        <v>435</v>
      </c>
      <c r="E114" s="81"/>
      <c r="F114" s="99" t="s">
        <v>446</v>
      </c>
      <c r="G114" s="98" t="s">
        <v>563</v>
      </c>
      <c r="H114" s="95" t="s">
        <v>597</v>
      </c>
      <c r="I114" s="95"/>
    </row>
    <row r="115" spans="1:9" ht="24" x14ac:dyDescent="0.2">
      <c r="A115" s="11">
        <v>13.1</v>
      </c>
      <c r="B115" s="31" t="s">
        <v>211</v>
      </c>
      <c r="C115" s="83" t="s">
        <v>92</v>
      </c>
      <c r="D115" s="10" t="s">
        <v>300</v>
      </c>
      <c r="E115" s="81"/>
      <c r="F115" s="99" t="s">
        <v>446</v>
      </c>
      <c r="G115" s="84" t="s">
        <v>563</v>
      </c>
      <c r="H115" s="95" t="s">
        <v>597</v>
      </c>
      <c r="I115" s="88"/>
    </row>
    <row r="116" spans="1:9" ht="48" x14ac:dyDescent="0.2">
      <c r="A116" s="11">
        <v>14.1</v>
      </c>
      <c r="B116" s="31" t="s">
        <v>212</v>
      </c>
      <c r="C116" s="83" t="s">
        <v>120</v>
      </c>
      <c r="D116" s="81" t="s">
        <v>116</v>
      </c>
      <c r="E116" s="81" t="s">
        <v>585</v>
      </c>
      <c r="F116" s="85" t="s">
        <v>588</v>
      </c>
      <c r="G116" s="84" t="s">
        <v>563</v>
      </c>
      <c r="H116" s="88" t="s">
        <v>420</v>
      </c>
      <c r="I116" s="88" t="s">
        <v>661</v>
      </c>
    </row>
    <row r="117" spans="1:9" ht="48" x14ac:dyDescent="0.2">
      <c r="A117" s="11">
        <v>14.1</v>
      </c>
      <c r="B117" s="31" t="s">
        <v>212</v>
      </c>
      <c r="C117" s="83" t="s">
        <v>121</v>
      </c>
      <c r="D117" s="81" t="s">
        <v>117</v>
      </c>
      <c r="E117" s="81" t="s">
        <v>585</v>
      </c>
      <c r="F117" s="85" t="s">
        <v>588</v>
      </c>
      <c r="G117" s="84" t="s">
        <v>563</v>
      </c>
      <c r="H117" s="88" t="s">
        <v>420</v>
      </c>
      <c r="I117" s="88" t="s">
        <v>661</v>
      </c>
    </row>
    <row r="118" spans="1:9" ht="48" x14ac:dyDescent="0.2">
      <c r="A118" s="11">
        <v>14.1</v>
      </c>
      <c r="B118" s="31" t="s">
        <v>212</v>
      </c>
      <c r="C118" s="83" t="s">
        <v>122</v>
      </c>
      <c r="D118" s="81" t="s">
        <v>118</v>
      </c>
      <c r="E118" s="81" t="s">
        <v>585</v>
      </c>
      <c r="F118" s="85" t="s">
        <v>588</v>
      </c>
      <c r="G118" s="84" t="s">
        <v>563</v>
      </c>
      <c r="H118" s="88" t="s">
        <v>420</v>
      </c>
      <c r="I118" s="88"/>
    </row>
    <row r="119" spans="1:9" ht="48" x14ac:dyDescent="0.2">
      <c r="A119" s="11">
        <v>14.1</v>
      </c>
      <c r="B119" s="31" t="s">
        <v>212</v>
      </c>
      <c r="C119" s="83" t="s">
        <v>123</v>
      </c>
      <c r="D119" s="81" t="s">
        <v>119</v>
      </c>
      <c r="E119" s="81" t="s">
        <v>585</v>
      </c>
      <c r="F119" s="85" t="s">
        <v>588</v>
      </c>
      <c r="G119" s="84" t="s">
        <v>563</v>
      </c>
      <c r="H119" s="88" t="s">
        <v>420</v>
      </c>
      <c r="I119" s="88"/>
    </row>
    <row r="120" spans="1:9" x14ac:dyDescent="0.2">
      <c r="A120" s="11">
        <v>15.1</v>
      </c>
      <c r="B120" s="31" t="s">
        <v>213</v>
      </c>
      <c r="C120" s="83" t="s">
        <v>126</v>
      </c>
      <c r="D120" s="81" t="s">
        <v>124</v>
      </c>
      <c r="E120" s="81" t="s">
        <v>585</v>
      </c>
      <c r="F120" s="85" t="s">
        <v>587</v>
      </c>
      <c r="G120" s="84" t="s">
        <v>563</v>
      </c>
      <c r="H120" s="88" t="s">
        <v>421</v>
      </c>
      <c r="I120" s="88"/>
    </row>
    <row r="121" spans="1:9" x14ac:dyDescent="0.2">
      <c r="A121" s="10">
        <v>15.1</v>
      </c>
      <c r="B121" s="31" t="s">
        <v>213</v>
      </c>
      <c r="C121" s="83" t="s">
        <v>127</v>
      </c>
      <c r="D121" s="81" t="s">
        <v>125</v>
      </c>
      <c r="E121" s="81" t="s">
        <v>585</v>
      </c>
      <c r="F121" s="85" t="s">
        <v>587</v>
      </c>
      <c r="G121" s="84" t="s">
        <v>563</v>
      </c>
      <c r="H121" s="88" t="s">
        <v>421</v>
      </c>
      <c r="I121" s="88"/>
    </row>
    <row r="122" spans="1:9" ht="24" x14ac:dyDescent="0.2">
      <c r="A122" s="10">
        <v>15.2</v>
      </c>
      <c r="B122" s="31" t="s">
        <v>214</v>
      </c>
      <c r="C122" s="83" t="s">
        <v>154</v>
      </c>
      <c r="D122" s="81" t="s">
        <v>147</v>
      </c>
      <c r="E122" s="81" t="s">
        <v>585</v>
      </c>
      <c r="F122" s="85" t="s">
        <v>587</v>
      </c>
      <c r="G122" s="84" t="s">
        <v>563</v>
      </c>
      <c r="H122" s="88" t="s">
        <v>421</v>
      </c>
      <c r="I122" s="88"/>
    </row>
    <row r="123" spans="1:9" ht="24" x14ac:dyDescent="0.2">
      <c r="A123" s="10">
        <v>15.2</v>
      </c>
      <c r="B123" s="31" t="s">
        <v>214</v>
      </c>
      <c r="C123" s="83" t="s">
        <v>155</v>
      </c>
      <c r="D123" s="81" t="s">
        <v>148</v>
      </c>
      <c r="E123" s="81" t="s">
        <v>585</v>
      </c>
      <c r="F123" s="85" t="s">
        <v>587</v>
      </c>
      <c r="G123" s="84" t="s">
        <v>563</v>
      </c>
      <c r="H123" s="88" t="s">
        <v>421</v>
      </c>
      <c r="I123" s="88"/>
    </row>
    <row r="124" spans="1:9" ht="24" x14ac:dyDescent="0.2">
      <c r="A124" s="10">
        <v>15.2</v>
      </c>
      <c r="B124" s="31" t="s">
        <v>214</v>
      </c>
      <c r="C124" s="83" t="s">
        <v>156</v>
      </c>
      <c r="D124" s="81" t="s">
        <v>149</v>
      </c>
      <c r="E124" s="81" t="s">
        <v>585</v>
      </c>
      <c r="F124" s="85" t="s">
        <v>587</v>
      </c>
      <c r="G124" s="84" t="s">
        <v>563</v>
      </c>
      <c r="H124" s="88" t="s">
        <v>421</v>
      </c>
      <c r="I124" s="88"/>
    </row>
    <row r="125" spans="1:9" ht="24" x14ac:dyDescent="0.2">
      <c r="A125" s="10">
        <v>15.2</v>
      </c>
      <c r="B125" s="31" t="s">
        <v>214</v>
      </c>
      <c r="C125" s="83" t="s">
        <v>157</v>
      </c>
      <c r="D125" s="81" t="s">
        <v>150</v>
      </c>
      <c r="E125" s="81" t="s">
        <v>585</v>
      </c>
      <c r="F125" s="85" t="s">
        <v>587</v>
      </c>
      <c r="G125" s="84" t="s">
        <v>563</v>
      </c>
      <c r="H125" s="88" t="s">
        <v>421</v>
      </c>
      <c r="I125" s="88"/>
    </row>
    <row r="126" spans="1:9" ht="24" x14ac:dyDescent="0.2">
      <c r="A126" s="10">
        <v>15.2</v>
      </c>
      <c r="B126" s="31" t="s">
        <v>214</v>
      </c>
      <c r="C126" s="83" t="s">
        <v>158</v>
      </c>
      <c r="D126" s="81" t="s">
        <v>151</v>
      </c>
      <c r="E126" s="81" t="s">
        <v>585</v>
      </c>
      <c r="F126" s="85" t="s">
        <v>587</v>
      </c>
      <c r="G126" s="84" t="s">
        <v>563</v>
      </c>
      <c r="H126" s="88" t="s">
        <v>421</v>
      </c>
      <c r="I126" s="88"/>
    </row>
    <row r="127" spans="1:9" ht="24" x14ac:dyDescent="0.2">
      <c r="A127" s="10">
        <v>15.2</v>
      </c>
      <c r="B127" s="31" t="s">
        <v>214</v>
      </c>
      <c r="C127" s="83" t="s">
        <v>159</v>
      </c>
      <c r="D127" s="81" t="s">
        <v>152</v>
      </c>
      <c r="E127" s="81" t="s">
        <v>585</v>
      </c>
      <c r="F127" s="99" t="s">
        <v>446</v>
      </c>
      <c r="G127" s="84" t="s">
        <v>563</v>
      </c>
      <c r="H127" s="88" t="s">
        <v>421</v>
      </c>
      <c r="I127" s="88"/>
    </row>
    <row r="128" spans="1:9" ht="24" x14ac:dyDescent="0.2">
      <c r="A128" s="10">
        <v>15.2</v>
      </c>
      <c r="B128" s="31" t="s">
        <v>214</v>
      </c>
      <c r="C128" s="83" t="s">
        <v>160</v>
      </c>
      <c r="D128" s="81" t="s">
        <v>153</v>
      </c>
      <c r="E128" s="81" t="s">
        <v>585</v>
      </c>
      <c r="F128" s="99" t="s">
        <v>446</v>
      </c>
      <c r="G128" s="84" t="s">
        <v>563</v>
      </c>
      <c r="H128" s="88" t="s">
        <v>421</v>
      </c>
      <c r="I128" s="88"/>
    </row>
    <row r="129" spans="1:9" ht="24" x14ac:dyDescent="0.2">
      <c r="A129" s="10">
        <v>15.3</v>
      </c>
      <c r="B129" s="31" t="s">
        <v>215</v>
      </c>
      <c r="C129" s="83" t="s">
        <v>163</v>
      </c>
      <c r="D129" s="81" t="s">
        <v>161</v>
      </c>
      <c r="E129" s="81" t="s">
        <v>585</v>
      </c>
      <c r="F129" s="85" t="s">
        <v>588</v>
      </c>
      <c r="G129" s="84" t="s">
        <v>563</v>
      </c>
      <c r="H129" s="88" t="s">
        <v>421</v>
      </c>
      <c r="I129" s="88"/>
    </row>
    <row r="130" spans="1:9" ht="24" x14ac:dyDescent="0.2">
      <c r="A130" s="10">
        <v>15.3</v>
      </c>
      <c r="B130" s="31" t="s">
        <v>215</v>
      </c>
      <c r="C130" s="83" t="s">
        <v>164</v>
      </c>
      <c r="D130" s="81" t="s">
        <v>162</v>
      </c>
      <c r="E130" s="81" t="s">
        <v>585</v>
      </c>
      <c r="F130" s="85" t="s">
        <v>588</v>
      </c>
      <c r="G130" s="84" t="s">
        <v>563</v>
      </c>
      <c r="H130" s="88" t="s">
        <v>421</v>
      </c>
      <c r="I130" s="88"/>
    </row>
    <row r="131" spans="1:9" ht="84" x14ac:dyDescent="0.2">
      <c r="A131" s="10">
        <v>16.100000000000001</v>
      </c>
      <c r="B131" s="31" t="s">
        <v>216</v>
      </c>
      <c r="C131" s="83" t="s">
        <v>131</v>
      </c>
      <c r="D131" s="81" t="s">
        <v>128</v>
      </c>
      <c r="E131" s="81" t="s">
        <v>585</v>
      </c>
      <c r="F131" s="85" t="s">
        <v>587</v>
      </c>
      <c r="G131" s="84" t="s">
        <v>563</v>
      </c>
      <c r="H131" s="88" t="s">
        <v>420</v>
      </c>
      <c r="I131" s="88"/>
    </row>
    <row r="132" spans="1:9" ht="84" x14ac:dyDescent="0.2">
      <c r="A132" s="10">
        <v>16.100000000000001</v>
      </c>
      <c r="B132" s="31" t="s">
        <v>216</v>
      </c>
      <c r="C132" s="83" t="s">
        <v>130</v>
      </c>
      <c r="D132" s="81" t="s">
        <v>129</v>
      </c>
      <c r="E132" s="81" t="s">
        <v>585</v>
      </c>
      <c r="F132" s="85" t="s">
        <v>587</v>
      </c>
      <c r="G132" s="84" t="s">
        <v>563</v>
      </c>
      <c r="H132" s="88" t="s">
        <v>420</v>
      </c>
      <c r="I132" s="88"/>
    </row>
    <row r="133" spans="1:9" ht="48" x14ac:dyDescent="0.2">
      <c r="A133" s="10">
        <v>16.2</v>
      </c>
      <c r="B133" s="31" t="s">
        <v>218</v>
      </c>
      <c r="C133" s="83" t="s">
        <v>165</v>
      </c>
      <c r="D133" s="10" t="s">
        <v>275</v>
      </c>
      <c r="E133" s="81" t="s">
        <v>585</v>
      </c>
      <c r="F133" s="85" t="s">
        <v>588</v>
      </c>
      <c r="G133" s="84" t="s">
        <v>563</v>
      </c>
      <c r="H133" s="88" t="s">
        <v>420</v>
      </c>
      <c r="I133" s="88"/>
    </row>
    <row r="134" spans="1:9" ht="48" x14ac:dyDescent="0.2">
      <c r="A134" s="10">
        <v>16.2</v>
      </c>
      <c r="B134" s="31" t="s">
        <v>218</v>
      </c>
      <c r="C134" s="83" t="s">
        <v>166</v>
      </c>
      <c r="D134" s="10" t="s">
        <v>267</v>
      </c>
      <c r="E134" s="81" t="s">
        <v>585</v>
      </c>
      <c r="F134" s="85" t="s">
        <v>588</v>
      </c>
      <c r="G134" s="84" t="s">
        <v>563</v>
      </c>
      <c r="H134" s="88" t="s">
        <v>420</v>
      </c>
      <c r="I134" s="88"/>
    </row>
    <row r="135" spans="1:9" ht="48" x14ac:dyDescent="0.2">
      <c r="A135" s="10">
        <v>16.2</v>
      </c>
      <c r="B135" s="31" t="s">
        <v>218</v>
      </c>
      <c r="C135" s="83" t="s">
        <v>167</v>
      </c>
      <c r="D135" s="10" t="s">
        <v>276</v>
      </c>
      <c r="E135" s="81" t="s">
        <v>585</v>
      </c>
      <c r="F135" s="85" t="s">
        <v>588</v>
      </c>
      <c r="G135" s="84" t="s">
        <v>563</v>
      </c>
      <c r="H135" s="88" t="s">
        <v>420</v>
      </c>
      <c r="I135" s="88"/>
    </row>
    <row r="136" spans="1:9" ht="48" x14ac:dyDescent="0.2">
      <c r="A136" s="10">
        <v>16.2</v>
      </c>
      <c r="B136" s="31" t="s">
        <v>218</v>
      </c>
      <c r="C136" s="83" t="s">
        <v>168</v>
      </c>
      <c r="D136" s="10" t="s">
        <v>277</v>
      </c>
      <c r="E136" s="81" t="s">
        <v>585</v>
      </c>
      <c r="F136" s="85" t="s">
        <v>588</v>
      </c>
      <c r="G136" s="84" t="s">
        <v>563</v>
      </c>
      <c r="H136" s="88" t="s">
        <v>420</v>
      </c>
      <c r="I136" s="88"/>
    </row>
    <row r="137" spans="1:9" ht="48" x14ac:dyDescent="0.2">
      <c r="A137" s="10">
        <v>16.2</v>
      </c>
      <c r="B137" s="31" t="s">
        <v>218</v>
      </c>
      <c r="C137" s="83" t="s">
        <v>169</v>
      </c>
      <c r="D137" s="10" t="s">
        <v>278</v>
      </c>
      <c r="E137" s="81" t="s">
        <v>585</v>
      </c>
      <c r="F137" s="85" t="s">
        <v>588</v>
      </c>
      <c r="G137" s="84" t="s">
        <v>563</v>
      </c>
      <c r="H137" s="88" t="s">
        <v>420</v>
      </c>
      <c r="I137" s="88"/>
    </row>
    <row r="138" spans="1:9" ht="48" x14ac:dyDescent="0.2">
      <c r="A138" s="10">
        <v>16.2</v>
      </c>
      <c r="B138" s="31" t="s">
        <v>218</v>
      </c>
      <c r="C138" s="83" t="s">
        <v>170</v>
      </c>
      <c r="D138" s="10" t="s">
        <v>279</v>
      </c>
      <c r="E138" s="81" t="s">
        <v>585</v>
      </c>
      <c r="F138" s="85" t="s">
        <v>588</v>
      </c>
      <c r="G138" s="84" t="s">
        <v>563</v>
      </c>
      <c r="H138" s="88" t="s">
        <v>420</v>
      </c>
      <c r="I138" s="88"/>
    </row>
    <row r="139" spans="1:9" ht="48" x14ac:dyDescent="0.2">
      <c r="A139" s="10">
        <v>16.2</v>
      </c>
      <c r="B139" s="31" t="s">
        <v>218</v>
      </c>
      <c r="C139" s="83" t="s">
        <v>171</v>
      </c>
      <c r="D139" s="10" t="s">
        <v>280</v>
      </c>
      <c r="E139" s="81" t="s">
        <v>585</v>
      </c>
      <c r="F139" s="85" t="s">
        <v>588</v>
      </c>
      <c r="G139" s="84" t="s">
        <v>563</v>
      </c>
      <c r="H139" s="88" t="s">
        <v>420</v>
      </c>
      <c r="I139" s="88"/>
    </row>
    <row r="140" spans="1:9" ht="48" x14ac:dyDescent="0.2">
      <c r="A140" s="10">
        <v>16.2</v>
      </c>
      <c r="B140" s="31" t="s">
        <v>218</v>
      </c>
      <c r="C140" s="83" t="s">
        <v>322</v>
      </c>
      <c r="D140" s="87" t="s">
        <v>400</v>
      </c>
      <c r="E140" s="87" t="s">
        <v>412</v>
      </c>
      <c r="F140" s="85" t="s">
        <v>588</v>
      </c>
      <c r="G140" s="84" t="s">
        <v>242</v>
      </c>
      <c r="H140" s="88" t="s">
        <v>420</v>
      </c>
      <c r="I140" s="88"/>
    </row>
    <row r="141" spans="1:9" ht="48" x14ac:dyDescent="0.2">
      <c r="A141" s="10">
        <v>16.2</v>
      </c>
      <c r="B141" s="31" t="s">
        <v>218</v>
      </c>
      <c r="C141" s="83" t="s">
        <v>172</v>
      </c>
      <c r="D141" s="11" t="s">
        <v>281</v>
      </c>
      <c r="E141" s="81" t="s">
        <v>585</v>
      </c>
      <c r="F141" s="85" t="s">
        <v>588</v>
      </c>
      <c r="G141" s="84" t="s">
        <v>563</v>
      </c>
      <c r="H141" s="88" t="s">
        <v>420</v>
      </c>
      <c r="I141" s="88"/>
    </row>
    <row r="142" spans="1:9" ht="48" x14ac:dyDescent="0.2">
      <c r="A142" s="10">
        <v>16.2</v>
      </c>
      <c r="B142" s="31" t="s">
        <v>218</v>
      </c>
      <c r="C142" s="83" t="s">
        <v>173</v>
      </c>
      <c r="D142" s="10" t="s">
        <v>249</v>
      </c>
      <c r="E142" s="81" t="s">
        <v>585</v>
      </c>
      <c r="F142" s="85" t="s">
        <v>588</v>
      </c>
      <c r="G142" s="84" t="s">
        <v>563</v>
      </c>
      <c r="H142" s="88" t="s">
        <v>420</v>
      </c>
      <c r="I142" s="88"/>
    </row>
    <row r="143" spans="1:9" ht="48" x14ac:dyDescent="0.2">
      <c r="A143" s="10">
        <v>16.2</v>
      </c>
      <c r="B143" s="31" t="s">
        <v>218</v>
      </c>
      <c r="C143" s="83" t="s">
        <v>174</v>
      </c>
      <c r="D143" s="10" t="s">
        <v>250</v>
      </c>
      <c r="E143" s="81" t="s">
        <v>585</v>
      </c>
      <c r="F143" s="85" t="s">
        <v>588</v>
      </c>
      <c r="G143" s="84" t="s">
        <v>563</v>
      </c>
      <c r="H143" s="88" t="s">
        <v>420</v>
      </c>
      <c r="I143" s="88"/>
    </row>
    <row r="144" spans="1:9" ht="48" x14ac:dyDescent="0.2">
      <c r="A144" s="10">
        <v>16.2</v>
      </c>
      <c r="B144" s="31" t="s">
        <v>218</v>
      </c>
      <c r="C144" s="83" t="s">
        <v>175</v>
      </c>
      <c r="D144" s="10" t="s">
        <v>251</v>
      </c>
      <c r="E144" s="81" t="s">
        <v>585</v>
      </c>
      <c r="F144" s="85" t="s">
        <v>588</v>
      </c>
      <c r="G144" s="84" t="s">
        <v>563</v>
      </c>
      <c r="H144" s="88" t="s">
        <v>420</v>
      </c>
      <c r="I144" s="88"/>
    </row>
    <row r="145" spans="1:9" ht="48" x14ac:dyDescent="0.2">
      <c r="A145" s="10">
        <v>16.2</v>
      </c>
      <c r="B145" s="31" t="s">
        <v>218</v>
      </c>
      <c r="C145" s="83" t="s">
        <v>176</v>
      </c>
      <c r="D145" s="10" t="s">
        <v>252</v>
      </c>
      <c r="E145" s="81" t="s">
        <v>585</v>
      </c>
      <c r="F145" s="85" t="s">
        <v>588</v>
      </c>
      <c r="G145" s="84" t="s">
        <v>563</v>
      </c>
      <c r="H145" s="88" t="s">
        <v>420</v>
      </c>
      <c r="I145" s="88"/>
    </row>
    <row r="146" spans="1:9" ht="48" x14ac:dyDescent="0.2">
      <c r="A146" s="10">
        <v>16.2</v>
      </c>
      <c r="B146" s="31" t="s">
        <v>218</v>
      </c>
      <c r="C146" s="83" t="s">
        <v>177</v>
      </c>
      <c r="D146" s="10" t="s">
        <v>253</v>
      </c>
      <c r="E146" s="81" t="s">
        <v>585</v>
      </c>
      <c r="F146" s="85" t="s">
        <v>588</v>
      </c>
      <c r="G146" s="84" t="s">
        <v>563</v>
      </c>
      <c r="H146" s="88" t="s">
        <v>420</v>
      </c>
      <c r="I146" s="88"/>
    </row>
    <row r="147" spans="1:9" ht="48" x14ac:dyDescent="0.2">
      <c r="A147" s="10">
        <v>16.2</v>
      </c>
      <c r="B147" s="31" t="s">
        <v>218</v>
      </c>
      <c r="C147" s="83" t="s">
        <v>178</v>
      </c>
      <c r="D147" s="10" t="s">
        <v>401</v>
      </c>
      <c r="E147" s="87" t="s">
        <v>571</v>
      </c>
      <c r="F147" s="85" t="s">
        <v>588</v>
      </c>
      <c r="G147" s="84" t="s">
        <v>242</v>
      </c>
      <c r="H147" s="88" t="s">
        <v>420</v>
      </c>
      <c r="I147" s="88"/>
    </row>
    <row r="148" spans="1:9" s="100" customFormat="1" ht="48" x14ac:dyDescent="0.2">
      <c r="A148" s="79">
        <v>16.2</v>
      </c>
      <c r="B148" s="63" t="s">
        <v>218</v>
      </c>
      <c r="C148" s="65" t="s">
        <v>323</v>
      </c>
      <c r="D148" s="79" t="s">
        <v>570</v>
      </c>
      <c r="E148" s="81" t="s">
        <v>585</v>
      </c>
      <c r="F148" s="85" t="s">
        <v>588</v>
      </c>
      <c r="G148" s="98" t="s">
        <v>563</v>
      </c>
      <c r="H148" s="95" t="s">
        <v>420</v>
      </c>
      <c r="I148" s="95"/>
    </row>
    <row r="149" spans="1:9" ht="48" x14ac:dyDescent="0.2">
      <c r="A149" s="10">
        <v>16.2</v>
      </c>
      <c r="B149" s="31" t="s">
        <v>218</v>
      </c>
      <c r="C149" s="83" t="s">
        <v>179</v>
      </c>
      <c r="D149" s="7" t="s">
        <v>132</v>
      </c>
      <c r="E149" s="81" t="s">
        <v>585</v>
      </c>
      <c r="F149" s="99" t="s">
        <v>446</v>
      </c>
      <c r="G149" s="84" t="s">
        <v>563</v>
      </c>
      <c r="H149" s="88" t="s">
        <v>420</v>
      </c>
      <c r="I149" s="88"/>
    </row>
    <row r="150" spans="1:9" ht="48" x14ac:dyDescent="0.2">
      <c r="A150" s="10">
        <v>16.2</v>
      </c>
      <c r="B150" s="31" t="s">
        <v>218</v>
      </c>
      <c r="C150" s="83" t="s">
        <v>180</v>
      </c>
      <c r="D150" s="81" t="s">
        <v>133</v>
      </c>
      <c r="E150" s="81" t="s">
        <v>585</v>
      </c>
      <c r="F150" s="99" t="s">
        <v>446</v>
      </c>
      <c r="G150" s="84" t="s">
        <v>563</v>
      </c>
      <c r="H150" s="88" t="s">
        <v>420</v>
      </c>
      <c r="I150" s="88"/>
    </row>
    <row r="151" spans="1:9" ht="48" x14ac:dyDescent="0.2">
      <c r="A151" s="10">
        <v>16.2</v>
      </c>
      <c r="B151" s="31" t="s">
        <v>218</v>
      </c>
      <c r="C151" s="83" t="s">
        <v>181</v>
      </c>
      <c r="D151" s="81" t="s">
        <v>134</v>
      </c>
      <c r="E151" s="81" t="s">
        <v>585</v>
      </c>
      <c r="F151" s="85" t="s">
        <v>593</v>
      </c>
      <c r="G151" s="84" t="s">
        <v>563</v>
      </c>
      <c r="H151" s="88" t="s">
        <v>420</v>
      </c>
      <c r="I151" s="88"/>
    </row>
    <row r="152" spans="1:9" s="100" customFormat="1" ht="48" x14ac:dyDescent="0.2">
      <c r="A152" s="64">
        <v>16.2</v>
      </c>
      <c r="B152" s="97" t="s">
        <v>218</v>
      </c>
      <c r="C152" s="65" t="s">
        <v>539</v>
      </c>
      <c r="D152" s="86" t="s">
        <v>540</v>
      </c>
      <c r="E152" s="81" t="s">
        <v>585</v>
      </c>
      <c r="F152" s="85" t="s">
        <v>588</v>
      </c>
      <c r="G152" s="98" t="s">
        <v>563</v>
      </c>
      <c r="H152" s="95" t="s">
        <v>420</v>
      </c>
      <c r="I152" s="95"/>
    </row>
    <row r="153" spans="1:9" ht="24" x14ac:dyDescent="0.2">
      <c r="A153" s="10">
        <v>16.3</v>
      </c>
      <c r="B153" s="31" t="s">
        <v>217</v>
      </c>
      <c r="C153" s="83" t="s">
        <v>95</v>
      </c>
      <c r="D153" s="7" t="s">
        <v>301</v>
      </c>
      <c r="E153" s="81" t="s">
        <v>585</v>
      </c>
      <c r="F153" s="85" t="s">
        <v>587</v>
      </c>
      <c r="G153" s="84" t="s">
        <v>563</v>
      </c>
      <c r="H153" s="88" t="s">
        <v>420</v>
      </c>
      <c r="I153" s="88"/>
    </row>
    <row r="154" spans="1:9" ht="24" x14ac:dyDescent="0.2">
      <c r="A154" s="10">
        <v>16.3</v>
      </c>
      <c r="B154" s="31" t="s">
        <v>217</v>
      </c>
      <c r="C154" s="83" t="s">
        <v>96</v>
      </c>
      <c r="D154" s="7" t="s">
        <v>302</v>
      </c>
      <c r="E154" s="81" t="s">
        <v>585</v>
      </c>
      <c r="F154" s="85" t="s">
        <v>587</v>
      </c>
      <c r="G154" s="84" t="s">
        <v>563</v>
      </c>
      <c r="H154" s="88" t="s">
        <v>420</v>
      </c>
      <c r="I154" s="88"/>
    </row>
    <row r="155" spans="1:9" ht="72" x14ac:dyDescent="0.2">
      <c r="A155" s="10">
        <v>16.3</v>
      </c>
      <c r="B155" s="31" t="s">
        <v>217</v>
      </c>
      <c r="C155" s="83" t="s">
        <v>97</v>
      </c>
      <c r="D155" s="81" t="s">
        <v>402</v>
      </c>
      <c r="E155" s="81" t="s">
        <v>352</v>
      </c>
      <c r="F155" s="85" t="s">
        <v>587</v>
      </c>
      <c r="G155" s="6" t="s">
        <v>243</v>
      </c>
      <c r="H155" s="88" t="s">
        <v>420</v>
      </c>
      <c r="I155" s="88"/>
    </row>
    <row r="156" spans="1:9" ht="72" x14ac:dyDescent="0.2">
      <c r="A156" s="10">
        <v>16.3</v>
      </c>
      <c r="B156" s="31" t="s">
        <v>217</v>
      </c>
      <c r="C156" s="83" t="s">
        <v>98</v>
      </c>
      <c r="D156" s="81" t="s">
        <v>403</v>
      </c>
      <c r="E156" s="81" t="s">
        <v>352</v>
      </c>
      <c r="F156" s="85" t="s">
        <v>587</v>
      </c>
      <c r="G156" s="6" t="s">
        <v>243</v>
      </c>
      <c r="H156" s="88" t="s">
        <v>420</v>
      </c>
      <c r="I156" s="88"/>
    </row>
    <row r="157" spans="1:9" ht="72" x14ac:dyDescent="0.2">
      <c r="A157" s="10">
        <v>17.100000000000001</v>
      </c>
      <c r="B157" s="31" t="s">
        <v>93</v>
      </c>
      <c r="C157" s="83" t="s">
        <v>94</v>
      </c>
      <c r="D157" s="81" t="s">
        <v>93</v>
      </c>
      <c r="E157" s="81" t="s">
        <v>585</v>
      </c>
      <c r="F157" s="85" t="s">
        <v>588</v>
      </c>
      <c r="G157" s="84" t="s">
        <v>563</v>
      </c>
      <c r="H157" s="99" t="s">
        <v>441</v>
      </c>
      <c r="I157" s="99"/>
    </row>
    <row r="158" spans="1:9" ht="36" x14ac:dyDescent="0.2">
      <c r="A158" s="10">
        <v>17.2</v>
      </c>
      <c r="B158" s="31" t="s">
        <v>183</v>
      </c>
      <c r="C158" s="83" t="s">
        <v>184</v>
      </c>
      <c r="D158" s="81" t="s">
        <v>183</v>
      </c>
      <c r="E158" s="81" t="s">
        <v>585</v>
      </c>
      <c r="F158" s="85" t="s">
        <v>588</v>
      </c>
      <c r="G158" s="84" t="s">
        <v>563</v>
      </c>
      <c r="H158" s="99" t="s">
        <v>441</v>
      </c>
      <c r="I158" s="99"/>
    </row>
    <row r="159" spans="1:9" ht="36" x14ac:dyDescent="0.2">
      <c r="A159" s="10">
        <v>17.3</v>
      </c>
      <c r="B159" s="31" t="s">
        <v>318</v>
      </c>
      <c r="C159" s="83" t="s">
        <v>182</v>
      </c>
      <c r="D159" s="81" t="s">
        <v>416</v>
      </c>
      <c r="E159" s="81" t="s">
        <v>418</v>
      </c>
      <c r="F159" s="85" t="s">
        <v>573</v>
      </c>
      <c r="G159" s="6" t="s">
        <v>415</v>
      </c>
      <c r="H159" s="99" t="s">
        <v>441</v>
      </c>
      <c r="I159" s="99"/>
    </row>
    <row r="160" spans="1:9" ht="24" x14ac:dyDescent="0.2">
      <c r="A160" s="10">
        <v>17.399999999999999</v>
      </c>
      <c r="B160" s="31" t="s">
        <v>219</v>
      </c>
      <c r="C160" s="83" t="s">
        <v>136</v>
      </c>
      <c r="D160" s="81" t="s">
        <v>135</v>
      </c>
      <c r="E160" s="81" t="s">
        <v>585</v>
      </c>
      <c r="F160" s="99" t="s">
        <v>446</v>
      </c>
      <c r="G160" s="84" t="s">
        <v>563</v>
      </c>
      <c r="H160" s="99" t="s">
        <v>441</v>
      </c>
      <c r="I160" s="99"/>
    </row>
    <row r="161" spans="1:9" ht="24" x14ac:dyDescent="0.2">
      <c r="A161" s="10">
        <v>18.100000000000001</v>
      </c>
      <c r="B161" s="31" t="s">
        <v>220</v>
      </c>
      <c r="C161" s="83" t="s">
        <v>340</v>
      </c>
      <c r="D161" s="11" t="s">
        <v>282</v>
      </c>
      <c r="E161" s="81" t="s">
        <v>585</v>
      </c>
      <c r="F161" s="85" t="s">
        <v>593</v>
      </c>
      <c r="G161" s="84" t="s">
        <v>563</v>
      </c>
      <c r="H161" s="88" t="s">
        <v>420</v>
      </c>
      <c r="I161" s="88"/>
    </row>
    <row r="162" spans="1:9" ht="24" x14ac:dyDescent="0.2">
      <c r="A162" s="10">
        <v>18.100000000000001</v>
      </c>
      <c r="B162" s="31" t="s">
        <v>220</v>
      </c>
      <c r="C162" s="83" t="s">
        <v>341</v>
      </c>
      <c r="D162" s="11" t="s">
        <v>283</v>
      </c>
      <c r="E162" s="81" t="s">
        <v>585</v>
      </c>
      <c r="F162" s="85" t="s">
        <v>593</v>
      </c>
      <c r="G162" s="84" t="s">
        <v>563</v>
      </c>
      <c r="H162" s="88" t="s">
        <v>420</v>
      </c>
      <c r="I162" s="88"/>
    </row>
    <row r="163" spans="1:9" ht="24" x14ac:dyDescent="0.2">
      <c r="A163" s="10">
        <v>18.100000000000001</v>
      </c>
      <c r="B163" s="31" t="s">
        <v>220</v>
      </c>
      <c r="C163" s="83" t="s">
        <v>342</v>
      </c>
      <c r="D163" s="11" t="s">
        <v>336</v>
      </c>
      <c r="E163" s="81" t="s">
        <v>585</v>
      </c>
      <c r="F163" s="85" t="s">
        <v>593</v>
      </c>
      <c r="G163" s="84" t="s">
        <v>563</v>
      </c>
      <c r="H163" s="88" t="s">
        <v>420</v>
      </c>
      <c r="I163" s="88"/>
    </row>
    <row r="164" spans="1:9" ht="24" x14ac:dyDescent="0.2">
      <c r="A164" s="10">
        <v>18.100000000000001</v>
      </c>
      <c r="B164" s="31" t="s">
        <v>220</v>
      </c>
      <c r="C164" s="83" t="s">
        <v>343</v>
      </c>
      <c r="D164" s="11" t="s">
        <v>286</v>
      </c>
      <c r="E164" s="81" t="s">
        <v>585</v>
      </c>
      <c r="F164" s="85" t="s">
        <v>593</v>
      </c>
      <c r="G164" s="84" t="s">
        <v>563</v>
      </c>
      <c r="H164" s="95" t="s">
        <v>420</v>
      </c>
      <c r="I164" s="95"/>
    </row>
    <row r="165" spans="1:9" ht="24" x14ac:dyDescent="0.2">
      <c r="A165" s="10">
        <v>18.100000000000001</v>
      </c>
      <c r="B165" s="31" t="s">
        <v>220</v>
      </c>
      <c r="C165" s="83" t="s">
        <v>344</v>
      </c>
      <c r="D165" s="11" t="s">
        <v>284</v>
      </c>
      <c r="E165" s="81" t="s">
        <v>585</v>
      </c>
      <c r="F165" s="85" t="s">
        <v>593</v>
      </c>
      <c r="G165" s="84" t="s">
        <v>563</v>
      </c>
      <c r="H165" s="95" t="s">
        <v>420</v>
      </c>
      <c r="I165" s="95"/>
    </row>
    <row r="166" spans="1:9" ht="24" x14ac:dyDescent="0.2">
      <c r="A166" s="11">
        <v>18.100000000000001</v>
      </c>
      <c r="B166" s="41" t="s">
        <v>220</v>
      </c>
      <c r="C166" s="38" t="s">
        <v>345</v>
      </c>
      <c r="D166" s="11" t="s">
        <v>285</v>
      </c>
      <c r="E166" s="7" t="s">
        <v>585</v>
      </c>
      <c r="F166" s="88" t="s">
        <v>593</v>
      </c>
      <c r="G166" s="84" t="s">
        <v>563</v>
      </c>
      <c r="H166" s="95" t="s">
        <v>420</v>
      </c>
      <c r="I166" s="95"/>
    </row>
    <row r="167" spans="1:9" ht="24" x14ac:dyDescent="0.2">
      <c r="A167" s="10">
        <v>18.100000000000001</v>
      </c>
      <c r="B167" s="31" t="s">
        <v>220</v>
      </c>
      <c r="C167" s="83" t="s">
        <v>346</v>
      </c>
      <c r="D167" s="11" t="s">
        <v>337</v>
      </c>
      <c r="E167" s="81" t="s">
        <v>585</v>
      </c>
      <c r="F167" s="85" t="s">
        <v>593</v>
      </c>
      <c r="G167" s="84" t="s">
        <v>563</v>
      </c>
      <c r="H167" s="95" t="s">
        <v>420</v>
      </c>
      <c r="I167" s="95"/>
    </row>
    <row r="168" spans="1:9" ht="24" x14ac:dyDescent="0.2">
      <c r="A168" s="11">
        <v>18.100000000000001</v>
      </c>
      <c r="B168" s="31" t="s">
        <v>220</v>
      </c>
      <c r="C168" s="83" t="s">
        <v>347</v>
      </c>
      <c r="D168" s="11" t="s">
        <v>338</v>
      </c>
      <c r="E168" s="81" t="s">
        <v>585</v>
      </c>
      <c r="F168" s="85" t="s">
        <v>593</v>
      </c>
      <c r="G168" s="84" t="s">
        <v>563</v>
      </c>
      <c r="H168" s="88" t="s">
        <v>420</v>
      </c>
      <c r="I168" s="88"/>
    </row>
    <row r="169" spans="1:9" ht="24" x14ac:dyDescent="0.2">
      <c r="A169" s="11">
        <v>18.100000000000001</v>
      </c>
      <c r="B169" s="31" t="s">
        <v>220</v>
      </c>
      <c r="C169" s="65" t="s">
        <v>436</v>
      </c>
      <c r="D169" s="11" t="s">
        <v>339</v>
      </c>
      <c r="E169" s="81" t="s">
        <v>585</v>
      </c>
      <c r="F169" s="85" t="s">
        <v>593</v>
      </c>
      <c r="G169" s="84" t="s">
        <v>563</v>
      </c>
      <c r="H169" s="88" t="s">
        <v>420</v>
      </c>
      <c r="I169" s="88"/>
    </row>
    <row r="170" spans="1:9" ht="48" x14ac:dyDescent="0.2">
      <c r="A170" s="11">
        <v>18.2</v>
      </c>
      <c r="B170" s="31" t="s">
        <v>221</v>
      </c>
      <c r="C170" s="83" t="s">
        <v>137</v>
      </c>
      <c r="D170" s="11" t="s">
        <v>404</v>
      </c>
      <c r="E170" s="11" t="s">
        <v>353</v>
      </c>
      <c r="F170" s="85" t="s">
        <v>588</v>
      </c>
      <c r="G170" s="6" t="s">
        <v>244</v>
      </c>
      <c r="H170" s="88" t="s">
        <v>596</v>
      </c>
      <c r="I170" s="88"/>
    </row>
    <row r="171" spans="1:9" ht="48" x14ac:dyDescent="0.2">
      <c r="A171" s="11">
        <v>18.2</v>
      </c>
      <c r="B171" s="31" t="s">
        <v>221</v>
      </c>
      <c r="C171" s="83" t="s">
        <v>138</v>
      </c>
      <c r="D171" s="11" t="s">
        <v>405</v>
      </c>
      <c r="E171" s="11" t="s">
        <v>353</v>
      </c>
      <c r="F171" s="85" t="s">
        <v>588</v>
      </c>
      <c r="G171" s="6" t="s">
        <v>244</v>
      </c>
      <c r="H171" s="88" t="s">
        <v>596</v>
      </c>
      <c r="I171" s="88"/>
    </row>
    <row r="172" spans="1:9" ht="48" x14ac:dyDescent="0.2">
      <c r="A172" s="11">
        <v>18.2</v>
      </c>
      <c r="B172" s="31" t="s">
        <v>221</v>
      </c>
      <c r="C172" s="83" t="s">
        <v>139</v>
      </c>
      <c r="D172" s="11" t="s">
        <v>406</v>
      </c>
      <c r="E172" s="11" t="s">
        <v>353</v>
      </c>
      <c r="F172" s="85" t="s">
        <v>588</v>
      </c>
      <c r="G172" s="6" t="s">
        <v>244</v>
      </c>
      <c r="H172" s="88" t="s">
        <v>596</v>
      </c>
      <c r="I172" s="88"/>
    </row>
    <row r="173" spans="1:9" ht="48" x14ac:dyDescent="0.2">
      <c r="A173" s="11">
        <v>18.3</v>
      </c>
      <c r="B173" s="31" t="s">
        <v>222</v>
      </c>
      <c r="C173" s="83" t="s">
        <v>185</v>
      </c>
      <c r="D173" s="87" t="s">
        <v>407</v>
      </c>
      <c r="E173" s="11" t="s">
        <v>353</v>
      </c>
      <c r="F173" s="85" t="s">
        <v>588</v>
      </c>
      <c r="G173" s="6" t="s">
        <v>244</v>
      </c>
      <c r="H173" s="88" t="s">
        <v>596</v>
      </c>
      <c r="I173" s="88"/>
    </row>
    <row r="174" spans="1:9" ht="60" x14ac:dyDescent="0.2">
      <c r="A174" s="11">
        <v>18.3</v>
      </c>
      <c r="B174" s="31" t="s">
        <v>222</v>
      </c>
      <c r="C174" s="83" t="s">
        <v>186</v>
      </c>
      <c r="D174" s="87" t="s">
        <v>408</v>
      </c>
      <c r="E174" s="11" t="s">
        <v>353</v>
      </c>
      <c r="F174" s="85" t="s">
        <v>588</v>
      </c>
      <c r="G174" s="6" t="s">
        <v>244</v>
      </c>
      <c r="H174" s="88" t="s">
        <v>596</v>
      </c>
      <c r="I174" s="88"/>
    </row>
    <row r="175" spans="1:9" ht="48" x14ac:dyDescent="0.2">
      <c r="A175" s="11">
        <v>18.3</v>
      </c>
      <c r="B175" s="31" t="s">
        <v>222</v>
      </c>
      <c r="C175" s="83" t="s">
        <v>187</v>
      </c>
      <c r="D175" s="10" t="s">
        <v>409</v>
      </c>
      <c r="E175" s="11" t="s">
        <v>353</v>
      </c>
      <c r="F175" s="85" t="s">
        <v>588</v>
      </c>
      <c r="G175" s="6" t="s">
        <v>244</v>
      </c>
      <c r="H175" s="88" t="s">
        <v>596</v>
      </c>
      <c r="I175" s="88"/>
    </row>
    <row r="176" spans="1:9" ht="48" x14ac:dyDescent="0.2">
      <c r="A176" s="11">
        <v>18.399999999999999</v>
      </c>
      <c r="B176" s="31" t="s">
        <v>223</v>
      </c>
      <c r="C176" s="83" t="s">
        <v>190</v>
      </c>
      <c r="D176" s="10" t="s">
        <v>270</v>
      </c>
      <c r="E176" s="81" t="s">
        <v>585</v>
      </c>
      <c r="F176" s="85" t="s">
        <v>588</v>
      </c>
      <c r="G176" s="84" t="s">
        <v>563</v>
      </c>
      <c r="H176" s="88" t="s">
        <v>420</v>
      </c>
      <c r="I176" s="88"/>
    </row>
    <row r="177" spans="1:9" ht="36" x14ac:dyDescent="0.2">
      <c r="A177" s="11">
        <v>18.399999999999999</v>
      </c>
      <c r="B177" s="31" t="s">
        <v>223</v>
      </c>
      <c r="C177" s="83" t="s">
        <v>191</v>
      </c>
      <c r="D177" s="10" t="s">
        <v>254</v>
      </c>
      <c r="E177" s="81" t="s">
        <v>585</v>
      </c>
      <c r="F177" s="85" t="s">
        <v>588</v>
      </c>
      <c r="G177" s="84" t="s">
        <v>563</v>
      </c>
      <c r="H177" s="88" t="s">
        <v>420</v>
      </c>
      <c r="I177" s="88"/>
    </row>
    <row r="178" spans="1:9" ht="36" x14ac:dyDescent="0.2">
      <c r="A178" s="11">
        <v>18.399999999999999</v>
      </c>
      <c r="B178" s="31" t="s">
        <v>223</v>
      </c>
      <c r="C178" s="83" t="s">
        <v>192</v>
      </c>
      <c r="D178" s="10" t="s">
        <v>255</v>
      </c>
      <c r="E178" s="81" t="s">
        <v>585</v>
      </c>
      <c r="F178" s="85" t="s">
        <v>588</v>
      </c>
      <c r="G178" s="84" t="s">
        <v>563</v>
      </c>
      <c r="H178" s="88" t="s">
        <v>420</v>
      </c>
      <c r="I178" s="88"/>
    </row>
    <row r="179" spans="1:9" ht="36" x14ac:dyDescent="0.2">
      <c r="A179" s="11">
        <v>19.100000000000001</v>
      </c>
      <c r="B179" s="31" t="s">
        <v>224</v>
      </c>
      <c r="C179" s="83" t="s">
        <v>188</v>
      </c>
      <c r="D179" s="81" t="s">
        <v>140</v>
      </c>
      <c r="E179" s="81" t="s">
        <v>585</v>
      </c>
      <c r="F179" s="85" t="s">
        <v>593</v>
      </c>
      <c r="G179" s="84" t="s">
        <v>563</v>
      </c>
      <c r="H179" s="88" t="s">
        <v>420</v>
      </c>
      <c r="I179" s="88"/>
    </row>
    <row r="180" spans="1:9" ht="36" x14ac:dyDescent="0.2">
      <c r="A180" s="11">
        <v>19.100000000000001</v>
      </c>
      <c r="B180" s="31" t="s">
        <v>224</v>
      </c>
      <c r="C180" s="83" t="s">
        <v>189</v>
      </c>
      <c r="D180" s="81" t="s">
        <v>141</v>
      </c>
      <c r="E180" s="81" t="s">
        <v>585</v>
      </c>
      <c r="F180" s="85" t="s">
        <v>593</v>
      </c>
      <c r="G180" s="84" t="s">
        <v>563</v>
      </c>
      <c r="H180" s="88" t="s">
        <v>420</v>
      </c>
      <c r="I180" s="88"/>
    </row>
    <row r="181" spans="1:9" s="100" customFormat="1" ht="36" x14ac:dyDescent="0.2">
      <c r="A181" s="69">
        <v>19.100000000000001</v>
      </c>
      <c r="B181" s="97" t="s">
        <v>224</v>
      </c>
      <c r="C181" s="65" t="s">
        <v>424</v>
      </c>
      <c r="D181" s="86" t="s">
        <v>428</v>
      </c>
      <c r="E181" s="81" t="s">
        <v>585</v>
      </c>
      <c r="F181" s="85" t="s">
        <v>588</v>
      </c>
      <c r="G181" s="98" t="s">
        <v>563</v>
      </c>
      <c r="H181" s="88" t="s">
        <v>596</v>
      </c>
      <c r="I181" s="88"/>
    </row>
    <row r="182" spans="1:9" s="100" customFormat="1" ht="36" x14ac:dyDescent="0.2">
      <c r="A182" s="69">
        <v>19.100000000000001</v>
      </c>
      <c r="B182" s="97" t="s">
        <v>224</v>
      </c>
      <c r="C182" s="65" t="s">
        <v>425</v>
      </c>
      <c r="D182" s="86" t="s">
        <v>429</v>
      </c>
      <c r="E182" s="81"/>
      <c r="F182" s="85" t="s">
        <v>588</v>
      </c>
      <c r="G182" s="98" t="s">
        <v>563</v>
      </c>
      <c r="H182" s="88" t="s">
        <v>596</v>
      </c>
      <c r="I182" s="95"/>
    </row>
    <row r="183" spans="1:9" s="100" customFormat="1" ht="36" x14ac:dyDescent="0.2">
      <c r="A183" s="69">
        <v>19.100000000000001</v>
      </c>
      <c r="B183" s="97" t="s">
        <v>224</v>
      </c>
      <c r="C183" s="65" t="s">
        <v>426</v>
      </c>
      <c r="D183" s="86" t="s">
        <v>430</v>
      </c>
      <c r="E183" s="81" t="s">
        <v>585</v>
      </c>
      <c r="F183" s="85" t="s">
        <v>588</v>
      </c>
      <c r="G183" s="98" t="s">
        <v>563</v>
      </c>
      <c r="H183" s="88" t="s">
        <v>596</v>
      </c>
      <c r="I183" s="88"/>
    </row>
    <row r="184" spans="1:9" s="100" customFormat="1" ht="36" x14ac:dyDescent="0.2">
      <c r="A184" s="69">
        <v>19.100000000000001</v>
      </c>
      <c r="B184" s="97" t="s">
        <v>224</v>
      </c>
      <c r="C184" s="65" t="s">
        <v>427</v>
      </c>
      <c r="D184" s="86" t="s">
        <v>431</v>
      </c>
      <c r="E184" s="81"/>
      <c r="F184" s="85" t="s">
        <v>588</v>
      </c>
      <c r="G184" s="98" t="s">
        <v>563</v>
      </c>
      <c r="H184" s="88" t="s">
        <v>596</v>
      </c>
      <c r="I184" s="95"/>
    </row>
    <row r="185" spans="1:9" s="42" customFormat="1" ht="24" x14ac:dyDescent="0.2">
      <c r="A185" s="11">
        <v>20.100000000000001</v>
      </c>
      <c r="B185" s="41" t="s">
        <v>225</v>
      </c>
      <c r="C185" s="38" t="s">
        <v>193</v>
      </c>
      <c r="D185" s="7" t="s">
        <v>142</v>
      </c>
      <c r="E185" s="7"/>
      <c r="F185" s="85" t="s">
        <v>588</v>
      </c>
      <c r="G185" s="98" t="s">
        <v>538</v>
      </c>
      <c r="H185" s="88" t="s">
        <v>423</v>
      </c>
      <c r="I185" s="88"/>
    </row>
    <row r="186" spans="1:9" s="42" customFormat="1" ht="36" x14ac:dyDescent="0.2">
      <c r="A186" s="11">
        <v>20.2</v>
      </c>
      <c r="B186" s="41" t="s">
        <v>309</v>
      </c>
      <c r="C186" s="38" t="s">
        <v>194</v>
      </c>
      <c r="D186" s="7" t="s">
        <v>143</v>
      </c>
      <c r="E186" s="7"/>
      <c r="F186" s="85" t="s">
        <v>587</v>
      </c>
      <c r="G186" s="98" t="s">
        <v>538</v>
      </c>
      <c r="H186" s="88" t="s">
        <v>423</v>
      </c>
      <c r="I186" s="88"/>
    </row>
    <row r="187" spans="1:9" s="42" customFormat="1" ht="52.5" customHeight="1" x14ac:dyDescent="0.2">
      <c r="A187" s="11">
        <v>20.3</v>
      </c>
      <c r="B187" s="41" t="s">
        <v>310</v>
      </c>
      <c r="C187" s="38" t="s">
        <v>195</v>
      </c>
      <c r="D187" s="7" t="s">
        <v>484</v>
      </c>
      <c r="E187" s="7"/>
      <c r="F187" s="85" t="s">
        <v>587</v>
      </c>
      <c r="G187" s="98" t="s">
        <v>537</v>
      </c>
      <c r="H187" s="88" t="s">
        <v>423</v>
      </c>
      <c r="I187" s="88"/>
    </row>
    <row r="188" spans="1:9" s="62" customFormat="1" ht="60" x14ac:dyDescent="0.2">
      <c r="A188" s="69">
        <v>20.399999999999999</v>
      </c>
      <c r="B188" s="67" t="s">
        <v>226</v>
      </c>
      <c r="C188" s="68" t="s">
        <v>437</v>
      </c>
      <c r="D188" s="69" t="s">
        <v>256</v>
      </c>
      <c r="E188" s="69"/>
      <c r="F188" s="85" t="s">
        <v>593</v>
      </c>
      <c r="G188" s="98" t="s">
        <v>538</v>
      </c>
      <c r="H188" s="99" t="s">
        <v>441</v>
      </c>
      <c r="I188" s="99"/>
    </row>
    <row r="189" spans="1:9" s="62" customFormat="1" ht="24" x14ac:dyDescent="0.2">
      <c r="A189" s="69">
        <v>20.399999999999999</v>
      </c>
      <c r="B189" s="67" t="s">
        <v>226</v>
      </c>
      <c r="C189" s="68" t="s">
        <v>438</v>
      </c>
      <c r="D189" s="69" t="s">
        <v>450</v>
      </c>
      <c r="E189" s="69"/>
      <c r="F189" s="99" t="s">
        <v>446</v>
      </c>
      <c r="G189" s="98" t="s">
        <v>538</v>
      </c>
      <c r="H189" s="99" t="s">
        <v>441</v>
      </c>
      <c r="I189" s="99"/>
    </row>
    <row r="190" spans="1:9" s="62" customFormat="1" ht="24" x14ac:dyDescent="0.2">
      <c r="A190" s="69">
        <v>20.399999999999999</v>
      </c>
      <c r="B190" s="67" t="s">
        <v>226</v>
      </c>
      <c r="C190" s="68" t="s">
        <v>439</v>
      </c>
      <c r="D190" s="69" t="s">
        <v>440</v>
      </c>
      <c r="E190" s="69"/>
      <c r="F190" s="85" t="s">
        <v>446</v>
      </c>
      <c r="G190" s="98" t="s">
        <v>538</v>
      </c>
      <c r="H190" s="99" t="s">
        <v>441</v>
      </c>
      <c r="I190" s="99"/>
    </row>
    <row r="191" spans="1:9" s="42" customFormat="1" ht="36" x14ac:dyDescent="0.2">
      <c r="A191" s="11">
        <v>20.399999999999999</v>
      </c>
      <c r="B191" s="41" t="s">
        <v>226</v>
      </c>
      <c r="C191" s="38" t="s">
        <v>196</v>
      </c>
      <c r="D191" s="11" t="s">
        <v>257</v>
      </c>
      <c r="E191" s="11"/>
      <c r="F191" s="85" t="s">
        <v>593</v>
      </c>
      <c r="G191" s="98" t="s">
        <v>538</v>
      </c>
      <c r="H191" s="99" t="s">
        <v>441</v>
      </c>
      <c r="I191" s="99"/>
    </row>
    <row r="192" spans="1:9" s="42" customFormat="1" ht="24" x14ac:dyDescent="0.2">
      <c r="A192" s="11">
        <v>20.399999999999999</v>
      </c>
      <c r="B192" s="41" t="s">
        <v>226</v>
      </c>
      <c r="C192" s="38" t="s">
        <v>197</v>
      </c>
      <c r="D192" s="11" t="s">
        <v>274</v>
      </c>
      <c r="E192" s="11"/>
      <c r="F192" s="85" t="s">
        <v>588</v>
      </c>
      <c r="G192" s="98" t="s">
        <v>538</v>
      </c>
      <c r="H192" s="99" t="s">
        <v>441</v>
      </c>
      <c r="I192" s="99"/>
    </row>
    <row r="193" spans="1:9" s="62" customFormat="1" ht="48" x14ac:dyDescent="0.2">
      <c r="A193" s="69">
        <v>20.5</v>
      </c>
      <c r="B193" s="67" t="s">
        <v>227</v>
      </c>
      <c r="C193" s="68" t="s">
        <v>482</v>
      </c>
      <c r="D193" s="66" t="s">
        <v>486</v>
      </c>
      <c r="E193" s="66"/>
      <c r="F193" s="85" t="s">
        <v>587</v>
      </c>
      <c r="G193" s="98" t="s">
        <v>538</v>
      </c>
      <c r="H193" s="95" t="s">
        <v>420</v>
      </c>
      <c r="I193" s="95"/>
    </row>
    <row r="194" spans="1:9" s="62" customFormat="1" ht="24" x14ac:dyDescent="0.2">
      <c r="A194" s="69">
        <v>20.5</v>
      </c>
      <c r="B194" s="67" t="s">
        <v>227</v>
      </c>
      <c r="C194" s="68" t="s">
        <v>487</v>
      </c>
      <c r="D194" s="66" t="s">
        <v>485</v>
      </c>
      <c r="E194" s="66"/>
      <c r="F194" s="99" t="s">
        <v>446</v>
      </c>
      <c r="G194" s="98" t="s">
        <v>538</v>
      </c>
      <c r="H194" s="95" t="s">
        <v>420</v>
      </c>
      <c r="I194" s="95"/>
    </row>
    <row r="195" spans="1:9" s="62" customFormat="1" ht="48" x14ac:dyDescent="0.2">
      <c r="A195" s="69">
        <v>20.6</v>
      </c>
      <c r="B195" s="67" t="s">
        <v>228</v>
      </c>
      <c r="C195" s="68" t="s">
        <v>483</v>
      </c>
      <c r="D195" s="66" t="s">
        <v>615</v>
      </c>
      <c r="E195" s="66"/>
      <c r="F195" s="85" t="s">
        <v>587</v>
      </c>
      <c r="G195" s="98" t="s">
        <v>538</v>
      </c>
      <c r="H195" s="95" t="s">
        <v>420</v>
      </c>
      <c r="I195" s="95"/>
    </row>
    <row r="196" spans="1:9" s="62" customFormat="1" ht="24" x14ac:dyDescent="0.2">
      <c r="A196" s="69">
        <v>20.6</v>
      </c>
      <c r="B196" s="67" t="s">
        <v>228</v>
      </c>
      <c r="C196" s="68" t="s">
        <v>488</v>
      </c>
      <c r="D196" s="66" t="s">
        <v>485</v>
      </c>
      <c r="E196" s="66"/>
      <c r="F196" s="99" t="s">
        <v>446</v>
      </c>
      <c r="G196" s="98" t="s">
        <v>538</v>
      </c>
      <c r="H196" s="95" t="s">
        <v>420</v>
      </c>
      <c r="I196" s="95"/>
    </row>
    <row r="197" spans="1:9" s="42" customFormat="1" ht="35.25" customHeight="1" x14ac:dyDescent="0.2">
      <c r="A197" s="11">
        <v>20.7</v>
      </c>
      <c r="B197" s="41" t="s">
        <v>229</v>
      </c>
      <c r="C197" s="38" t="s">
        <v>198</v>
      </c>
      <c r="D197" s="7" t="s">
        <v>144</v>
      </c>
      <c r="E197" s="7"/>
      <c r="F197" s="85" t="s">
        <v>588</v>
      </c>
      <c r="G197" s="98" t="s">
        <v>538</v>
      </c>
      <c r="H197" s="95" t="s">
        <v>420</v>
      </c>
      <c r="I197" s="88"/>
    </row>
    <row r="198" spans="1:9" s="42" customFormat="1" ht="42" customHeight="1" x14ac:dyDescent="0.2">
      <c r="A198" s="11">
        <v>20.7</v>
      </c>
      <c r="B198" s="41" t="s">
        <v>229</v>
      </c>
      <c r="C198" s="38" t="s">
        <v>199</v>
      </c>
      <c r="D198" s="7" t="s">
        <v>311</v>
      </c>
      <c r="E198" s="7"/>
      <c r="F198" s="85" t="s">
        <v>588</v>
      </c>
      <c r="G198" s="98" t="s">
        <v>538</v>
      </c>
      <c r="H198" s="95" t="s">
        <v>420</v>
      </c>
      <c r="I198" s="88"/>
    </row>
    <row r="199" spans="1:9" ht="36" x14ac:dyDescent="0.2">
      <c r="A199" s="11">
        <v>23.1</v>
      </c>
      <c r="B199" s="31" t="s">
        <v>230</v>
      </c>
      <c r="C199" s="83" t="s">
        <v>564</v>
      </c>
      <c r="D199" s="10" t="s">
        <v>599</v>
      </c>
      <c r="E199" s="10" t="s">
        <v>600</v>
      </c>
      <c r="F199" s="85" t="s">
        <v>593</v>
      </c>
      <c r="G199" s="6" t="s">
        <v>259</v>
      </c>
      <c r="H199" s="88" t="s">
        <v>596</v>
      </c>
      <c r="I199" s="88"/>
    </row>
    <row r="200" spans="1:9" ht="36" x14ac:dyDescent="0.2">
      <c r="A200" s="11">
        <v>23.1</v>
      </c>
      <c r="B200" s="31" t="s">
        <v>230</v>
      </c>
      <c r="C200" s="83" t="s">
        <v>565</v>
      </c>
      <c r="D200" s="10" t="s">
        <v>601</v>
      </c>
      <c r="E200" s="10" t="s">
        <v>600</v>
      </c>
      <c r="F200" s="85" t="s">
        <v>587</v>
      </c>
      <c r="G200" s="6" t="s">
        <v>259</v>
      </c>
      <c r="H200" s="88" t="s">
        <v>596</v>
      </c>
      <c r="I200" s="88"/>
    </row>
    <row r="201" spans="1:9" ht="48" x14ac:dyDescent="0.2">
      <c r="A201" s="11">
        <v>23.2</v>
      </c>
      <c r="B201" s="31" t="s">
        <v>231</v>
      </c>
      <c r="C201" s="83" t="s">
        <v>566</v>
      </c>
      <c r="D201" s="10" t="s">
        <v>602</v>
      </c>
      <c r="E201" s="10" t="s">
        <v>600</v>
      </c>
      <c r="F201" s="85" t="s">
        <v>587</v>
      </c>
      <c r="G201" s="6" t="s">
        <v>259</v>
      </c>
      <c r="H201" s="88" t="s">
        <v>420</v>
      </c>
      <c r="I201" s="88"/>
    </row>
    <row r="202" spans="1:9" s="100" customFormat="1" ht="36" x14ac:dyDescent="0.2">
      <c r="A202" s="69">
        <v>23.2</v>
      </c>
      <c r="B202" s="97" t="s">
        <v>230</v>
      </c>
      <c r="C202" s="65" t="s">
        <v>603</v>
      </c>
      <c r="D202" s="64" t="s">
        <v>607</v>
      </c>
      <c r="E202" s="64" t="s">
        <v>606</v>
      </c>
      <c r="F202" s="99" t="s">
        <v>446</v>
      </c>
      <c r="G202" s="73" t="s">
        <v>259</v>
      </c>
      <c r="H202" s="95" t="s">
        <v>420</v>
      </c>
      <c r="I202" s="95"/>
    </row>
    <row r="203" spans="1:9" s="100" customFormat="1" ht="48" x14ac:dyDescent="0.2">
      <c r="A203" s="69">
        <v>23.2</v>
      </c>
      <c r="B203" s="97" t="s">
        <v>230</v>
      </c>
      <c r="C203" s="65" t="s">
        <v>604</v>
      </c>
      <c r="D203" s="64" t="s">
        <v>608</v>
      </c>
      <c r="E203" s="64" t="s">
        <v>610</v>
      </c>
      <c r="F203" s="99" t="s">
        <v>446</v>
      </c>
      <c r="G203" s="73" t="s">
        <v>259</v>
      </c>
      <c r="H203" s="95" t="s">
        <v>420</v>
      </c>
      <c r="I203" s="95"/>
    </row>
    <row r="204" spans="1:9" s="100" customFormat="1" ht="36" x14ac:dyDescent="0.2">
      <c r="A204" s="69">
        <v>23.2</v>
      </c>
      <c r="B204" s="97" t="s">
        <v>230</v>
      </c>
      <c r="C204" s="65" t="s">
        <v>605</v>
      </c>
      <c r="D204" s="64" t="s">
        <v>609</v>
      </c>
      <c r="E204" s="64" t="s">
        <v>618</v>
      </c>
      <c r="F204" s="99" t="s">
        <v>446</v>
      </c>
      <c r="G204" s="73" t="s">
        <v>259</v>
      </c>
      <c r="H204" s="95" t="s">
        <v>420</v>
      </c>
      <c r="I204" s="95"/>
    </row>
    <row r="205" spans="1:9" ht="36" x14ac:dyDescent="0.2">
      <c r="A205" s="10">
        <v>23.3</v>
      </c>
      <c r="B205" s="31" t="s">
        <v>232</v>
      </c>
      <c r="C205" s="83" t="s">
        <v>145</v>
      </c>
      <c r="D205" s="10" t="s">
        <v>410</v>
      </c>
      <c r="E205" s="10" t="s">
        <v>354</v>
      </c>
      <c r="F205" s="85" t="s">
        <v>574</v>
      </c>
      <c r="G205" s="6" t="s">
        <v>245</v>
      </c>
      <c r="H205" s="88" t="s">
        <v>596</v>
      </c>
      <c r="I205" s="88"/>
    </row>
    <row r="206" spans="1:9" ht="24" x14ac:dyDescent="0.2">
      <c r="A206" s="10">
        <v>23.3</v>
      </c>
      <c r="B206" s="31" t="s">
        <v>232</v>
      </c>
      <c r="C206" s="83" t="s">
        <v>146</v>
      </c>
      <c r="D206" s="10" t="s">
        <v>411</v>
      </c>
      <c r="E206" s="10" t="s">
        <v>354</v>
      </c>
      <c r="F206" s="85" t="s">
        <v>587</v>
      </c>
      <c r="G206" s="6" t="s">
        <v>245</v>
      </c>
      <c r="H206" s="88" t="s">
        <v>596</v>
      </c>
      <c r="I206" s="88"/>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7"/>
  <sheetViews>
    <sheetView tabSelected="1" zoomScale="85" zoomScaleNormal="85" workbookViewId="0">
      <selection activeCell="K19" sqref="K19"/>
    </sheetView>
  </sheetViews>
  <sheetFormatPr baseColWidth="10" defaultColWidth="9.140625" defaultRowHeight="15" x14ac:dyDescent="0.25"/>
  <cols>
    <col min="1" max="1" width="11.7109375" style="25" customWidth="1"/>
    <col min="2" max="2" width="14.42578125" style="25" customWidth="1"/>
    <col min="3" max="3" width="19.28515625" style="25" customWidth="1"/>
    <col min="4" max="4" width="11" style="25" customWidth="1"/>
    <col min="5" max="7" width="12" style="25" customWidth="1"/>
    <col min="8" max="9" width="14.42578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30.285156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60" customWidth="1"/>
    <col min="29" max="29" width="13.5703125" style="60" customWidth="1"/>
    <col min="30" max="41" width="12" style="60" customWidth="1"/>
    <col min="42" max="44" width="12" style="89"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2" width="12" style="25" customWidth="1"/>
    <col min="63" max="63" width="14.140625" style="25" customWidth="1"/>
    <col min="64" max="64" width="12" style="25" customWidth="1"/>
    <col min="65" max="65" width="13.5703125" style="89" customWidth="1"/>
    <col min="66" max="66" width="20" style="89" customWidth="1"/>
    <col min="67" max="67" width="20.42578125" style="25" customWidth="1"/>
    <col min="68" max="71" width="12" style="25" customWidth="1"/>
    <col min="72" max="72" width="17" style="25" customWidth="1"/>
    <col min="73" max="78" width="12" style="25" customWidth="1"/>
    <col min="79" max="79" width="30.5703125" style="25" customWidth="1"/>
    <col min="80" max="80" width="12" style="89" customWidth="1"/>
    <col min="81" max="81" width="19.5703125" style="25" customWidth="1"/>
    <col min="82" max="82" width="12" style="25" customWidth="1"/>
    <col min="83" max="83" width="17.7109375" style="25" customWidth="1"/>
    <col min="84" max="84" width="14.5703125" style="25" customWidth="1"/>
    <col min="85" max="97" width="12" style="25" customWidth="1"/>
    <col min="98" max="98" width="12" style="89" customWidth="1"/>
    <col min="99" max="99" width="12" style="25" customWidth="1"/>
    <col min="100" max="100" width="18.5703125" style="25" customWidth="1"/>
    <col min="101" max="101" width="12" style="25" customWidth="1"/>
    <col min="102" max="102" width="12" style="89" customWidth="1"/>
    <col min="103" max="115" width="12" style="25" customWidth="1"/>
    <col min="116" max="116" width="12" style="89" customWidth="1"/>
    <col min="117" max="125" width="12" style="25" customWidth="1"/>
    <col min="126" max="16384" width="9.140625" style="25"/>
  </cols>
  <sheetData>
    <row r="1" spans="1:128" x14ac:dyDescent="0.25">
      <c r="A1" s="25" t="s">
        <v>233</v>
      </c>
      <c r="B1" s="58" t="s">
        <v>559</v>
      </c>
      <c r="C1" s="58" t="s">
        <v>575</v>
      </c>
      <c r="D1" s="58" t="s">
        <v>334</v>
      </c>
      <c r="E1" s="37" t="s">
        <v>8</v>
      </c>
      <c r="F1" s="37" t="s">
        <v>9</v>
      </c>
      <c r="G1" s="37" t="s">
        <v>10</v>
      </c>
      <c r="H1" s="37" t="s">
        <v>11</v>
      </c>
      <c r="I1" s="20" t="s">
        <v>12</v>
      </c>
      <c r="J1" s="39" t="s">
        <v>13</v>
      </c>
      <c r="K1" s="39" t="s">
        <v>14</v>
      </c>
      <c r="L1" s="39" t="s">
        <v>15</v>
      </c>
      <c r="M1" s="39" t="s">
        <v>16</v>
      </c>
      <c r="N1" s="39" t="s">
        <v>17</v>
      </c>
      <c r="O1" s="23" t="s">
        <v>7</v>
      </c>
      <c r="P1" s="33" t="s">
        <v>32</v>
      </c>
      <c r="Q1" s="33" t="s">
        <v>33</v>
      </c>
      <c r="R1" s="33" t="s">
        <v>35</v>
      </c>
      <c r="S1" s="33" t="s">
        <v>39</v>
      </c>
      <c r="T1" s="23" t="s">
        <v>42</v>
      </c>
      <c r="U1" s="23" t="s">
        <v>43</v>
      </c>
      <c r="V1" s="23" t="s">
        <v>44</v>
      </c>
      <c r="W1" s="23" t="s">
        <v>47</v>
      </c>
      <c r="X1" s="23" t="s">
        <v>48</v>
      </c>
      <c r="Y1" s="23" t="s">
        <v>49</v>
      </c>
      <c r="Z1" s="23" t="s">
        <v>64</v>
      </c>
      <c r="AA1" s="71" t="s">
        <v>463</v>
      </c>
      <c r="AB1" s="71" t="s">
        <v>464</v>
      </c>
      <c r="AC1" s="71" t="s">
        <v>465</v>
      </c>
      <c r="AD1" s="71" t="s">
        <v>65</v>
      </c>
      <c r="AE1" s="71" t="s">
        <v>466</v>
      </c>
      <c r="AF1" s="71" t="s">
        <v>467</v>
      </c>
      <c r="AG1" s="71" t="s">
        <v>468</v>
      </c>
      <c r="AH1" s="71" t="s">
        <v>469</v>
      </c>
      <c r="AI1" s="71" t="s">
        <v>470</v>
      </c>
      <c r="AJ1" s="71" t="s">
        <v>471</v>
      </c>
      <c r="AK1" s="71" t="s">
        <v>472</v>
      </c>
      <c r="AL1" s="71" t="s">
        <v>473</v>
      </c>
      <c r="AM1" s="71" t="s">
        <v>474</v>
      </c>
      <c r="AN1" s="71" t="s">
        <v>475</v>
      </c>
      <c r="AO1" s="71" t="s">
        <v>476</v>
      </c>
      <c r="AP1" s="71" t="s">
        <v>562</v>
      </c>
      <c r="AQ1" s="70" t="s">
        <v>447</v>
      </c>
      <c r="AR1" s="70" t="s">
        <v>541</v>
      </c>
      <c r="AS1" s="23" t="s">
        <v>66</v>
      </c>
      <c r="AT1" s="23" t="s">
        <v>67</v>
      </c>
      <c r="AU1" s="23" t="s">
        <v>68</v>
      </c>
      <c r="AV1" s="23" t="s">
        <v>319</v>
      </c>
      <c r="AW1" s="23" t="s">
        <v>70</v>
      </c>
      <c r="AX1" s="23" t="s">
        <v>71</v>
      </c>
      <c r="AY1" s="23" t="s">
        <v>72</v>
      </c>
      <c r="AZ1" s="23" t="s">
        <v>77</v>
      </c>
      <c r="BA1" s="23" t="s">
        <v>86</v>
      </c>
      <c r="BB1" s="23" t="s">
        <v>87</v>
      </c>
      <c r="BC1" s="23" t="s">
        <v>89</v>
      </c>
      <c r="BD1" s="23" t="s">
        <v>100</v>
      </c>
      <c r="BE1" s="23" t="s">
        <v>107</v>
      </c>
      <c r="BF1" s="23" t="s">
        <v>108</v>
      </c>
      <c r="BG1" s="23" t="s">
        <v>109</v>
      </c>
      <c r="BH1" s="23" t="s">
        <v>113</v>
      </c>
      <c r="BI1" s="23" t="s">
        <v>114</v>
      </c>
      <c r="BJ1" s="23" t="s">
        <v>115</v>
      </c>
      <c r="BK1" s="23" t="s">
        <v>90</v>
      </c>
      <c r="BL1" s="23" t="s">
        <v>91</v>
      </c>
      <c r="BM1" s="72" t="s">
        <v>432</v>
      </c>
      <c r="BN1" s="72" t="s">
        <v>569</v>
      </c>
      <c r="BO1" s="14" t="s">
        <v>92</v>
      </c>
      <c r="BP1" s="23" t="s">
        <v>120</v>
      </c>
      <c r="BQ1" s="23" t="s">
        <v>121</v>
      </c>
      <c r="BR1" s="23" t="s">
        <v>122</v>
      </c>
      <c r="BS1" s="23" t="s">
        <v>123</v>
      </c>
      <c r="BT1" s="23" t="s">
        <v>126</v>
      </c>
      <c r="BU1" s="23" t="s">
        <v>127</v>
      </c>
      <c r="BV1" s="23" t="s">
        <v>154</v>
      </c>
      <c r="BW1" s="23" t="s">
        <v>155</v>
      </c>
      <c r="BX1" s="23" t="s">
        <v>156</v>
      </c>
      <c r="BY1" s="23" t="s">
        <v>157</v>
      </c>
      <c r="BZ1" s="23" t="s">
        <v>158</v>
      </c>
      <c r="CA1" s="23" t="s">
        <v>159</v>
      </c>
      <c r="CB1" s="70" t="s">
        <v>160</v>
      </c>
      <c r="CC1" s="14" t="s">
        <v>163</v>
      </c>
      <c r="CD1" s="14" t="s">
        <v>164</v>
      </c>
      <c r="CE1" s="14" t="s">
        <v>131</v>
      </c>
      <c r="CF1" s="14" t="s">
        <v>130</v>
      </c>
      <c r="CG1" s="23" t="s">
        <v>165</v>
      </c>
      <c r="CH1" s="23" t="s">
        <v>166</v>
      </c>
      <c r="CI1" s="23" t="s">
        <v>167</v>
      </c>
      <c r="CJ1" s="23" t="s">
        <v>168</v>
      </c>
      <c r="CK1" s="23" t="s">
        <v>169</v>
      </c>
      <c r="CL1" s="23" t="s">
        <v>170</v>
      </c>
      <c r="CM1" s="23" t="s">
        <v>171</v>
      </c>
      <c r="CN1" s="23" t="s">
        <v>172</v>
      </c>
      <c r="CO1" s="23" t="s">
        <v>173</v>
      </c>
      <c r="CP1" s="23" t="s">
        <v>174</v>
      </c>
      <c r="CQ1" s="23" t="s">
        <v>175</v>
      </c>
      <c r="CR1" s="23" t="s">
        <v>176</v>
      </c>
      <c r="CS1" s="23" t="s">
        <v>177</v>
      </c>
      <c r="CT1" s="70" t="s">
        <v>323</v>
      </c>
      <c r="CU1" s="23" t="s">
        <v>179</v>
      </c>
      <c r="CV1" s="23" t="s">
        <v>180</v>
      </c>
      <c r="CW1" s="23" t="s">
        <v>181</v>
      </c>
      <c r="CX1" s="70" t="s">
        <v>539</v>
      </c>
      <c r="CY1" s="23" t="s">
        <v>95</v>
      </c>
      <c r="CZ1" s="23" t="s">
        <v>96</v>
      </c>
      <c r="DA1" s="23" t="s">
        <v>94</v>
      </c>
      <c r="DB1" s="23" t="s">
        <v>184</v>
      </c>
      <c r="DC1" s="23" t="s">
        <v>136</v>
      </c>
      <c r="DD1" s="23" t="s">
        <v>340</v>
      </c>
      <c r="DE1" s="23" t="s">
        <v>341</v>
      </c>
      <c r="DF1" s="23" t="s">
        <v>342</v>
      </c>
      <c r="DG1" s="23" t="s">
        <v>343</v>
      </c>
      <c r="DH1" s="23" t="s">
        <v>344</v>
      </c>
      <c r="DI1" s="23" t="s">
        <v>345</v>
      </c>
      <c r="DJ1" s="23" t="s">
        <v>346</v>
      </c>
      <c r="DK1" s="23" t="s">
        <v>347</v>
      </c>
      <c r="DL1" s="70" t="s">
        <v>436</v>
      </c>
      <c r="DM1" s="23" t="s">
        <v>190</v>
      </c>
      <c r="DN1" s="23" t="s">
        <v>191</v>
      </c>
      <c r="DO1" s="23" t="s">
        <v>192</v>
      </c>
      <c r="DP1" s="23" t="s">
        <v>188</v>
      </c>
      <c r="DQ1" s="23" t="s">
        <v>189</v>
      </c>
      <c r="DR1" s="70" t="s">
        <v>424</v>
      </c>
      <c r="DS1" s="70" t="s">
        <v>425</v>
      </c>
      <c r="DT1" s="70" t="s">
        <v>426</v>
      </c>
      <c r="DU1" s="70" t="s">
        <v>427</v>
      </c>
      <c r="DV1" s="89" t="s">
        <v>564</v>
      </c>
      <c r="DW1" s="89" t="s">
        <v>565</v>
      </c>
      <c r="DX1" s="89" t="s">
        <v>566</v>
      </c>
    </row>
    <row r="2" spans="1:128" s="103" customFormat="1" ht="106.5" customHeight="1" x14ac:dyDescent="0.25">
      <c r="A2" s="102">
        <v>42369</v>
      </c>
      <c r="B2" s="102" t="s">
        <v>413</v>
      </c>
      <c r="C2" s="102" t="s">
        <v>647</v>
      </c>
      <c r="D2" s="102" t="s">
        <v>620</v>
      </c>
      <c r="E2" s="133">
        <f>SUM(E3:E6)</f>
        <v>6000000</v>
      </c>
      <c r="F2" s="133" t="s">
        <v>595</v>
      </c>
      <c r="G2" s="133" t="s">
        <v>595</v>
      </c>
      <c r="H2" s="133">
        <f t="shared" ref="F2:M2" si="0">SUM(H3:H6)</f>
        <v>137650000</v>
      </c>
      <c r="I2" s="133">
        <f t="shared" si="0"/>
        <v>137650000</v>
      </c>
      <c r="J2" s="133">
        <f t="shared" si="0"/>
        <v>0</v>
      </c>
      <c r="K2" s="133">
        <f t="shared" si="0"/>
        <v>12000000</v>
      </c>
      <c r="L2" s="133">
        <f t="shared" si="0"/>
        <v>275300000</v>
      </c>
      <c r="M2" s="133">
        <f t="shared" si="0"/>
        <v>275300000</v>
      </c>
      <c r="N2" s="133"/>
      <c r="O2" s="133" t="s">
        <v>621</v>
      </c>
      <c r="P2" s="133" t="s">
        <v>595</v>
      </c>
      <c r="Q2" s="133" t="s">
        <v>595</v>
      </c>
      <c r="R2" s="133" t="s">
        <v>595</v>
      </c>
      <c r="S2" s="133" t="s">
        <v>595</v>
      </c>
      <c r="T2" s="138" t="s">
        <v>623</v>
      </c>
      <c r="U2" s="133" t="s">
        <v>623</v>
      </c>
      <c r="V2" s="139">
        <v>0.999</v>
      </c>
      <c r="W2" s="140" t="s">
        <v>624</v>
      </c>
      <c r="X2" s="140" t="s">
        <v>625</v>
      </c>
      <c r="Y2" s="152" t="s">
        <v>626</v>
      </c>
      <c r="Z2" s="133" t="s">
        <v>595</v>
      </c>
      <c r="AA2" s="133" t="s">
        <v>662</v>
      </c>
      <c r="AB2" s="133" t="s">
        <v>595</v>
      </c>
      <c r="AC2" s="133" t="s">
        <v>663</v>
      </c>
      <c r="AD2" s="141" t="s">
        <v>595</v>
      </c>
      <c r="AE2" s="145"/>
      <c r="AF2" s="141" t="s">
        <v>595</v>
      </c>
      <c r="AG2" s="133" t="s">
        <v>595</v>
      </c>
      <c r="AH2" s="153" t="s">
        <v>676</v>
      </c>
      <c r="AI2" s="145"/>
      <c r="AJ2" s="141" t="s">
        <v>595</v>
      </c>
      <c r="AK2" s="141" t="s">
        <v>595</v>
      </c>
      <c r="AL2" s="141" t="s">
        <v>595</v>
      </c>
      <c r="AM2" s="135"/>
      <c r="AN2" s="133" t="s">
        <v>630</v>
      </c>
      <c r="AO2" s="141" t="s">
        <v>595</v>
      </c>
      <c r="AP2" s="141" t="s">
        <v>595</v>
      </c>
      <c r="AQ2" s="133" t="s">
        <v>664</v>
      </c>
      <c r="AR2" s="133" t="s">
        <v>667</v>
      </c>
      <c r="AS2" s="133"/>
      <c r="AT2" s="133"/>
      <c r="AU2" s="142"/>
      <c r="AV2" s="142"/>
      <c r="AW2" s="133">
        <v>47204369.648348227</v>
      </c>
      <c r="AX2" s="133">
        <v>193272850.68000001</v>
      </c>
      <c r="AY2" s="133">
        <v>123378761.56</v>
      </c>
      <c r="AZ2" s="141" t="s">
        <v>622</v>
      </c>
      <c r="BA2" s="133" t="s">
        <v>633</v>
      </c>
      <c r="BB2" s="133" t="s">
        <v>595</v>
      </c>
      <c r="BC2" s="133" t="s">
        <v>668</v>
      </c>
      <c r="BD2" s="133">
        <v>0</v>
      </c>
      <c r="BE2" s="133" t="s">
        <v>595</v>
      </c>
      <c r="BF2" s="133" t="s">
        <v>595</v>
      </c>
      <c r="BG2" s="133" t="s">
        <v>595</v>
      </c>
      <c r="BH2" s="133" t="s">
        <v>595</v>
      </c>
      <c r="BI2" s="133" t="s">
        <v>595</v>
      </c>
      <c r="BJ2" s="133" t="s">
        <v>595</v>
      </c>
      <c r="BK2" s="141" t="s">
        <v>595</v>
      </c>
      <c r="BL2" s="141" t="s">
        <v>595</v>
      </c>
      <c r="BM2" s="141" t="s">
        <v>595</v>
      </c>
      <c r="BN2" s="141" t="s">
        <v>595</v>
      </c>
      <c r="BO2" s="141" t="s">
        <v>595</v>
      </c>
      <c r="BP2" s="143">
        <v>0.38353895864503507</v>
      </c>
      <c r="BQ2" s="143">
        <v>0.61646104135496493</v>
      </c>
      <c r="BR2" s="141" t="s">
        <v>595</v>
      </c>
      <c r="BS2" s="141" t="s">
        <v>595</v>
      </c>
      <c r="BT2" s="143">
        <v>37551000</v>
      </c>
      <c r="BU2" s="143">
        <v>5214000</v>
      </c>
      <c r="BV2" s="173" t="s">
        <v>634</v>
      </c>
      <c r="BW2" s="173"/>
      <c r="BX2" s="173"/>
      <c r="BY2" s="173"/>
      <c r="BZ2" s="173"/>
      <c r="CA2" s="133" t="s">
        <v>635</v>
      </c>
      <c r="CB2" s="133" t="s">
        <v>595</v>
      </c>
      <c r="CC2" s="133" t="s">
        <v>636</v>
      </c>
      <c r="CD2" s="133" t="s">
        <v>595</v>
      </c>
      <c r="CE2" s="133">
        <v>2440350888.8600001</v>
      </c>
      <c r="CF2" s="133">
        <v>122250000</v>
      </c>
      <c r="CG2" s="133">
        <v>1</v>
      </c>
      <c r="CH2" s="133">
        <v>1</v>
      </c>
      <c r="CI2" s="133" t="s">
        <v>595</v>
      </c>
      <c r="CJ2" s="133" t="s">
        <v>595</v>
      </c>
      <c r="CK2" s="133" t="s">
        <v>595</v>
      </c>
      <c r="CL2" s="133" t="s">
        <v>595</v>
      </c>
      <c r="CM2" s="133" t="s">
        <v>595</v>
      </c>
      <c r="CN2" s="133" t="s">
        <v>640</v>
      </c>
      <c r="CO2" s="133">
        <v>0</v>
      </c>
      <c r="CP2" s="133" t="s">
        <v>595</v>
      </c>
      <c r="CQ2" s="133" t="s">
        <v>595</v>
      </c>
      <c r="CR2" s="133" t="s">
        <v>595</v>
      </c>
      <c r="CS2" s="133" t="s">
        <v>595</v>
      </c>
      <c r="CT2" s="133" t="s">
        <v>640</v>
      </c>
      <c r="CU2" s="133" t="s">
        <v>595</v>
      </c>
      <c r="CV2" s="133" t="s">
        <v>641</v>
      </c>
      <c r="CW2" s="141" t="s">
        <v>595</v>
      </c>
      <c r="CX2" s="141" t="s">
        <v>595</v>
      </c>
      <c r="CY2" s="141" t="s">
        <v>595</v>
      </c>
      <c r="CZ2" s="141" t="s">
        <v>595</v>
      </c>
      <c r="DA2" s="141">
        <v>1</v>
      </c>
      <c r="DB2" s="141">
        <v>1</v>
      </c>
      <c r="DC2" s="141" t="s">
        <v>643</v>
      </c>
      <c r="DD2" s="148">
        <f>+DD3+DD4+DD5+DD6</f>
        <v>46</v>
      </c>
      <c r="DE2" s="148">
        <f>+DE3+DE4+DE5+DE6</f>
        <v>36</v>
      </c>
      <c r="DF2" s="148">
        <f>+DF3+DF4+DF5+DF6</f>
        <v>58</v>
      </c>
      <c r="DG2" s="149" t="s">
        <v>595</v>
      </c>
      <c r="DH2" s="149" t="s">
        <v>595</v>
      </c>
      <c r="DI2" s="149">
        <f>+DI3+DI4+DI5+DI6</f>
        <v>74</v>
      </c>
      <c r="DJ2" s="149">
        <f t="shared" ref="DJ2:DL2" si="1">+DJ3+DJ4+DJ5+DJ6</f>
        <v>66</v>
      </c>
      <c r="DK2" s="149">
        <f t="shared" si="1"/>
        <v>77</v>
      </c>
      <c r="DL2" s="149">
        <f t="shared" si="1"/>
        <v>63</v>
      </c>
      <c r="DM2" s="144" t="s">
        <v>595</v>
      </c>
      <c r="DN2" s="144" t="s">
        <v>595</v>
      </c>
      <c r="DO2" s="144" t="s">
        <v>595</v>
      </c>
      <c r="DP2" s="144" t="s">
        <v>595</v>
      </c>
      <c r="DQ2" s="144" t="s">
        <v>595</v>
      </c>
      <c r="DR2" s="144" t="s">
        <v>595</v>
      </c>
      <c r="DS2" s="144" t="s">
        <v>595</v>
      </c>
      <c r="DT2" s="144" t="s">
        <v>595</v>
      </c>
      <c r="DU2" s="144" t="s">
        <v>595</v>
      </c>
      <c r="DV2" s="145" t="s">
        <v>595</v>
      </c>
      <c r="DW2" s="145" t="s">
        <v>595</v>
      </c>
      <c r="DX2" s="145" t="s">
        <v>595</v>
      </c>
    </row>
    <row r="3" spans="1:128" s="116" customFormat="1" ht="47.25" customHeight="1" x14ac:dyDescent="0.25">
      <c r="A3" s="102">
        <v>42369</v>
      </c>
      <c r="B3" s="102" t="s">
        <v>560</v>
      </c>
      <c r="C3" s="102" t="s">
        <v>650</v>
      </c>
      <c r="D3" s="102" t="s">
        <v>620</v>
      </c>
      <c r="E3" s="141">
        <v>2000000</v>
      </c>
      <c r="F3" s="146" t="s">
        <v>595</v>
      </c>
      <c r="G3" s="146" t="s">
        <v>595</v>
      </c>
      <c r="H3" s="141">
        <v>96100000</v>
      </c>
      <c r="I3" s="141">
        <v>96100000</v>
      </c>
      <c r="J3" s="141" t="s">
        <v>595</v>
      </c>
      <c r="K3" s="141">
        <v>4000000</v>
      </c>
      <c r="L3" s="141">
        <f>+H3*2</f>
        <v>192200000</v>
      </c>
      <c r="M3" s="141">
        <f>+I3*2</f>
        <v>192200000</v>
      </c>
      <c r="N3" s="141" t="s">
        <v>595</v>
      </c>
      <c r="O3" s="141" t="s">
        <v>595</v>
      </c>
      <c r="P3" s="133" t="s">
        <v>622</v>
      </c>
      <c r="Q3" s="133">
        <v>2</v>
      </c>
      <c r="R3" s="133">
        <v>20</v>
      </c>
      <c r="S3" s="133">
        <v>35</v>
      </c>
      <c r="T3" s="141" t="s">
        <v>595</v>
      </c>
      <c r="U3" s="141" t="s">
        <v>595</v>
      </c>
      <c r="V3" s="146" t="s">
        <v>595</v>
      </c>
      <c r="W3" s="146" t="s">
        <v>595</v>
      </c>
      <c r="X3" s="146" t="s">
        <v>595</v>
      </c>
      <c r="Y3" s="146" t="s">
        <v>595</v>
      </c>
      <c r="Z3" s="133" t="s">
        <v>627</v>
      </c>
      <c r="AA3" s="141" t="s">
        <v>595</v>
      </c>
      <c r="AB3" s="141" t="s">
        <v>595</v>
      </c>
      <c r="AC3" s="141" t="s">
        <v>595</v>
      </c>
      <c r="AD3" s="141" t="s">
        <v>595</v>
      </c>
      <c r="AE3" s="133">
        <v>0.99</v>
      </c>
      <c r="AF3" s="141" t="s">
        <v>595</v>
      </c>
      <c r="AG3" s="141" t="s">
        <v>665</v>
      </c>
      <c r="AH3" s="141" t="s">
        <v>595</v>
      </c>
      <c r="AI3" s="141" t="s">
        <v>595</v>
      </c>
      <c r="AJ3" s="141" t="s">
        <v>595</v>
      </c>
      <c r="AK3" s="133">
        <v>2</v>
      </c>
      <c r="AL3" s="141" t="s">
        <v>595</v>
      </c>
      <c r="AM3" s="133" t="s">
        <v>627</v>
      </c>
      <c r="AN3" s="141" t="s">
        <v>595</v>
      </c>
      <c r="AO3" s="150">
        <v>42369</v>
      </c>
      <c r="AP3" s="133">
        <v>588</v>
      </c>
      <c r="AQ3" s="141" t="s">
        <v>595</v>
      </c>
      <c r="AR3" s="141" t="s">
        <v>595</v>
      </c>
      <c r="AS3" s="133">
        <v>993778</v>
      </c>
      <c r="AT3" s="163">
        <v>0.99939999999999996</v>
      </c>
      <c r="AU3" s="133">
        <v>341852.36</v>
      </c>
      <c r="AV3" s="142">
        <v>2573.173132597623</v>
      </c>
      <c r="AW3" s="141" t="s">
        <v>595</v>
      </c>
      <c r="AX3" s="141" t="s">
        <v>595</v>
      </c>
      <c r="AY3" s="141" t="s">
        <v>595</v>
      </c>
      <c r="AZ3" s="141" t="s">
        <v>595</v>
      </c>
      <c r="BA3" s="141" t="s">
        <v>595</v>
      </c>
      <c r="BB3" s="141" t="s">
        <v>595</v>
      </c>
      <c r="BC3" s="141" t="s">
        <v>595</v>
      </c>
      <c r="BD3" s="141" t="s">
        <v>595</v>
      </c>
      <c r="BE3" s="141" t="s">
        <v>595</v>
      </c>
      <c r="BF3" s="141" t="s">
        <v>595</v>
      </c>
      <c r="BG3" s="141" t="s">
        <v>595</v>
      </c>
      <c r="BH3" s="141" t="s">
        <v>595</v>
      </c>
      <c r="BI3" s="141" t="s">
        <v>595</v>
      </c>
      <c r="BJ3" s="141" t="s">
        <v>595</v>
      </c>
      <c r="BK3" s="141" t="s">
        <v>595</v>
      </c>
      <c r="BL3" s="141" t="s">
        <v>595</v>
      </c>
      <c r="BM3" s="141" t="s">
        <v>595</v>
      </c>
      <c r="BN3" s="141" t="s">
        <v>595</v>
      </c>
      <c r="BO3" s="141" t="s">
        <v>595</v>
      </c>
      <c r="BP3" s="141" t="s">
        <v>595</v>
      </c>
      <c r="BQ3" s="141" t="s">
        <v>595</v>
      </c>
      <c r="BR3" s="133" t="s">
        <v>595</v>
      </c>
      <c r="BS3" s="133" t="s">
        <v>595</v>
      </c>
      <c r="BT3" s="133" t="s">
        <v>595</v>
      </c>
      <c r="BU3" s="133" t="s">
        <v>595</v>
      </c>
      <c r="BV3" s="133" t="s">
        <v>595</v>
      </c>
      <c r="BW3" s="133" t="s">
        <v>595</v>
      </c>
      <c r="BX3" s="133" t="s">
        <v>595</v>
      </c>
      <c r="BY3" s="133" t="s">
        <v>595</v>
      </c>
      <c r="BZ3" s="133" t="s">
        <v>595</v>
      </c>
      <c r="CA3" s="141" t="s">
        <v>595</v>
      </c>
      <c r="CB3" s="133" t="s">
        <v>595</v>
      </c>
      <c r="CC3" s="133" t="s">
        <v>637</v>
      </c>
      <c r="CD3" s="133" t="s">
        <v>595</v>
      </c>
      <c r="CE3" s="133" t="s">
        <v>595</v>
      </c>
      <c r="CF3" s="133" t="s">
        <v>595</v>
      </c>
      <c r="CG3" s="133" t="s">
        <v>595</v>
      </c>
      <c r="CH3" s="133" t="s">
        <v>595</v>
      </c>
      <c r="CI3" s="133" t="s">
        <v>595</v>
      </c>
      <c r="CJ3" s="133" t="s">
        <v>595</v>
      </c>
      <c r="CK3" s="133" t="s">
        <v>595</v>
      </c>
      <c r="CL3" s="133" t="s">
        <v>595</v>
      </c>
      <c r="CM3" s="133" t="s">
        <v>595</v>
      </c>
      <c r="CN3" s="133" t="s">
        <v>595</v>
      </c>
      <c r="CO3" s="133" t="s">
        <v>595</v>
      </c>
      <c r="CP3" s="133" t="s">
        <v>595</v>
      </c>
      <c r="CQ3" s="133" t="s">
        <v>595</v>
      </c>
      <c r="CR3" s="133" t="s">
        <v>595</v>
      </c>
      <c r="CS3" s="133" t="s">
        <v>595</v>
      </c>
      <c r="CT3" s="133" t="s">
        <v>595</v>
      </c>
      <c r="CU3" s="133" t="s">
        <v>595</v>
      </c>
      <c r="CV3" s="133" t="s">
        <v>595</v>
      </c>
      <c r="CW3" s="141" t="s">
        <v>595</v>
      </c>
      <c r="CX3" s="141" t="s">
        <v>595</v>
      </c>
      <c r="CY3" s="141" t="s">
        <v>595</v>
      </c>
      <c r="CZ3" s="141" t="s">
        <v>595</v>
      </c>
      <c r="DA3" s="141" t="s">
        <v>595</v>
      </c>
      <c r="DB3" s="141" t="s">
        <v>595</v>
      </c>
      <c r="DC3" s="141" t="s">
        <v>595</v>
      </c>
      <c r="DD3" s="149">
        <v>39</v>
      </c>
      <c r="DE3" s="149">
        <v>0</v>
      </c>
      <c r="DF3" s="149">
        <v>29</v>
      </c>
      <c r="DG3" s="148" t="s">
        <v>595</v>
      </c>
      <c r="DH3" s="148" t="s">
        <v>595</v>
      </c>
      <c r="DI3" s="149">
        <v>33</v>
      </c>
      <c r="DJ3" s="149">
        <v>35</v>
      </c>
      <c r="DK3" s="148">
        <v>27</v>
      </c>
      <c r="DL3" s="148">
        <v>41</v>
      </c>
      <c r="DM3" s="133" t="s">
        <v>595</v>
      </c>
      <c r="DN3" s="141">
        <v>0.50832466181061398</v>
      </c>
      <c r="DO3" s="141">
        <v>0.77</v>
      </c>
      <c r="DP3" s="141">
        <v>60734</v>
      </c>
      <c r="DQ3" s="149">
        <v>39</v>
      </c>
      <c r="DR3" s="133">
        <v>0</v>
      </c>
      <c r="DS3" s="133">
        <v>0</v>
      </c>
      <c r="DT3" s="141">
        <v>0.41766806556862801</v>
      </c>
      <c r="DU3" s="141">
        <v>0.6720534863496076</v>
      </c>
      <c r="DV3" s="174" t="s">
        <v>644</v>
      </c>
      <c r="DW3" s="174"/>
      <c r="DX3" s="174"/>
    </row>
    <row r="4" spans="1:128" s="116" customFormat="1" ht="47.25" customHeight="1" x14ac:dyDescent="0.25">
      <c r="A4" s="102">
        <v>42369</v>
      </c>
      <c r="B4" s="102" t="s">
        <v>560</v>
      </c>
      <c r="C4" s="102" t="s">
        <v>651</v>
      </c>
      <c r="D4" s="102" t="s">
        <v>620</v>
      </c>
      <c r="E4" s="141">
        <v>2000000</v>
      </c>
      <c r="F4" s="146" t="s">
        <v>595</v>
      </c>
      <c r="G4" s="146" t="s">
        <v>595</v>
      </c>
      <c r="H4" s="141">
        <v>30000000</v>
      </c>
      <c r="I4" s="141">
        <v>30000000</v>
      </c>
      <c r="J4" s="141" t="s">
        <v>595</v>
      </c>
      <c r="K4" s="141">
        <v>4000000</v>
      </c>
      <c r="L4" s="141">
        <f t="shared" ref="L4:L5" si="2">+H4*2</f>
        <v>60000000</v>
      </c>
      <c r="M4" s="141">
        <f t="shared" ref="M4:M5" si="3">+I4*2</f>
        <v>60000000</v>
      </c>
      <c r="N4" s="141" t="s">
        <v>595</v>
      </c>
      <c r="O4" s="141" t="s">
        <v>595</v>
      </c>
      <c r="P4" s="133" t="s">
        <v>622</v>
      </c>
      <c r="Q4" s="133">
        <v>2</v>
      </c>
      <c r="R4" s="133">
        <v>0</v>
      </c>
      <c r="S4" s="133">
        <v>0</v>
      </c>
      <c r="T4" s="133" t="s">
        <v>595</v>
      </c>
      <c r="U4" s="133" t="s">
        <v>595</v>
      </c>
      <c r="V4" s="146" t="s">
        <v>595</v>
      </c>
      <c r="W4" s="146" t="s">
        <v>595</v>
      </c>
      <c r="X4" s="146" t="s">
        <v>595</v>
      </c>
      <c r="Y4" s="146" t="s">
        <v>595</v>
      </c>
      <c r="Z4" s="133" t="s">
        <v>628</v>
      </c>
      <c r="AA4" s="141" t="s">
        <v>595</v>
      </c>
      <c r="AB4" s="141" t="s">
        <v>595</v>
      </c>
      <c r="AC4" s="141" t="s">
        <v>595</v>
      </c>
      <c r="AD4" s="141" t="s">
        <v>595</v>
      </c>
      <c r="AE4" s="133">
        <v>0.99</v>
      </c>
      <c r="AF4" s="141" t="s">
        <v>595</v>
      </c>
      <c r="AG4" s="141" t="s">
        <v>665</v>
      </c>
      <c r="AH4" s="141" t="s">
        <v>595</v>
      </c>
      <c r="AI4" s="141" t="s">
        <v>595</v>
      </c>
      <c r="AJ4" s="141" t="s">
        <v>595</v>
      </c>
      <c r="AK4" s="151">
        <v>2</v>
      </c>
      <c r="AL4" s="141" t="s">
        <v>595</v>
      </c>
      <c r="AM4" s="133" t="s">
        <v>628</v>
      </c>
      <c r="AN4" s="141" t="s">
        <v>595</v>
      </c>
      <c r="AO4" s="150">
        <v>42216</v>
      </c>
      <c r="AP4" s="133">
        <v>0</v>
      </c>
      <c r="AQ4" s="141" t="s">
        <v>595</v>
      </c>
      <c r="AR4" s="141" t="s">
        <v>595</v>
      </c>
      <c r="AS4" s="133">
        <v>6657</v>
      </c>
      <c r="AT4" s="163">
        <v>1</v>
      </c>
      <c r="AU4" s="133">
        <v>0</v>
      </c>
      <c r="AV4" s="142">
        <v>0</v>
      </c>
      <c r="AW4" s="141" t="s">
        <v>595</v>
      </c>
      <c r="AX4" s="141" t="s">
        <v>595</v>
      </c>
      <c r="AY4" s="141" t="s">
        <v>595</v>
      </c>
      <c r="AZ4" s="141" t="s">
        <v>595</v>
      </c>
      <c r="BA4" s="141" t="s">
        <v>595</v>
      </c>
      <c r="BB4" s="141" t="s">
        <v>595</v>
      </c>
      <c r="BC4" s="141" t="s">
        <v>595</v>
      </c>
      <c r="BD4" s="141" t="s">
        <v>595</v>
      </c>
      <c r="BE4" s="141">
        <v>1</v>
      </c>
      <c r="BF4" s="141" t="s">
        <v>595</v>
      </c>
      <c r="BG4" s="141">
        <v>1</v>
      </c>
      <c r="BH4" s="141" t="s">
        <v>595</v>
      </c>
      <c r="BI4" s="141" t="s">
        <v>595</v>
      </c>
      <c r="BJ4" s="141" t="s">
        <v>595</v>
      </c>
      <c r="BK4" s="141" t="s">
        <v>595</v>
      </c>
      <c r="BL4" s="141" t="s">
        <v>595</v>
      </c>
      <c r="BM4" s="141" t="s">
        <v>595</v>
      </c>
      <c r="BN4" s="141" t="s">
        <v>595</v>
      </c>
      <c r="BO4" s="141" t="s">
        <v>595</v>
      </c>
      <c r="BP4" s="141" t="s">
        <v>595</v>
      </c>
      <c r="BQ4" s="141" t="s">
        <v>595</v>
      </c>
      <c r="BR4" s="141" t="s">
        <v>595</v>
      </c>
      <c r="BS4" s="141" t="s">
        <v>595</v>
      </c>
      <c r="BT4" s="141" t="s">
        <v>595</v>
      </c>
      <c r="BU4" s="141" t="s">
        <v>595</v>
      </c>
      <c r="BV4" s="141" t="s">
        <v>595</v>
      </c>
      <c r="BW4" s="141" t="s">
        <v>595</v>
      </c>
      <c r="BX4" s="141" t="s">
        <v>595</v>
      </c>
      <c r="BY4" s="141" t="s">
        <v>595</v>
      </c>
      <c r="BZ4" s="141" t="s">
        <v>595</v>
      </c>
      <c r="CA4" s="141" t="s">
        <v>595</v>
      </c>
      <c r="CB4" s="133" t="s">
        <v>595</v>
      </c>
      <c r="CC4" s="133" t="s">
        <v>638</v>
      </c>
      <c r="CD4" s="133" t="s">
        <v>595</v>
      </c>
      <c r="CE4" s="133" t="s">
        <v>595</v>
      </c>
      <c r="CF4" s="133" t="s">
        <v>595</v>
      </c>
      <c r="CG4" s="133" t="s">
        <v>595</v>
      </c>
      <c r="CH4" s="133" t="s">
        <v>595</v>
      </c>
      <c r="CI4" s="133" t="s">
        <v>595</v>
      </c>
      <c r="CJ4" s="133" t="s">
        <v>595</v>
      </c>
      <c r="CK4" s="133" t="s">
        <v>595</v>
      </c>
      <c r="CL4" s="133" t="s">
        <v>595</v>
      </c>
      <c r="CM4" s="133" t="s">
        <v>595</v>
      </c>
      <c r="CN4" s="133" t="s">
        <v>595</v>
      </c>
      <c r="CO4" s="133" t="s">
        <v>595</v>
      </c>
      <c r="CP4" s="133" t="s">
        <v>595</v>
      </c>
      <c r="CQ4" s="133" t="s">
        <v>595</v>
      </c>
      <c r="CR4" s="133" t="s">
        <v>595</v>
      </c>
      <c r="CS4" s="133" t="s">
        <v>595</v>
      </c>
      <c r="CT4" s="133" t="s">
        <v>595</v>
      </c>
      <c r="CU4" s="133" t="s">
        <v>595</v>
      </c>
      <c r="CV4" s="133" t="s">
        <v>595</v>
      </c>
      <c r="CW4" s="141" t="s">
        <v>595</v>
      </c>
      <c r="CX4" s="141" t="s">
        <v>595</v>
      </c>
      <c r="CY4" s="141" t="s">
        <v>595</v>
      </c>
      <c r="CZ4" s="141" t="s">
        <v>595</v>
      </c>
      <c r="DA4" s="141" t="s">
        <v>595</v>
      </c>
      <c r="DB4" s="141" t="s">
        <v>595</v>
      </c>
      <c r="DC4" s="141" t="s">
        <v>595</v>
      </c>
      <c r="DD4" s="149">
        <v>0</v>
      </c>
      <c r="DE4" s="149">
        <v>30</v>
      </c>
      <c r="DF4" s="149">
        <v>0</v>
      </c>
      <c r="DG4" s="149" t="s">
        <v>595</v>
      </c>
      <c r="DH4" s="149" t="s">
        <v>595</v>
      </c>
      <c r="DI4" s="149">
        <v>30</v>
      </c>
      <c r="DJ4" s="149">
        <v>0</v>
      </c>
      <c r="DK4" s="149">
        <v>27</v>
      </c>
      <c r="DL4" s="149">
        <v>3</v>
      </c>
      <c r="DM4" s="141" t="s">
        <v>595</v>
      </c>
      <c r="DN4" s="141">
        <v>0.16666666666666666</v>
      </c>
      <c r="DO4" s="141">
        <v>0.33</v>
      </c>
      <c r="DP4" s="141">
        <v>0</v>
      </c>
      <c r="DQ4" s="149">
        <v>0</v>
      </c>
      <c r="DR4" s="141">
        <v>0</v>
      </c>
      <c r="DS4" s="141">
        <v>0</v>
      </c>
      <c r="DT4" s="141">
        <v>0</v>
      </c>
      <c r="DU4" s="141">
        <v>0</v>
      </c>
      <c r="DV4" s="175" t="s">
        <v>645</v>
      </c>
      <c r="DW4" s="175"/>
      <c r="DX4" s="175"/>
    </row>
    <row r="5" spans="1:128" ht="75" customHeight="1" x14ac:dyDescent="0.3">
      <c r="A5" s="102">
        <v>42369</v>
      </c>
      <c r="B5" s="102" t="s">
        <v>560</v>
      </c>
      <c r="C5" s="102" t="s">
        <v>652</v>
      </c>
      <c r="D5" s="102" t="s">
        <v>620</v>
      </c>
      <c r="E5" s="141">
        <v>1000000</v>
      </c>
      <c r="F5" s="146" t="s">
        <v>595</v>
      </c>
      <c r="G5" s="146" t="s">
        <v>595</v>
      </c>
      <c r="H5" s="141">
        <v>5550000</v>
      </c>
      <c r="I5" s="141">
        <v>5550000</v>
      </c>
      <c r="J5" s="141" t="s">
        <v>595</v>
      </c>
      <c r="K5" s="141">
        <v>2000000</v>
      </c>
      <c r="L5" s="141">
        <f t="shared" si="2"/>
        <v>11100000</v>
      </c>
      <c r="M5" s="141">
        <f t="shared" si="3"/>
        <v>11100000</v>
      </c>
      <c r="N5" s="141" t="s">
        <v>595</v>
      </c>
      <c r="O5" s="145" t="s">
        <v>595</v>
      </c>
      <c r="P5" s="133" t="s">
        <v>622</v>
      </c>
      <c r="Q5" s="133">
        <v>5</v>
      </c>
      <c r="R5" s="133">
        <v>10</v>
      </c>
      <c r="S5" s="133">
        <v>17</v>
      </c>
      <c r="T5" s="133" t="s">
        <v>595</v>
      </c>
      <c r="U5" s="133" t="s">
        <v>595</v>
      </c>
      <c r="V5" s="147" t="s">
        <v>595</v>
      </c>
      <c r="W5" s="147" t="s">
        <v>595</v>
      </c>
      <c r="X5" s="147" t="s">
        <v>595</v>
      </c>
      <c r="Y5" s="147" t="s">
        <v>595</v>
      </c>
      <c r="Z5" s="133" t="s">
        <v>629</v>
      </c>
      <c r="AA5" s="141" t="s">
        <v>595</v>
      </c>
      <c r="AB5" s="141" t="s">
        <v>595</v>
      </c>
      <c r="AC5" s="141" t="s">
        <v>595</v>
      </c>
      <c r="AD5" s="141" t="s">
        <v>595</v>
      </c>
      <c r="AE5" s="165">
        <v>0.999</v>
      </c>
      <c r="AF5" s="141" t="s">
        <v>595</v>
      </c>
      <c r="AG5" s="141" t="s">
        <v>666</v>
      </c>
      <c r="AH5" s="141" t="s">
        <v>595</v>
      </c>
      <c r="AI5" s="141" t="s">
        <v>595</v>
      </c>
      <c r="AJ5" s="141" t="s">
        <v>595</v>
      </c>
      <c r="AK5" s="151">
        <v>5</v>
      </c>
      <c r="AL5" s="141" t="s">
        <v>595</v>
      </c>
      <c r="AM5" s="133" t="s">
        <v>629</v>
      </c>
      <c r="AN5" s="141" t="s">
        <v>595</v>
      </c>
      <c r="AO5" s="150">
        <v>41911</v>
      </c>
      <c r="AP5" s="133">
        <v>2</v>
      </c>
      <c r="AQ5" s="141" t="s">
        <v>595</v>
      </c>
      <c r="AR5" s="141" t="s">
        <v>595</v>
      </c>
      <c r="AS5" s="133">
        <v>11753</v>
      </c>
      <c r="AT5" s="163">
        <v>0.99980000000000002</v>
      </c>
      <c r="AU5" s="133">
        <v>1478.14</v>
      </c>
      <c r="AV5" s="142">
        <v>805.59</v>
      </c>
      <c r="AW5" s="141" t="s">
        <v>595</v>
      </c>
      <c r="AX5" s="141" t="s">
        <v>595</v>
      </c>
      <c r="AY5" s="141" t="s">
        <v>595</v>
      </c>
      <c r="AZ5" s="141" t="s">
        <v>595</v>
      </c>
      <c r="BA5" s="145" t="s">
        <v>595</v>
      </c>
      <c r="BB5" s="145" t="s">
        <v>595</v>
      </c>
      <c r="BC5" s="145" t="s">
        <v>595</v>
      </c>
      <c r="BD5" s="145" t="s">
        <v>595</v>
      </c>
      <c r="BE5" s="145" t="s">
        <v>595</v>
      </c>
      <c r="BF5" s="145" t="s">
        <v>595</v>
      </c>
      <c r="BG5" s="145" t="s">
        <v>595</v>
      </c>
      <c r="BH5" s="145" t="s">
        <v>595</v>
      </c>
      <c r="BI5" s="141" t="s">
        <v>595</v>
      </c>
      <c r="BJ5" s="141" t="s">
        <v>595</v>
      </c>
      <c r="BK5" s="141" t="s">
        <v>595</v>
      </c>
      <c r="BL5" s="141" t="s">
        <v>595</v>
      </c>
      <c r="BM5" s="141" t="s">
        <v>595</v>
      </c>
      <c r="BN5" s="141" t="s">
        <v>595</v>
      </c>
      <c r="BO5" s="141" t="s">
        <v>595</v>
      </c>
      <c r="BP5" s="141" t="s">
        <v>595</v>
      </c>
      <c r="BQ5" s="141" t="s">
        <v>595</v>
      </c>
      <c r="BR5" s="141" t="s">
        <v>595</v>
      </c>
      <c r="BS5" s="141" t="s">
        <v>595</v>
      </c>
      <c r="BT5" s="141" t="s">
        <v>595</v>
      </c>
      <c r="BU5" s="141" t="s">
        <v>595</v>
      </c>
      <c r="BV5" s="141" t="s">
        <v>595</v>
      </c>
      <c r="BW5" s="141" t="s">
        <v>595</v>
      </c>
      <c r="BX5" s="141" t="s">
        <v>595</v>
      </c>
      <c r="BY5" s="141" t="s">
        <v>595</v>
      </c>
      <c r="BZ5" s="141" t="s">
        <v>595</v>
      </c>
      <c r="CA5" s="145" t="s">
        <v>595</v>
      </c>
      <c r="CB5" s="133" t="s">
        <v>595</v>
      </c>
      <c r="CC5" s="133" t="s">
        <v>639</v>
      </c>
      <c r="CD5" s="133" t="s">
        <v>595</v>
      </c>
      <c r="CE5" s="133" t="s">
        <v>595</v>
      </c>
      <c r="CF5" s="133" t="s">
        <v>595</v>
      </c>
      <c r="CG5" s="133" t="s">
        <v>595</v>
      </c>
      <c r="CH5" s="133" t="s">
        <v>595</v>
      </c>
      <c r="CI5" s="133" t="s">
        <v>595</v>
      </c>
      <c r="CJ5" s="133" t="s">
        <v>595</v>
      </c>
      <c r="CK5" s="133" t="s">
        <v>595</v>
      </c>
      <c r="CL5" s="133" t="s">
        <v>595</v>
      </c>
      <c r="CM5" s="133" t="s">
        <v>595</v>
      </c>
      <c r="CN5" s="133" t="s">
        <v>595</v>
      </c>
      <c r="CO5" s="133" t="s">
        <v>595</v>
      </c>
      <c r="CP5" s="133" t="s">
        <v>595</v>
      </c>
      <c r="CQ5" s="133" t="s">
        <v>595</v>
      </c>
      <c r="CR5" s="133" t="s">
        <v>595</v>
      </c>
      <c r="CS5" s="133" t="s">
        <v>595</v>
      </c>
      <c r="CT5" s="133" t="s">
        <v>595</v>
      </c>
      <c r="CU5" s="133" t="s">
        <v>595</v>
      </c>
      <c r="CV5" s="133" t="s">
        <v>642</v>
      </c>
      <c r="CW5" s="141" t="s">
        <v>595</v>
      </c>
      <c r="CX5" s="141" t="s">
        <v>595</v>
      </c>
      <c r="CY5" s="141" t="s">
        <v>595</v>
      </c>
      <c r="CZ5" s="141" t="s">
        <v>595</v>
      </c>
      <c r="DA5" s="141" t="s">
        <v>595</v>
      </c>
      <c r="DB5" s="141" t="s">
        <v>595</v>
      </c>
      <c r="DC5" s="141" t="s">
        <v>595</v>
      </c>
      <c r="DD5" s="149">
        <v>7</v>
      </c>
      <c r="DE5" s="149">
        <v>0</v>
      </c>
      <c r="DF5" s="149">
        <v>29</v>
      </c>
      <c r="DG5" s="149" t="s">
        <v>595</v>
      </c>
      <c r="DH5" s="149" t="s">
        <v>595</v>
      </c>
      <c r="DI5" s="149">
        <v>5</v>
      </c>
      <c r="DJ5" s="149">
        <v>31</v>
      </c>
      <c r="DK5" s="149">
        <v>17</v>
      </c>
      <c r="DL5" s="149">
        <v>19</v>
      </c>
      <c r="DM5" s="141" t="s">
        <v>595</v>
      </c>
      <c r="DN5" s="141" t="s">
        <v>595</v>
      </c>
      <c r="DO5" s="141" t="s">
        <v>595</v>
      </c>
      <c r="DP5" s="141">
        <v>93</v>
      </c>
      <c r="DQ5" s="149">
        <v>7</v>
      </c>
      <c r="DR5" s="141">
        <v>1</v>
      </c>
      <c r="DS5" s="141">
        <v>1</v>
      </c>
      <c r="DT5" s="141">
        <v>0</v>
      </c>
      <c r="DU5" s="141">
        <v>0</v>
      </c>
      <c r="DV5" s="175" t="s">
        <v>646</v>
      </c>
      <c r="DW5" s="175"/>
      <c r="DX5" s="175"/>
    </row>
    <row r="6" spans="1:128" ht="77.25" customHeight="1" x14ac:dyDescent="0.25">
      <c r="A6" s="102">
        <v>42369</v>
      </c>
      <c r="B6" s="102" t="s">
        <v>560</v>
      </c>
      <c r="C6" s="102" t="s">
        <v>677</v>
      </c>
      <c r="D6" s="102" t="s">
        <v>620</v>
      </c>
      <c r="E6" s="141">
        <v>1000000</v>
      </c>
      <c r="F6" s="164" t="s">
        <v>595</v>
      </c>
      <c r="G6" s="164" t="s">
        <v>595</v>
      </c>
      <c r="H6" s="141">
        <v>6000000</v>
      </c>
      <c r="I6" s="141">
        <v>6000000</v>
      </c>
      <c r="J6" s="141" t="s">
        <v>595</v>
      </c>
      <c r="K6" s="141">
        <f>+E6*2</f>
        <v>2000000</v>
      </c>
      <c r="L6" s="141">
        <f>+H6*2</f>
        <v>12000000</v>
      </c>
      <c r="M6" s="141">
        <f>+I6*2</f>
        <v>12000000</v>
      </c>
      <c r="N6" s="141" t="s">
        <v>595</v>
      </c>
      <c r="O6" s="145" t="s">
        <v>595</v>
      </c>
      <c r="P6" s="133" t="s">
        <v>622</v>
      </c>
      <c r="Q6" s="133">
        <v>5</v>
      </c>
      <c r="R6" s="133">
        <v>0</v>
      </c>
      <c r="S6" s="133">
        <v>0</v>
      </c>
      <c r="T6" s="133" t="s">
        <v>595</v>
      </c>
      <c r="U6" s="133" t="s">
        <v>595</v>
      </c>
      <c r="V6" s="147" t="s">
        <v>595</v>
      </c>
      <c r="W6" s="147" t="s">
        <v>595</v>
      </c>
      <c r="X6" s="147" t="s">
        <v>595</v>
      </c>
      <c r="Y6" s="147" t="s">
        <v>595</v>
      </c>
      <c r="Z6" s="133" t="s">
        <v>678</v>
      </c>
      <c r="AA6" s="141" t="s">
        <v>595</v>
      </c>
      <c r="AB6" s="141" t="s">
        <v>595</v>
      </c>
      <c r="AC6" s="141" t="s">
        <v>595</v>
      </c>
      <c r="AD6" s="141" t="s">
        <v>595</v>
      </c>
      <c r="AE6" s="165">
        <v>0.995</v>
      </c>
      <c r="AF6" s="141" t="s">
        <v>595</v>
      </c>
      <c r="AG6" s="141" t="s">
        <v>679</v>
      </c>
      <c r="AH6" s="141" t="s">
        <v>595</v>
      </c>
      <c r="AI6" s="141" t="s">
        <v>595</v>
      </c>
      <c r="AJ6" s="141" t="s">
        <v>595</v>
      </c>
      <c r="AK6" s="151">
        <v>5</v>
      </c>
      <c r="AL6" s="141" t="s">
        <v>595</v>
      </c>
      <c r="AM6" s="133" t="s">
        <v>678</v>
      </c>
      <c r="AN6" s="141" t="s">
        <v>595</v>
      </c>
      <c r="AO6" s="150">
        <v>42338</v>
      </c>
      <c r="AP6" s="141" t="s">
        <v>595</v>
      </c>
      <c r="AQ6" s="141" t="s">
        <v>595</v>
      </c>
      <c r="AR6" s="141" t="s">
        <v>595</v>
      </c>
      <c r="AS6" s="141" t="s">
        <v>595</v>
      </c>
      <c r="AT6" s="141" t="s">
        <v>595</v>
      </c>
      <c r="AU6" s="141" t="s">
        <v>595</v>
      </c>
      <c r="AV6" s="141" t="s">
        <v>595</v>
      </c>
      <c r="AW6" s="141" t="s">
        <v>595</v>
      </c>
      <c r="AX6" s="141" t="s">
        <v>595</v>
      </c>
      <c r="AY6" s="141" t="s">
        <v>595</v>
      </c>
      <c r="AZ6" s="141" t="s">
        <v>595</v>
      </c>
      <c r="BA6" s="145" t="s">
        <v>595</v>
      </c>
      <c r="BB6" s="145" t="s">
        <v>595</v>
      </c>
      <c r="BC6" s="145" t="s">
        <v>595</v>
      </c>
      <c r="BD6" s="145" t="s">
        <v>595</v>
      </c>
      <c r="BE6" s="145" t="s">
        <v>595</v>
      </c>
      <c r="BF6" s="145" t="s">
        <v>595</v>
      </c>
      <c r="BG6" s="145" t="s">
        <v>595</v>
      </c>
      <c r="BH6" s="145" t="s">
        <v>595</v>
      </c>
      <c r="BI6" s="141" t="s">
        <v>595</v>
      </c>
      <c r="BJ6" s="141" t="s">
        <v>595</v>
      </c>
      <c r="BK6" s="141" t="s">
        <v>595</v>
      </c>
      <c r="BL6" s="141" t="s">
        <v>595</v>
      </c>
      <c r="BM6" s="141" t="s">
        <v>595</v>
      </c>
      <c r="BN6" s="141" t="s">
        <v>595</v>
      </c>
      <c r="BO6" s="141" t="s">
        <v>595</v>
      </c>
      <c r="BP6" s="141" t="s">
        <v>595</v>
      </c>
      <c r="BQ6" s="141" t="s">
        <v>595</v>
      </c>
      <c r="BR6" s="141" t="s">
        <v>595</v>
      </c>
      <c r="BS6" s="141" t="s">
        <v>595</v>
      </c>
      <c r="BT6" s="141" t="s">
        <v>595</v>
      </c>
      <c r="BU6" s="141" t="s">
        <v>595</v>
      </c>
      <c r="BV6" s="141" t="s">
        <v>595</v>
      </c>
      <c r="BW6" s="141" t="s">
        <v>595</v>
      </c>
      <c r="BX6" s="141" t="s">
        <v>595</v>
      </c>
      <c r="BY6" s="141" t="s">
        <v>595</v>
      </c>
      <c r="BZ6" s="141" t="s">
        <v>595</v>
      </c>
      <c r="CA6" s="145" t="s">
        <v>595</v>
      </c>
      <c r="CB6" s="133" t="s">
        <v>595</v>
      </c>
      <c r="CC6" s="133" t="s">
        <v>680</v>
      </c>
      <c r="CD6" s="133" t="s">
        <v>595</v>
      </c>
      <c r="CE6" s="133" t="s">
        <v>595</v>
      </c>
      <c r="CF6" s="133" t="s">
        <v>595</v>
      </c>
      <c r="CG6" s="133" t="s">
        <v>595</v>
      </c>
      <c r="CH6" s="133" t="s">
        <v>595</v>
      </c>
      <c r="CI6" s="133" t="s">
        <v>595</v>
      </c>
      <c r="CJ6" s="133" t="s">
        <v>595</v>
      </c>
      <c r="CK6" s="133" t="s">
        <v>595</v>
      </c>
      <c r="CL6" s="133" t="s">
        <v>595</v>
      </c>
      <c r="CM6" s="133" t="s">
        <v>595</v>
      </c>
      <c r="CN6" s="133" t="s">
        <v>595</v>
      </c>
      <c r="CO6" s="133" t="s">
        <v>595</v>
      </c>
      <c r="CP6" s="133" t="s">
        <v>595</v>
      </c>
      <c r="CQ6" s="133" t="s">
        <v>595</v>
      </c>
      <c r="CR6" s="133" t="s">
        <v>595</v>
      </c>
      <c r="CS6" s="133" t="s">
        <v>595</v>
      </c>
      <c r="CT6" s="133" t="s">
        <v>595</v>
      </c>
      <c r="CU6" s="133" t="s">
        <v>595</v>
      </c>
      <c r="CV6" s="133" t="s">
        <v>681</v>
      </c>
      <c r="CW6" s="141" t="s">
        <v>595</v>
      </c>
      <c r="CX6" s="141" t="s">
        <v>595</v>
      </c>
      <c r="CY6" s="141" t="s">
        <v>595</v>
      </c>
      <c r="CZ6" s="141" t="s">
        <v>595</v>
      </c>
      <c r="DA6" s="141" t="s">
        <v>595</v>
      </c>
      <c r="DB6" s="141" t="s">
        <v>595</v>
      </c>
      <c r="DC6" s="141" t="s">
        <v>595</v>
      </c>
      <c r="DD6" s="149">
        <v>0</v>
      </c>
      <c r="DE6" s="149">
        <v>6</v>
      </c>
      <c r="DF6" s="149">
        <v>0</v>
      </c>
      <c r="DG6" s="149" t="s">
        <v>595</v>
      </c>
      <c r="DH6" s="149" t="s">
        <v>595</v>
      </c>
      <c r="DI6" s="149">
        <v>6</v>
      </c>
      <c r="DJ6" s="149">
        <v>0</v>
      </c>
      <c r="DK6" s="149">
        <v>6</v>
      </c>
      <c r="DL6" s="149">
        <v>0</v>
      </c>
      <c r="DM6" s="141" t="s">
        <v>595</v>
      </c>
      <c r="DN6" s="141" t="s">
        <v>595</v>
      </c>
      <c r="DO6" s="141" t="s">
        <v>595</v>
      </c>
      <c r="DP6" s="141">
        <v>0</v>
      </c>
      <c r="DQ6" s="149">
        <v>0</v>
      </c>
      <c r="DR6" s="141">
        <v>0</v>
      </c>
      <c r="DS6" s="141">
        <v>0</v>
      </c>
      <c r="DT6" s="141">
        <v>0</v>
      </c>
      <c r="DU6" s="141">
        <v>0</v>
      </c>
      <c r="DV6" s="145" t="s">
        <v>595</v>
      </c>
      <c r="DW6" s="145" t="s">
        <v>595</v>
      </c>
      <c r="DX6" s="145" t="s">
        <v>595</v>
      </c>
    </row>
    <row r="7" spans="1:128" x14ac:dyDescent="0.25">
      <c r="H7" s="141"/>
      <c r="I7" s="141"/>
      <c r="J7" s="141"/>
      <c r="K7" s="141"/>
      <c r="L7" s="141"/>
      <c r="M7" s="141"/>
    </row>
    <row r="9" spans="1:128" x14ac:dyDescent="0.25">
      <c r="BU9" s="89"/>
    </row>
    <row r="10" spans="1:128" x14ac:dyDescent="0.25">
      <c r="BU10" s="89"/>
    </row>
    <row r="14" spans="1:128" x14ac:dyDescent="0.25">
      <c r="DR14" s="145"/>
    </row>
    <row r="16" spans="1:128" x14ac:dyDescent="0.25">
      <c r="DR16" s="145"/>
    </row>
    <row r="17" spans="122:122" x14ac:dyDescent="0.25">
      <c r="DR17" s="145"/>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mergeCells count="4">
    <mergeCell ref="BV2:BZ2"/>
    <mergeCell ref="DV3:DX3"/>
    <mergeCell ref="DV4:DX4"/>
    <mergeCell ref="DV5:DX5"/>
  </mergeCells>
  <hyperlinks>
    <hyperlink ref="T2" r:id="rId3" display="https://www.theice.com/publicdocs/clear_credit/ICE_Clear_Credit_Collateral_Management.pdf"/>
    <hyperlink ref="N3" r:id="rId4" display="https://www.theice.com/publicdocs/clear_credit/ICE_Clear_Credit_Rules.pdf"/>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activeCell="D12" sqref="D12"/>
    </sheetView>
  </sheetViews>
  <sheetFormatPr baseColWidth="10" defaultColWidth="9.140625" defaultRowHeight="15" x14ac:dyDescent="0.25"/>
  <cols>
    <col min="1" max="1" width="11.28515625" style="18" customWidth="1"/>
    <col min="2" max="2" width="13.5703125" style="89" customWidth="1"/>
    <col min="3" max="3" width="21.28515625" style="89" customWidth="1"/>
    <col min="4" max="5" width="11.28515625" style="18" customWidth="1"/>
    <col min="6" max="6" width="17.140625" style="18" customWidth="1"/>
    <col min="7" max="9" width="11.28515625" style="18" customWidth="1"/>
    <col min="10" max="10" width="13.28515625" style="18"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0" ht="14.45" x14ac:dyDescent="0.3">
      <c r="A1" s="18" t="s">
        <v>233</v>
      </c>
      <c r="B1" s="58" t="s">
        <v>559</v>
      </c>
      <c r="C1" s="58" t="s">
        <v>575</v>
      </c>
      <c r="D1" s="18" t="s">
        <v>258</v>
      </c>
      <c r="E1" s="26" t="s">
        <v>334</v>
      </c>
      <c r="F1" s="75" t="s">
        <v>18</v>
      </c>
      <c r="G1" s="16" t="s">
        <v>19</v>
      </c>
      <c r="H1" s="16" t="s">
        <v>20</v>
      </c>
      <c r="I1" s="16" t="s">
        <v>21</v>
      </c>
      <c r="J1" s="16" t="s">
        <v>22</v>
      </c>
      <c r="K1" s="16" t="s">
        <v>23</v>
      </c>
      <c r="L1" s="16" t="s">
        <v>24</v>
      </c>
      <c r="M1" s="16" t="s">
        <v>25</v>
      </c>
      <c r="N1" s="16" t="s">
        <v>26</v>
      </c>
      <c r="O1" s="16" t="s">
        <v>27</v>
      </c>
      <c r="P1" s="16" t="s">
        <v>28</v>
      </c>
      <c r="Q1" s="16" t="s">
        <v>29</v>
      </c>
      <c r="R1" s="16" t="s">
        <v>30</v>
      </c>
      <c r="S1" s="16" t="s">
        <v>31</v>
      </c>
      <c r="T1" s="78" t="s">
        <v>442</v>
      </c>
    </row>
    <row r="2" spans="1:20" s="104" customFormat="1" ht="25.5" x14ac:dyDescent="0.2">
      <c r="A2" s="102">
        <v>42369</v>
      </c>
      <c r="B2" s="102" t="s">
        <v>560</v>
      </c>
      <c r="C2" s="102" t="s">
        <v>650</v>
      </c>
      <c r="D2" s="102" t="s">
        <v>287</v>
      </c>
      <c r="E2" s="102" t="s">
        <v>620</v>
      </c>
      <c r="F2" s="133">
        <v>91700000</v>
      </c>
      <c r="G2" s="133" t="s">
        <v>595</v>
      </c>
      <c r="H2" s="133" t="s">
        <v>595</v>
      </c>
      <c r="I2" s="133" t="s">
        <v>595</v>
      </c>
      <c r="J2" s="133">
        <v>4538775.5102040796</v>
      </c>
      <c r="K2" s="133" t="s">
        <v>595</v>
      </c>
      <c r="L2" s="133" t="s">
        <v>595</v>
      </c>
      <c r="M2" s="133" t="s">
        <v>595</v>
      </c>
      <c r="N2" s="133" t="s">
        <v>595</v>
      </c>
      <c r="O2" s="133">
        <v>0</v>
      </c>
      <c r="P2" s="133" t="s">
        <v>595</v>
      </c>
      <c r="Q2" s="133" t="s">
        <v>595</v>
      </c>
      <c r="R2" s="133" t="s">
        <v>595</v>
      </c>
      <c r="S2" s="133" t="s">
        <v>595</v>
      </c>
      <c r="T2" s="133">
        <f>+SUM(F2:S2)</f>
        <v>96238775.510204077</v>
      </c>
    </row>
    <row r="3" spans="1:20" s="104" customFormat="1" ht="25.5" x14ac:dyDescent="0.2">
      <c r="A3" s="102">
        <v>42369</v>
      </c>
      <c r="B3" s="102" t="s">
        <v>560</v>
      </c>
      <c r="C3" s="102" t="s">
        <v>650</v>
      </c>
      <c r="D3" s="102" t="s">
        <v>288</v>
      </c>
      <c r="E3" s="102" t="s">
        <v>620</v>
      </c>
      <c r="F3" s="133">
        <v>91700000</v>
      </c>
      <c r="G3" s="133" t="s">
        <v>595</v>
      </c>
      <c r="H3" s="133" t="s">
        <v>595</v>
      </c>
      <c r="I3" s="133" t="s">
        <v>595</v>
      </c>
      <c r="J3" s="133">
        <v>4400000</v>
      </c>
      <c r="K3" s="133" t="s">
        <v>595</v>
      </c>
      <c r="L3" s="133" t="s">
        <v>595</v>
      </c>
      <c r="M3" s="133" t="s">
        <v>595</v>
      </c>
      <c r="N3" s="133" t="s">
        <v>595</v>
      </c>
      <c r="O3" s="133">
        <v>0</v>
      </c>
      <c r="P3" s="133" t="s">
        <v>595</v>
      </c>
      <c r="Q3" s="133" t="s">
        <v>595</v>
      </c>
      <c r="R3" s="133" t="s">
        <v>595</v>
      </c>
      <c r="S3" s="133" t="s">
        <v>595</v>
      </c>
      <c r="T3" s="133">
        <f t="shared" ref="T3:T9" si="0">+SUM(F3:S3)</f>
        <v>96100000</v>
      </c>
    </row>
    <row r="4" spans="1:20" s="104" customFormat="1" ht="12.75" x14ac:dyDescent="0.2">
      <c r="A4" s="102">
        <v>42369</v>
      </c>
      <c r="B4" s="102" t="s">
        <v>560</v>
      </c>
      <c r="C4" s="102" t="s">
        <v>651</v>
      </c>
      <c r="D4" s="102" t="s">
        <v>287</v>
      </c>
      <c r="E4" s="102" t="s">
        <v>620</v>
      </c>
      <c r="F4" s="133">
        <v>25000000</v>
      </c>
      <c r="G4" s="133" t="s">
        <v>595</v>
      </c>
      <c r="H4" s="133" t="s">
        <v>595</v>
      </c>
      <c r="I4" s="133" t="s">
        <v>595</v>
      </c>
      <c r="J4" s="133">
        <v>5189515.2445711801</v>
      </c>
      <c r="K4" s="133" t="s">
        <v>595</v>
      </c>
      <c r="L4" s="133" t="s">
        <v>595</v>
      </c>
      <c r="M4" s="133" t="s">
        <v>595</v>
      </c>
      <c r="N4" s="133" t="s">
        <v>595</v>
      </c>
      <c r="O4" s="133">
        <v>0</v>
      </c>
      <c r="P4" s="133" t="s">
        <v>595</v>
      </c>
      <c r="Q4" s="133" t="s">
        <v>595</v>
      </c>
      <c r="R4" s="133" t="s">
        <v>595</v>
      </c>
      <c r="S4" s="133" t="s">
        <v>595</v>
      </c>
      <c r="T4" s="133">
        <f t="shared" si="0"/>
        <v>30189515.244571179</v>
      </c>
    </row>
    <row r="5" spans="1:20" x14ac:dyDescent="0.25">
      <c r="A5" s="102">
        <v>42369</v>
      </c>
      <c r="B5" s="102" t="s">
        <v>560</v>
      </c>
      <c r="C5" s="102" t="s">
        <v>651</v>
      </c>
      <c r="D5" s="102" t="s">
        <v>288</v>
      </c>
      <c r="E5" s="102" t="s">
        <v>620</v>
      </c>
      <c r="F5" s="133">
        <v>25000000</v>
      </c>
      <c r="G5" s="133" t="s">
        <v>595</v>
      </c>
      <c r="H5" s="133" t="s">
        <v>595</v>
      </c>
      <c r="I5" s="133" t="s">
        <v>595</v>
      </c>
      <c r="J5" s="133">
        <v>5000000</v>
      </c>
      <c r="K5" s="133" t="s">
        <v>595</v>
      </c>
      <c r="L5" s="133" t="s">
        <v>595</v>
      </c>
      <c r="M5" s="133" t="s">
        <v>595</v>
      </c>
      <c r="N5" s="133" t="s">
        <v>595</v>
      </c>
      <c r="O5" s="133">
        <v>0</v>
      </c>
      <c r="P5" s="133" t="s">
        <v>595</v>
      </c>
      <c r="Q5" s="133" t="s">
        <v>595</v>
      </c>
      <c r="R5" s="133" t="s">
        <v>595</v>
      </c>
      <c r="S5" s="133" t="s">
        <v>595</v>
      </c>
      <c r="T5" s="133">
        <f t="shared" si="0"/>
        <v>30000000</v>
      </c>
    </row>
    <row r="6" spans="1:20" x14ac:dyDescent="0.25">
      <c r="A6" s="102">
        <v>42369</v>
      </c>
      <c r="B6" s="102" t="s">
        <v>560</v>
      </c>
      <c r="C6" s="102" t="s">
        <v>652</v>
      </c>
      <c r="D6" s="102" t="s">
        <v>287</v>
      </c>
      <c r="E6" s="102" t="s">
        <v>620</v>
      </c>
      <c r="F6" s="133">
        <v>5550000</v>
      </c>
      <c r="G6" s="133" t="s">
        <v>595</v>
      </c>
      <c r="H6" s="133" t="s">
        <v>595</v>
      </c>
      <c r="I6" s="133" t="s">
        <v>595</v>
      </c>
      <c r="J6" s="133">
        <v>0</v>
      </c>
      <c r="K6" s="133" t="s">
        <v>595</v>
      </c>
      <c r="L6" s="133" t="s">
        <v>595</v>
      </c>
      <c r="M6" s="133" t="s">
        <v>595</v>
      </c>
      <c r="N6" s="133" t="s">
        <v>595</v>
      </c>
      <c r="O6" s="133">
        <v>0</v>
      </c>
      <c r="P6" s="133" t="s">
        <v>595</v>
      </c>
      <c r="Q6" s="133" t="s">
        <v>595</v>
      </c>
      <c r="R6" s="133" t="s">
        <v>595</v>
      </c>
      <c r="S6" s="133" t="s">
        <v>595</v>
      </c>
      <c r="T6" s="133">
        <f t="shared" si="0"/>
        <v>5550000</v>
      </c>
    </row>
    <row r="7" spans="1:20" x14ac:dyDescent="0.25">
      <c r="A7" s="102">
        <v>42369</v>
      </c>
      <c r="B7" s="102" t="s">
        <v>560</v>
      </c>
      <c r="C7" s="102" t="s">
        <v>652</v>
      </c>
      <c r="D7" s="102" t="s">
        <v>288</v>
      </c>
      <c r="E7" s="102" t="s">
        <v>620</v>
      </c>
      <c r="F7" s="133">
        <v>5550000</v>
      </c>
      <c r="G7" s="133" t="s">
        <v>595</v>
      </c>
      <c r="H7" s="133" t="s">
        <v>595</v>
      </c>
      <c r="I7" s="133" t="s">
        <v>595</v>
      </c>
      <c r="J7" s="133">
        <v>0</v>
      </c>
      <c r="K7" s="133" t="s">
        <v>595</v>
      </c>
      <c r="L7" s="133" t="s">
        <v>595</v>
      </c>
      <c r="M7" s="133" t="s">
        <v>595</v>
      </c>
      <c r="N7" s="133" t="s">
        <v>595</v>
      </c>
      <c r="O7" s="133">
        <v>0</v>
      </c>
      <c r="P7" s="133" t="s">
        <v>595</v>
      </c>
      <c r="Q7" s="133" t="s">
        <v>595</v>
      </c>
      <c r="R7" s="133" t="s">
        <v>595</v>
      </c>
      <c r="S7" s="133" t="s">
        <v>595</v>
      </c>
      <c r="T7" s="133">
        <f t="shared" si="0"/>
        <v>5550000</v>
      </c>
    </row>
    <row r="8" spans="1:20" x14ac:dyDescent="0.25">
      <c r="A8" s="102">
        <v>42369</v>
      </c>
      <c r="B8" s="102" t="s">
        <v>560</v>
      </c>
      <c r="C8" s="102" t="s">
        <v>677</v>
      </c>
      <c r="D8" s="102" t="s">
        <v>287</v>
      </c>
      <c r="E8" s="102" t="s">
        <v>620</v>
      </c>
      <c r="F8" s="133">
        <v>5000000</v>
      </c>
      <c r="G8" s="133" t="s">
        <v>595</v>
      </c>
      <c r="H8" s="133" t="s">
        <v>595</v>
      </c>
      <c r="I8" s="133" t="s">
        <v>595</v>
      </c>
      <c r="J8" s="133">
        <v>1149425.2873563219</v>
      </c>
      <c r="K8" s="133" t="s">
        <v>595</v>
      </c>
      <c r="L8" s="133" t="s">
        <v>595</v>
      </c>
      <c r="M8" s="133" t="s">
        <v>595</v>
      </c>
      <c r="N8" s="133" t="s">
        <v>595</v>
      </c>
      <c r="O8" s="133">
        <v>0</v>
      </c>
      <c r="P8" s="133" t="s">
        <v>595</v>
      </c>
      <c r="Q8" s="133" t="s">
        <v>595</v>
      </c>
      <c r="R8" s="133" t="s">
        <v>595</v>
      </c>
      <c r="S8" s="133" t="s">
        <v>595</v>
      </c>
      <c r="T8" s="133">
        <f t="shared" si="0"/>
        <v>6149425.2873563217</v>
      </c>
    </row>
    <row r="9" spans="1:20" x14ac:dyDescent="0.25">
      <c r="A9" s="102">
        <v>42369</v>
      </c>
      <c r="B9" s="102" t="s">
        <v>560</v>
      </c>
      <c r="C9" s="102" t="s">
        <v>677</v>
      </c>
      <c r="D9" s="102" t="s">
        <v>288</v>
      </c>
      <c r="E9" s="102" t="s">
        <v>620</v>
      </c>
      <c r="F9" s="133">
        <v>5000000</v>
      </c>
      <c r="G9" s="133" t="s">
        <v>595</v>
      </c>
      <c r="H9" s="133" t="s">
        <v>595</v>
      </c>
      <c r="I9" s="133" t="s">
        <v>595</v>
      </c>
      <c r="J9" s="133">
        <v>1000000</v>
      </c>
      <c r="K9" s="133" t="s">
        <v>595</v>
      </c>
      <c r="L9" s="133" t="s">
        <v>595</v>
      </c>
      <c r="M9" s="133" t="s">
        <v>595</v>
      </c>
      <c r="N9" s="133" t="s">
        <v>595</v>
      </c>
      <c r="O9" s="133">
        <v>0</v>
      </c>
      <c r="P9" s="133" t="s">
        <v>595</v>
      </c>
      <c r="Q9" s="133" t="s">
        <v>595</v>
      </c>
      <c r="R9" s="133" t="s">
        <v>595</v>
      </c>
      <c r="S9" s="133" t="s">
        <v>595</v>
      </c>
      <c r="T9" s="133">
        <f t="shared" si="0"/>
        <v>6000000</v>
      </c>
    </row>
    <row r="10" spans="1:20" x14ac:dyDescent="0.25">
      <c r="B10" s="102"/>
      <c r="D10" s="89"/>
      <c r="J10" s="162"/>
    </row>
    <row r="11" spans="1:20" x14ac:dyDescent="0.25">
      <c r="B11" s="102"/>
      <c r="D11" s="89"/>
    </row>
    <row r="12" spans="1:20" ht="14.45" x14ac:dyDescent="0.3"/>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
  <sheetViews>
    <sheetView workbookViewId="0">
      <selection activeCell="F7" sqref="F7"/>
    </sheetView>
  </sheetViews>
  <sheetFormatPr baseColWidth="10" defaultColWidth="9.140625" defaultRowHeight="15" x14ac:dyDescent="0.25"/>
  <cols>
    <col min="1" max="1" width="11.140625" style="12" bestFit="1" customWidth="1"/>
    <col min="2" max="2" width="13.42578125" style="89" customWidth="1"/>
    <col min="3" max="3" width="21" style="89" customWidth="1"/>
    <col min="4" max="4" width="32.42578125" style="12" customWidth="1"/>
    <col min="5" max="5" width="10" style="12" customWidth="1"/>
    <col min="6" max="6" width="13.85546875" style="12" bestFit="1" customWidth="1"/>
    <col min="7" max="7" width="11.7109375" style="12" customWidth="1"/>
    <col min="8" max="8" width="13.5703125" style="12" customWidth="1"/>
    <col min="9" max="9" width="11.7109375" style="12" customWidth="1"/>
    <col min="10" max="16384" width="9.140625" style="12"/>
  </cols>
  <sheetData>
    <row r="1" spans="1:9" s="18" customFormat="1" x14ac:dyDescent="0.3">
      <c r="A1" s="18" t="s">
        <v>233</v>
      </c>
      <c r="B1" s="58" t="s">
        <v>559</v>
      </c>
      <c r="C1" s="58" t="s">
        <v>575</v>
      </c>
      <c r="D1" s="18" t="s">
        <v>258</v>
      </c>
      <c r="E1" s="26" t="s">
        <v>334</v>
      </c>
      <c r="F1" s="33" t="s">
        <v>34</v>
      </c>
      <c r="G1" s="33" t="s">
        <v>37</v>
      </c>
      <c r="H1" s="33" t="s">
        <v>38</v>
      </c>
      <c r="I1" s="34" t="s">
        <v>41</v>
      </c>
    </row>
    <row r="2" spans="1:9" x14ac:dyDescent="0.25">
      <c r="A2" s="102">
        <v>42369</v>
      </c>
      <c r="B2" s="102" t="s">
        <v>560</v>
      </c>
      <c r="C2" s="107" t="s">
        <v>650</v>
      </c>
      <c r="D2" s="102" t="s">
        <v>305</v>
      </c>
      <c r="E2" s="102" t="s">
        <v>620</v>
      </c>
      <c r="F2" s="133">
        <v>140714193</v>
      </c>
      <c r="G2" s="133">
        <v>341852.36</v>
      </c>
      <c r="H2" s="133">
        <v>222834996.24000001</v>
      </c>
      <c r="I2" s="133">
        <v>609715.99</v>
      </c>
    </row>
    <row r="3" spans="1:9" x14ac:dyDescent="0.25">
      <c r="A3" s="102">
        <v>42369</v>
      </c>
      <c r="B3" s="102" t="s">
        <v>560</v>
      </c>
      <c r="C3" s="107" t="s">
        <v>650</v>
      </c>
      <c r="D3" s="102" t="s">
        <v>271</v>
      </c>
      <c r="E3" s="102" t="s">
        <v>620</v>
      </c>
      <c r="F3" s="133">
        <v>76870182.788473874</v>
      </c>
      <c r="G3" s="133">
        <v>21518.49</v>
      </c>
      <c r="H3" s="133">
        <v>135810192.03068268</v>
      </c>
      <c r="I3" s="133">
        <v>37533.279999999999</v>
      </c>
    </row>
    <row r="4" spans="1:9" x14ac:dyDescent="0.25">
      <c r="A4" s="102">
        <v>42369</v>
      </c>
      <c r="B4" s="102" t="s">
        <v>560</v>
      </c>
      <c r="C4" s="107" t="s">
        <v>651</v>
      </c>
      <c r="D4" s="102" t="s">
        <v>305</v>
      </c>
      <c r="E4" s="102" t="s">
        <v>620</v>
      </c>
      <c r="F4" s="133">
        <v>69329821.949400008</v>
      </c>
      <c r="G4" s="133">
        <v>0</v>
      </c>
      <c r="H4" s="133">
        <v>99378423.579999998</v>
      </c>
      <c r="I4" s="133">
        <v>0</v>
      </c>
    </row>
    <row r="5" spans="1:9" x14ac:dyDescent="0.25">
      <c r="A5" s="102">
        <v>42369</v>
      </c>
      <c r="B5" s="102" t="s">
        <v>560</v>
      </c>
      <c r="C5" s="107" t="s">
        <v>651</v>
      </c>
      <c r="D5" s="102" t="s">
        <v>271</v>
      </c>
      <c r="E5" s="102" t="s">
        <v>620</v>
      </c>
      <c r="F5" s="133">
        <v>25434160.630788848</v>
      </c>
      <c r="G5" s="133">
        <v>0</v>
      </c>
      <c r="H5" s="133">
        <v>37237208.9799008</v>
      </c>
      <c r="I5" s="133">
        <v>0</v>
      </c>
    </row>
    <row r="6" spans="1:9" x14ac:dyDescent="0.25">
      <c r="A6" s="102">
        <v>42369</v>
      </c>
      <c r="B6" s="102" t="s">
        <v>560</v>
      </c>
      <c r="C6" s="107" t="s">
        <v>652</v>
      </c>
      <c r="D6" s="102" t="s">
        <v>305</v>
      </c>
      <c r="E6" s="102" t="s">
        <v>620</v>
      </c>
      <c r="F6" s="133">
        <v>8307331.6900000004</v>
      </c>
      <c r="G6" s="133">
        <v>1478.14</v>
      </c>
      <c r="H6" s="133">
        <v>10729349.119999999</v>
      </c>
      <c r="I6" s="133">
        <v>2292.73</v>
      </c>
    </row>
    <row r="7" spans="1:9" x14ac:dyDescent="0.25">
      <c r="A7" s="102">
        <v>42369</v>
      </c>
      <c r="B7" s="102" t="s">
        <v>560</v>
      </c>
      <c r="C7" s="107" t="s">
        <v>652</v>
      </c>
      <c r="D7" s="102" t="s">
        <v>271</v>
      </c>
      <c r="E7" s="102" t="s">
        <v>620</v>
      </c>
      <c r="F7" s="133">
        <v>4725559.5938039208</v>
      </c>
      <c r="G7" s="133">
        <v>774.58</v>
      </c>
      <c r="H7" s="133">
        <v>6310574.3261847431</v>
      </c>
      <c r="I7" s="133">
        <v>1146.3699999999999</v>
      </c>
    </row>
    <row r="8" spans="1:9" x14ac:dyDescent="0.25">
      <c r="A8" s="102">
        <v>42369</v>
      </c>
      <c r="B8" s="102" t="s">
        <v>560</v>
      </c>
      <c r="C8" s="107" t="s">
        <v>677</v>
      </c>
      <c r="D8" s="102" t="s">
        <v>305</v>
      </c>
      <c r="E8" s="102" t="s">
        <v>620</v>
      </c>
      <c r="F8" s="133" t="s">
        <v>595</v>
      </c>
      <c r="G8" s="133" t="s">
        <v>595</v>
      </c>
      <c r="H8" s="133" t="s">
        <v>595</v>
      </c>
      <c r="I8" s="133" t="s">
        <v>595</v>
      </c>
    </row>
    <row r="9" spans="1:9" x14ac:dyDescent="0.25">
      <c r="A9" s="102">
        <v>42369</v>
      </c>
      <c r="B9" s="102" t="s">
        <v>560</v>
      </c>
      <c r="C9" s="107" t="s">
        <v>677</v>
      </c>
      <c r="D9" s="102" t="s">
        <v>271</v>
      </c>
      <c r="E9" s="102" t="s">
        <v>620</v>
      </c>
      <c r="F9" s="133" t="s">
        <v>595</v>
      </c>
      <c r="G9" s="133" t="s">
        <v>595</v>
      </c>
      <c r="H9" s="133" t="s">
        <v>595</v>
      </c>
      <c r="I9" s="133" t="s">
        <v>595</v>
      </c>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
  <sheetViews>
    <sheetView workbookViewId="0">
      <selection activeCell="G4" sqref="G4"/>
    </sheetView>
  </sheetViews>
  <sheetFormatPr baseColWidth="10" defaultColWidth="9.140625" defaultRowHeight="15" x14ac:dyDescent="0.25"/>
  <cols>
    <col min="1" max="1" width="11.5703125" bestFit="1" customWidth="1"/>
    <col min="2" max="2" width="16.7109375" style="89" customWidth="1"/>
    <col min="3" max="3" width="24.140625" style="89" customWidth="1"/>
    <col min="4" max="4" width="16.7109375" style="19" customWidth="1"/>
    <col min="5" max="5" width="11.5703125" style="19" customWidth="1"/>
    <col min="6" max="6" width="14" customWidth="1"/>
    <col min="7" max="7" width="14.42578125" customWidth="1"/>
  </cols>
  <sheetData>
    <row r="1" spans="1:7" x14ac:dyDescent="0.3">
      <c r="A1" s="18" t="s">
        <v>233</v>
      </c>
      <c r="B1" s="58" t="s">
        <v>559</v>
      </c>
      <c r="C1" s="58" t="s">
        <v>575</v>
      </c>
      <c r="D1" s="26" t="s">
        <v>258</v>
      </c>
      <c r="E1" s="18" t="s">
        <v>334</v>
      </c>
      <c r="F1" s="18" t="s">
        <v>36</v>
      </c>
      <c r="G1" s="18" t="s">
        <v>40</v>
      </c>
    </row>
    <row r="2" spans="1:7" x14ac:dyDescent="0.25">
      <c r="A2" s="105">
        <v>42369</v>
      </c>
      <c r="B2" s="102" t="s">
        <v>560</v>
      </c>
      <c r="C2" s="102" t="s">
        <v>650</v>
      </c>
      <c r="D2" s="102" t="s">
        <v>632</v>
      </c>
      <c r="E2" s="102" t="s">
        <v>620</v>
      </c>
      <c r="F2" s="137">
        <v>7144260.2400000021</v>
      </c>
      <c r="G2" s="137">
        <v>28444719.789999999</v>
      </c>
    </row>
    <row r="3" spans="1:7" x14ac:dyDescent="0.25">
      <c r="A3" s="105">
        <v>42369</v>
      </c>
      <c r="B3" s="102" t="s">
        <v>560</v>
      </c>
      <c r="C3" s="102" t="s">
        <v>651</v>
      </c>
      <c r="D3" s="102" t="s">
        <v>632</v>
      </c>
      <c r="E3" s="102" t="s">
        <v>620</v>
      </c>
      <c r="F3" s="106">
        <v>0</v>
      </c>
      <c r="G3" s="137">
        <v>0</v>
      </c>
    </row>
    <row r="4" spans="1:7" x14ac:dyDescent="0.25">
      <c r="A4" s="105">
        <v>42369</v>
      </c>
      <c r="B4" s="102" t="s">
        <v>560</v>
      </c>
      <c r="C4" s="102" t="s">
        <v>652</v>
      </c>
      <c r="D4" s="102" t="s">
        <v>632</v>
      </c>
      <c r="E4" s="102" t="s">
        <v>620</v>
      </c>
      <c r="F4" s="137">
        <v>1084894.26</v>
      </c>
      <c r="G4" s="137">
        <v>1084894.26</v>
      </c>
    </row>
    <row r="5" spans="1:7" x14ac:dyDescent="0.25">
      <c r="A5" s="105">
        <v>42369</v>
      </c>
      <c r="B5" s="102" t="s">
        <v>560</v>
      </c>
      <c r="C5" s="102" t="s">
        <v>677</v>
      </c>
      <c r="D5" s="102" t="s">
        <v>632</v>
      </c>
      <c r="E5" s="102" t="s">
        <v>620</v>
      </c>
      <c r="F5" s="106">
        <v>0</v>
      </c>
      <c r="G5" s="137">
        <v>0</v>
      </c>
    </row>
    <row r="6" spans="1:7" x14ac:dyDescent="0.25">
      <c r="B6" s="102"/>
      <c r="D6" s="89"/>
      <c r="F6" s="19"/>
    </row>
    <row r="7" spans="1:7" x14ac:dyDescent="0.25">
      <c r="B7" s="102"/>
      <c r="D7" s="89"/>
      <c r="F7" s="19"/>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21"/>
  <sheetViews>
    <sheetView workbookViewId="0">
      <selection activeCell="F21" sqref="F21"/>
    </sheetView>
  </sheetViews>
  <sheetFormatPr baseColWidth="10" defaultColWidth="9.140625" defaultRowHeight="15" x14ac:dyDescent="0.25"/>
  <cols>
    <col min="1" max="1" width="11.140625" bestFit="1" customWidth="1"/>
    <col min="2" max="2" width="16.7109375" style="89" customWidth="1"/>
    <col min="3" max="3" width="24.140625" style="89" customWidth="1"/>
    <col min="4" max="4" width="16" customWidth="1"/>
    <col min="5" max="5" width="16" style="19" customWidth="1"/>
    <col min="6" max="6" width="14.85546875" customWidth="1"/>
    <col min="7" max="7" width="15.28515625" bestFit="1" customWidth="1"/>
    <col min="9" max="9" width="15.28515625" bestFit="1" customWidth="1"/>
  </cols>
  <sheetData>
    <row r="1" spans="1:9" x14ac:dyDescent="0.3">
      <c r="A1" s="18" t="s">
        <v>233</v>
      </c>
      <c r="B1" s="58" t="s">
        <v>559</v>
      </c>
      <c r="C1" s="58" t="s">
        <v>575</v>
      </c>
      <c r="D1" t="s">
        <v>258</v>
      </c>
      <c r="E1" s="19" t="s">
        <v>334</v>
      </c>
      <c r="F1" t="s">
        <v>45</v>
      </c>
    </row>
    <row r="2" spans="1:9" x14ac:dyDescent="0.25">
      <c r="A2" s="105">
        <v>42369</v>
      </c>
      <c r="B2" s="102" t="s">
        <v>560</v>
      </c>
      <c r="C2" s="107" t="s">
        <v>650</v>
      </c>
      <c r="D2" s="107" t="s">
        <v>261</v>
      </c>
      <c r="E2" s="107" t="s">
        <v>620</v>
      </c>
      <c r="F2" s="137">
        <v>1098709658.2723007</v>
      </c>
      <c r="G2" s="161"/>
      <c r="I2" s="161"/>
    </row>
    <row r="3" spans="1:9" x14ac:dyDescent="0.25">
      <c r="A3" s="105">
        <v>42369</v>
      </c>
      <c r="B3" s="102" t="s">
        <v>560</v>
      </c>
      <c r="C3" s="107" t="s">
        <v>650</v>
      </c>
      <c r="D3" s="107" t="s">
        <v>262</v>
      </c>
      <c r="E3" s="107" t="s">
        <v>620</v>
      </c>
      <c r="F3" s="137">
        <v>542086522.61997736</v>
      </c>
      <c r="G3" s="80"/>
      <c r="H3" s="80"/>
      <c r="I3" s="161"/>
    </row>
    <row r="4" spans="1:9" x14ac:dyDescent="0.25">
      <c r="A4" s="105">
        <v>42369</v>
      </c>
      <c r="B4" s="102" t="s">
        <v>560</v>
      </c>
      <c r="C4" s="107" t="s">
        <v>650</v>
      </c>
      <c r="D4" s="107" t="s">
        <v>272</v>
      </c>
      <c r="E4" s="107" t="s">
        <v>620</v>
      </c>
      <c r="F4" s="137">
        <v>312525424.20156693</v>
      </c>
      <c r="G4" s="80"/>
      <c r="H4" s="80"/>
      <c r="I4" s="161"/>
    </row>
    <row r="5" spans="1:9" x14ac:dyDescent="0.25">
      <c r="A5" s="105">
        <v>42369</v>
      </c>
      <c r="B5" s="102" t="s">
        <v>560</v>
      </c>
      <c r="C5" s="107" t="s">
        <v>650</v>
      </c>
      <c r="D5" s="107" t="s">
        <v>268</v>
      </c>
      <c r="E5" s="107" t="s">
        <v>620</v>
      </c>
      <c r="F5" s="137">
        <f>+F2+F3+F4</f>
        <v>1953321605.0938451</v>
      </c>
      <c r="G5" s="161"/>
    </row>
    <row r="6" spans="1:9" x14ac:dyDescent="0.25">
      <c r="A6" s="105">
        <v>42369</v>
      </c>
      <c r="B6" s="102" t="s">
        <v>560</v>
      </c>
      <c r="C6" s="107" t="s">
        <v>651</v>
      </c>
      <c r="D6" s="107" t="s">
        <v>261</v>
      </c>
      <c r="E6" s="107" t="s">
        <v>620</v>
      </c>
      <c r="F6" s="137">
        <v>2256647352.9780951</v>
      </c>
      <c r="G6" s="80"/>
      <c r="H6" s="80"/>
      <c r="I6" s="161"/>
    </row>
    <row r="7" spans="1:9" x14ac:dyDescent="0.25">
      <c r="A7" s="105">
        <v>42369</v>
      </c>
      <c r="B7" s="102" t="s">
        <v>560</v>
      </c>
      <c r="C7" s="107" t="s">
        <v>651</v>
      </c>
      <c r="D7" s="107" t="s">
        <v>262</v>
      </c>
      <c r="E7" s="107" t="s">
        <v>620</v>
      </c>
      <c r="F7" s="137">
        <v>0</v>
      </c>
      <c r="G7" s="80"/>
      <c r="H7" s="80"/>
      <c r="I7" s="161"/>
    </row>
    <row r="8" spans="1:9" x14ac:dyDescent="0.25">
      <c r="A8" s="105">
        <v>42369</v>
      </c>
      <c r="B8" s="102" t="s">
        <v>560</v>
      </c>
      <c r="C8" s="107" t="s">
        <v>651</v>
      </c>
      <c r="D8" s="107" t="s">
        <v>272</v>
      </c>
      <c r="E8" s="107" t="s">
        <v>620</v>
      </c>
      <c r="F8" s="137">
        <v>0</v>
      </c>
      <c r="G8" s="80"/>
      <c r="H8" s="80"/>
      <c r="I8" s="161"/>
    </row>
    <row r="9" spans="1:9" x14ac:dyDescent="0.25">
      <c r="A9" s="105">
        <v>42369</v>
      </c>
      <c r="B9" s="102" t="s">
        <v>560</v>
      </c>
      <c r="C9" s="107" t="s">
        <v>651</v>
      </c>
      <c r="D9" s="107" t="s">
        <v>268</v>
      </c>
      <c r="E9" s="107" t="s">
        <v>620</v>
      </c>
      <c r="F9" s="137">
        <f>+F6</f>
        <v>2256647352.9780951</v>
      </c>
    </row>
    <row r="10" spans="1:9" x14ac:dyDescent="0.25">
      <c r="A10" s="105">
        <v>42369</v>
      </c>
      <c r="B10" s="102" t="s">
        <v>560</v>
      </c>
      <c r="C10" s="107" t="s">
        <v>652</v>
      </c>
      <c r="D10" s="107" t="s">
        <v>261</v>
      </c>
      <c r="E10" s="107" t="s">
        <v>620</v>
      </c>
      <c r="F10" s="137">
        <v>32418406.078102849</v>
      </c>
      <c r="G10" s="80"/>
      <c r="H10" s="80"/>
      <c r="I10" s="161"/>
    </row>
    <row r="11" spans="1:9" x14ac:dyDescent="0.25">
      <c r="A11" s="105">
        <v>42369</v>
      </c>
      <c r="B11" s="102" t="s">
        <v>560</v>
      </c>
      <c r="C11" s="107" t="s">
        <v>652</v>
      </c>
      <c r="D11" s="107" t="s">
        <v>262</v>
      </c>
      <c r="E11" s="107" t="s">
        <v>620</v>
      </c>
      <c r="F11" s="137">
        <v>21045958.579957467</v>
      </c>
      <c r="G11" s="80"/>
      <c r="H11" s="80"/>
      <c r="I11" s="161"/>
    </row>
    <row r="12" spans="1:9" x14ac:dyDescent="0.25">
      <c r="A12" s="105">
        <v>42369</v>
      </c>
      <c r="B12" s="102" t="s">
        <v>560</v>
      </c>
      <c r="C12" s="107" t="s">
        <v>652</v>
      </c>
      <c r="D12" s="107" t="s">
        <v>272</v>
      </c>
      <c r="E12" s="107" t="s">
        <v>620</v>
      </c>
      <c r="F12" s="135">
        <v>0</v>
      </c>
      <c r="G12" s="80"/>
      <c r="H12" s="80"/>
      <c r="I12" s="161"/>
    </row>
    <row r="13" spans="1:9" x14ac:dyDescent="0.25">
      <c r="A13" s="105">
        <v>42369</v>
      </c>
      <c r="B13" s="102" t="s">
        <v>560</v>
      </c>
      <c r="C13" s="107" t="s">
        <v>652</v>
      </c>
      <c r="D13" s="107" t="s">
        <v>268</v>
      </c>
      <c r="E13" s="107" t="s">
        <v>620</v>
      </c>
      <c r="F13" s="137">
        <f>+F10+F11</f>
        <v>53464364.658060312</v>
      </c>
    </row>
    <row r="14" spans="1:9" x14ac:dyDescent="0.25">
      <c r="A14" s="105">
        <v>42369</v>
      </c>
      <c r="B14" s="102" t="s">
        <v>560</v>
      </c>
      <c r="C14" s="107" t="s">
        <v>677</v>
      </c>
      <c r="D14" s="107" t="s">
        <v>261</v>
      </c>
      <c r="E14" s="107" t="s">
        <v>620</v>
      </c>
      <c r="F14" s="135">
        <v>0</v>
      </c>
    </row>
    <row r="15" spans="1:9" x14ac:dyDescent="0.25">
      <c r="A15" s="105">
        <v>42369</v>
      </c>
      <c r="B15" s="102" t="s">
        <v>560</v>
      </c>
      <c r="C15" s="107" t="s">
        <v>677</v>
      </c>
      <c r="D15" s="107" t="s">
        <v>262</v>
      </c>
      <c r="E15" s="107" t="s">
        <v>620</v>
      </c>
      <c r="F15" s="135">
        <v>0</v>
      </c>
    </row>
    <row r="16" spans="1:9" x14ac:dyDescent="0.25">
      <c r="A16" s="105">
        <v>42369</v>
      </c>
      <c r="B16" s="102" t="s">
        <v>560</v>
      </c>
      <c r="C16" s="107" t="s">
        <v>677</v>
      </c>
      <c r="D16" s="107" t="s">
        <v>272</v>
      </c>
      <c r="E16" s="107" t="s">
        <v>620</v>
      </c>
      <c r="F16" s="135">
        <v>0</v>
      </c>
    </row>
    <row r="17" spans="1:6" x14ac:dyDescent="0.25">
      <c r="A17" s="105">
        <v>42369</v>
      </c>
      <c r="B17" s="102" t="s">
        <v>560</v>
      </c>
      <c r="C17" s="107" t="s">
        <v>677</v>
      </c>
      <c r="D17" s="107" t="s">
        <v>268</v>
      </c>
      <c r="E17" s="107" t="s">
        <v>620</v>
      </c>
      <c r="F17" s="135">
        <f>+F14</f>
        <v>0</v>
      </c>
    </row>
    <row r="18" spans="1:6" x14ac:dyDescent="0.25">
      <c r="A18" s="105"/>
      <c r="B18" s="102"/>
      <c r="D18" s="89"/>
      <c r="E18"/>
      <c r="F18" s="19"/>
    </row>
    <row r="19" spans="1:6" x14ac:dyDescent="0.25">
      <c r="A19" s="105"/>
      <c r="B19" s="102"/>
      <c r="D19" s="89"/>
      <c r="E19"/>
      <c r="F19" s="19"/>
    </row>
    <row r="20" spans="1:6" x14ac:dyDescent="0.25">
      <c r="A20" s="105"/>
      <c r="B20" s="102"/>
      <c r="D20" s="89"/>
      <c r="E20"/>
      <c r="F20" s="19"/>
    </row>
    <row r="21" spans="1:6" x14ac:dyDescent="0.25">
      <c r="A21" s="105"/>
      <c r="B21" s="102"/>
      <c r="D21" s="89"/>
      <c r="E21"/>
      <c r="F21" s="19"/>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65"/>
  <sheetViews>
    <sheetView topLeftCell="B1" workbookViewId="0">
      <selection activeCell="G4" sqref="G4"/>
    </sheetView>
  </sheetViews>
  <sheetFormatPr baseColWidth="10" defaultColWidth="7.7109375" defaultRowHeight="15" x14ac:dyDescent="0.25"/>
  <cols>
    <col min="1" max="1" width="11.140625" style="18" bestFit="1" customWidth="1"/>
    <col min="2" max="2" width="13.7109375" style="89" customWidth="1"/>
    <col min="3" max="3" width="19.85546875" style="89" customWidth="1"/>
    <col min="4" max="4" width="20.85546875" style="18" customWidth="1"/>
    <col min="5" max="5" width="8.7109375" style="18" customWidth="1"/>
    <col min="6" max="6" width="15.28515625" style="18" bestFit="1" customWidth="1"/>
    <col min="7" max="7" width="16" style="18" customWidth="1"/>
    <col min="8" max="8" width="13.7109375" style="18" customWidth="1"/>
    <col min="9" max="9" width="11.140625" style="18" customWidth="1"/>
    <col min="10" max="10" width="18.140625" style="18" customWidth="1"/>
    <col min="11" max="14" width="5.7109375" style="18" customWidth="1"/>
    <col min="15" max="15" width="16.140625" style="18" customWidth="1"/>
    <col min="16" max="17" width="14.7109375" style="18" customWidth="1"/>
    <col min="18" max="18" width="11.28515625" style="18" customWidth="1"/>
    <col min="19" max="19" width="14.42578125" style="18" customWidth="1"/>
    <col min="20" max="20" width="16.42578125" style="18" customWidth="1"/>
    <col min="21" max="16384" width="7.7109375" style="18"/>
  </cols>
  <sheetData>
    <row r="1" spans="1:20" ht="14.45" x14ac:dyDescent="0.3">
      <c r="A1" s="18" t="s">
        <v>233</v>
      </c>
      <c r="B1" s="58" t="s">
        <v>559</v>
      </c>
      <c r="C1" s="58" t="s">
        <v>575</v>
      </c>
      <c r="D1" s="18" t="s">
        <v>258</v>
      </c>
      <c r="E1" s="26" t="s">
        <v>334</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2" t="s">
        <v>63</v>
      </c>
    </row>
    <row r="2" spans="1:20" ht="25.5" x14ac:dyDescent="0.25">
      <c r="A2" s="102">
        <v>42369</v>
      </c>
      <c r="B2" s="102" t="s">
        <v>560</v>
      </c>
      <c r="C2" s="102" t="s">
        <v>650</v>
      </c>
      <c r="D2" s="107" t="s">
        <v>263</v>
      </c>
      <c r="E2" s="107" t="s">
        <v>620</v>
      </c>
      <c r="F2" s="135">
        <v>215954058.15166199</v>
      </c>
      <c r="G2" s="129" t="s">
        <v>595</v>
      </c>
      <c r="H2" s="129" t="s">
        <v>595</v>
      </c>
      <c r="I2" s="129" t="s">
        <v>595</v>
      </c>
      <c r="J2" s="135">
        <v>295684270.84255785</v>
      </c>
      <c r="K2" s="129" t="s">
        <v>595</v>
      </c>
      <c r="L2" s="129" t="s">
        <v>595</v>
      </c>
      <c r="M2" s="129" t="s">
        <v>595</v>
      </c>
      <c r="N2" s="129" t="s">
        <v>595</v>
      </c>
      <c r="O2" s="135">
        <f>759913507.986667-O8</f>
        <v>749804907.98666704</v>
      </c>
      <c r="P2" s="129" t="s">
        <v>595</v>
      </c>
      <c r="Q2" s="129" t="s">
        <v>595</v>
      </c>
      <c r="R2" s="129" t="s">
        <v>595</v>
      </c>
      <c r="S2" s="136" t="s">
        <v>595</v>
      </c>
      <c r="T2" s="135">
        <f>+SUM(F2:S2)</f>
        <v>1261443236.9808869</v>
      </c>
    </row>
    <row r="3" spans="1:20" ht="25.5" x14ac:dyDescent="0.25">
      <c r="A3" s="102">
        <v>42369</v>
      </c>
      <c r="B3" s="102" t="s">
        <v>560</v>
      </c>
      <c r="C3" s="102" t="s">
        <v>650</v>
      </c>
      <c r="D3" s="107" t="s">
        <v>264</v>
      </c>
      <c r="E3" s="107" t="s">
        <v>620</v>
      </c>
      <c r="F3" s="135">
        <v>215954058.15166199</v>
      </c>
      <c r="G3" s="129" t="s">
        <v>595</v>
      </c>
      <c r="H3" s="129" t="s">
        <v>595</v>
      </c>
      <c r="I3" s="129" t="s">
        <v>595</v>
      </c>
      <c r="J3" s="135">
        <v>269277915.20118988</v>
      </c>
      <c r="K3" s="129" t="s">
        <v>595</v>
      </c>
      <c r="L3" s="129" t="s">
        <v>595</v>
      </c>
      <c r="M3" s="129" t="s">
        <v>595</v>
      </c>
      <c r="N3" s="129" t="s">
        <v>595</v>
      </c>
      <c r="O3" s="135">
        <f>569935130.99-O9</f>
        <v>562353680.99000001</v>
      </c>
      <c r="P3" s="129" t="s">
        <v>595</v>
      </c>
      <c r="Q3" s="129" t="s">
        <v>595</v>
      </c>
      <c r="R3" s="129" t="s">
        <v>595</v>
      </c>
      <c r="S3" s="136" t="s">
        <v>595</v>
      </c>
      <c r="T3" s="135">
        <f t="shared" ref="T3:T25" si="0">+SUM(F3:S3)</f>
        <v>1047585654.3428519</v>
      </c>
    </row>
    <row r="4" spans="1:20" ht="25.5" x14ac:dyDescent="0.25">
      <c r="A4" s="102">
        <v>42369</v>
      </c>
      <c r="B4" s="102" t="s">
        <v>560</v>
      </c>
      <c r="C4" s="102" t="s">
        <v>650</v>
      </c>
      <c r="D4" s="107" t="s">
        <v>265</v>
      </c>
      <c r="E4" s="107" t="s">
        <v>620</v>
      </c>
      <c r="F4" s="135">
        <v>905926476.38000011</v>
      </c>
      <c r="G4" s="129" t="s">
        <v>595</v>
      </c>
      <c r="H4" s="129" t="s">
        <v>595</v>
      </c>
      <c r="I4" s="129" t="s">
        <v>595</v>
      </c>
      <c r="J4" s="135">
        <v>85174952.373797804</v>
      </c>
      <c r="K4" s="129" t="s">
        <v>595</v>
      </c>
      <c r="L4" s="129" t="s">
        <v>595</v>
      </c>
      <c r="M4" s="129" t="s">
        <v>595</v>
      </c>
      <c r="N4" s="129" t="s">
        <v>595</v>
      </c>
      <c r="O4" s="135">
        <v>28595026.583030298</v>
      </c>
      <c r="P4" s="129" t="s">
        <v>595</v>
      </c>
      <c r="Q4" s="129" t="s">
        <v>595</v>
      </c>
      <c r="R4" s="129" t="s">
        <v>595</v>
      </c>
      <c r="S4" s="136" t="s">
        <v>595</v>
      </c>
      <c r="T4" s="135">
        <f t="shared" si="0"/>
        <v>1019696455.3368282</v>
      </c>
    </row>
    <row r="5" spans="1:20" ht="25.5" x14ac:dyDescent="0.25">
      <c r="A5" s="102">
        <v>42369</v>
      </c>
      <c r="B5" s="102" t="s">
        <v>560</v>
      </c>
      <c r="C5" s="102" t="s">
        <v>650</v>
      </c>
      <c r="D5" s="107" t="s">
        <v>266</v>
      </c>
      <c r="E5" s="107" t="s">
        <v>620</v>
      </c>
      <c r="F5" s="135">
        <v>905926476.38000011</v>
      </c>
      <c r="G5" s="129" t="s">
        <v>595</v>
      </c>
      <c r="H5" s="129" t="s">
        <v>595</v>
      </c>
      <c r="I5" s="129" t="s">
        <v>595</v>
      </c>
      <c r="J5" s="135">
        <v>81353870.530000001</v>
      </c>
      <c r="K5" s="129" t="s">
        <v>595</v>
      </c>
      <c r="L5" s="129" t="s">
        <v>595</v>
      </c>
      <c r="M5" s="129" t="s">
        <v>595</v>
      </c>
      <c r="N5" s="129" t="s">
        <v>595</v>
      </c>
      <c r="O5" s="135">
        <v>21403297.050000191</v>
      </c>
      <c r="P5" s="129" t="s">
        <v>595</v>
      </c>
      <c r="Q5" s="129" t="s">
        <v>595</v>
      </c>
      <c r="R5" s="129" t="s">
        <v>595</v>
      </c>
      <c r="S5" s="136" t="s">
        <v>595</v>
      </c>
      <c r="T5" s="135">
        <f t="shared" si="0"/>
        <v>1008683643.9600003</v>
      </c>
    </row>
    <row r="6" spans="1:20" ht="25.5" x14ac:dyDescent="0.25">
      <c r="A6" s="102">
        <v>42369</v>
      </c>
      <c r="B6" s="102" t="s">
        <v>560</v>
      </c>
      <c r="C6" s="102" t="s">
        <v>650</v>
      </c>
      <c r="D6" s="107" t="s">
        <v>295</v>
      </c>
      <c r="E6" s="107" t="s">
        <v>620</v>
      </c>
      <c r="F6" s="135">
        <f>+F2+F4</f>
        <v>1121880534.531662</v>
      </c>
      <c r="G6" s="129" t="s">
        <v>595</v>
      </c>
      <c r="H6" s="129" t="s">
        <v>595</v>
      </c>
      <c r="I6" s="129" t="s">
        <v>595</v>
      </c>
      <c r="J6" s="135">
        <f>+J2+J4</f>
        <v>380859223.21635568</v>
      </c>
      <c r="K6" s="129" t="s">
        <v>595</v>
      </c>
      <c r="L6" s="129" t="s">
        <v>595</v>
      </c>
      <c r="M6" s="129" t="s">
        <v>595</v>
      </c>
      <c r="N6" s="129" t="s">
        <v>595</v>
      </c>
      <c r="O6" s="135">
        <f t="shared" ref="O6" si="1">+O2+O4</f>
        <v>778399934.56969738</v>
      </c>
      <c r="P6" s="129" t="s">
        <v>595</v>
      </c>
      <c r="Q6" s="129" t="s">
        <v>595</v>
      </c>
      <c r="R6" s="129" t="s">
        <v>595</v>
      </c>
      <c r="S6" s="129" t="s">
        <v>595</v>
      </c>
      <c r="T6" s="135">
        <f t="shared" si="0"/>
        <v>2281139692.3177152</v>
      </c>
    </row>
    <row r="7" spans="1:20" ht="25.5" x14ac:dyDescent="0.25">
      <c r="A7" s="102">
        <v>42369</v>
      </c>
      <c r="B7" s="102" t="s">
        <v>560</v>
      </c>
      <c r="C7" s="102" t="s">
        <v>650</v>
      </c>
      <c r="D7" s="107" t="s">
        <v>296</v>
      </c>
      <c r="E7" s="107" t="s">
        <v>620</v>
      </c>
      <c r="F7" s="135">
        <f>+F3+F5</f>
        <v>1121880534.531662</v>
      </c>
      <c r="G7" s="129" t="s">
        <v>595</v>
      </c>
      <c r="H7" s="129" t="s">
        <v>595</v>
      </c>
      <c r="I7" s="129" t="s">
        <v>595</v>
      </c>
      <c r="J7" s="135">
        <f>+J3+J5</f>
        <v>350631785.73118985</v>
      </c>
      <c r="K7" s="129" t="s">
        <v>595</v>
      </c>
      <c r="L7" s="129" t="s">
        <v>595</v>
      </c>
      <c r="M7" s="129" t="s">
        <v>595</v>
      </c>
      <c r="N7" s="129" t="s">
        <v>595</v>
      </c>
      <c r="O7" s="135">
        <f>+O3+O5</f>
        <v>583756978.0400002</v>
      </c>
      <c r="P7" s="129" t="s">
        <v>595</v>
      </c>
      <c r="Q7" s="129" t="s">
        <v>595</v>
      </c>
      <c r="R7" s="129" t="s">
        <v>595</v>
      </c>
      <c r="S7" s="129" t="s">
        <v>595</v>
      </c>
      <c r="T7" s="135">
        <f t="shared" si="0"/>
        <v>2056269298.3028519</v>
      </c>
    </row>
    <row r="8" spans="1:20" x14ac:dyDescent="0.25">
      <c r="A8" s="102">
        <v>42369</v>
      </c>
      <c r="B8" s="102" t="s">
        <v>560</v>
      </c>
      <c r="C8" s="102" t="s">
        <v>651</v>
      </c>
      <c r="D8" s="107" t="s">
        <v>263</v>
      </c>
      <c r="E8" s="107" t="s">
        <v>620</v>
      </c>
      <c r="F8" s="135">
        <v>1516351420.9300001</v>
      </c>
      <c r="G8" s="129" t="s">
        <v>595</v>
      </c>
      <c r="H8" s="129" t="s">
        <v>595</v>
      </c>
      <c r="I8" s="129" t="s">
        <v>595</v>
      </c>
      <c r="J8" s="135">
        <v>1058297180.5645243</v>
      </c>
      <c r="K8" s="129" t="s">
        <v>595</v>
      </c>
      <c r="L8" s="129" t="s">
        <v>595</v>
      </c>
      <c r="M8" s="129" t="s">
        <v>595</v>
      </c>
      <c r="N8" s="129" t="s">
        <v>595</v>
      </c>
      <c r="O8" s="135">
        <v>10108600</v>
      </c>
      <c r="P8" s="129" t="s">
        <v>595</v>
      </c>
      <c r="Q8" s="129" t="s">
        <v>595</v>
      </c>
      <c r="R8" s="129" t="s">
        <v>595</v>
      </c>
      <c r="S8" s="136" t="s">
        <v>595</v>
      </c>
      <c r="T8" s="135">
        <f t="shared" si="0"/>
        <v>2584757201.4945245</v>
      </c>
    </row>
    <row r="9" spans="1:20" x14ac:dyDescent="0.25">
      <c r="A9" s="102">
        <v>42369</v>
      </c>
      <c r="B9" s="102" t="s">
        <v>560</v>
      </c>
      <c r="C9" s="102" t="s">
        <v>651</v>
      </c>
      <c r="D9" s="107" t="s">
        <v>264</v>
      </c>
      <c r="E9" s="107" t="s">
        <v>620</v>
      </c>
      <c r="F9" s="135">
        <v>1516351420.9300001</v>
      </c>
      <c r="G9" s="129" t="s">
        <v>595</v>
      </c>
      <c r="H9" s="129" t="s">
        <v>595</v>
      </c>
      <c r="I9" s="129" t="s">
        <v>595</v>
      </c>
      <c r="J9" s="135">
        <v>1006523738.50881</v>
      </c>
      <c r="K9" s="129" t="s">
        <v>595</v>
      </c>
      <c r="L9" s="129" t="s">
        <v>595</v>
      </c>
      <c r="M9" s="129" t="s">
        <v>595</v>
      </c>
      <c r="N9" s="129" t="s">
        <v>595</v>
      </c>
      <c r="O9" s="135">
        <v>7581450</v>
      </c>
      <c r="P9" s="129" t="s">
        <v>595</v>
      </c>
      <c r="Q9" s="129" t="s">
        <v>595</v>
      </c>
      <c r="R9" s="129" t="s">
        <v>595</v>
      </c>
      <c r="S9" s="136" t="s">
        <v>595</v>
      </c>
      <c r="T9" s="135">
        <f t="shared" si="0"/>
        <v>2530456609.4388103</v>
      </c>
    </row>
    <row r="10" spans="1:20" ht="25.5" x14ac:dyDescent="0.25">
      <c r="A10" s="102">
        <v>42369</v>
      </c>
      <c r="B10" s="102" t="s">
        <v>560</v>
      </c>
      <c r="C10" s="102" t="s">
        <v>651</v>
      </c>
      <c r="D10" s="107" t="s">
        <v>265</v>
      </c>
      <c r="E10" s="107" t="s">
        <v>620</v>
      </c>
      <c r="F10" s="135">
        <v>0</v>
      </c>
      <c r="G10" s="129" t="s">
        <v>595</v>
      </c>
      <c r="H10" s="129" t="s">
        <v>595</v>
      </c>
      <c r="I10" s="129" t="s">
        <v>595</v>
      </c>
      <c r="J10" s="135">
        <v>0</v>
      </c>
      <c r="K10" s="129" t="s">
        <v>595</v>
      </c>
      <c r="L10" s="129" t="s">
        <v>595</v>
      </c>
      <c r="M10" s="129" t="s">
        <v>595</v>
      </c>
      <c r="N10" s="129" t="s">
        <v>595</v>
      </c>
      <c r="O10" s="135">
        <v>0</v>
      </c>
      <c r="P10" s="129" t="s">
        <v>595</v>
      </c>
      <c r="Q10" s="129" t="s">
        <v>595</v>
      </c>
      <c r="R10" s="129" t="s">
        <v>595</v>
      </c>
      <c r="S10" s="136" t="s">
        <v>595</v>
      </c>
      <c r="T10" s="135">
        <f t="shared" si="0"/>
        <v>0</v>
      </c>
    </row>
    <row r="11" spans="1:20" x14ac:dyDescent="0.25">
      <c r="A11" s="102">
        <v>42369</v>
      </c>
      <c r="B11" s="102" t="s">
        <v>560</v>
      </c>
      <c r="C11" s="102" t="s">
        <v>651</v>
      </c>
      <c r="D11" s="107" t="s">
        <v>266</v>
      </c>
      <c r="E11" s="107" t="s">
        <v>620</v>
      </c>
      <c r="F11" s="135">
        <v>0</v>
      </c>
      <c r="G11" s="129" t="s">
        <v>595</v>
      </c>
      <c r="H11" s="129" t="s">
        <v>595</v>
      </c>
      <c r="I11" s="129" t="s">
        <v>595</v>
      </c>
      <c r="J11" s="135">
        <v>0</v>
      </c>
      <c r="K11" s="129" t="s">
        <v>595</v>
      </c>
      <c r="L11" s="129" t="s">
        <v>595</v>
      </c>
      <c r="M11" s="129" t="s">
        <v>595</v>
      </c>
      <c r="N11" s="129" t="s">
        <v>595</v>
      </c>
      <c r="O11" s="135">
        <v>0</v>
      </c>
      <c r="P11" s="129" t="s">
        <v>595</v>
      </c>
      <c r="Q11" s="129" t="s">
        <v>595</v>
      </c>
      <c r="R11" s="129" t="s">
        <v>595</v>
      </c>
      <c r="S11" s="136" t="s">
        <v>595</v>
      </c>
      <c r="T11" s="135">
        <f t="shared" si="0"/>
        <v>0</v>
      </c>
    </row>
    <row r="12" spans="1:20" x14ac:dyDescent="0.25">
      <c r="A12" s="102">
        <v>42369</v>
      </c>
      <c r="B12" s="102" t="s">
        <v>560</v>
      </c>
      <c r="C12" s="102" t="s">
        <v>651</v>
      </c>
      <c r="D12" s="107" t="s">
        <v>295</v>
      </c>
      <c r="E12" s="107" t="s">
        <v>620</v>
      </c>
      <c r="F12" s="135">
        <f>+F8</f>
        <v>1516351420.9300001</v>
      </c>
      <c r="G12" s="129" t="s">
        <v>595</v>
      </c>
      <c r="H12" s="129" t="s">
        <v>595</v>
      </c>
      <c r="I12" s="129" t="s">
        <v>595</v>
      </c>
      <c r="J12" s="135">
        <f>+J8</f>
        <v>1058297180.5645243</v>
      </c>
      <c r="K12" s="129" t="s">
        <v>595</v>
      </c>
      <c r="L12" s="129" t="s">
        <v>595</v>
      </c>
      <c r="M12" s="129" t="s">
        <v>595</v>
      </c>
      <c r="N12" s="129" t="s">
        <v>595</v>
      </c>
      <c r="O12" s="135">
        <f>+O8+O10</f>
        <v>10108600</v>
      </c>
      <c r="P12" s="129" t="s">
        <v>595</v>
      </c>
      <c r="Q12" s="129" t="s">
        <v>595</v>
      </c>
      <c r="R12" s="129" t="s">
        <v>595</v>
      </c>
      <c r="S12" s="136" t="s">
        <v>595</v>
      </c>
      <c r="T12" s="135">
        <f t="shared" si="0"/>
        <v>2584757201.4945245</v>
      </c>
    </row>
    <row r="13" spans="1:20" ht="24.75" customHeight="1" x14ac:dyDescent="0.25">
      <c r="A13" s="102">
        <v>42369</v>
      </c>
      <c r="B13" s="102" t="s">
        <v>560</v>
      </c>
      <c r="C13" s="102" t="s">
        <v>651</v>
      </c>
      <c r="D13" s="107" t="s">
        <v>296</v>
      </c>
      <c r="E13" s="107" t="s">
        <v>620</v>
      </c>
      <c r="F13" s="135">
        <f>+F9</f>
        <v>1516351420.9300001</v>
      </c>
      <c r="G13" s="129" t="s">
        <v>595</v>
      </c>
      <c r="H13" s="129" t="s">
        <v>595</v>
      </c>
      <c r="I13" s="129" t="s">
        <v>595</v>
      </c>
      <c r="J13" s="135">
        <f>+J9</f>
        <v>1006523738.50881</v>
      </c>
      <c r="K13" s="129" t="s">
        <v>595</v>
      </c>
      <c r="L13" s="129" t="s">
        <v>595</v>
      </c>
      <c r="M13" s="129" t="s">
        <v>595</v>
      </c>
      <c r="N13" s="129" t="s">
        <v>595</v>
      </c>
      <c r="O13" s="135">
        <f>+O9+O11</f>
        <v>7581450</v>
      </c>
      <c r="P13" s="129" t="s">
        <v>595</v>
      </c>
      <c r="Q13" s="129" t="s">
        <v>595</v>
      </c>
      <c r="R13" s="129" t="s">
        <v>595</v>
      </c>
      <c r="S13" s="136" t="s">
        <v>595</v>
      </c>
      <c r="T13" s="135">
        <f t="shared" si="0"/>
        <v>2530456609.4388103</v>
      </c>
    </row>
    <row r="14" spans="1:20" x14ac:dyDescent="0.25">
      <c r="A14" s="102">
        <v>42369</v>
      </c>
      <c r="B14" s="102" t="s">
        <v>560</v>
      </c>
      <c r="C14" s="102" t="s">
        <v>652</v>
      </c>
      <c r="D14" s="107" t="s">
        <v>263</v>
      </c>
      <c r="E14" s="107" t="s">
        <v>620</v>
      </c>
      <c r="F14" s="135">
        <v>25210732.369865973</v>
      </c>
      <c r="G14" s="129" t="s">
        <v>595</v>
      </c>
      <c r="H14" s="129" t="s">
        <v>595</v>
      </c>
      <c r="I14" s="129" t="s">
        <v>595</v>
      </c>
      <c r="J14" s="135">
        <v>0</v>
      </c>
      <c r="K14" s="129" t="s">
        <v>595</v>
      </c>
      <c r="L14" s="129" t="s">
        <v>595</v>
      </c>
      <c r="M14" s="129" t="s">
        <v>595</v>
      </c>
      <c r="N14" s="129" t="s">
        <v>595</v>
      </c>
      <c r="O14" s="135">
        <v>0</v>
      </c>
      <c r="P14" s="129" t="s">
        <v>595</v>
      </c>
      <c r="Q14" s="129" t="s">
        <v>595</v>
      </c>
      <c r="R14" s="129" t="s">
        <v>595</v>
      </c>
      <c r="S14" s="136" t="s">
        <v>595</v>
      </c>
      <c r="T14" s="135">
        <f t="shared" si="0"/>
        <v>25210732.369865973</v>
      </c>
    </row>
    <row r="15" spans="1:20" x14ac:dyDescent="0.25">
      <c r="A15" s="102">
        <v>42369</v>
      </c>
      <c r="B15" s="102" t="s">
        <v>560</v>
      </c>
      <c r="C15" s="102" t="s">
        <v>652</v>
      </c>
      <c r="D15" s="107" t="s">
        <v>264</v>
      </c>
      <c r="E15" s="107" t="s">
        <v>620</v>
      </c>
      <c r="F15" s="135">
        <v>25210732.369865973</v>
      </c>
      <c r="G15" s="129" t="s">
        <v>595</v>
      </c>
      <c r="H15" s="129" t="s">
        <v>595</v>
      </c>
      <c r="I15" s="129" t="s">
        <v>595</v>
      </c>
      <c r="J15" s="135">
        <v>0</v>
      </c>
      <c r="K15" s="129" t="s">
        <v>595</v>
      </c>
      <c r="L15" s="129" t="s">
        <v>595</v>
      </c>
      <c r="M15" s="129" t="s">
        <v>595</v>
      </c>
      <c r="N15" s="129" t="s">
        <v>595</v>
      </c>
      <c r="O15" s="135">
        <v>0</v>
      </c>
      <c r="P15" s="129" t="s">
        <v>595</v>
      </c>
      <c r="Q15" s="129" t="s">
        <v>595</v>
      </c>
      <c r="R15" s="129" t="s">
        <v>595</v>
      </c>
      <c r="S15" s="136" t="s">
        <v>595</v>
      </c>
      <c r="T15" s="135">
        <f t="shared" si="0"/>
        <v>25210732.369865973</v>
      </c>
    </row>
    <row r="16" spans="1:20" x14ac:dyDescent="0.25">
      <c r="A16" s="102">
        <v>42369</v>
      </c>
      <c r="B16" s="102" t="s">
        <v>560</v>
      </c>
      <c r="C16" s="102" t="s">
        <v>652</v>
      </c>
      <c r="D16" s="107" t="s">
        <v>265</v>
      </c>
      <c r="E16" s="107" t="s">
        <v>620</v>
      </c>
      <c r="F16" s="135">
        <v>20061944.908475481</v>
      </c>
      <c r="G16" s="129" t="s">
        <v>595</v>
      </c>
      <c r="H16" s="129" t="s">
        <v>595</v>
      </c>
      <c r="I16" s="129" t="s">
        <v>595</v>
      </c>
      <c r="J16" s="135">
        <v>0</v>
      </c>
      <c r="K16" s="129" t="s">
        <v>595</v>
      </c>
      <c r="L16" s="129" t="s">
        <v>595</v>
      </c>
      <c r="M16" s="129" t="s">
        <v>595</v>
      </c>
      <c r="N16" s="129" t="s">
        <v>595</v>
      </c>
      <c r="O16" s="135">
        <v>0</v>
      </c>
      <c r="P16" s="129" t="s">
        <v>595</v>
      </c>
      <c r="Q16" s="129" t="s">
        <v>595</v>
      </c>
      <c r="R16" s="129" t="s">
        <v>595</v>
      </c>
      <c r="S16" s="135">
        <v>20284000</v>
      </c>
      <c r="T16" s="135">
        <f t="shared" si="0"/>
        <v>40345944.908475481</v>
      </c>
    </row>
    <row r="17" spans="1:20" x14ac:dyDescent="0.25">
      <c r="A17" s="102">
        <v>42369</v>
      </c>
      <c r="B17" s="102" t="s">
        <v>560</v>
      </c>
      <c r="C17" s="102" t="s">
        <v>652</v>
      </c>
      <c r="D17" s="107" t="s">
        <v>266</v>
      </c>
      <c r="E17" s="107" t="s">
        <v>620</v>
      </c>
      <c r="F17" s="135">
        <v>20061944.908475481</v>
      </c>
      <c r="G17" s="129" t="s">
        <v>595</v>
      </c>
      <c r="H17" s="129" t="s">
        <v>595</v>
      </c>
      <c r="I17" s="129" t="s">
        <v>595</v>
      </c>
      <c r="J17" s="135">
        <v>0</v>
      </c>
      <c r="K17" s="129" t="s">
        <v>595</v>
      </c>
      <c r="L17" s="129" t="s">
        <v>595</v>
      </c>
      <c r="M17" s="129" t="s">
        <v>595</v>
      </c>
      <c r="N17" s="129" t="s">
        <v>595</v>
      </c>
      <c r="O17" s="135">
        <v>0</v>
      </c>
      <c r="P17" s="129" t="s">
        <v>595</v>
      </c>
      <c r="Q17" s="129" t="s">
        <v>595</v>
      </c>
      <c r="R17" s="129" t="s">
        <v>595</v>
      </c>
      <c r="S17" s="135">
        <v>20284000</v>
      </c>
      <c r="T17" s="135">
        <f t="shared" si="0"/>
        <v>40345944.908475481</v>
      </c>
    </row>
    <row r="18" spans="1:20" x14ac:dyDescent="0.25">
      <c r="A18" s="102">
        <v>42369</v>
      </c>
      <c r="B18" s="102" t="s">
        <v>560</v>
      </c>
      <c r="C18" s="102" t="s">
        <v>652</v>
      </c>
      <c r="D18" s="107" t="s">
        <v>295</v>
      </c>
      <c r="E18" s="107" t="s">
        <v>620</v>
      </c>
      <c r="F18" s="135">
        <f>+F14+F16</f>
        <v>45272677.278341457</v>
      </c>
      <c r="G18" s="129" t="s">
        <v>595</v>
      </c>
      <c r="H18" s="129" t="s">
        <v>595</v>
      </c>
      <c r="I18" s="129" t="s">
        <v>595</v>
      </c>
      <c r="J18" s="135">
        <v>0</v>
      </c>
      <c r="K18" s="129" t="s">
        <v>595</v>
      </c>
      <c r="L18" s="129" t="s">
        <v>595</v>
      </c>
      <c r="M18" s="129" t="s">
        <v>595</v>
      </c>
      <c r="N18" s="129" t="s">
        <v>595</v>
      </c>
      <c r="O18" s="135">
        <v>0</v>
      </c>
      <c r="P18" s="129" t="s">
        <v>595</v>
      </c>
      <c r="Q18" s="129" t="s">
        <v>595</v>
      </c>
      <c r="R18" s="129" t="s">
        <v>595</v>
      </c>
      <c r="S18" s="135">
        <v>20284000</v>
      </c>
      <c r="T18" s="135">
        <f t="shared" si="0"/>
        <v>65556677.278341457</v>
      </c>
    </row>
    <row r="19" spans="1:20" x14ac:dyDescent="0.25">
      <c r="A19" s="102">
        <v>42369</v>
      </c>
      <c r="B19" s="102" t="s">
        <v>560</v>
      </c>
      <c r="C19" s="102" t="s">
        <v>652</v>
      </c>
      <c r="D19" s="107" t="s">
        <v>296</v>
      </c>
      <c r="E19" s="107" t="s">
        <v>620</v>
      </c>
      <c r="F19" s="135">
        <f>+F15+F17</f>
        <v>45272677.278341457</v>
      </c>
      <c r="G19" s="129" t="s">
        <v>595</v>
      </c>
      <c r="H19" s="129" t="s">
        <v>595</v>
      </c>
      <c r="I19" s="129" t="s">
        <v>595</v>
      </c>
      <c r="J19" s="135">
        <v>0</v>
      </c>
      <c r="K19" s="129" t="s">
        <v>595</v>
      </c>
      <c r="L19" s="129" t="s">
        <v>595</v>
      </c>
      <c r="M19" s="129" t="s">
        <v>595</v>
      </c>
      <c r="N19" s="129" t="s">
        <v>595</v>
      </c>
      <c r="O19" s="135">
        <v>0</v>
      </c>
      <c r="P19" s="129" t="s">
        <v>595</v>
      </c>
      <c r="Q19" s="129" t="s">
        <v>595</v>
      </c>
      <c r="R19" s="129" t="s">
        <v>595</v>
      </c>
      <c r="S19" s="135">
        <v>20284000</v>
      </c>
      <c r="T19" s="135">
        <f t="shared" si="0"/>
        <v>65556677.278341457</v>
      </c>
    </row>
    <row r="20" spans="1:20" x14ac:dyDescent="0.25">
      <c r="A20" s="102">
        <v>42369</v>
      </c>
      <c r="B20" s="102" t="s">
        <v>560</v>
      </c>
      <c r="C20" s="102" t="s">
        <v>677</v>
      </c>
      <c r="D20" s="107" t="s">
        <v>263</v>
      </c>
      <c r="E20" s="107" t="s">
        <v>620</v>
      </c>
      <c r="F20" s="135">
        <v>0</v>
      </c>
      <c r="G20" s="129" t="s">
        <v>595</v>
      </c>
      <c r="H20" s="129" t="s">
        <v>595</v>
      </c>
      <c r="I20" s="129" t="s">
        <v>595</v>
      </c>
      <c r="J20" s="135">
        <v>0</v>
      </c>
      <c r="K20" s="129" t="s">
        <v>595</v>
      </c>
      <c r="L20" s="129" t="s">
        <v>595</v>
      </c>
      <c r="M20" s="129" t="s">
        <v>595</v>
      </c>
      <c r="N20" s="129" t="s">
        <v>595</v>
      </c>
      <c r="O20" s="135">
        <v>0</v>
      </c>
      <c r="P20" s="129" t="s">
        <v>595</v>
      </c>
      <c r="Q20" s="129" t="s">
        <v>595</v>
      </c>
      <c r="R20" s="129" t="s">
        <v>595</v>
      </c>
      <c r="S20" s="129" t="s">
        <v>595</v>
      </c>
      <c r="T20" s="135">
        <f t="shared" si="0"/>
        <v>0</v>
      </c>
    </row>
    <row r="21" spans="1:20" x14ac:dyDescent="0.25">
      <c r="A21" s="102">
        <v>42369</v>
      </c>
      <c r="B21" s="102" t="s">
        <v>560</v>
      </c>
      <c r="C21" s="102" t="s">
        <v>677</v>
      </c>
      <c r="D21" s="107" t="s">
        <v>264</v>
      </c>
      <c r="E21" s="107" t="s">
        <v>620</v>
      </c>
      <c r="F21" s="135">
        <v>0</v>
      </c>
      <c r="G21" s="129" t="s">
        <v>595</v>
      </c>
      <c r="H21" s="129" t="s">
        <v>595</v>
      </c>
      <c r="I21" s="129" t="s">
        <v>595</v>
      </c>
      <c r="J21" s="135">
        <v>0</v>
      </c>
      <c r="K21" s="129" t="s">
        <v>595</v>
      </c>
      <c r="L21" s="129" t="s">
        <v>595</v>
      </c>
      <c r="M21" s="129" t="s">
        <v>595</v>
      </c>
      <c r="N21" s="129" t="s">
        <v>595</v>
      </c>
      <c r="O21" s="135">
        <v>0</v>
      </c>
      <c r="P21" s="129" t="s">
        <v>595</v>
      </c>
      <c r="Q21" s="129" t="s">
        <v>595</v>
      </c>
      <c r="R21" s="129" t="s">
        <v>595</v>
      </c>
      <c r="S21" s="129" t="s">
        <v>595</v>
      </c>
      <c r="T21" s="135">
        <f t="shared" si="0"/>
        <v>0</v>
      </c>
    </row>
    <row r="22" spans="1:20" x14ac:dyDescent="0.25">
      <c r="A22" s="102">
        <v>42369</v>
      </c>
      <c r="B22" s="102" t="s">
        <v>560</v>
      </c>
      <c r="C22" s="102" t="s">
        <v>677</v>
      </c>
      <c r="D22" s="107" t="s">
        <v>265</v>
      </c>
      <c r="E22" s="107" t="s">
        <v>620</v>
      </c>
      <c r="F22" s="135">
        <v>0</v>
      </c>
      <c r="G22" s="129" t="s">
        <v>595</v>
      </c>
      <c r="H22" s="129" t="s">
        <v>595</v>
      </c>
      <c r="I22" s="129" t="s">
        <v>595</v>
      </c>
      <c r="J22" s="135">
        <v>0</v>
      </c>
      <c r="K22" s="129" t="s">
        <v>595</v>
      </c>
      <c r="L22" s="129" t="s">
        <v>595</v>
      </c>
      <c r="M22" s="129" t="s">
        <v>595</v>
      </c>
      <c r="N22" s="129" t="s">
        <v>595</v>
      </c>
      <c r="O22" s="135">
        <v>0</v>
      </c>
      <c r="P22" s="129" t="s">
        <v>595</v>
      </c>
      <c r="Q22" s="129" t="s">
        <v>595</v>
      </c>
      <c r="R22" s="129" t="s">
        <v>595</v>
      </c>
      <c r="S22" s="129" t="s">
        <v>595</v>
      </c>
      <c r="T22" s="135">
        <f t="shared" si="0"/>
        <v>0</v>
      </c>
    </row>
    <row r="23" spans="1:20" x14ac:dyDescent="0.25">
      <c r="A23" s="102">
        <v>42369</v>
      </c>
      <c r="B23" s="102" t="s">
        <v>560</v>
      </c>
      <c r="C23" s="102" t="s">
        <v>677</v>
      </c>
      <c r="D23" s="107" t="s">
        <v>266</v>
      </c>
      <c r="E23" s="107" t="s">
        <v>620</v>
      </c>
      <c r="F23" s="135">
        <v>0</v>
      </c>
      <c r="G23" s="129" t="s">
        <v>595</v>
      </c>
      <c r="H23" s="129" t="s">
        <v>595</v>
      </c>
      <c r="I23" s="129" t="s">
        <v>595</v>
      </c>
      <c r="J23" s="135">
        <v>0</v>
      </c>
      <c r="K23" s="129" t="s">
        <v>595</v>
      </c>
      <c r="L23" s="129" t="s">
        <v>595</v>
      </c>
      <c r="M23" s="129" t="s">
        <v>595</v>
      </c>
      <c r="N23" s="129" t="s">
        <v>595</v>
      </c>
      <c r="O23" s="135">
        <v>0</v>
      </c>
      <c r="P23" s="129" t="s">
        <v>595</v>
      </c>
      <c r="Q23" s="129" t="s">
        <v>595</v>
      </c>
      <c r="R23" s="129" t="s">
        <v>595</v>
      </c>
      <c r="S23" s="129" t="s">
        <v>595</v>
      </c>
      <c r="T23" s="135">
        <f t="shared" si="0"/>
        <v>0</v>
      </c>
    </row>
    <row r="24" spans="1:20" x14ac:dyDescent="0.25">
      <c r="A24" s="102">
        <v>42369</v>
      </c>
      <c r="B24" s="102" t="s">
        <v>560</v>
      </c>
      <c r="C24" s="102" t="s">
        <v>677</v>
      </c>
      <c r="D24" s="107" t="s">
        <v>295</v>
      </c>
      <c r="E24" s="107" t="s">
        <v>620</v>
      </c>
      <c r="F24" s="135">
        <v>0</v>
      </c>
      <c r="G24" s="129" t="s">
        <v>595</v>
      </c>
      <c r="H24" s="129" t="s">
        <v>595</v>
      </c>
      <c r="I24" s="129" t="s">
        <v>595</v>
      </c>
      <c r="J24" s="135">
        <v>0</v>
      </c>
      <c r="K24" s="129" t="s">
        <v>595</v>
      </c>
      <c r="L24" s="129" t="s">
        <v>595</v>
      </c>
      <c r="M24" s="129" t="s">
        <v>595</v>
      </c>
      <c r="N24" s="129" t="s">
        <v>595</v>
      </c>
      <c r="O24" s="135">
        <v>0</v>
      </c>
      <c r="P24" s="129" t="s">
        <v>595</v>
      </c>
      <c r="Q24" s="129" t="s">
        <v>595</v>
      </c>
      <c r="R24" s="129" t="s">
        <v>595</v>
      </c>
      <c r="S24" s="129" t="s">
        <v>595</v>
      </c>
      <c r="T24" s="135">
        <f t="shared" si="0"/>
        <v>0</v>
      </c>
    </row>
    <row r="25" spans="1:20" x14ac:dyDescent="0.25">
      <c r="A25" s="102">
        <v>42369</v>
      </c>
      <c r="B25" s="102" t="s">
        <v>560</v>
      </c>
      <c r="C25" s="102" t="s">
        <v>677</v>
      </c>
      <c r="D25" s="107" t="s">
        <v>296</v>
      </c>
      <c r="E25" s="107" t="s">
        <v>620</v>
      </c>
      <c r="F25" s="135">
        <v>0</v>
      </c>
      <c r="G25" s="129" t="s">
        <v>595</v>
      </c>
      <c r="H25" s="129" t="s">
        <v>595</v>
      </c>
      <c r="I25" s="129" t="s">
        <v>595</v>
      </c>
      <c r="J25" s="135">
        <v>0</v>
      </c>
      <c r="K25" s="129" t="s">
        <v>595</v>
      </c>
      <c r="L25" s="129" t="s">
        <v>595</v>
      </c>
      <c r="M25" s="129" t="s">
        <v>595</v>
      </c>
      <c r="N25" s="129" t="s">
        <v>595</v>
      </c>
      <c r="O25" s="135">
        <v>0</v>
      </c>
      <c r="P25" s="129" t="s">
        <v>595</v>
      </c>
      <c r="Q25" s="129" t="s">
        <v>595</v>
      </c>
      <c r="R25" s="129" t="s">
        <v>595</v>
      </c>
      <c r="S25" s="129" t="s">
        <v>595</v>
      </c>
      <c r="T25" s="135">
        <f t="shared" si="0"/>
        <v>0</v>
      </c>
    </row>
    <row r="26" spans="1:20" x14ac:dyDescent="0.25">
      <c r="A26" s="13"/>
      <c r="D26" s="14"/>
      <c r="E26" s="14"/>
    </row>
    <row r="27" spans="1:20" x14ac:dyDescent="0.25">
      <c r="A27" s="13"/>
      <c r="D27" s="14"/>
      <c r="E27" s="14"/>
      <c r="F27" s="162"/>
      <c r="H27" s="162"/>
      <c r="J27" s="162"/>
      <c r="P27" s="162"/>
      <c r="Q27" s="162"/>
    </row>
    <row r="28" spans="1:20" x14ac:dyDescent="0.25">
      <c r="A28" s="13"/>
      <c r="D28" s="14"/>
      <c r="E28" s="14"/>
      <c r="F28" s="162"/>
      <c r="H28" s="162"/>
      <c r="J28" s="162"/>
    </row>
    <row r="29" spans="1:20" x14ac:dyDescent="0.25">
      <c r="A29" s="13"/>
      <c r="D29" s="14"/>
      <c r="E29" s="14"/>
      <c r="F29" s="162"/>
      <c r="H29" s="162"/>
      <c r="J29" s="162"/>
    </row>
    <row r="30" spans="1:20" x14ac:dyDescent="0.25">
      <c r="A30" s="13"/>
      <c r="D30" s="14"/>
      <c r="E30" s="14"/>
      <c r="F30" s="162"/>
      <c r="H30" s="162"/>
      <c r="J30" s="162"/>
    </row>
    <row r="31" spans="1:20" x14ac:dyDescent="0.25">
      <c r="A31" s="13"/>
      <c r="D31" s="14"/>
      <c r="E31" s="14"/>
      <c r="F31" s="162"/>
      <c r="H31" s="162"/>
      <c r="J31" s="162"/>
    </row>
    <row r="32" spans="1:20" x14ac:dyDescent="0.25">
      <c r="A32" s="13"/>
      <c r="D32" s="14"/>
      <c r="E32" s="14"/>
      <c r="F32" s="162"/>
      <c r="H32" s="162"/>
      <c r="J32" s="162"/>
    </row>
    <row r="33" spans="1:10" x14ac:dyDescent="0.25">
      <c r="A33" s="13"/>
      <c r="D33" s="14"/>
      <c r="E33" s="14"/>
      <c r="F33" s="162"/>
      <c r="H33" s="162"/>
      <c r="J33" s="162"/>
    </row>
    <row r="34" spans="1:10" x14ac:dyDescent="0.25">
      <c r="A34" s="13"/>
      <c r="D34" s="14"/>
      <c r="E34" s="14"/>
      <c r="F34" s="162"/>
      <c r="H34" s="162"/>
      <c r="J34" s="162"/>
    </row>
    <row r="35" spans="1:10" x14ac:dyDescent="0.25">
      <c r="A35" s="13"/>
      <c r="D35" s="14"/>
      <c r="E35" s="14"/>
      <c r="F35" s="162"/>
      <c r="H35" s="162"/>
      <c r="J35" s="162"/>
    </row>
    <row r="36" spans="1:10" x14ac:dyDescent="0.25">
      <c r="A36" s="13"/>
      <c r="D36" s="14"/>
      <c r="E36" s="14"/>
      <c r="F36" s="162"/>
      <c r="H36" s="162"/>
      <c r="J36" s="162"/>
    </row>
    <row r="37" spans="1:10" x14ac:dyDescent="0.25">
      <c r="A37" s="13"/>
      <c r="D37" s="14"/>
      <c r="E37" s="14"/>
      <c r="F37" s="162"/>
      <c r="H37" s="162"/>
      <c r="J37" s="162"/>
    </row>
    <row r="38" spans="1:10" x14ac:dyDescent="0.25">
      <c r="A38" s="13"/>
      <c r="D38" s="14"/>
      <c r="E38" s="14"/>
      <c r="F38" s="162"/>
      <c r="H38" s="162"/>
      <c r="J38" s="162"/>
    </row>
    <row r="39" spans="1:10" x14ac:dyDescent="0.25">
      <c r="A39" s="13"/>
      <c r="D39" s="14"/>
      <c r="E39" s="14"/>
      <c r="F39" s="162"/>
      <c r="H39" s="162"/>
      <c r="J39" s="162"/>
    </row>
    <row r="40" spans="1:10" x14ac:dyDescent="0.25">
      <c r="A40" s="13"/>
      <c r="D40" s="14"/>
      <c r="E40" s="14"/>
      <c r="F40" s="162"/>
      <c r="H40" s="162"/>
      <c r="J40" s="162"/>
    </row>
    <row r="41" spans="1:10" x14ac:dyDescent="0.25">
      <c r="A41" s="13"/>
      <c r="D41" s="14"/>
      <c r="E41" s="14"/>
      <c r="F41" s="162"/>
      <c r="H41" s="162"/>
      <c r="J41" s="162"/>
    </row>
    <row r="42" spans="1:10" x14ac:dyDescent="0.25">
      <c r="A42" s="13"/>
      <c r="D42" s="14"/>
      <c r="E42" s="14"/>
      <c r="F42" s="162"/>
      <c r="H42" s="162"/>
      <c r="J42" s="162"/>
    </row>
    <row r="43" spans="1:10" x14ac:dyDescent="0.25">
      <c r="A43" s="13"/>
      <c r="D43" s="14"/>
      <c r="E43" s="14"/>
      <c r="F43" s="162"/>
      <c r="H43" s="162"/>
      <c r="J43" s="162"/>
    </row>
    <row r="44" spans="1:10" x14ac:dyDescent="0.25">
      <c r="A44" s="13"/>
      <c r="D44" s="14"/>
      <c r="E44" s="14"/>
      <c r="F44" s="162"/>
      <c r="H44" s="162"/>
      <c r="J44" s="162"/>
    </row>
    <row r="45" spans="1:10" x14ac:dyDescent="0.25">
      <c r="A45" s="13"/>
      <c r="D45" s="14"/>
      <c r="E45" s="14"/>
      <c r="F45" s="162"/>
      <c r="H45" s="162"/>
      <c r="J45" s="162"/>
    </row>
    <row r="46" spans="1:10" x14ac:dyDescent="0.25">
      <c r="A46" s="13"/>
      <c r="D46" s="14"/>
      <c r="E46" s="14"/>
      <c r="F46" s="162"/>
      <c r="H46" s="162"/>
      <c r="J46" s="162"/>
    </row>
    <row r="47" spans="1:10" x14ac:dyDescent="0.25">
      <c r="A47" s="13"/>
      <c r="D47" s="14"/>
      <c r="E47" s="14"/>
      <c r="F47" s="162"/>
      <c r="H47" s="162"/>
      <c r="J47" s="162"/>
    </row>
    <row r="48" spans="1:10" x14ac:dyDescent="0.25">
      <c r="A48" s="13"/>
      <c r="D48" s="14"/>
      <c r="E48" s="14"/>
      <c r="F48" s="162"/>
      <c r="H48" s="162"/>
      <c r="J48" s="162"/>
    </row>
    <row r="49" spans="1:10" x14ac:dyDescent="0.25">
      <c r="A49" s="13"/>
      <c r="D49" s="14"/>
      <c r="E49" s="14"/>
      <c r="F49" s="162"/>
      <c r="H49" s="162"/>
      <c r="J49" s="162"/>
    </row>
    <row r="50" spans="1:10" x14ac:dyDescent="0.25">
      <c r="A50" s="13"/>
      <c r="D50" s="14"/>
      <c r="E50" s="14"/>
      <c r="F50" s="162"/>
      <c r="H50" s="162"/>
      <c r="J50" s="162"/>
    </row>
    <row r="51" spans="1:10" x14ac:dyDescent="0.25">
      <c r="A51" s="13"/>
      <c r="D51" s="14"/>
      <c r="E51" s="14"/>
      <c r="F51" s="162"/>
      <c r="H51" s="162"/>
      <c r="J51" s="162"/>
    </row>
    <row r="52" spans="1:10" x14ac:dyDescent="0.25">
      <c r="A52" s="13"/>
      <c r="D52" s="14"/>
      <c r="E52" s="14"/>
    </row>
    <row r="53" spans="1:10" x14ac:dyDescent="0.25">
      <c r="A53" s="13"/>
      <c r="D53" s="14"/>
      <c r="E53" s="14"/>
    </row>
    <row r="54" spans="1:10" x14ac:dyDescent="0.25">
      <c r="A54" s="13"/>
      <c r="D54" s="14"/>
      <c r="E54" s="14"/>
    </row>
    <row r="55" spans="1:10" x14ac:dyDescent="0.25">
      <c r="A55" s="13"/>
      <c r="D55" s="14"/>
      <c r="E55" s="14"/>
    </row>
    <row r="56" spans="1:10" x14ac:dyDescent="0.25">
      <c r="A56" s="13"/>
      <c r="D56" s="14"/>
      <c r="E56" s="14"/>
    </row>
    <row r="57" spans="1:10" x14ac:dyDescent="0.25">
      <c r="A57" s="13"/>
      <c r="D57" s="14"/>
      <c r="E57" s="14"/>
    </row>
    <row r="58" spans="1:10" x14ac:dyDescent="0.25">
      <c r="A58" s="13"/>
      <c r="D58" s="14"/>
      <c r="E58" s="14"/>
    </row>
    <row r="59" spans="1:10" x14ac:dyDescent="0.25">
      <c r="A59" s="13"/>
      <c r="D59" s="14"/>
      <c r="E59" s="14"/>
    </row>
    <row r="60" spans="1:10" x14ac:dyDescent="0.25">
      <c r="A60" s="13"/>
      <c r="D60" s="14"/>
      <c r="E60" s="14"/>
    </row>
    <row r="61" spans="1:10" x14ac:dyDescent="0.25">
      <c r="A61" s="13"/>
      <c r="D61" s="14"/>
      <c r="E61" s="14"/>
    </row>
    <row r="62" spans="1:10" x14ac:dyDescent="0.25">
      <c r="A62" s="13"/>
      <c r="D62" s="14"/>
      <c r="E62" s="14"/>
    </row>
    <row r="63" spans="1:10" x14ac:dyDescent="0.25">
      <c r="A63" s="13"/>
      <c r="D63" s="14"/>
      <c r="E63" s="14"/>
    </row>
    <row r="64" spans="1:10" x14ac:dyDescent="0.25">
      <c r="A64" s="13"/>
      <c r="D64" s="14"/>
      <c r="E64" s="14"/>
    </row>
    <row r="65" spans="1:5" x14ac:dyDescent="0.25">
      <c r="A65" s="13"/>
      <c r="D65" s="14"/>
      <c r="E65" s="14"/>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vt:i4>
      </vt:variant>
    </vt:vector>
  </HeadingPairs>
  <TitlesOfParts>
    <vt:vector size="21" baseType="lpstr">
      <vt:lpstr>Data File Instructions</vt:lpstr>
      <vt:lpstr>Disclosure Timeframes</vt:lpstr>
      <vt:lpstr>Guide</vt:lpstr>
      <vt:lpstr>AggregatedDataFile</vt:lpstr>
      <vt:lpstr>BME CLEARING_DataFile_4_3</vt:lpstr>
      <vt:lpstr>BME CLEARING_DataFile_4_4a</vt:lpstr>
      <vt:lpstr>BME CLEARING_DataFile_4_4b</vt:lpstr>
      <vt:lpstr>BME CLEARING_DataFile_6_1</vt:lpstr>
      <vt:lpstr>BME CLEARING_DataFile_6.2</vt:lpstr>
      <vt:lpstr>BME CLEARING_DataFile_7_1</vt:lpstr>
      <vt:lpstr>BME CLEARING_DataFile_7_3</vt:lpstr>
      <vt:lpstr>BME CLEARING_DataFile_7_3a</vt:lpstr>
      <vt:lpstr>BME CLEARING_DataFile_7_3b</vt:lpstr>
      <vt:lpstr>BME CLEARING_DataFile_16_2</vt:lpstr>
      <vt:lpstr>BME CLEARING_DataFile_16_3</vt:lpstr>
      <vt:lpstr>BME CLEARING_DataFile_17_3</vt:lpstr>
      <vt:lpstr>BME CLEARING_DataFile_18_2</vt:lpstr>
      <vt:lpstr>BME CLEARING_DataFile_20a</vt:lpstr>
      <vt:lpstr>BME CLEARING_DataFile_20b</vt:lpstr>
      <vt:lpstr>Qualitative Notes</vt:lpstr>
      <vt:lpstr>'Data File Instructions'!Área_de_impresión</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Fernando Rodriguez Illescas</cp:lastModifiedBy>
  <cp:lastPrinted>2015-08-27T15:45:37Z</cp:lastPrinted>
  <dcterms:created xsi:type="dcterms:W3CDTF">2015-06-03T14:29:32Z</dcterms:created>
  <dcterms:modified xsi:type="dcterms:W3CDTF">2018-06-04T07:55:59Z</dcterms:modified>
</cp:coreProperties>
</file>