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CF" sheetId="1" r:id="rId1"/>
    <sheet name="Financial Statements" sheetId="2" r:id="rId2"/>
    <sheet name="Ratio Summary" sheetId="3" r:id="rId3"/>
  </sheets>
  <calcPr calcId="124519" fullCalcOnLoad="1"/>
</workbook>
</file>

<file path=xl/sharedStrings.xml><?xml version="1.0" encoding="utf-8"?>
<sst xmlns="http://schemas.openxmlformats.org/spreadsheetml/2006/main" count="1696" uniqueCount="728">
  <si>
    <t>Microsoft Corporation</t>
  </si>
  <si>
    <t>Financial Statements</t>
  </si>
  <si>
    <t>Stock Price:</t>
  </si>
  <si>
    <t>114.21</t>
  </si>
  <si>
    <t>Date Compiled :</t>
  </si>
  <si>
    <t>Sep 11 - Close</t>
  </si>
  <si>
    <t>Income Statement</t>
  </si>
  <si>
    <t>Account Name</t>
  </si>
  <si>
    <t>2009</t>
  </si>
  <si>
    <t>2010</t>
  </si>
  <si>
    <t>2011</t>
  </si>
  <si>
    <t>2012</t>
  </si>
  <si>
    <t>2013</t>
  </si>
  <si>
    <t>2014</t>
  </si>
  <si>
    <t>2015</t>
  </si>
  <si>
    <t>Cost of sales</t>
  </si>
  <si>
    <t>Net sales</t>
  </si>
  <si>
    <t>32,479,000,000</t>
  </si>
  <si>
    <t>36,537,000,000</t>
  </si>
  <si>
    <t>65,225,000,000</t>
  </si>
  <si>
    <t>108,249,000,000</t>
  </si>
  <si>
    <t>156,508,000,000</t>
  </si>
  <si>
    <t>170,910,000,000</t>
  </si>
  <si>
    <t>182,795,000,000</t>
  </si>
  <si>
    <t>21,334,000,000</t>
  </si>
  <si>
    <t>23,397,000,000</t>
  </si>
  <si>
    <t>39,541,000,000</t>
  </si>
  <si>
    <t>64,431,000,000</t>
  </si>
  <si>
    <t>87,846,000,000</t>
  </si>
  <si>
    <t>106,606,000,000</t>
  </si>
  <si>
    <t>112,258,000,000</t>
  </si>
  <si>
    <t>Gross margin</t>
  </si>
  <si>
    <t>11,145,000,000</t>
  </si>
  <si>
    <t>13,140,000,000</t>
  </si>
  <si>
    <t>25,684,000,000</t>
  </si>
  <si>
    <t>43,818,000,000</t>
  </si>
  <si>
    <t>68,662,000,000</t>
  </si>
  <si>
    <t>64,304,000,000</t>
  </si>
  <si>
    <t>70,537,000,000</t>
  </si>
  <si>
    <t>Research &amp; development expense</t>
  </si>
  <si>
    <t>1,109,000,000</t>
  </si>
  <si>
    <t>1,333,000,000</t>
  </si>
  <si>
    <t>1,782,000,000</t>
  </si>
  <si>
    <t>2,429,000,000</t>
  </si>
  <si>
    <t>3,381,000,000</t>
  </si>
  <si>
    <t>4,475,000,000</t>
  </si>
  <si>
    <t>6,041,000,000</t>
  </si>
  <si>
    <t>Selling, general &amp; administrative expense</t>
  </si>
  <si>
    <t>3,761,000,000</t>
  </si>
  <si>
    <t>4,149,000,000</t>
  </si>
  <si>
    <t>5,517,000,000</t>
  </si>
  <si>
    <t>7,599,000,000</t>
  </si>
  <si>
    <t>10,040,000,000</t>
  </si>
  <si>
    <t>10,830,000,000</t>
  </si>
  <si>
    <t>11,993,000,000</t>
  </si>
  <si>
    <t>Total operating expenses</t>
  </si>
  <si>
    <t>4,870,000,000</t>
  </si>
  <si>
    <t>5,482,000,000</t>
  </si>
  <si>
    <t>7,299,000,000</t>
  </si>
  <si>
    <t>10,028,000,000</t>
  </si>
  <si>
    <t>13,421,000,000</t>
  </si>
  <si>
    <t>15,305,000,000</t>
  </si>
  <si>
    <t>18,034,000,000</t>
  </si>
  <si>
    <t>Operating income (loss)</t>
  </si>
  <si>
    <t>6,275,000,000</t>
  </si>
  <si>
    <t>7,658,000,000</t>
  </si>
  <si>
    <t>18,385,000,000</t>
  </si>
  <si>
    <t>33,790,000,000</t>
  </si>
  <si>
    <t>55,241,000,000</t>
  </si>
  <si>
    <t>48,999,000,000</t>
  </si>
  <si>
    <t>52,503,000,000</t>
  </si>
  <si>
    <t>Interest &amp; dividend income</t>
  </si>
  <si>
    <t>0</t>
  </si>
  <si>
    <t>519,000,000</t>
  </si>
  <si>
    <t>1,088,000,000</t>
  </si>
  <si>
    <t>1,616,000,000</t>
  </si>
  <si>
    <t>1,795,000,000</t>
  </si>
  <si>
    <t>Interest income</t>
  </si>
  <si>
    <t>653,000,000</t>
  </si>
  <si>
    <t>407,000,000</t>
  </si>
  <si>
    <t>311,000,000</t>
  </si>
  <si>
    <t>Interest expense</t>
  </si>
  <si>
    <t>136,000,000</t>
  </si>
  <si>
    <t>384,000,000</t>
  </si>
  <si>
    <t>Other income (expense), net</t>
  </si>
  <si>
    <t>(33,000,000)</t>
  </si>
  <si>
    <t>(81,000,000)</t>
  </si>
  <si>
    <t>(156,000,000)</t>
  </si>
  <si>
    <t>(104,000,000)</t>
  </si>
  <si>
    <t>(566,000,000)</t>
  </si>
  <si>
    <t>(324,000,000)</t>
  </si>
  <si>
    <t>(431,000,000)</t>
  </si>
  <si>
    <t>Other income (expenses), net</t>
  </si>
  <si>
    <t>620,000,000</t>
  </si>
  <si>
    <t>326,000,000</t>
  </si>
  <si>
    <t>155,000,000</t>
  </si>
  <si>
    <t>415,000,000</t>
  </si>
  <si>
    <t>522,000,000</t>
  </si>
  <si>
    <t>1,156,000,000</t>
  </si>
  <si>
    <t>980,000,000</t>
  </si>
  <si>
    <t>Income (loss) before provision for income taxes</t>
  </si>
  <si>
    <t>6,895,000,000</t>
  </si>
  <si>
    <t>7,984,000,000</t>
  </si>
  <si>
    <t>18,540,000,000</t>
  </si>
  <si>
    <t>34,205,000,000</t>
  </si>
  <si>
    <t>55,763,000,000</t>
  </si>
  <si>
    <t>50,155,000,000</t>
  </si>
  <si>
    <t>53,483,000,000</t>
  </si>
  <si>
    <t>Current federal income tax expense (benefit)</t>
  </si>
  <si>
    <t>1,942,000,000</t>
  </si>
  <si>
    <t>2,162,000,000</t>
  </si>
  <si>
    <t>2,150,000,000</t>
  </si>
  <si>
    <t>3,884,000,000</t>
  </si>
  <si>
    <t>7,240,000,000</t>
  </si>
  <si>
    <t>9,334,000,000</t>
  </si>
  <si>
    <t>8,624,000,000</t>
  </si>
  <si>
    <t>Deferred federal income tax expense (benefit)</t>
  </si>
  <si>
    <t>(155,000,000)</t>
  </si>
  <si>
    <t>(207,000,000)</t>
  </si>
  <si>
    <t>1,676,000,000</t>
  </si>
  <si>
    <t>2,998,000,000</t>
  </si>
  <si>
    <t>5,018,000,000</t>
  </si>
  <si>
    <t>1,878,000,000</t>
  </si>
  <si>
    <t>3,183,000,000</t>
  </si>
  <si>
    <t>Total federal income tax expense (benefit)</t>
  </si>
  <si>
    <t>1,787,000,000</t>
  </si>
  <si>
    <t>1,955,000,000</t>
  </si>
  <si>
    <t>3,826,000,000</t>
  </si>
  <si>
    <t>6,882,000,000</t>
  </si>
  <si>
    <t>12,258,000,000</t>
  </si>
  <si>
    <t>11,212,000,000</t>
  </si>
  <si>
    <t>11,807,000,000</t>
  </si>
  <si>
    <t>Current state income tax expense (benefit)</t>
  </si>
  <si>
    <t>210,000,000</t>
  </si>
  <si>
    <t>279,000,000</t>
  </si>
  <si>
    <t>655,000,000</t>
  </si>
  <si>
    <t>762,000,000</t>
  </si>
  <si>
    <t>1,182,000,000</t>
  </si>
  <si>
    <t>1,084,000,000</t>
  </si>
  <si>
    <t>855,000,000</t>
  </si>
  <si>
    <t>Deferred state income tax expense (benefit)</t>
  </si>
  <si>
    <t>(82,000,000)</t>
  </si>
  <si>
    <t>(113,000,000)</t>
  </si>
  <si>
    <t>(115,000,000)</t>
  </si>
  <si>
    <t>37,000,000</t>
  </si>
  <si>
    <t>(123,000,000)</t>
  </si>
  <si>
    <t>(311,000,000)</t>
  </si>
  <si>
    <t>(178,000,000)</t>
  </si>
  <si>
    <t>Total state income tax expense (benefit)</t>
  </si>
  <si>
    <t>128,000,000</t>
  </si>
  <si>
    <t>166,000,000</t>
  </si>
  <si>
    <t>540,000,000</t>
  </si>
  <si>
    <t>799,000,000</t>
  </si>
  <si>
    <t>1,059,000,000</t>
  </si>
  <si>
    <t>773,000,000</t>
  </si>
  <si>
    <t>677,000,000</t>
  </si>
  <si>
    <t>Current foreign income tax expense (benefit)</t>
  </si>
  <si>
    <t>277,000,000</t>
  </si>
  <si>
    <t>358,000,000</t>
  </si>
  <si>
    <t>282,000,000</t>
  </si>
  <si>
    <t>769,000,000</t>
  </si>
  <si>
    <t>1,203,000,000</t>
  </si>
  <si>
    <t>1,559,000,000</t>
  </si>
  <si>
    <t>2,147,000,000</t>
  </si>
  <si>
    <t>Deferred foreign income tax expense (benefit)</t>
  </si>
  <si>
    <t>(131,000,000)</t>
  </si>
  <si>
    <t>(199,000,000)</t>
  </si>
  <si>
    <t>(121,000,000)</t>
  </si>
  <si>
    <t>(167,000,000)</t>
  </si>
  <si>
    <t>(490,000,000)</t>
  </si>
  <si>
    <t>(426,000,000)</t>
  </si>
  <si>
    <t>(658,000,000)</t>
  </si>
  <si>
    <t>Total foreign income tax expense (benefit)</t>
  </si>
  <si>
    <t>146,000,000</t>
  </si>
  <si>
    <t>159,000,000</t>
  </si>
  <si>
    <t>161,000,000</t>
  </si>
  <si>
    <t>602,000,000</t>
  </si>
  <si>
    <t>713,000,000</t>
  </si>
  <si>
    <t>1,133,000,000</t>
  </si>
  <si>
    <t>1,489,000,000</t>
  </si>
  <si>
    <t>Provision for (benefit from) income taxes</t>
  </si>
  <si>
    <t>2,061,000,000</t>
  </si>
  <si>
    <t>2,280,000,000</t>
  </si>
  <si>
    <t>4,527,000,000</t>
  </si>
  <si>
    <t>8,283,000,000</t>
  </si>
  <si>
    <t>14,030,000,000</t>
  </si>
  <si>
    <t>13,118,000,000</t>
  </si>
  <si>
    <t>13,973,000,000</t>
  </si>
  <si>
    <t>Net income (loss)</t>
  </si>
  <si>
    <t>4,834,000,000</t>
  </si>
  <si>
    <t>5,704,000,000</t>
  </si>
  <si>
    <t>14,013,000,000</t>
  </si>
  <si>
    <t>25,922,000,000</t>
  </si>
  <si>
    <t>41,733,000,000</t>
  </si>
  <si>
    <t>37,037,000,000</t>
  </si>
  <si>
    <t>39,510,000,000</t>
  </si>
  <si>
    <t>Weighted average shares outstanding - basic</t>
  </si>
  <si>
    <t>6,171,144,000</t>
  </si>
  <si>
    <t>6,251,112,000</t>
  </si>
  <si>
    <t>6,366,227,000</t>
  </si>
  <si>
    <t>6,469,806,000</t>
  </si>
  <si>
    <t>6,543,726,000</t>
  </si>
  <si>
    <t>6,477,317,000</t>
  </si>
  <si>
    <t>6,085,572,000</t>
  </si>
  <si>
    <t>Weighted average shares outstanding - diluted</t>
  </si>
  <si>
    <t>6,314,973,000</t>
  </si>
  <si>
    <t>6,349,035,000</t>
  </si>
  <si>
    <t>6,472,984,000</t>
  </si>
  <si>
    <t>6,556,515,000</t>
  </si>
  <si>
    <t>6,617,485,000</t>
  </si>
  <si>
    <t>6,521,634,000</t>
  </si>
  <si>
    <t>6,122,663,000</t>
  </si>
  <si>
    <t>Year end shares outstanding</t>
  </si>
  <si>
    <t>6,218,281,811</t>
  </si>
  <si>
    <t>6,298,638,500</t>
  </si>
  <si>
    <t>6,411,790,350</t>
  </si>
  <si>
    <t>6,504,939,000</t>
  </si>
  <si>
    <t>6,574,456,000</t>
  </si>
  <si>
    <t>6,294,491,000</t>
  </si>
  <si>
    <t>5,866,161,000</t>
  </si>
  <si>
    <t>Net earnings (loss) per common share - basic</t>
  </si>
  <si>
    <t>0.783</t>
  </si>
  <si>
    <t>0.913</t>
  </si>
  <si>
    <t>2.201</t>
  </si>
  <si>
    <t>4.007</t>
  </si>
  <si>
    <t>6.377</t>
  </si>
  <si>
    <t>5.719</t>
  </si>
  <si>
    <t>6.49</t>
  </si>
  <si>
    <t>Net earnings (loss) per common share - diluted</t>
  </si>
  <si>
    <t>0.766</t>
  </si>
  <si>
    <t>0.899</t>
  </si>
  <si>
    <t>2.164</t>
  </si>
  <si>
    <t>3.954</t>
  </si>
  <si>
    <t>6.307</t>
  </si>
  <si>
    <t>5.679</t>
  </si>
  <si>
    <t>6.45</t>
  </si>
  <si>
    <t>Cash dividends declared per common share</t>
  </si>
  <si>
    <t>0.379</t>
  </si>
  <si>
    <t>1.629</t>
  </si>
  <si>
    <t>1.82</t>
  </si>
  <si>
    <t>Number of full time employees</t>
  </si>
  <si>
    <t>32,000</t>
  </si>
  <si>
    <t>34,300</t>
  </si>
  <si>
    <t>46,600</t>
  </si>
  <si>
    <t>60,400</t>
  </si>
  <si>
    <t>72,800</t>
  </si>
  <si>
    <t>80,300</t>
  </si>
  <si>
    <t>92,600</t>
  </si>
  <si>
    <t>Number of part time employees</t>
  </si>
  <si>
    <t>3,100</t>
  </si>
  <si>
    <t>2,500</t>
  </si>
  <si>
    <t>2,800</t>
  </si>
  <si>
    <t>2,900</t>
  </si>
  <si>
    <t>3,300</t>
  </si>
  <si>
    <t>4,100</t>
  </si>
  <si>
    <t>4,400</t>
  </si>
  <si>
    <t>Number of common stockholders</t>
  </si>
  <si>
    <t>30,445</t>
  </si>
  <si>
    <t>30,573</t>
  </si>
  <si>
    <t>29,405</t>
  </si>
  <si>
    <t>28,543</t>
  </si>
  <si>
    <t>27,696</t>
  </si>
  <si>
    <t>24,710</t>
  </si>
  <si>
    <t>26,112</t>
  </si>
  <si>
    <t>Balance Sheet</t>
  </si>
  <si>
    <t>Short-term marketable securities</t>
  </si>
  <si>
    <t>Cash &amp; cash equivalents</t>
  </si>
  <si>
    <t>11,875,000,000</t>
  </si>
  <si>
    <t>5,263,000,000</t>
  </si>
  <si>
    <t>11,261,000,000</t>
  </si>
  <si>
    <t>9,815,000,000</t>
  </si>
  <si>
    <t>10,746,000,000</t>
  </si>
  <si>
    <t>14,259,000,000</t>
  </si>
  <si>
    <t>13,844,000,000</t>
  </si>
  <si>
    <t>12,615,000,000</t>
  </si>
  <si>
    <t>18,201,000,000</t>
  </si>
  <si>
    <t>14,359,000,000</t>
  </si>
  <si>
    <t>16,137,000,000</t>
  </si>
  <si>
    <t>18,383,000,000</t>
  </si>
  <si>
    <t>26,287,000,000</t>
  </si>
  <si>
    <t>11,233,000,000</t>
  </si>
  <si>
    <t>Accounts receivable, gross</t>
  </si>
  <si>
    <t>2,469,000,000</t>
  </si>
  <si>
    <t>3,413,000,000</t>
  </si>
  <si>
    <t>5,565,000,000</t>
  </si>
  <si>
    <t>5,422,000,000</t>
  </si>
  <si>
    <t>11,028,000,000</t>
  </si>
  <si>
    <t>13,201,000,000</t>
  </si>
  <si>
    <t>17,546,000,000</t>
  </si>
  <si>
    <t>Allowances</t>
  </si>
  <si>
    <t>47,000,000</t>
  </si>
  <si>
    <t>52,000,000</t>
  </si>
  <si>
    <t>55,000,000</t>
  </si>
  <si>
    <t>53,000,000</t>
  </si>
  <si>
    <t>98,000,000</t>
  </si>
  <si>
    <t>99,000,000</t>
  </si>
  <si>
    <t>86,000,000</t>
  </si>
  <si>
    <t>Accounts receivable, net</t>
  </si>
  <si>
    <t>2,422,000,000</t>
  </si>
  <si>
    <t>3,361,000,000</t>
  </si>
  <si>
    <t>5,510,000,000</t>
  </si>
  <si>
    <t>5,369,000,000</t>
  </si>
  <si>
    <t>10,930,000,000</t>
  </si>
  <si>
    <t>13,102,000,000</t>
  </si>
  <si>
    <t>17,460,000,000</t>
  </si>
  <si>
    <t>Components</t>
  </si>
  <si>
    <t>683,000,000</t>
  </si>
  <si>
    <t>471,000,000</t>
  </si>
  <si>
    <t>Finished goods</t>
  </si>
  <si>
    <t>1,081,000,000</t>
  </si>
  <si>
    <t>1,640,000,000</t>
  </si>
  <si>
    <t>Inventories</t>
  </si>
  <si>
    <t>509,000,000</t>
  </si>
  <si>
    <t>455,000,000</t>
  </si>
  <si>
    <t>1,051,000,000</t>
  </si>
  <si>
    <t>776,000,000</t>
  </si>
  <si>
    <t>791,000,000</t>
  </si>
  <si>
    <t>1,764,000,000</t>
  </si>
  <si>
    <t>2,111,000,000</t>
  </si>
  <si>
    <t>Deferred tax assets</t>
  </si>
  <si>
    <t>1,447,000,000</t>
  </si>
  <si>
    <t>2,101,000,000</t>
  </si>
  <si>
    <t>1,636,000,000</t>
  </si>
  <si>
    <t>2,014,000,000</t>
  </si>
  <si>
    <t>2,583,000,000</t>
  </si>
  <si>
    <t>3,453,000,000</t>
  </si>
  <si>
    <t>4,318,000,000</t>
  </si>
  <si>
    <t>Vendor non-trade receivables</t>
  </si>
  <si>
    <t>4,414,000,000</t>
  </si>
  <si>
    <t>6,348,000,000</t>
  </si>
  <si>
    <t>7,762,000,000</t>
  </si>
  <si>
    <t>7,539,000,000</t>
  </si>
  <si>
    <t>9,759,000,000</t>
  </si>
  <si>
    <t>Deferred costs under subscription accounting - current</t>
  </si>
  <si>
    <t>1,931,000,000</t>
  </si>
  <si>
    <t>3,703,000,000</t>
  </si>
  <si>
    <t>2,282,000,000</t>
  </si>
  <si>
    <t>1,696,000,000</t>
  </si>
  <si>
    <t>Inventory component prepayments - current</t>
  </si>
  <si>
    <t>309,000,000</t>
  </si>
  <si>
    <t>NAND flash memory prepayments</t>
  </si>
  <si>
    <t>475,000,000</t>
  </si>
  <si>
    <t>Other current assets</t>
  </si>
  <si>
    <t>1,134,000,000</t>
  </si>
  <si>
    <t>1,176,000,000</t>
  </si>
  <si>
    <t>5,822,000,000</t>
  </si>
  <si>
    <t>6,884,000,000</t>
  </si>
  <si>
    <t>3,447,000,000</t>
  </si>
  <si>
    <t>4,529,000,000</t>
  </si>
  <si>
    <t>6,458,000,000</t>
  </si>
  <si>
    <t>9,806,000,000</t>
  </si>
  <si>
    <t>Total current assets</t>
  </si>
  <si>
    <t>34,690,000,000</t>
  </si>
  <si>
    <t>36,265,000,000</t>
  </si>
  <si>
    <t>41,678,000,000</t>
  </si>
  <si>
    <t>44,988,000,000</t>
  </si>
  <si>
    <t>57,653,000,000</t>
  </si>
  <si>
    <t>73,286,000,000</t>
  </si>
  <si>
    <t>68,531,000,000</t>
  </si>
  <si>
    <t>Long-term marketable securities</t>
  </si>
  <si>
    <t>10,528,000,000</t>
  </si>
  <si>
    <t>25,391,000,000</t>
  </si>
  <si>
    <t>55,618,000,000</t>
  </si>
  <si>
    <t>92,122,000,000</t>
  </si>
  <si>
    <t>106,215,000,000</t>
  </si>
  <si>
    <t>130,162,000,000</t>
  </si>
  <si>
    <t>Land &amp; buildings</t>
  </si>
  <si>
    <t>810,000,000</t>
  </si>
  <si>
    <t>955,000,000</t>
  </si>
  <si>
    <t>1,471,000,000</t>
  </si>
  <si>
    <t>2,059,000,000</t>
  </si>
  <si>
    <t>2,439,000,000</t>
  </si>
  <si>
    <t>3,309,000,000</t>
  </si>
  <si>
    <t>4,863,000,000</t>
  </si>
  <si>
    <t>Machinery, equipment, &amp; internal-use software</t>
  </si>
  <si>
    <t>1,491,000,000</t>
  </si>
  <si>
    <t>1,932,000,000</t>
  </si>
  <si>
    <t>3,589,000,000</t>
  </si>
  <si>
    <t>6,926,000,000</t>
  </si>
  <si>
    <t>15,743,000,000</t>
  </si>
  <si>
    <t>21,242,000,000</t>
  </si>
  <si>
    <t>29,639,000,000</t>
  </si>
  <si>
    <t>Office furniture &amp; equipment</t>
  </si>
  <si>
    <t>122,000,000</t>
  </si>
  <si>
    <t>115,000,000</t>
  </si>
  <si>
    <t>144,000,000</t>
  </si>
  <si>
    <t>184,000,000</t>
  </si>
  <si>
    <t>241,000,000</t>
  </si>
  <si>
    <t>Leasehold improvements</t>
  </si>
  <si>
    <t>1,324,000,000</t>
  </si>
  <si>
    <t>1,665,000,000</t>
  </si>
  <si>
    <t>2,030,000,000</t>
  </si>
  <si>
    <t>2,599,000,000</t>
  </si>
  <si>
    <t>3,464,000,000</t>
  </si>
  <si>
    <t>3,968,000,000</t>
  </si>
  <si>
    <t>4,513,000,000</t>
  </si>
  <si>
    <t>Gross property, plant &amp; equipment</t>
  </si>
  <si>
    <t>3,747,000,000</t>
  </si>
  <si>
    <t>4,667,000,000</t>
  </si>
  <si>
    <t>7,234,000,000</t>
  </si>
  <si>
    <t>11,768,000,000</t>
  </si>
  <si>
    <t>21,887,000,000</t>
  </si>
  <si>
    <t>28,519,000,000</t>
  </si>
  <si>
    <t>39,015,000,000</t>
  </si>
  <si>
    <t>Accumulated depreciation &amp; amortization</t>
  </si>
  <si>
    <t>1,292,000,000</t>
  </si>
  <si>
    <t>1,713,000,000</t>
  </si>
  <si>
    <t>2,466,000,000</t>
  </si>
  <si>
    <t>3,991,000,000</t>
  </si>
  <si>
    <t>6,435,000,000</t>
  </si>
  <si>
    <t>11,922,000,000</t>
  </si>
  <si>
    <t>18,391,000,000</t>
  </si>
  <si>
    <t>Property, plant &amp; equipment, net</t>
  </si>
  <si>
    <t>2,455,000,000</t>
  </si>
  <si>
    <t>2,954,000,000</t>
  </si>
  <si>
    <t>4,768,000,000</t>
  </si>
  <si>
    <t>7,777,000,000</t>
  </si>
  <si>
    <t>15,452,000,000</t>
  </si>
  <si>
    <t>16,597,000,000</t>
  </si>
  <si>
    <t>20,624,000,000</t>
  </si>
  <si>
    <t>Goodwill</t>
  </si>
  <si>
    <t>207,000,000</t>
  </si>
  <si>
    <t>206,000,000</t>
  </si>
  <si>
    <t>741,000,000</t>
  </si>
  <si>
    <t>896,000,000</t>
  </si>
  <si>
    <t>1,135,000,000</t>
  </si>
  <si>
    <t>1,577,000,000</t>
  </si>
  <si>
    <t>4,616,000,000</t>
  </si>
  <si>
    <t>Acquired intangible assets, gross</t>
  </si>
  <si>
    <t>423,000,000</t>
  </si>
  <si>
    <t>587,000,000</t>
  </si>
  <si>
    <t>Less: accumulated amortization - acquired intangible assets</t>
  </si>
  <si>
    <t>176,000,000</t>
  </si>
  <si>
    <t>245,000,000</t>
  </si>
  <si>
    <t>Acquired intangible assets, net</t>
  </si>
  <si>
    <t>285,000,000</t>
  </si>
  <si>
    <t>247,000,000</t>
  </si>
  <si>
    <t>342,000,000</t>
  </si>
  <si>
    <t>3,536,000,000</t>
  </si>
  <si>
    <t>4,224,000,000</t>
  </si>
  <si>
    <t>4,179,000,000</t>
  </si>
  <si>
    <t>4,142,000,000</t>
  </si>
  <si>
    <t>Deferred costs under subscription accounting - non-current</t>
  </si>
  <si>
    <t>1,089,000,000</t>
  </si>
  <si>
    <t>1,468,000,000</t>
  </si>
  <si>
    <t>Inventory component prepayments - non-current</t>
  </si>
  <si>
    <t>844,000,000</t>
  </si>
  <si>
    <t>Deferred tax assets - non-current</t>
  </si>
  <si>
    <t>138,000,000</t>
  </si>
  <si>
    <t>259,000,000</t>
  </si>
  <si>
    <t>Capitalized software development costs, net</t>
  </si>
  <si>
    <t>67,000,000</t>
  </si>
  <si>
    <t>106,000,000</t>
  </si>
  <si>
    <t>Long-term NAND flash memory prepayments</t>
  </si>
  <si>
    <t>208,000,000</t>
  </si>
  <si>
    <t>Other assets</t>
  </si>
  <si>
    <t>433,000,000</t>
  </si>
  <si>
    <t>974,000,000</t>
  </si>
  <si>
    <t>1,935,000,000</t>
  </si>
  <si>
    <t>3,651,000,000</t>
  </si>
  <si>
    <t>2,263,000,000</t>
  </si>
  <si>
    <t>3,556,000,000</t>
  </si>
  <si>
    <t>5,478,000,000</t>
  </si>
  <si>
    <t>5,146,000,000</t>
  </si>
  <si>
    <t>3,764,000,000</t>
  </si>
  <si>
    <t>Total assets</t>
  </si>
  <si>
    <t>39,572,000,000</t>
  </si>
  <si>
    <t>53,851,000,000</t>
  </si>
  <si>
    <t>75,183,000,000</t>
  </si>
  <si>
    <t>116,371,000,000</t>
  </si>
  <si>
    <t>176,064,000,000</t>
  </si>
  <si>
    <t>207,000,000,000</t>
  </si>
  <si>
    <t>231,839,000,000</t>
  </si>
  <si>
    <t>Accounts payable</t>
  </si>
  <si>
    <t>5,520,000,000</t>
  </si>
  <si>
    <t>5,601,000,000</t>
  </si>
  <si>
    <t>12,015,000,000</t>
  </si>
  <si>
    <t>14,632,000,000</t>
  </si>
  <si>
    <t>21,175,000,000</t>
  </si>
  <si>
    <t>22,367,000,000</t>
  </si>
  <si>
    <t>30,196,000,000</t>
  </si>
  <si>
    <t>Accrued warranty &amp; related costs</t>
  </si>
  <si>
    <t>267,000,000</t>
  </si>
  <si>
    <t>761,000,000</t>
  </si>
  <si>
    <t>1,240,000,000</t>
  </si>
  <si>
    <t>1,638,000,000</t>
  </si>
  <si>
    <t>2,967,000,000</t>
  </si>
  <si>
    <t>4,159,000,000</t>
  </si>
  <si>
    <t>Accrued marketing &amp; selling expenses</t>
  </si>
  <si>
    <t>910,000,000</t>
  </si>
  <si>
    <t>1,291,000,000</t>
  </si>
  <si>
    <t>2,321,000,000</t>
  </si>
  <si>
    <t>Accrued taxes</t>
  </si>
  <si>
    <t>1,140,000,000</t>
  </si>
  <si>
    <t>1,535,000,000</t>
  </si>
  <si>
    <t>1,200,000,000</t>
  </si>
  <si>
    <t>1,209,000,000</t>
  </si>
  <si>
    <t>Accrued compensation &amp; employee benefits</t>
  </si>
  <si>
    <t>320,000,000</t>
  </si>
  <si>
    <t>357,000,000</t>
  </si>
  <si>
    <t>436,000,000</t>
  </si>
  <si>
    <t>590,000,000</t>
  </si>
  <si>
    <t>735,000,000</t>
  </si>
  <si>
    <t>959,000,000</t>
  </si>
  <si>
    <t>Deferred margin on component sales</t>
  </si>
  <si>
    <t>681,000,000</t>
  </si>
  <si>
    <t>225,000,000</t>
  </si>
  <si>
    <t>663,000,000</t>
  </si>
  <si>
    <t>2,038,000,000</t>
  </si>
  <si>
    <t>1,492,000,000</t>
  </si>
  <si>
    <t>1,262,000,000</t>
  </si>
  <si>
    <t>1,057,000,000</t>
  </si>
  <si>
    <t>Accrued marketing &amp; distribution</t>
  </si>
  <si>
    <t>329,000,000</t>
  </si>
  <si>
    <t>359,000,000</t>
  </si>
  <si>
    <t>396,000,000</t>
  </si>
  <si>
    <t>598,000,000</t>
  </si>
  <si>
    <t>Income taxes payable</t>
  </si>
  <si>
    <t>439,000,000</t>
  </si>
  <si>
    <t>Deferred revenue - current</t>
  </si>
  <si>
    <t>4,853,000,000</t>
  </si>
  <si>
    <t>Other accrued tax liabilities</t>
  </si>
  <si>
    <t>100,000,000</t>
  </si>
  <si>
    <t>Other current liabilities</t>
  </si>
  <si>
    <t>2,022,000,000</t>
  </si>
  <si>
    <t>1,786,000,000</t>
  </si>
  <si>
    <t>3,257,000,000</t>
  </si>
  <si>
    <t>3,641,000,000</t>
  </si>
  <si>
    <t>5,104,000,000</t>
  </si>
  <si>
    <t>6,177,000,000</t>
  </si>
  <si>
    <t>8,498,000,000</t>
  </si>
  <si>
    <t>Accrued expenses</t>
  </si>
  <si>
    <t>8,572,000,000</t>
  </si>
  <si>
    <t>3,376,000,000</t>
  </si>
  <si>
    <t>5,723,000,000</t>
  </si>
  <si>
    <t>9,247,000,000</t>
  </si>
  <si>
    <t>11,414,000,000</t>
  </si>
  <si>
    <t>13,856,000,000</t>
  </si>
  <si>
    <t>18,453,000,000</t>
  </si>
  <si>
    <t>Deferred revenue</t>
  </si>
  <si>
    <t>10,305,000,000</t>
  </si>
  <si>
    <t>2,984,000,000</t>
  </si>
  <si>
    <t>4,091,000,000</t>
  </si>
  <si>
    <t>5,953,000,000</t>
  </si>
  <si>
    <t>7,435,000,000</t>
  </si>
  <si>
    <t>8,491,000,000</t>
  </si>
  <si>
    <t>Commercial paper</t>
  </si>
  <si>
    <t>6,308,000,000</t>
  </si>
  <si>
    <t>Total current liabilities</t>
  </si>
  <si>
    <t>14,092,000,000</t>
  </si>
  <si>
    <t>19,282,000,000</t>
  </si>
  <si>
    <t>20,722,000,000</t>
  </si>
  <si>
    <t>27,970,000,000</t>
  </si>
  <si>
    <t>38,542,000,000</t>
  </si>
  <si>
    <t>43,658,000,000</t>
  </si>
  <si>
    <t>63,448,000,000</t>
  </si>
  <si>
    <t>Deferred revenue - non-current</t>
  </si>
  <si>
    <t>4,485,000,000</t>
  </si>
  <si>
    <t>1,139,000,000</t>
  </si>
  <si>
    <t>1,686,000,000</t>
  </si>
  <si>
    <t>2,648,000,000</t>
  </si>
  <si>
    <t>2,625,000,000</t>
  </si>
  <si>
    <t>3,031,000,000</t>
  </si>
  <si>
    <t>Long-term debt</t>
  </si>
  <si>
    <t>16,960,000,000</t>
  </si>
  <si>
    <t>28,987,000,000</t>
  </si>
  <si>
    <t>3,029,000,000</t>
  </si>
  <si>
    <t>Deferred tax liabilities</t>
  </si>
  <si>
    <t>675,000,000</t>
  </si>
  <si>
    <t>966,000,000</t>
  </si>
  <si>
    <t>4,300,000,000</t>
  </si>
  <si>
    <t>8,159,000,000</t>
  </si>
  <si>
    <t>13,847,000,000</t>
  </si>
  <si>
    <t>16,489,000,000</t>
  </si>
  <si>
    <t>20,259,000,000</t>
  </si>
  <si>
    <t>Other non-current liabilities</t>
  </si>
  <si>
    <t>746,000,000</t>
  </si>
  <si>
    <t>1,286,000,000</t>
  </si>
  <si>
    <t>1,231,000,000</t>
  </si>
  <si>
    <t>1,941,000,000</t>
  </si>
  <si>
    <t>2,817,000,000</t>
  </si>
  <si>
    <t>3,719,000,000</t>
  </si>
  <si>
    <t>4,567,000,000</t>
  </si>
  <si>
    <t>4,450,000,000</t>
  </si>
  <si>
    <t>2,252,000,000</t>
  </si>
  <si>
    <t>5,531,000,000</t>
  </si>
  <si>
    <t>10,100,000,000</t>
  </si>
  <si>
    <t>16,664,000,000</t>
  </si>
  <si>
    <t>20,208,000,000</t>
  </si>
  <si>
    <t>24,826,000,000</t>
  </si>
  <si>
    <t>Total liabilities</t>
  </si>
  <si>
    <t>18,542,000,000</t>
  </si>
  <si>
    <t>26,019,000,000</t>
  </si>
  <si>
    <t>27,392,000,000</t>
  </si>
  <si>
    <t>39,756,000,000</t>
  </si>
  <si>
    <t>57,854,000,000</t>
  </si>
  <si>
    <t>83,451,000,000</t>
  </si>
  <si>
    <t>120,292,000,000</t>
  </si>
  <si>
    <t>Common stock</t>
  </si>
  <si>
    <t>7,177,000,000</t>
  </si>
  <si>
    <t>8,210,000,000</t>
  </si>
  <si>
    <t>10,668,000,000</t>
  </si>
  <si>
    <t>13,331,000,000</t>
  </si>
  <si>
    <t>16,422,000,000</t>
  </si>
  <si>
    <t>19,764,000,000</t>
  </si>
  <si>
    <t>23,313,000,000</t>
  </si>
  <si>
    <t>Retained earnings</t>
  </si>
  <si>
    <t>13,845,000,000</t>
  </si>
  <si>
    <t>19,538,000,000</t>
  </si>
  <si>
    <t>37,169,000,000</t>
  </si>
  <si>
    <t>62,841,000,000</t>
  </si>
  <si>
    <t>101,289,000,000</t>
  </si>
  <si>
    <t>104,256,000,000</t>
  </si>
  <si>
    <t>87,152,000,000</t>
  </si>
  <si>
    <t>Cumulative foreign currency translation</t>
  </si>
  <si>
    <t>59,000,000</t>
  </si>
  <si>
    <t>5,000,000</t>
  </si>
  <si>
    <t>35,000,000</t>
  </si>
  <si>
    <t>23,000,000</t>
  </si>
  <si>
    <t>8,000,000</t>
  </si>
  <si>
    <t>(105,000,000)</t>
  </si>
  <si>
    <t>(242,000,000)</t>
  </si>
  <si>
    <t>Unrecognized gains (losses) on derivative instruments</t>
  </si>
  <si>
    <t>19,000,000</t>
  </si>
  <si>
    <t>31,000,000</t>
  </si>
  <si>
    <t>(252,000,000)</t>
  </si>
  <si>
    <t>290,000,000</t>
  </si>
  <si>
    <t>(240,000,000)</t>
  </si>
  <si>
    <t>(175,000,000)</t>
  </si>
  <si>
    <t>1,364,000,000</t>
  </si>
  <si>
    <t>Unrealized gains (losses) on marketable securities</t>
  </si>
  <si>
    <t>(70,000,000)</t>
  </si>
  <si>
    <t>48,000,000</t>
  </si>
  <si>
    <t>171,000,000</t>
  </si>
  <si>
    <t>130,000,000</t>
  </si>
  <si>
    <t>731,000,000</t>
  </si>
  <si>
    <t>(191,000,000)</t>
  </si>
  <si>
    <t>(40,000,000)</t>
  </si>
  <si>
    <t>Accumulated other comprehensive income (loss)</t>
  </si>
  <si>
    <t>84,000,000</t>
  </si>
  <si>
    <t>(46,000,000)</t>
  </si>
  <si>
    <t>443,000,000</t>
  </si>
  <si>
    <t>499,000,000</t>
  </si>
  <si>
    <t>(471,000,000)</t>
  </si>
  <si>
    <t>1,082,000,000</t>
  </si>
  <si>
    <t>Total shareholders' equity</t>
  </si>
  <si>
    <t>21,030,000,000</t>
  </si>
  <si>
    <t>27,832,000,000</t>
  </si>
  <si>
    <t>47,791,000,000</t>
  </si>
  <si>
    <t>76,615,000,000</t>
  </si>
  <si>
    <t>118,210,000,000</t>
  </si>
  <si>
    <t>123,549,000,000</t>
  </si>
  <si>
    <t>111,547,000,000</t>
  </si>
  <si>
    <t>Key Ratio Summary</t>
  </si>
  <si>
    <t xml:space="preserve">Date Compiled: </t>
  </si>
  <si>
    <t>Ratio Analysis</t>
  </si>
  <si>
    <t>Description</t>
  </si>
  <si>
    <t>ROE % (Net)</t>
  </si>
  <si>
    <t>ROA % (Net)</t>
  </si>
  <si>
    <t>14.93</t>
  </si>
  <si>
    <t>12.24</t>
  </si>
  <si>
    <t>21.78</t>
  </si>
  <si>
    <t>27.14</t>
  </si>
  <si>
    <t>28.08</t>
  </si>
  <si>
    <t>19.39</t>
  </si>
  <si>
    <t>18.06</t>
  </si>
  <si>
    <t>27.26</t>
  </si>
  <si>
    <t>23.41</t>
  </si>
  <si>
    <t>37.16</t>
  </si>
  <si>
    <t>41.79</t>
  </si>
  <si>
    <t>42.15</t>
  </si>
  <si>
    <t>30.72</t>
  </si>
  <si>
    <t>33.7</t>
  </si>
  <si>
    <t>ROI % (Operating)</t>
  </si>
  <si>
    <t>35.39</t>
  </si>
  <si>
    <t>31.43</t>
  </si>
  <si>
    <t>48.76</t>
  </si>
  <si>
    <t>54.47</t>
  </si>
  <si>
    <t>55.79</t>
  </si>
  <si>
    <t>37.98</t>
  </si>
  <si>
    <t>36.64</t>
  </si>
  <si>
    <t>EBITDA Margin %</t>
  </si>
  <si>
    <t>20.67</t>
  </si>
  <si>
    <t>22.66</t>
  </si>
  <si>
    <t>29.52</t>
  </si>
  <si>
    <t>32.79</t>
  </si>
  <si>
    <t>37.03</t>
  </si>
  <si>
    <t>32.43</t>
  </si>
  <si>
    <t>32.83</t>
  </si>
  <si>
    <t>Calculated Tax Rate %</t>
  </si>
  <si>
    <t>29.89</t>
  </si>
  <si>
    <t>28.56</t>
  </si>
  <si>
    <t>24.42</t>
  </si>
  <si>
    <t>24.22</t>
  </si>
  <si>
    <t>25.16</t>
  </si>
  <si>
    <t>26.15</t>
  </si>
  <si>
    <t>26.13</t>
  </si>
  <si>
    <t>Revenue per Employee</t>
  </si>
  <si>
    <t>927,870</t>
  </si>
  <si>
    <t>995,581</t>
  </si>
  <si>
    <t>1,323,971</t>
  </si>
  <si>
    <t>1,714,793</t>
  </si>
  <si>
    <t>2,023,349</t>
  </si>
  <si>
    <t>2,030,563</t>
  </si>
  <si>
    <t>1,889,662</t>
  </si>
  <si>
    <t>Discounted Cash Flow Analysis</t>
  </si>
  <si>
    <t>Date Compiled:</t>
  </si>
  <si>
    <t>2015E</t>
  </si>
  <si>
    <t>2016E</t>
  </si>
  <si>
    <t>2017E</t>
  </si>
  <si>
    <t>2018E</t>
  </si>
  <si>
    <t>2019E</t>
  </si>
  <si>
    <t>2020E</t>
  </si>
  <si>
    <t>2021E</t>
  </si>
  <si>
    <t>2022E</t>
  </si>
  <si>
    <t>Revenues</t>
  </si>
  <si>
    <t>Growth</t>
  </si>
  <si>
    <t>Direct Costs</t>
  </si>
  <si>
    <t>% of Sales</t>
  </si>
  <si>
    <t>Gross Profit</t>
  </si>
  <si>
    <t>Taxation</t>
  </si>
  <si>
    <t>Net Income</t>
  </si>
  <si>
    <t>Fixed Costs</t>
  </si>
  <si>
    <t>Free Cash Flow (Projections)</t>
  </si>
  <si>
    <t>WACC</t>
  </si>
  <si>
    <t>6.29%</t>
  </si>
  <si>
    <t>Terminal Value</t>
  </si>
  <si>
    <t>Enterprise Value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</si>
</sst>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30"/>
      <color theme="1"/>
      <name val="Calibri"/>
      <family val="2"/>
      <scheme val="minor"/>
    </font>
    <font>
      <b/>
      <sz val="11"/>
      <color rgb="FFFFFFFF"/>
      <name val="Times New Roman"/>
      <family val="2"/>
    </font>
    <font>
      <sz val="11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3" borderId="1" xfId="0" applyFont="1" applyFill="1" applyBorder="1"/>
    <xf numFmtId="164" fontId="4" fillId="2" borderId="0" xfId="0" applyNumberFormat="1" applyFont="1" applyFill="1"/>
    <xf numFmtId="165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705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706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4" t="s">
        <v>705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 t="s">
        <v>656</v>
      </c>
      <c r="C9" s="2" t="s">
        <v>12</v>
      </c>
      <c r="D9" s="2" t="s">
        <v>13</v>
      </c>
      <c r="E9" s="2" t="s">
        <v>707</v>
      </c>
      <c r="F9" s="2" t="s">
        <v>708</v>
      </c>
      <c r="G9" s="2" t="s">
        <v>709</v>
      </c>
      <c r="H9" s="2" t="s">
        <v>710</v>
      </c>
      <c r="I9" s="2" t="s">
        <v>711</v>
      </c>
      <c r="J9" s="2" t="s">
        <v>712</v>
      </c>
      <c r="K9" s="2" t="s">
        <v>713</v>
      </c>
      <c r="L9" s="2" t="s">
        <v>714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 t="s">
        <v>715</v>
      </c>
      <c r="C10" s="5" t="s">
        <v>22</v>
      </c>
      <c r="D10" s="5" t="s">
        <v>23</v>
      </c>
      <c r="E10" s="5">
        <f>(1+E11)*D10</f>
        <v>0</v>
      </c>
      <c r="F10" s="5">
        <f>(1+F11)*E10</f>
        <v>0</v>
      </c>
      <c r="G10" s="5">
        <f>(1+G11)*F10</f>
        <v>0</v>
      </c>
      <c r="H10" s="5">
        <f>(1+H11)*G10</f>
        <v>0</v>
      </c>
      <c r="I10" s="5">
        <f>(1+I11)*H10</f>
        <v>0</v>
      </c>
      <c r="J10" s="5">
        <f>(1+J11)*I10</f>
        <v>0</v>
      </c>
      <c r="K10" s="5">
        <f>(1+K11)*J10</f>
        <v>0</v>
      </c>
      <c r="L10" s="5">
        <f>(1+L11)*K10</f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716</v>
      </c>
      <c r="C11" s="5"/>
      <c r="D11" s="6">
        <f>D10/C10-1</f>
        <v>0</v>
      </c>
      <c r="E11" s="6">
        <f>D11*0.6</f>
        <v>0</v>
      </c>
      <c r="F11" s="6">
        <f>E11</f>
        <v>0</v>
      </c>
      <c r="G11" s="6">
        <f>F11</f>
        <v>0</v>
      </c>
      <c r="H11" s="6">
        <f>G11</f>
        <v>0</v>
      </c>
      <c r="I11" s="6">
        <f>H11</f>
        <v>0</v>
      </c>
      <c r="J11" s="6">
        <f>I11</f>
        <v>0</v>
      </c>
      <c r="K11" s="6">
        <f>J11</f>
        <v>0</v>
      </c>
      <c r="L11" s="6">
        <f>K11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717</v>
      </c>
      <c r="C12" s="5" t="s">
        <v>29</v>
      </c>
      <c r="D12" s="5" t="s">
        <v>30</v>
      </c>
      <c r="E12" s="5">
        <f>E13*E10</f>
        <v>0</v>
      </c>
      <c r="F12" s="5">
        <f>F13*F10</f>
        <v>0</v>
      </c>
      <c r="G12" s="5">
        <f>G13*G10</f>
        <v>0</v>
      </c>
      <c r="H12" s="5">
        <f>H13*H10</f>
        <v>0</v>
      </c>
      <c r="I12" s="5">
        <f>I13*I10</f>
        <v>0</v>
      </c>
      <c r="J12" s="5">
        <f>J13*J10</f>
        <v>0</v>
      </c>
      <c r="K12" s="5">
        <f>K13*K10</f>
        <v>0</v>
      </c>
      <c r="L12" s="5">
        <f>L13*L10</f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718</v>
      </c>
      <c r="C13" s="6">
        <f>C12/C10</f>
        <v>0</v>
      </c>
      <c r="D13" s="6">
        <f>D12/D10</f>
        <v>0</v>
      </c>
      <c r="E13" s="6">
        <f>D13</f>
        <v>0</v>
      </c>
      <c r="F13" s="6">
        <f>E13</f>
        <v>0</v>
      </c>
      <c r="G13" s="6">
        <f>F13</f>
        <v>0</v>
      </c>
      <c r="H13" s="6">
        <f>G13</f>
        <v>0</v>
      </c>
      <c r="I13" s="6">
        <f>H13</f>
        <v>0</v>
      </c>
      <c r="J13" s="6">
        <f>I13</f>
        <v>0</v>
      </c>
      <c r="K13" s="6">
        <f>J13</f>
        <v>0</v>
      </c>
      <c r="L13" s="6">
        <f>K13</f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719</v>
      </c>
      <c r="C14" s="5" t="s">
        <v>37</v>
      </c>
      <c r="D14" s="5" t="s">
        <v>38</v>
      </c>
      <c r="E14" s="5">
        <f>E10-E12</f>
        <v>0</v>
      </c>
      <c r="F14" s="5">
        <f>F10-F12</f>
        <v>0</v>
      </c>
      <c r="G14" s="5">
        <f>G10-G12</f>
        <v>0</v>
      </c>
      <c r="H14" s="5">
        <f>H10-H12</f>
        <v>0</v>
      </c>
      <c r="I14" s="5">
        <f>I10-I12</f>
        <v>0</v>
      </c>
      <c r="J14" s="5">
        <f>J10-J12</f>
        <v>0</v>
      </c>
      <c r="K14" s="5">
        <f>K10-K12</f>
        <v>0</v>
      </c>
      <c r="L14" s="5">
        <f>L10-L12</f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718</v>
      </c>
      <c r="C15" s="6">
        <f>C14/C10</f>
        <v>0</v>
      </c>
      <c r="D15" s="6">
        <f>D14/D10</f>
        <v>0</v>
      </c>
      <c r="E15" s="6">
        <f>E14/E10</f>
        <v>0</v>
      </c>
      <c r="F15" s="6">
        <f>F14/F10</f>
        <v>0</v>
      </c>
      <c r="G15" s="6">
        <f>G14/G10</f>
        <v>0</v>
      </c>
      <c r="H15" s="6">
        <f>H14/H10</f>
        <v>0</v>
      </c>
      <c r="I15" s="6">
        <f>I14/I10</f>
        <v>0</v>
      </c>
      <c r="J15" s="6">
        <f>J14/J10</f>
        <v>0</v>
      </c>
      <c r="K15" s="6">
        <f>K14/K10</f>
        <v>0</v>
      </c>
      <c r="L15" s="6">
        <f>L14/L10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722</v>
      </c>
      <c r="C16" s="5">
        <f>C14-C20-C18</f>
        <v>0</v>
      </c>
      <c r="D16" s="5">
        <f>D14-D20-D18</f>
        <v>0</v>
      </c>
      <c r="E16" s="5">
        <f>D16</f>
        <v>0</v>
      </c>
      <c r="F16" s="5">
        <f>E16</f>
        <v>0</v>
      </c>
      <c r="G16" s="5">
        <f>F16</f>
        <v>0</v>
      </c>
      <c r="H16" s="5">
        <f>G16</f>
        <v>0</v>
      </c>
      <c r="I16" s="5">
        <f>H16</f>
        <v>0</v>
      </c>
      <c r="J16" s="5">
        <f>I16</f>
        <v>0</v>
      </c>
      <c r="K16" s="5">
        <f>J16</f>
        <v>0</v>
      </c>
      <c r="L16" s="5">
        <f>K16</f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718</v>
      </c>
      <c r="C17" s="6">
        <f>C16/C10</f>
        <v>0</v>
      </c>
      <c r="D17" s="6">
        <f>D16/D10</f>
        <v>0</v>
      </c>
      <c r="E17" s="6">
        <f>E16/E10</f>
        <v>0</v>
      </c>
      <c r="F17" s="6">
        <f>F16/F10</f>
        <v>0</v>
      </c>
      <c r="G17" s="6">
        <f>G16/G10</f>
        <v>0</v>
      </c>
      <c r="H17" s="6">
        <f>H16/H10</f>
        <v>0</v>
      </c>
      <c r="I17" s="6">
        <f>I16/I10</f>
        <v>0</v>
      </c>
      <c r="J17" s="6">
        <f>J16/J10</f>
        <v>0</v>
      </c>
      <c r="K17" s="6">
        <f>K16/K10</f>
        <v>0</v>
      </c>
      <c r="L17" s="6">
        <f>L16/L10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720</v>
      </c>
      <c r="C18" s="5" t="s">
        <v>186</v>
      </c>
      <c r="D18" s="5" t="s">
        <v>187</v>
      </c>
      <c r="E18" s="5">
        <f>E19*E10</f>
        <v>0</v>
      </c>
      <c r="F18" s="5">
        <f>F19*F10</f>
        <v>0</v>
      </c>
      <c r="G18" s="5">
        <f>G19*G10</f>
        <v>0</v>
      </c>
      <c r="H18" s="5">
        <f>H19*H10</f>
        <v>0</v>
      </c>
      <c r="I18" s="5">
        <f>I19*I10</f>
        <v>0</v>
      </c>
      <c r="J18" s="5">
        <f>J19*J10</f>
        <v>0</v>
      </c>
      <c r="K18" s="5">
        <f>K19*K10</f>
        <v>0</v>
      </c>
      <c r="L18" s="5">
        <f>L19*L10</f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 t="s">
        <v>718</v>
      </c>
      <c r="C19" s="6">
        <f>C18/C10</f>
        <v>0</v>
      </c>
      <c r="D19" s="6">
        <f>D18/D10</f>
        <v>0</v>
      </c>
      <c r="E19" s="6">
        <f>D19</f>
        <v>0</v>
      </c>
      <c r="F19" s="6">
        <f>E19</f>
        <v>0</v>
      </c>
      <c r="G19" s="6">
        <f>F19</f>
        <v>0</v>
      </c>
      <c r="H19" s="6">
        <f>G19</f>
        <v>0</v>
      </c>
      <c r="I19" s="6">
        <f>H19</f>
        <v>0</v>
      </c>
      <c r="J19" s="6">
        <f>I19</f>
        <v>0</v>
      </c>
      <c r="K19" s="6">
        <f>J19</f>
        <v>0</v>
      </c>
      <c r="L19" s="6">
        <f>K19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721</v>
      </c>
      <c r="C20" s="5" t="s">
        <v>194</v>
      </c>
      <c r="D20" s="5" t="s">
        <v>195</v>
      </c>
      <c r="E20" s="5">
        <f>E14-E16-E18</f>
        <v>0</v>
      </c>
      <c r="F20" s="5">
        <f>F14-F16-F18</f>
        <v>0</v>
      </c>
      <c r="G20" s="5">
        <f>G14-G16-G18</f>
        <v>0</v>
      </c>
      <c r="H20" s="5">
        <f>H14-H16-H18</f>
        <v>0</v>
      </c>
      <c r="I20" s="5">
        <f>I14-I16-I18</f>
        <v>0</v>
      </c>
      <c r="J20" s="5">
        <f>J14-J16-J18</f>
        <v>0</v>
      </c>
      <c r="K20" s="5">
        <f>K14-K16-K18</f>
        <v>0</v>
      </c>
      <c r="L20" s="5">
        <f>L14-L16-L18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723</v>
      </c>
      <c r="C22" s="5">
        <f>32.43/100*C10</f>
        <v>0</v>
      </c>
      <c r="D22" s="5">
        <f>32.83/100*D10</f>
        <v>0</v>
      </c>
      <c r="E22" s="5">
        <f>25.99125/100*E10</f>
        <v>0</v>
      </c>
      <c r="F22" s="5">
        <f>25.99125/100*F10</f>
        <v>0</v>
      </c>
      <c r="G22" s="5">
        <f>25.99125/100*G10</f>
        <v>0</v>
      </c>
      <c r="H22" s="5">
        <f>25.99125/100*H10</f>
        <v>0</v>
      </c>
      <c r="I22" s="5">
        <f>25.99125/100*I10</f>
        <v>0</v>
      </c>
      <c r="J22" s="5">
        <f>25.99125/100*J10</f>
        <v>0</v>
      </c>
      <c r="K22" s="5">
        <f>25.99125/100*K10</f>
        <v>0</v>
      </c>
      <c r="L22" s="5">
        <f>25.99125/100*L10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" t="s">
        <v>724</v>
      </c>
      <c r="C24" s="5" t="s">
        <v>725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5" t="s">
        <v>726</v>
      </c>
      <c r="C26" s="5">
        <f>L22*1.03/(C24-0.03)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5" t="s">
        <v>727</v>
      </c>
      <c r="C28" s="5">
        <f>NPV(C24,E22:L22)+C26/(1+C24)^8</f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1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4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4" t="s">
        <v>6</v>
      </c>
      <c r="C7" s="4"/>
      <c r="D7" s="4"/>
      <c r="E7" s="4"/>
      <c r="F7" s="4"/>
      <c r="G7" s="4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15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5" t="s">
        <v>30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5" t="s">
        <v>37</v>
      </c>
      <c r="I12" s="5" t="s">
        <v>38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 t="s">
        <v>39</v>
      </c>
      <c r="C13" s="5" t="s">
        <v>40</v>
      </c>
      <c r="D13" s="5" t="s">
        <v>41</v>
      </c>
      <c r="E13" s="5" t="s">
        <v>42</v>
      </c>
      <c r="F13" s="5" t="s">
        <v>43</v>
      </c>
      <c r="G13" s="5" t="s">
        <v>44</v>
      </c>
      <c r="H13" s="5" t="s">
        <v>45</v>
      </c>
      <c r="I13" s="5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47</v>
      </c>
      <c r="C14" s="5" t="s">
        <v>48</v>
      </c>
      <c r="D14" s="5" t="s">
        <v>49</v>
      </c>
      <c r="E14" s="5" t="s">
        <v>50</v>
      </c>
      <c r="F14" s="5" t="s">
        <v>51</v>
      </c>
      <c r="G14" s="5" t="s">
        <v>52</v>
      </c>
      <c r="H14" s="5" t="s">
        <v>53</v>
      </c>
      <c r="I14" s="5" t="s">
        <v>54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 t="s">
        <v>55</v>
      </c>
      <c r="C15" s="5" t="s">
        <v>56</v>
      </c>
      <c r="D15" s="5" t="s">
        <v>57</v>
      </c>
      <c r="E15" s="5" t="s">
        <v>58</v>
      </c>
      <c r="F15" s="5" t="s">
        <v>59</v>
      </c>
      <c r="G15" s="5" t="s">
        <v>60</v>
      </c>
      <c r="H15" s="5" t="s">
        <v>61</v>
      </c>
      <c r="I15" s="5" t="s">
        <v>62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63</v>
      </c>
      <c r="C16" s="5" t="s">
        <v>64</v>
      </c>
      <c r="D16" s="5" t="s">
        <v>65</v>
      </c>
      <c r="E16" s="5" t="s">
        <v>66</v>
      </c>
      <c r="F16" s="5" t="s">
        <v>67</v>
      </c>
      <c r="G16" s="5" t="s">
        <v>68</v>
      </c>
      <c r="H16" s="5" t="s">
        <v>69</v>
      </c>
      <c r="I16" s="5" t="s">
        <v>70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 t="s">
        <v>71</v>
      </c>
      <c r="C17" s="5" t="s">
        <v>72</v>
      </c>
      <c r="D17" s="5" t="s">
        <v>72</v>
      </c>
      <c r="E17" s="5" t="s">
        <v>72</v>
      </c>
      <c r="F17" s="5" t="s">
        <v>73</v>
      </c>
      <c r="G17" s="5" t="s">
        <v>74</v>
      </c>
      <c r="H17" s="5" t="s">
        <v>75</v>
      </c>
      <c r="I17" s="5" t="s">
        <v>76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77</v>
      </c>
      <c r="C18" s="5" t="s">
        <v>78</v>
      </c>
      <c r="D18" s="5" t="s">
        <v>79</v>
      </c>
      <c r="E18" s="5" t="s">
        <v>80</v>
      </c>
      <c r="F18" s="5" t="s">
        <v>72</v>
      </c>
      <c r="G18" s="5" t="s">
        <v>72</v>
      </c>
      <c r="H18" s="5" t="s">
        <v>72</v>
      </c>
      <c r="I18" s="5" t="s">
        <v>72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 t="s">
        <v>81</v>
      </c>
      <c r="C19" s="5" t="s">
        <v>72</v>
      </c>
      <c r="D19" s="5" t="s">
        <v>72</v>
      </c>
      <c r="E19" s="5" t="s">
        <v>72</v>
      </c>
      <c r="F19" s="5" t="s">
        <v>72</v>
      </c>
      <c r="G19" s="5" t="s">
        <v>72</v>
      </c>
      <c r="H19" s="5" t="s">
        <v>82</v>
      </c>
      <c r="I19" s="5" t="s">
        <v>83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84</v>
      </c>
      <c r="C20" s="5" t="s">
        <v>85</v>
      </c>
      <c r="D20" s="5" t="s">
        <v>86</v>
      </c>
      <c r="E20" s="5" t="s">
        <v>87</v>
      </c>
      <c r="F20" s="5" t="s">
        <v>88</v>
      </c>
      <c r="G20" s="5" t="s">
        <v>89</v>
      </c>
      <c r="H20" s="5" t="s">
        <v>90</v>
      </c>
      <c r="I20" s="5" t="s">
        <v>91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5" t="s">
        <v>92</v>
      </c>
      <c r="C21" s="5" t="s">
        <v>93</v>
      </c>
      <c r="D21" s="5" t="s">
        <v>94</v>
      </c>
      <c r="E21" s="5" t="s">
        <v>95</v>
      </c>
      <c r="F21" s="5" t="s">
        <v>96</v>
      </c>
      <c r="G21" s="5" t="s">
        <v>97</v>
      </c>
      <c r="H21" s="5" t="s">
        <v>98</v>
      </c>
      <c r="I21" s="5" t="s">
        <v>99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100</v>
      </c>
      <c r="C22" s="5" t="s">
        <v>101</v>
      </c>
      <c r="D22" s="5" t="s">
        <v>102</v>
      </c>
      <c r="E22" s="5" t="s">
        <v>103</v>
      </c>
      <c r="F22" s="5" t="s">
        <v>104</v>
      </c>
      <c r="G22" s="5" t="s">
        <v>105</v>
      </c>
      <c r="H22" s="5" t="s">
        <v>106</v>
      </c>
      <c r="I22" s="5" t="s">
        <v>107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" t="s">
        <v>108</v>
      </c>
      <c r="C23" s="5" t="s">
        <v>109</v>
      </c>
      <c r="D23" s="5" t="s">
        <v>110</v>
      </c>
      <c r="E23" s="5" t="s">
        <v>111</v>
      </c>
      <c r="F23" s="5" t="s">
        <v>112</v>
      </c>
      <c r="G23" s="5" t="s">
        <v>113</v>
      </c>
      <c r="H23" s="5" t="s">
        <v>114</v>
      </c>
      <c r="I23" s="5" t="s">
        <v>115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" t="s">
        <v>116</v>
      </c>
      <c r="C24" s="5" t="s">
        <v>117</v>
      </c>
      <c r="D24" s="5" t="s">
        <v>118</v>
      </c>
      <c r="E24" s="5" t="s">
        <v>119</v>
      </c>
      <c r="F24" s="5" t="s">
        <v>120</v>
      </c>
      <c r="G24" s="5" t="s">
        <v>121</v>
      </c>
      <c r="H24" s="5" t="s">
        <v>122</v>
      </c>
      <c r="I24" s="5" t="s">
        <v>123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" t="s">
        <v>124</v>
      </c>
      <c r="C25" s="5" t="s">
        <v>125</v>
      </c>
      <c r="D25" s="5" t="s">
        <v>126</v>
      </c>
      <c r="E25" s="5" t="s">
        <v>127</v>
      </c>
      <c r="F25" s="5" t="s">
        <v>128</v>
      </c>
      <c r="G25" s="5" t="s">
        <v>129</v>
      </c>
      <c r="H25" s="5" t="s">
        <v>130</v>
      </c>
      <c r="I25" s="5" t="s">
        <v>131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5" t="s">
        <v>132</v>
      </c>
      <c r="C26" s="5" t="s">
        <v>133</v>
      </c>
      <c r="D26" s="5" t="s">
        <v>134</v>
      </c>
      <c r="E26" s="5" t="s">
        <v>135</v>
      </c>
      <c r="F26" s="5" t="s">
        <v>136</v>
      </c>
      <c r="G26" s="5" t="s">
        <v>137</v>
      </c>
      <c r="H26" s="5" t="s">
        <v>138</v>
      </c>
      <c r="I26" s="5" t="s">
        <v>139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5" t="s">
        <v>140</v>
      </c>
      <c r="C27" s="5" t="s">
        <v>141</v>
      </c>
      <c r="D27" s="5" t="s">
        <v>142</v>
      </c>
      <c r="E27" s="5" t="s">
        <v>143</v>
      </c>
      <c r="F27" s="5" t="s">
        <v>144</v>
      </c>
      <c r="G27" s="5" t="s">
        <v>145</v>
      </c>
      <c r="H27" s="5" t="s">
        <v>146</v>
      </c>
      <c r="I27" s="5" t="s">
        <v>147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5" t="s">
        <v>148</v>
      </c>
      <c r="C28" s="5" t="s">
        <v>149</v>
      </c>
      <c r="D28" s="5" t="s">
        <v>150</v>
      </c>
      <c r="E28" s="5" t="s">
        <v>151</v>
      </c>
      <c r="F28" s="5" t="s">
        <v>152</v>
      </c>
      <c r="G28" s="5" t="s">
        <v>153</v>
      </c>
      <c r="H28" s="5" t="s">
        <v>154</v>
      </c>
      <c r="I28" s="5" t="s">
        <v>155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5" t="s">
        <v>156</v>
      </c>
      <c r="C29" s="5" t="s">
        <v>157</v>
      </c>
      <c r="D29" s="5" t="s">
        <v>158</v>
      </c>
      <c r="E29" s="5" t="s">
        <v>159</v>
      </c>
      <c r="F29" s="5" t="s">
        <v>160</v>
      </c>
      <c r="G29" s="5" t="s">
        <v>161</v>
      </c>
      <c r="H29" s="5" t="s">
        <v>162</v>
      </c>
      <c r="I29" s="5" t="s">
        <v>163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5" t="s">
        <v>164</v>
      </c>
      <c r="C30" s="5" t="s">
        <v>165</v>
      </c>
      <c r="D30" s="5" t="s">
        <v>166</v>
      </c>
      <c r="E30" s="5" t="s">
        <v>167</v>
      </c>
      <c r="F30" s="5" t="s">
        <v>168</v>
      </c>
      <c r="G30" s="5" t="s">
        <v>169</v>
      </c>
      <c r="H30" s="5" t="s">
        <v>170</v>
      </c>
      <c r="I30" s="5" t="s">
        <v>171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5" t="s">
        <v>172</v>
      </c>
      <c r="C31" s="5" t="s">
        <v>173</v>
      </c>
      <c r="D31" s="5" t="s">
        <v>174</v>
      </c>
      <c r="E31" s="5" t="s">
        <v>175</v>
      </c>
      <c r="F31" s="5" t="s">
        <v>176</v>
      </c>
      <c r="G31" s="5" t="s">
        <v>177</v>
      </c>
      <c r="H31" s="5" t="s">
        <v>178</v>
      </c>
      <c r="I31" s="5" t="s">
        <v>179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 t="s">
        <v>180</v>
      </c>
      <c r="C32" s="5" t="s">
        <v>181</v>
      </c>
      <c r="D32" s="5" t="s">
        <v>182</v>
      </c>
      <c r="E32" s="5" t="s">
        <v>183</v>
      </c>
      <c r="F32" s="5" t="s">
        <v>184</v>
      </c>
      <c r="G32" s="5" t="s">
        <v>185</v>
      </c>
      <c r="H32" s="5" t="s">
        <v>186</v>
      </c>
      <c r="I32" s="5" t="s">
        <v>187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5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  <c r="G33" s="5" t="s">
        <v>193</v>
      </c>
      <c r="H33" s="5" t="s">
        <v>194</v>
      </c>
      <c r="I33" s="5" t="s">
        <v>195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5" t="s">
        <v>196</v>
      </c>
      <c r="C34" s="5" t="s">
        <v>197</v>
      </c>
      <c r="D34" s="5" t="s">
        <v>198</v>
      </c>
      <c r="E34" s="5" t="s">
        <v>199</v>
      </c>
      <c r="F34" s="5" t="s">
        <v>200</v>
      </c>
      <c r="G34" s="5" t="s">
        <v>201</v>
      </c>
      <c r="H34" s="5" t="s">
        <v>202</v>
      </c>
      <c r="I34" s="5" t="s">
        <v>203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5" t="s">
        <v>204</v>
      </c>
      <c r="C35" s="5" t="s">
        <v>205</v>
      </c>
      <c r="D35" s="5" t="s">
        <v>206</v>
      </c>
      <c r="E35" s="5" t="s">
        <v>207</v>
      </c>
      <c r="F35" s="5" t="s">
        <v>208</v>
      </c>
      <c r="G35" s="5" t="s">
        <v>209</v>
      </c>
      <c r="H35" s="5" t="s">
        <v>210</v>
      </c>
      <c r="I35" s="5" t="s">
        <v>211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5" t="s">
        <v>212</v>
      </c>
      <c r="C36" s="5" t="s">
        <v>213</v>
      </c>
      <c r="D36" s="5" t="s">
        <v>214</v>
      </c>
      <c r="E36" s="5" t="s">
        <v>215</v>
      </c>
      <c r="F36" s="5" t="s">
        <v>216</v>
      </c>
      <c r="G36" s="5" t="s">
        <v>217</v>
      </c>
      <c r="H36" s="5" t="s">
        <v>218</v>
      </c>
      <c r="I36" s="5" t="s">
        <v>219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5" t="s">
        <v>220</v>
      </c>
      <c r="C37" s="5" t="s">
        <v>221</v>
      </c>
      <c r="D37" s="5" t="s">
        <v>222</v>
      </c>
      <c r="E37" s="5" t="s">
        <v>223</v>
      </c>
      <c r="F37" s="5" t="s">
        <v>224</v>
      </c>
      <c r="G37" s="5" t="s">
        <v>225</v>
      </c>
      <c r="H37" s="5" t="s">
        <v>226</v>
      </c>
      <c r="I37" s="5" t="s">
        <v>227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5" t="s">
        <v>228</v>
      </c>
      <c r="C38" s="5" t="s">
        <v>229</v>
      </c>
      <c r="D38" s="5" t="s">
        <v>230</v>
      </c>
      <c r="E38" s="5" t="s">
        <v>231</v>
      </c>
      <c r="F38" s="5" t="s">
        <v>232</v>
      </c>
      <c r="G38" s="5" t="s">
        <v>233</v>
      </c>
      <c r="H38" s="5" t="s">
        <v>234</v>
      </c>
      <c r="I38" s="5" t="s">
        <v>235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5" t="s">
        <v>236</v>
      </c>
      <c r="C39" s="5" t="s">
        <v>72</v>
      </c>
      <c r="D39" s="5" t="s">
        <v>72</v>
      </c>
      <c r="E39" s="5" t="s">
        <v>72</v>
      </c>
      <c r="F39" s="5" t="s">
        <v>72</v>
      </c>
      <c r="G39" s="5" t="s">
        <v>237</v>
      </c>
      <c r="H39" s="5" t="s">
        <v>238</v>
      </c>
      <c r="I39" s="5" t="s">
        <v>239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  <c r="G40" s="5" t="s">
        <v>245</v>
      </c>
      <c r="H40" s="5" t="s">
        <v>246</v>
      </c>
      <c r="I40" s="5" t="s">
        <v>247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5" t="s">
        <v>248</v>
      </c>
      <c r="C41" s="5" t="s">
        <v>249</v>
      </c>
      <c r="D41" s="5" t="s">
        <v>250</v>
      </c>
      <c r="E41" s="5" t="s">
        <v>251</v>
      </c>
      <c r="F41" s="5" t="s">
        <v>252</v>
      </c>
      <c r="G41" s="5" t="s">
        <v>253</v>
      </c>
      <c r="H41" s="5" t="s">
        <v>254</v>
      </c>
      <c r="I41" s="5" t="s">
        <v>255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5" t="s">
        <v>256</v>
      </c>
      <c r="C42" s="5" t="s">
        <v>257</v>
      </c>
      <c r="D42" s="5" t="s">
        <v>258</v>
      </c>
      <c r="E42" s="5" t="s">
        <v>259</v>
      </c>
      <c r="F42" s="5" t="s">
        <v>260</v>
      </c>
      <c r="G42" s="5" t="s">
        <v>261</v>
      </c>
      <c r="H42" s="5" t="s">
        <v>262</v>
      </c>
      <c r="I42" s="5" t="s">
        <v>263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4" t="s">
        <v>264</v>
      </c>
      <c r="C46" s="4"/>
      <c r="D46" s="4"/>
      <c r="E46" s="4"/>
      <c r="F46" s="4"/>
      <c r="G46" s="4"/>
      <c r="H46" s="4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 t="s">
        <v>7</v>
      </c>
      <c r="C47" s="2" t="s">
        <v>8</v>
      </c>
      <c r="D47" s="2" t="s">
        <v>9</v>
      </c>
      <c r="E47" s="2" t="s">
        <v>10</v>
      </c>
      <c r="F47" s="2" t="s">
        <v>11</v>
      </c>
      <c r="G47" s="2" t="s">
        <v>12</v>
      </c>
      <c r="H47" s="2" t="s">
        <v>13</v>
      </c>
      <c r="I47" s="2" t="s">
        <v>14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5" t="s">
        <v>266</v>
      </c>
      <c r="C49" s="5" t="s">
        <v>267</v>
      </c>
      <c r="D49" s="5" t="s">
        <v>268</v>
      </c>
      <c r="E49" s="5" t="s">
        <v>269</v>
      </c>
      <c r="F49" s="5" t="s">
        <v>270</v>
      </c>
      <c r="G49" s="5" t="s">
        <v>271</v>
      </c>
      <c r="H49" s="5" t="s">
        <v>272</v>
      </c>
      <c r="I49" s="5" t="s">
        <v>273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5" t="s">
        <v>265</v>
      </c>
      <c r="C50" s="5" t="s">
        <v>274</v>
      </c>
      <c r="D50" s="5" t="s">
        <v>275</v>
      </c>
      <c r="E50" s="5" t="s">
        <v>276</v>
      </c>
      <c r="F50" s="5" t="s">
        <v>277</v>
      </c>
      <c r="G50" s="5" t="s">
        <v>278</v>
      </c>
      <c r="H50" s="5" t="s">
        <v>279</v>
      </c>
      <c r="I50" s="5" t="s">
        <v>280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5" t="s">
        <v>281</v>
      </c>
      <c r="C51" s="5" t="s">
        <v>282</v>
      </c>
      <c r="D51" s="5" t="s">
        <v>283</v>
      </c>
      <c r="E51" s="5" t="s">
        <v>284</v>
      </c>
      <c r="F51" s="5" t="s">
        <v>285</v>
      </c>
      <c r="G51" s="5" t="s">
        <v>286</v>
      </c>
      <c r="H51" s="5" t="s">
        <v>287</v>
      </c>
      <c r="I51" s="5" t="s">
        <v>288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5" t="s">
        <v>289</v>
      </c>
      <c r="C52" s="5" t="s">
        <v>290</v>
      </c>
      <c r="D52" s="5" t="s">
        <v>291</v>
      </c>
      <c r="E52" s="5" t="s">
        <v>292</v>
      </c>
      <c r="F52" s="5" t="s">
        <v>293</v>
      </c>
      <c r="G52" s="5" t="s">
        <v>294</v>
      </c>
      <c r="H52" s="5" t="s">
        <v>295</v>
      </c>
      <c r="I52" s="5" t="s">
        <v>296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5" t="s">
        <v>297</v>
      </c>
      <c r="C53" s="5" t="s">
        <v>298</v>
      </c>
      <c r="D53" s="5" t="s">
        <v>299</v>
      </c>
      <c r="E53" s="5" t="s">
        <v>300</v>
      </c>
      <c r="F53" s="5" t="s">
        <v>301</v>
      </c>
      <c r="G53" s="5" t="s">
        <v>302</v>
      </c>
      <c r="H53" s="5" t="s">
        <v>303</v>
      </c>
      <c r="I53" s="5" t="s">
        <v>304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5" t="s">
        <v>305</v>
      </c>
      <c r="C54" s="5" t="s">
        <v>72</v>
      </c>
      <c r="D54" s="5" t="s">
        <v>72</v>
      </c>
      <c r="E54" s="5" t="s">
        <v>72</v>
      </c>
      <c r="F54" s="5" t="s">
        <v>72</v>
      </c>
      <c r="G54" s="5" t="s">
        <v>72</v>
      </c>
      <c r="H54" s="5" t="s">
        <v>306</v>
      </c>
      <c r="I54" s="5" t="s">
        <v>307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5" t="s">
        <v>308</v>
      </c>
      <c r="C55" s="5" t="s">
        <v>72</v>
      </c>
      <c r="D55" s="5" t="s">
        <v>72</v>
      </c>
      <c r="E55" s="5" t="s">
        <v>72</v>
      </c>
      <c r="F55" s="5" t="s">
        <v>72</v>
      </c>
      <c r="G55" s="5" t="s">
        <v>72</v>
      </c>
      <c r="H55" s="5" t="s">
        <v>309</v>
      </c>
      <c r="I55" s="5" t="s">
        <v>310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5" t="s">
        <v>311</v>
      </c>
      <c r="C56" s="5" t="s">
        <v>312</v>
      </c>
      <c r="D56" s="5" t="s">
        <v>313</v>
      </c>
      <c r="E56" s="5" t="s">
        <v>314</v>
      </c>
      <c r="F56" s="5" t="s">
        <v>315</v>
      </c>
      <c r="G56" s="5" t="s">
        <v>316</v>
      </c>
      <c r="H56" s="5" t="s">
        <v>317</v>
      </c>
      <c r="I56" s="5" t="s">
        <v>318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5" t="s">
        <v>319</v>
      </c>
      <c r="C57" s="5" t="s">
        <v>320</v>
      </c>
      <c r="D57" s="5" t="s">
        <v>321</v>
      </c>
      <c r="E57" s="5" t="s">
        <v>322</v>
      </c>
      <c r="F57" s="5" t="s">
        <v>323</v>
      </c>
      <c r="G57" s="5" t="s">
        <v>324</v>
      </c>
      <c r="H57" s="5" t="s">
        <v>325</v>
      </c>
      <c r="I57" s="5" t="s">
        <v>326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5" t="s">
        <v>327</v>
      </c>
      <c r="C58" s="5" t="s">
        <v>72</v>
      </c>
      <c r="D58" s="5" t="s">
        <v>72</v>
      </c>
      <c r="E58" s="5" t="s">
        <v>328</v>
      </c>
      <c r="F58" s="5" t="s">
        <v>329</v>
      </c>
      <c r="G58" s="5" t="s">
        <v>330</v>
      </c>
      <c r="H58" s="5" t="s">
        <v>331</v>
      </c>
      <c r="I58" s="5" t="s">
        <v>332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5" t="s">
        <v>333</v>
      </c>
      <c r="C59" s="5" t="s">
        <v>334</v>
      </c>
      <c r="D59" s="5" t="s">
        <v>335</v>
      </c>
      <c r="E59" s="5" t="s">
        <v>72</v>
      </c>
      <c r="F59" s="5" t="s">
        <v>72</v>
      </c>
      <c r="G59" s="5" t="s">
        <v>72</v>
      </c>
      <c r="H59" s="5" t="s">
        <v>72</v>
      </c>
      <c r="I59" s="5" t="s">
        <v>72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5" t="s">
        <v>327</v>
      </c>
      <c r="C60" s="5" t="s">
        <v>336</v>
      </c>
      <c r="D60" s="5" t="s">
        <v>337</v>
      </c>
      <c r="E60" s="5" t="s">
        <v>72</v>
      </c>
      <c r="F60" s="5" t="s">
        <v>72</v>
      </c>
      <c r="G60" s="5" t="s">
        <v>72</v>
      </c>
      <c r="H60" s="5" t="s">
        <v>72</v>
      </c>
      <c r="I60" s="5" t="s">
        <v>72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5" t="s">
        <v>338</v>
      </c>
      <c r="C61" s="5" t="s">
        <v>72</v>
      </c>
      <c r="D61" s="5" t="s">
        <v>339</v>
      </c>
      <c r="E61" s="5" t="s">
        <v>72</v>
      </c>
      <c r="F61" s="5" t="s">
        <v>72</v>
      </c>
      <c r="G61" s="5" t="s">
        <v>72</v>
      </c>
      <c r="H61" s="5" t="s">
        <v>72</v>
      </c>
      <c r="I61" s="5" t="s">
        <v>72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5" t="s">
        <v>340</v>
      </c>
      <c r="C62" s="5" t="s">
        <v>341</v>
      </c>
      <c r="D62" s="5" t="s">
        <v>72</v>
      </c>
      <c r="E62" s="5" t="s">
        <v>72</v>
      </c>
      <c r="F62" s="5" t="s">
        <v>72</v>
      </c>
      <c r="G62" s="5" t="s">
        <v>72</v>
      </c>
      <c r="H62" s="5" t="s">
        <v>72</v>
      </c>
      <c r="I62" s="5" t="s">
        <v>72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5" t="s">
        <v>342</v>
      </c>
      <c r="C63" s="5" t="s">
        <v>343</v>
      </c>
      <c r="D63" s="5" t="s">
        <v>344</v>
      </c>
      <c r="E63" s="5" t="s">
        <v>72</v>
      </c>
      <c r="F63" s="5" t="s">
        <v>72</v>
      </c>
      <c r="G63" s="5" t="s">
        <v>72</v>
      </c>
      <c r="H63" s="5" t="s">
        <v>72</v>
      </c>
      <c r="I63" s="5" t="s">
        <v>72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5" t="s">
        <v>342</v>
      </c>
      <c r="C64" s="5" t="s">
        <v>345</v>
      </c>
      <c r="D64" s="5" t="s">
        <v>346</v>
      </c>
      <c r="E64" s="5" t="s">
        <v>72</v>
      </c>
      <c r="F64" s="5" t="s">
        <v>72</v>
      </c>
      <c r="G64" s="5" t="s">
        <v>72</v>
      </c>
      <c r="H64" s="5" t="s">
        <v>72</v>
      </c>
      <c r="I64" s="5" t="s">
        <v>72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5" t="s">
        <v>342</v>
      </c>
      <c r="C65" s="5" t="s">
        <v>72</v>
      </c>
      <c r="D65" s="5" t="s">
        <v>72</v>
      </c>
      <c r="E65" s="5" t="s">
        <v>347</v>
      </c>
      <c r="F65" s="5" t="s">
        <v>348</v>
      </c>
      <c r="G65" s="5" t="s">
        <v>349</v>
      </c>
      <c r="H65" s="5" t="s">
        <v>128</v>
      </c>
      <c r="I65" s="5" t="s">
        <v>350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5" t="s">
        <v>351</v>
      </c>
      <c r="C66" s="5" t="s">
        <v>352</v>
      </c>
      <c r="D66" s="5" t="s">
        <v>353</v>
      </c>
      <c r="E66" s="5" t="s">
        <v>354</v>
      </c>
      <c r="F66" s="5" t="s">
        <v>355</v>
      </c>
      <c r="G66" s="5" t="s">
        <v>356</v>
      </c>
      <c r="H66" s="5" t="s">
        <v>357</v>
      </c>
      <c r="I66" s="5" t="s">
        <v>358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5" t="s">
        <v>359</v>
      </c>
      <c r="C67" s="5" t="s">
        <v>72</v>
      </c>
      <c r="D67" s="5" t="s">
        <v>360</v>
      </c>
      <c r="E67" s="5" t="s">
        <v>361</v>
      </c>
      <c r="F67" s="5" t="s">
        <v>362</v>
      </c>
      <c r="G67" s="5" t="s">
        <v>363</v>
      </c>
      <c r="H67" s="5" t="s">
        <v>364</v>
      </c>
      <c r="I67" s="5" t="s">
        <v>365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5" t="s">
        <v>366</v>
      </c>
      <c r="C68" s="5" t="s">
        <v>367</v>
      </c>
      <c r="D68" s="5" t="s">
        <v>368</v>
      </c>
      <c r="E68" s="5" t="s">
        <v>369</v>
      </c>
      <c r="F68" s="5" t="s">
        <v>370</v>
      </c>
      <c r="G68" s="5" t="s">
        <v>371</v>
      </c>
      <c r="H68" s="5" t="s">
        <v>372</v>
      </c>
      <c r="I68" s="5" t="s">
        <v>373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5" t="s">
        <v>374</v>
      </c>
      <c r="C69" s="5" t="s">
        <v>375</v>
      </c>
      <c r="D69" s="5" t="s">
        <v>376</v>
      </c>
      <c r="E69" s="5" t="s">
        <v>377</v>
      </c>
      <c r="F69" s="5" t="s">
        <v>378</v>
      </c>
      <c r="G69" s="5" t="s">
        <v>379</v>
      </c>
      <c r="H69" s="5" t="s">
        <v>380</v>
      </c>
      <c r="I69" s="5" t="s">
        <v>381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5" t="s">
        <v>382</v>
      </c>
      <c r="C70" s="5" t="s">
        <v>383</v>
      </c>
      <c r="D70" s="5" t="s">
        <v>384</v>
      </c>
      <c r="E70" s="5" t="s">
        <v>385</v>
      </c>
      <c r="F70" s="5" t="s">
        <v>386</v>
      </c>
      <c r="G70" s="5" t="s">
        <v>387</v>
      </c>
      <c r="H70" s="5" t="s">
        <v>72</v>
      </c>
      <c r="I70" s="5" t="s">
        <v>72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5" t="s">
        <v>388</v>
      </c>
      <c r="C71" s="5" t="s">
        <v>389</v>
      </c>
      <c r="D71" s="5" t="s">
        <v>390</v>
      </c>
      <c r="E71" s="5" t="s">
        <v>391</v>
      </c>
      <c r="F71" s="5" t="s">
        <v>392</v>
      </c>
      <c r="G71" s="5" t="s">
        <v>393</v>
      </c>
      <c r="H71" s="5" t="s">
        <v>394</v>
      </c>
      <c r="I71" s="5" t="s">
        <v>395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5" t="s">
        <v>396</v>
      </c>
      <c r="C72" s="5" t="s">
        <v>397</v>
      </c>
      <c r="D72" s="5" t="s">
        <v>398</v>
      </c>
      <c r="E72" s="5" t="s">
        <v>399</v>
      </c>
      <c r="F72" s="5" t="s">
        <v>400</v>
      </c>
      <c r="G72" s="5" t="s">
        <v>401</v>
      </c>
      <c r="H72" s="5" t="s">
        <v>402</v>
      </c>
      <c r="I72" s="5" t="s">
        <v>403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5" t="s">
        <v>404</v>
      </c>
      <c r="C73" s="5" t="s">
        <v>405</v>
      </c>
      <c r="D73" s="5" t="s">
        <v>406</v>
      </c>
      <c r="E73" s="5" t="s">
        <v>407</v>
      </c>
      <c r="F73" s="5" t="s">
        <v>408</v>
      </c>
      <c r="G73" s="5" t="s">
        <v>409</v>
      </c>
      <c r="H73" s="5" t="s">
        <v>410</v>
      </c>
      <c r="I73" s="5" t="s">
        <v>411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5" t="s">
        <v>412</v>
      </c>
      <c r="C74" s="5" t="s">
        <v>413</v>
      </c>
      <c r="D74" s="5" t="s">
        <v>414</v>
      </c>
      <c r="E74" s="5" t="s">
        <v>415</v>
      </c>
      <c r="F74" s="5" t="s">
        <v>416</v>
      </c>
      <c r="G74" s="5" t="s">
        <v>417</v>
      </c>
      <c r="H74" s="5" t="s">
        <v>418</v>
      </c>
      <c r="I74" s="5" t="s">
        <v>419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5" t="s">
        <v>420</v>
      </c>
      <c r="C75" s="5" t="s">
        <v>421</v>
      </c>
      <c r="D75" s="5" t="s">
        <v>422</v>
      </c>
      <c r="E75" s="5" t="s">
        <v>423</v>
      </c>
      <c r="F75" s="5" t="s">
        <v>424</v>
      </c>
      <c r="G75" s="5" t="s">
        <v>425</v>
      </c>
      <c r="H75" s="5" t="s">
        <v>426</v>
      </c>
      <c r="I75" s="5" t="s">
        <v>427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5" t="s">
        <v>428</v>
      </c>
      <c r="C76" s="5" t="s">
        <v>72</v>
      </c>
      <c r="D76" s="5" t="s">
        <v>429</v>
      </c>
      <c r="E76" s="5" t="s">
        <v>430</v>
      </c>
      <c r="F76" s="5" t="s">
        <v>72</v>
      </c>
      <c r="G76" s="5" t="s">
        <v>72</v>
      </c>
      <c r="H76" s="5" t="s">
        <v>72</v>
      </c>
      <c r="I76" s="5" t="s">
        <v>72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5" t="s">
        <v>431</v>
      </c>
      <c r="C77" s="5" t="s">
        <v>72</v>
      </c>
      <c r="D77" s="5" t="s">
        <v>432</v>
      </c>
      <c r="E77" s="5" t="s">
        <v>433</v>
      </c>
      <c r="F77" s="5" t="s">
        <v>72</v>
      </c>
      <c r="G77" s="5" t="s">
        <v>72</v>
      </c>
      <c r="H77" s="5" t="s">
        <v>72</v>
      </c>
      <c r="I77" s="5" t="s">
        <v>72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5" t="s">
        <v>434</v>
      </c>
      <c r="C78" s="5" t="s">
        <v>435</v>
      </c>
      <c r="D78" s="5" t="s">
        <v>436</v>
      </c>
      <c r="E78" s="5" t="s">
        <v>437</v>
      </c>
      <c r="F78" s="5" t="s">
        <v>438</v>
      </c>
      <c r="G78" s="5" t="s">
        <v>439</v>
      </c>
      <c r="H78" s="5" t="s">
        <v>440</v>
      </c>
      <c r="I78" s="5" t="s">
        <v>441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5" t="s">
        <v>442</v>
      </c>
      <c r="C79" s="5" t="s">
        <v>443</v>
      </c>
      <c r="D79" s="5" t="s">
        <v>444</v>
      </c>
      <c r="E79" s="5" t="s">
        <v>72</v>
      </c>
      <c r="F79" s="5" t="s">
        <v>72</v>
      </c>
      <c r="G79" s="5" t="s">
        <v>72</v>
      </c>
      <c r="H79" s="5" t="s">
        <v>72</v>
      </c>
      <c r="I79" s="5" t="s">
        <v>72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5" t="s">
        <v>445</v>
      </c>
      <c r="C80" s="5" t="s">
        <v>72</v>
      </c>
      <c r="D80" s="5" t="s">
        <v>446</v>
      </c>
      <c r="E80" s="5" t="s">
        <v>72</v>
      </c>
      <c r="F80" s="5" t="s">
        <v>72</v>
      </c>
      <c r="G80" s="5" t="s">
        <v>72</v>
      </c>
      <c r="H80" s="5" t="s">
        <v>72</v>
      </c>
      <c r="I80" s="5" t="s">
        <v>72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5" t="s">
        <v>447</v>
      </c>
      <c r="C81" s="5" t="s">
        <v>448</v>
      </c>
      <c r="D81" s="5" t="s">
        <v>449</v>
      </c>
      <c r="E81" s="5" t="s">
        <v>72</v>
      </c>
      <c r="F81" s="5" t="s">
        <v>72</v>
      </c>
      <c r="G81" s="5" t="s">
        <v>72</v>
      </c>
      <c r="H81" s="5" t="s">
        <v>72</v>
      </c>
      <c r="I81" s="5" t="s">
        <v>72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5" t="s">
        <v>450</v>
      </c>
      <c r="C82" s="5" t="s">
        <v>451</v>
      </c>
      <c r="D82" s="5" t="s">
        <v>452</v>
      </c>
      <c r="E82" s="5" t="s">
        <v>72</v>
      </c>
      <c r="F82" s="5" t="s">
        <v>72</v>
      </c>
      <c r="G82" s="5" t="s">
        <v>72</v>
      </c>
      <c r="H82" s="5" t="s">
        <v>72</v>
      </c>
      <c r="I82" s="5" t="s">
        <v>72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5" t="s">
        <v>453</v>
      </c>
      <c r="C83" s="5" t="s">
        <v>454</v>
      </c>
      <c r="D83" s="5" t="s">
        <v>72</v>
      </c>
      <c r="E83" s="5" t="s">
        <v>72</v>
      </c>
      <c r="F83" s="5" t="s">
        <v>72</v>
      </c>
      <c r="G83" s="5" t="s">
        <v>72</v>
      </c>
      <c r="H83" s="5" t="s">
        <v>72</v>
      </c>
      <c r="I83" s="5" t="s">
        <v>72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5" t="s">
        <v>455</v>
      </c>
      <c r="C84" s="5" t="s">
        <v>456</v>
      </c>
      <c r="D84" s="5" t="s">
        <v>457</v>
      </c>
      <c r="E84" s="5" t="s">
        <v>72</v>
      </c>
      <c r="F84" s="5" t="s">
        <v>72</v>
      </c>
      <c r="G84" s="5" t="s">
        <v>72</v>
      </c>
      <c r="H84" s="5" t="s">
        <v>72</v>
      </c>
      <c r="I84" s="5" t="s">
        <v>72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5" t="s">
        <v>455</v>
      </c>
      <c r="C85" s="5" t="s">
        <v>458</v>
      </c>
      <c r="D85" s="5" t="s">
        <v>459</v>
      </c>
      <c r="E85" s="5" t="s">
        <v>72</v>
      </c>
      <c r="F85" s="5" t="s">
        <v>72</v>
      </c>
      <c r="G85" s="5" t="s">
        <v>72</v>
      </c>
      <c r="H85" s="5" t="s">
        <v>72</v>
      </c>
      <c r="I85" s="5" t="s">
        <v>72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5" t="s">
        <v>455</v>
      </c>
      <c r="C86" s="5" t="s">
        <v>72</v>
      </c>
      <c r="D86" s="5" t="s">
        <v>72</v>
      </c>
      <c r="E86" s="5" t="s">
        <v>460</v>
      </c>
      <c r="F86" s="5" t="s">
        <v>461</v>
      </c>
      <c r="G86" s="5" t="s">
        <v>462</v>
      </c>
      <c r="H86" s="5" t="s">
        <v>463</v>
      </c>
      <c r="I86" s="5" t="s">
        <v>464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5" t="s">
        <v>465</v>
      </c>
      <c r="C87" s="5" t="s">
        <v>466</v>
      </c>
      <c r="D87" s="5" t="s">
        <v>467</v>
      </c>
      <c r="E87" s="5" t="s">
        <v>468</v>
      </c>
      <c r="F87" s="5" t="s">
        <v>469</v>
      </c>
      <c r="G87" s="5" t="s">
        <v>470</v>
      </c>
      <c r="H87" s="5" t="s">
        <v>471</v>
      </c>
      <c r="I87" s="5" t="s">
        <v>472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5" t="s">
        <v>473</v>
      </c>
      <c r="C88" s="5" t="s">
        <v>474</v>
      </c>
      <c r="D88" s="5" t="s">
        <v>475</v>
      </c>
      <c r="E88" s="5" t="s">
        <v>476</v>
      </c>
      <c r="F88" s="5" t="s">
        <v>477</v>
      </c>
      <c r="G88" s="5" t="s">
        <v>478</v>
      </c>
      <c r="H88" s="5" t="s">
        <v>479</v>
      </c>
      <c r="I88" s="5" t="s">
        <v>480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5" t="s">
        <v>481</v>
      </c>
      <c r="C89" s="5" t="s">
        <v>482</v>
      </c>
      <c r="D89" s="5" t="s">
        <v>133</v>
      </c>
      <c r="E89" s="5" t="s">
        <v>483</v>
      </c>
      <c r="F89" s="5" t="s">
        <v>484</v>
      </c>
      <c r="G89" s="5" t="s">
        <v>485</v>
      </c>
      <c r="H89" s="5" t="s">
        <v>486</v>
      </c>
      <c r="I89" s="5" t="s">
        <v>487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5" t="s">
        <v>488</v>
      </c>
      <c r="C90" s="5" t="s">
        <v>72</v>
      </c>
      <c r="D90" s="5" t="s">
        <v>72</v>
      </c>
      <c r="E90" s="5" t="s">
        <v>72</v>
      </c>
      <c r="F90" s="5" t="s">
        <v>72</v>
      </c>
      <c r="G90" s="5" t="s">
        <v>489</v>
      </c>
      <c r="H90" s="5" t="s">
        <v>490</v>
      </c>
      <c r="I90" s="5" t="s">
        <v>491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5" t="s">
        <v>492</v>
      </c>
      <c r="C91" s="5" t="s">
        <v>72</v>
      </c>
      <c r="D91" s="5" t="s">
        <v>72</v>
      </c>
      <c r="E91" s="5" t="s">
        <v>72</v>
      </c>
      <c r="F91" s="5" t="s">
        <v>493</v>
      </c>
      <c r="G91" s="5" t="s">
        <v>494</v>
      </c>
      <c r="H91" s="5" t="s">
        <v>495</v>
      </c>
      <c r="I91" s="5" t="s">
        <v>496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5" t="s">
        <v>497</v>
      </c>
      <c r="C92" s="5" t="s">
        <v>498</v>
      </c>
      <c r="D92" s="5" t="s">
        <v>499</v>
      </c>
      <c r="E92" s="5" t="s">
        <v>500</v>
      </c>
      <c r="F92" s="5" t="s">
        <v>501</v>
      </c>
      <c r="G92" s="5" t="s">
        <v>502</v>
      </c>
      <c r="H92" s="5" t="s">
        <v>503</v>
      </c>
      <c r="I92" s="5" t="s">
        <v>496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5" t="s">
        <v>504</v>
      </c>
      <c r="C93" s="5" t="s">
        <v>505</v>
      </c>
      <c r="D93" s="5" t="s">
        <v>506</v>
      </c>
      <c r="E93" s="5" t="s">
        <v>507</v>
      </c>
      <c r="F93" s="5" t="s">
        <v>508</v>
      </c>
      <c r="G93" s="5" t="s">
        <v>509</v>
      </c>
      <c r="H93" s="5" t="s">
        <v>510</v>
      </c>
      <c r="I93" s="5" t="s">
        <v>511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5" t="s">
        <v>512</v>
      </c>
      <c r="C94" s="5" t="s">
        <v>513</v>
      </c>
      <c r="D94" s="5" t="s">
        <v>514</v>
      </c>
      <c r="E94" s="5" t="s">
        <v>515</v>
      </c>
      <c r="F94" s="5" t="s">
        <v>516</v>
      </c>
      <c r="G94" s="5" t="s">
        <v>72</v>
      </c>
      <c r="H94" s="5" t="s">
        <v>72</v>
      </c>
      <c r="I94" s="5" t="s">
        <v>72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5" t="s">
        <v>517</v>
      </c>
      <c r="C95" s="5" t="s">
        <v>72</v>
      </c>
      <c r="D95" s="5" t="s">
        <v>518</v>
      </c>
      <c r="E95" s="5" t="s">
        <v>133</v>
      </c>
      <c r="F95" s="5" t="s">
        <v>72</v>
      </c>
      <c r="G95" s="5" t="s">
        <v>72</v>
      </c>
      <c r="H95" s="5" t="s">
        <v>72</v>
      </c>
      <c r="I95" s="5" t="s">
        <v>72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5" t="s">
        <v>519</v>
      </c>
      <c r="C96" s="5" t="s">
        <v>520</v>
      </c>
      <c r="D96" s="5" t="s">
        <v>72</v>
      </c>
      <c r="E96" s="5" t="s">
        <v>72</v>
      </c>
      <c r="F96" s="5" t="s">
        <v>72</v>
      </c>
      <c r="G96" s="5" t="s">
        <v>72</v>
      </c>
      <c r="H96" s="5" t="s">
        <v>72</v>
      </c>
      <c r="I96" s="5" t="s">
        <v>72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5" t="s">
        <v>521</v>
      </c>
      <c r="C97" s="5" t="s">
        <v>522</v>
      </c>
      <c r="D97" s="5" t="s">
        <v>72</v>
      </c>
      <c r="E97" s="5" t="s">
        <v>72</v>
      </c>
      <c r="F97" s="5" t="s">
        <v>72</v>
      </c>
      <c r="G97" s="5" t="s">
        <v>72</v>
      </c>
      <c r="H97" s="5" t="s">
        <v>72</v>
      </c>
      <c r="I97" s="5" t="s">
        <v>72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5" t="s">
        <v>523</v>
      </c>
      <c r="C98" s="5" t="s">
        <v>524</v>
      </c>
      <c r="D98" s="5" t="s">
        <v>525</v>
      </c>
      <c r="E98" s="5" t="s">
        <v>526</v>
      </c>
      <c r="F98" s="5" t="s">
        <v>527</v>
      </c>
      <c r="G98" s="5" t="s">
        <v>528</v>
      </c>
      <c r="H98" s="5" t="s">
        <v>529</v>
      </c>
      <c r="I98" s="5" t="s">
        <v>530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5" t="s">
        <v>531</v>
      </c>
      <c r="C99" s="5" t="s">
        <v>532</v>
      </c>
      <c r="D99" s="5" t="s">
        <v>533</v>
      </c>
      <c r="E99" s="5" t="s">
        <v>534</v>
      </c>
      <c r="F99" s="5" t="s">
        <v>535</v>
      </c>
      <c r="G99" s="5" t="s">
        <v>536</v>
      </c>
      <c r="H99" s="5" t="s">
        <v>537</v>
      </c>
      <c r="I99" s="5" t="s">
        <v>538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5" t="s">
        <v>539</v>
      </c>
      <c r="C100" s="5" t="s">
        <v>72</v>
      </c>
      <c r="D100" s="5" t="s">
        <v>540</v>
      </c>
      <c r="E100" s="5" t="s">
        <v>541</v>
      </c>
      <c r="F100" s="5" t="s">
        <v>542</v>
      </c>
      <c r="G100" s="5" t="s">
        <v>543</v>
      </c>
      <c r="H100" s="5" t="s">
        <v>544</v>
      </c>
      <c r="I100" s="5" t="s">
        <v>545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5" t="s">
        <v>546</v>
      </c>
      <c r="C101" s="5" t="s">
        <v>72</v>
      </c>
      <c r="D101" s="5" t="s">
        <v>72</v>
      </c>
      <c r="E101" s="5" t="s">
        <v>72</v>
      </c>
      <c r="F101" s="5" t="s">
        <v>72</v>
      </c>
      <c r="G101" s="5" t="s">
        <v>72</v>
      </c>
      <c r="H101" s="5" t="s">
        <v>72</v>
      </c>
      <c r="I101" s="5" t="s">
        <v>547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5" t="s">
        <v>548</v>
      </c>
      <c r="C102" s="5" t="s">
        <v>549</v>
      </c>
      <c r="D102" s="5" t="s">
        <v>550</v>
      </c>
      <c r="E102" s="5" t="s">
        <v>551</v>
      </c>
      <c r="F102" s="5" t="s">
        <v>552</v>
      </c>
      <c r="G102" s="5" t="s">
        <v>553</v>
      </c>
      <c r="H102" s="5" t="s">
        <v>554</v>
      </c>
      <c r="I102" s="5" t="s">
        <v>555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5" t="s">
        <v>556</v>
      </c>
      <c r="C103" s="5" t="s">
        <v>72</v>
      </c>
      <c r="D103" s="5" t="s">
        <v>557</v>
      </c>
      <c r="E103" s="5" t="s">
        <v>558</v>
      </c>
      <c r="F103" s="5" t="s">
        <v>559</v>
      </c>
      <c r="G103" s="5" t="s">
        <v>560</v>
      </c>
      <c r="H103" s="5" t="s">
        <v>561</v>
      </c>
      <c r="I103" s="5" t="s">
        <v>562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5" t="s">
        <v>563</v>
      </c>
      <c r="C104" s="5" t="s">
        <v>72</v>
      </c>
      <c r="D104" s="5" t="s">
        <v>72</v>
      </c>
      <c r="E104" s="5" t="s">
        <v>72</v>
      </c>
      <c r="F104" s="5" t="s">
        <v>72</v>
      </c>
      <c r="G104" s="5" t="s">
        <v>72</v>
      </c>
      <c r="H104" s="5" t="s">
        <v>564</v>
      </c>
      <c r="I104" s="5" t="s">
        <v>565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5" t="s">
        <v>556</v>
      </c>
      <c r="C105" s="5" t="s">
        <v>566</v>
      </c>
      <c r="D105" s="5" t="s">
        <v>72</v>
      </c>
      <c r="E105" s="5" t="s">
        <v>72</v>
      </c>
      <c r="F105" s="5" t="s">
        <v>72</v>
      </c>
      <c r="G105" s="5" t="s">
        <v>72</v>
      </c>
      <c r="H105" s="5" t="s">
        <v>72</v>
      </c>
      <c r="I105" s="5" t="s">
        <v>72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5" t="s">
        <v>567</v>
      </c>
      <c r="C106" s="5" t="s">
        <v>568</v>
      </c>
      <c r="D106" s="5" t="s">
        <v>569</v>
      </c>
      <c r="E106" s="5" t="s">
        <v>570</v>
      </c>
      <c r="F106" s="5" t="s">
        <v>571</v>
      </c>
      <c r="G106" s="5" t="s">
        <v>572</v>
      </c>
      <c r="H106" s="5" t="s">
        <v>573</v>
      </c>
      <c r="I106" s="5" t="s">
        <v>574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5" t="s">
        <v>575</v>
      </c>
      <c r="C107" s="5" t="s">
        <v>576</v>
      </c>
      <c r="D107" s="5" t="s">
        <v>577</v>
      </c>
      <c r="E107" s="5" t="s">
        <v>578</v>
      </c>
      <c r="F107" s="5" t="s">
        <v>579</v>
      </c>
      <c r="G107" s="5" t="s">
        <v>580</v>
      </c>
      <c r="H107" s="5" t="s">
        <v>581</v>
      </c>
      <c r="I107" s="5" t="s">
        <v>582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5" t="s">
        <v>575</v>
      </c>
      <c r="C108" s="5" t="s">
        <v>583</v>
      </c>
      <c r="D108" s="5" t="s">
        <v>584</v>
      </c>
      <c r="E108" s="5" t="s">
        <v>585</v>
      </c>
      <c r="F108" s="5" t="s">
        <v>586</v>
      </c>
      <c r="G108" s="5" t="s">
        <v>587</v>
      </c>
      <c r="H108" s="5" t="s">
        <v>588</v>
      </c>
      <c r="I108" s="5" t="s">
        <v>589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5" t="s">
        <v>590</v>
      </c>
      <c r="C109" s="5" t="s">
        <v>591</v>
      </c>
      <c r="D109" s="5" t="s">
        <v>592</v>
      </c>
      <c r="E109" s="5" t="s">
        <v>593</v>
      </c>
      <c r="F109" s="5" t="s">
        <v>594</v>
      </c>
      <c r="G109" s="5" t="s">
        <v>595</v>
      </c>
      <c r="H109" s="5" t="s">
        <v>596</v>
      </c>
      <c r="I109" s="5" t="s">
        <v>597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5" t="s">
        <v>598</v>
      </c>
      <c r="C110" s="5" t="s">
        <v>599</v>
      </c>
      <c r="D110" s="5" t="s">
        <v>600</v>
      </c>
      <c r="E110" s="5" t="s">
        <v>601</v>
      </c>
      <c r="F110" s="5" t="s">
        <v>602</v>
      </c>
      <c r="G110" s="5" t="s">
        <v>603</v>
      </c>
      <c r="H110" s="5" t="s">
        <v>604</v>
      </c>
      <c r="I110" s="5" t="s">
        <v>605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5" t="s">
        <v>606</v>
      </c>
      <c r="C111" s="5" t="s">
        <v>607</v>
      </c>
      <c r="D111" s="5" t="s">
        <v>608</v>
      </c>
      <c r="E111" s="5" t="s">
        <v>609</v>
      </c>
      <c r="F111" s="5" t="s">
        <v>610</v>
      </c>
      <c r="G111" s="5" t="s">
        <v>611</v>
      </c>
      <c r="H111" s="5" t="s">
        <v>612</v>
      </c>
      <c r="I111" s="5" t="s">
        <v>613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5" t="s">
        <v>614</v>
      </c>
      <c r="C112" s="5" t="s">
        <v>615</v>
      </c>
      <c r="D112" s="5" t="s">
        <v>616</v>
      </c>
      <c r="E112" s="5" t="s">
        <v>617</v>
      </c>
      <c r="F112" s="5" t="s">
        <v>618</v>
      </c>
      <c r="G112" s="5" t="s">
        <v>619</v>
      </c>
      <c r="H112" s="5" t="s">
        <v>620</v>
      </c>
      <c r="I112" s="5" t="s">
        <v>621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5" t="s">
        <v>622</v>
      </c>
      <c r="C113" s="5" t="s">
        <v>623</v>
      </c>
      <c r="D113" s="5" t="s">
        <v>624</v>
      </c>
      <c r="E113" s="5" t="s">
        <v>625</v>
      </c>
      <c r="F113" s="5" t="s">
        <v>626</v>
      </c>
      <c r="G113" s="5" t="s">
        <v>627</v>
      </c>
      <c r="H113" s="5" t="s">
        <v>628</v>
      </c>
      <c r="I113" s="5" t="s">
        <v>629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5" t="s">
        <v>630</v>
      </c>
      <c r="C114" s="5" t="s">
        <v>631</v>
      </c>
      <c r="D114" s="5" t="s">
        <v>632</v>
      </c>
      <c r="E114" s="5" t="s">
        <v>633</v>
      </c>
      <c r="F114" s="5" t="s">
        <v>634</v>
      </c>
      <c r="G114" s="5" t="s">
        <v>635</v>
      </c>
      <c r="H114" s="5" t="s">
        <v>636</v>
      </c>
      <c r="I114" s="5" t="s">
        <v>637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5" t="s">
        <v>638</v>
      </c>
      <c r="C115" s="5" t="s">
        <v>619</v>
      </c>
      <c r="D115" s="5" t="s">
        <v>639</v>
      </c>
      <c r="E115" s="5" t="s">
        <v>640</v>
      </c>
      <c r="F115" s="5" t="s">
        <v>641</v>
      </c>
      <c r="G115" s="5" t="s">
        <v>642</v>
      </c>
      <c r="H115" s="5" t="s">
        <v>643</v>
      </c>
      <c r="I115" s="5" t="s">
        <v>644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5" t="s">
        <v>645</v>
      </c>
      <c r="C116" s="5" t="s">
        <v>646</v>
      </c>
      <c r="D116" s="5" t="s">
        <v>647</v>
      </c>
      <c r="E116" s="5" t="s">
        <v>648</v>
      </c>
      <c r="F116" s="5" t="s">
        <v>649</v>
      </c>
      <c r="G116" s="5" t="s">
        <v>650</v>
      </c>
      <c r="H116" s="5" t="s">
        <v>651</v>
      </c>
      <c r="I116" s="5" t="s">
        <v>652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RowHeight="15"/>
  <cols>
    <col min="1" max="1" width="1.7109375" customWidth="1"/>
    <col min="2" max="2" width="45.7109375" customWidth="1"/>
    <col min="3" max="3" width="16.7109375" customWidth="1"/>
    <col min="4" max="4" width="1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16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" t="s">
        <v>653</v>
      </c>
      <c r="C3" s="1"/>
      <c r="D3" s="2" t="s">
        <v>2</v>
      </c>
      <c r="E3" s="3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2" t="s">
        <v>654</v>
      </c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4" t="s">
        <v>655</v>
      </c>
      <c r="C9" s="4"/>
      <c r="D9" s="4"/>
      <c r="E9" s="4"/>
      <c r="F9" s="4"/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 t="s">
        <v>656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 t="s">
        <v>658</v>
      </c>
      <c r="C12" s="5" t="s">
        <v>659</v>
      </c>
      <c r="D12" s="5" t="s">
        <v>660</v>
      </c>
      <c r="E12" s="5" t="s">
        <v>661</v>
      </c>
      <c r="F12" s="5" t="s">
        <v>662</v>
      </c>
      <c r="G12" s="5" t="s">
        <v>663</v>
      </c>
      <c r="H12" s="5" t="s">
        <v>664</v>
      </c>
      <c r="I12" s="5" t="s">
        <v>665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 t="s">
        <v>657</v>
      </c>
      <c r="C14" s="5" t="s">
        <v>666</v>
      </c>
      <c r="D14" s="5" t="s">
        <v>667</v>
      </c>
      <c r="E14" s="5" t="s">
        <v>668</v>
      </c>
      <c r="F14" s="5" t="s">
        <v>669</v>
      </c>
      <c r="G14" s="5" t="s">
        <v>670</v>
      </c>
      <c r="H14" s="5" t="s">
        <v>671</v>
      </c>
      <c r="I14" s="5" t="s">
        <v>672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673</v>
      </c>
      <c r="C16" s="5" t="s">
        <v>674</v>
      </c>
      <c r="D16" s="5" t="s">
        <v>675</v>
      </c>
      <c r="E16" s="5" t="s">
        <v>676</v>
      </c>
      <c r="F16" s="5" t="s">
        <v>677</v>
      </c>
      <c r="G16" s="5" t="s">
        <v>678</v>
      </c>
      <c r="H16" s="5" t="s">
        <v>679</v>
      </c>
      <c r="I16" s="5" t="s">
        <v>680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 t="s">
        <v>681</v>
      </c>
      <c r="C18" s="5" t="s">
        <v>682</v>
      </c>
      <c r="D18" s="5" t="s">
        <v>683</v>
      </c>
      <c r="E18" s="5" t="s">
        <v>684</v>
      </c>
      <c r="F18" s="5" t="s">
        <v>685</v>
      </c>
      <c r="G18" s="5" t="s">
        <v>686</v>
      </c>
      <c r="H18" s="5" t="s">
        <v>687</v>
      </c>
      <c r="I18" s="5" t="s">
        <v>688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 t="s">
        <v>689</v>
      </c>
      <c r="C20" s="5" t="s">
        <v>690</v>
      </c>
      <c r="D20" s="5" t="s">
        <v>691</v>
      </c>
      <c r="E20" s="5" t="s">
        <v>692</v>
      </c>
      <c r="F20" s="5" t="s">
        <v>693</v>
      </c>
      <c r="G20" s="5" t="s">
        <v>694</v>
      </c>
      <c r="H20" s="5" t="s">
        <v>695</v>
      </c>
      <c r="I20" s="5" t="s">
        <v>696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 t="s">
        <v>697</v>
      </c>
      <c r="C22" s="5" t="s">
        <v>698</v>
      </c>
      <c r="D22" s="5" t="s">
        <v>699</v>
      </c>
      <c r="E22" s="5" t="s">
        <v>700</v>
      </c>
      <c r="F22" s="5" t="s">
        <v>701</v>
      </c>
      <c r="G22" s="5" t="s">
        <v>702</v>
      </c>
      <c r="H22" s="5" t="s">
        <v>703</v>
      </c>
      <c r="I22" s="5" t="s">
        <v>704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Financial Statements</vt:lpstr>
      <vt:lpstr>Ratio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2015-09-13T12:12:35Z</dcterms:created>
  <dcterms:modified xsi:type="dcterms:W3CDTF">2015-09-13T12:12:35Z</dcterms:modified>
</cp:coreProperties>
</file>