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/>
  <mc:AlternateContent xmlns:mc="http://schemas.openxmlformats.org/markup-compatibility/2006">
    <mc:Choice Requires="x15">
      <x15ac:absPath xmlns:x15ac="http://schemas.microsoft.com/office/spreadsheetml/2010/11/ac" url="/Users/MacMini1/Dropbox/Master_Thesis/Python/"/>
    </mc:Choice>
  </mc:AlternateContent>
  <bookViews>
    <workbookView xWindow="18880" yWindow="1880" windowWidth="29720" windowHeight="24560" tabRatio="500"/>
  </bookViews>
  <sheets>
    <sheet name="Analysis" sheetId="1" r:id="rId1"/>
    <sheet name="Sheet2" sheetId="4" r:id="rId2"/>
    <sheet name="Benchmarks" sheetId="2" r:id="rId3"/>
    <sheet name="Sheet1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3" i="1"/>
  <c r="B17" i="1"/>
  <c r="B16" i="1"/>
  <c r="B9" i="1"/>
  <c r="B10" i="1"/>
  <c r="C133" i="1"/>
  <c r="D133" i="1"/>
  <c r="E133" i="1"/>
  <c r="F133" i="1"/>
  <c r="G133" i="1"/>
  <c r="H133" i="1"/>
  <c r="C134" i="1"/>
  <c r="D134" i="1"/>
  <c r="E134" i="1"/>
  <c r="F134" i="1"/>
  <c r="G134" i="1"/>
  <c r="H134" i="1"/>
  <c r="C135" i="1"/>
  <c r="D135" i="1"/>
  <c r="E135" i="1"/>
  <c r="F135" i="1"/>
  <c r="G135" i="1"/>
  <c r="H135" i="1"/>
  <c r="C136" i="1"/>
  <c r="D136" i="1"/>
  <c r="E136" i="1"/>
  <c r="F136" i="1"/>
  <c r="G136" i="1"/>
  <c r="H136" i="1"/>
  <c r="C137" i="1"/>
  <c r="D137" i="1"/>
  <c r="E137" i="1"/>
  <c r="F137" i="1"/>
  <c r="G137" i="1"/>
  <c r="H137" i="1"/>
  <c r="C138" i="1"/>
  <c r="D138" i="1"/>
  <c r="E138" i="1"/>
  <c r="F138" i="1"/>
  <c r="G138" i="1"/>
  <c r="H138" i="1"/>
  <c r="C139" i="1"/>
  <c r="D139" i="1"/>
  <c r="E139" i="1"/>
  <c r="F139" i="1"/>
  <c r="G139" i="1"/>
  <c r="H139" i="1"/>
  <c r="C140" i="1"/>
  <c r="D140" i="1"/>
  <c r="E140" i="1"/>
  <c r="F140" i="1"/>
  <c r="G140" i="1"/>
  <c r="H140" i="1"/>
  <c r="C141" i="1"/>
  <c r="D141" i="1"/>
  <c r="E141" i="1"/>
  <c r="F141" i="1"/>
  <c r="G141" i="1"/>
  <c r="H141" i="1"/>
  <c r="C142" i="1"/>
  <c r="D142" i="1"/>
  <c r="E142" i="1"/>
  <c r="F142" i="1"/>
  <c r="G142" i="1"/>
  <c r="H142" i="1"/>
  <c r="C143" i="1"/>
  <c r="D143" i="1"/>
  <c r="E143" i="1"/>
  <c r="F143" i="1"/>
  <c r="G143" i="1"/>
  <c r="H143" i="1"/>
  <c r="C144" i="1"/>
  <c r="D144" i="1"/>
  <c r="E144" i="1"/>
  <c r="F144" i="1"/>
  <c r="G144" i="1"/>
  <c r="H144" i="1"/>
  <c r="C145" i="1"/>
  <c r="D145" i="1"/>
  <c r="E145" i="1"/>
  <c r="F145" i="1"/>
  <c r="G145" i="1"/>
  <c r="H145" i="1"/>
  <c r="C146" i="1"/>
  <c r="D146" i="1"/>
  <c r="E146" i="1"/>
  <c r="F146" i="1"/>
  <c r="G146" i="1"/>
  <c r="H146" i="1"/>
  <c r="C147" i="1"/>
  <c r="D147" i="1"/>
  <c r="E147" i="1"/>
  <c r="F147" i="1"/>
  <c r="G147" i="1"/>
  <c r="H147" i="1"/>
  <c r="C148" i="1"/>
  <c r="D148" i="1"/>
  <c r="E148" i="1"/>
  <c r="F148" i="1"/>
  <c r="G148" i="1"/>
  <c r="H148" i="1"/>
  <c r="C149" i="1"/>
  <c r="D149" i="1"/>
  <c r="E149" i="1"/>
  <c r="F149" i="1"/>
  <c r="G149" i="1"/>
  <c r="H149" i="1"/>
  <c r="C150" i="1"/>
  <c r="D150" i="1"/>
  <c r="E150" i="1"/>
  <c r="F150" i="1"/>
  <c r="G150" i="1"/>
  <c r="H150" i="1"/>
  <c r="C151" i="1"/>
  <c r="D151" i="1"/>
  <c r="E151" i="1"/>
  <c r="F151" i="1"/>
  <c r="G151" i="1"/>
  <c r="H151" i="1"/>
  <c r="C152" i="1"/>
  <c r="D152" i="1"/>
  <c r="E152" i="1"/>
  <c r="F152" i="1"/>
  <c r="G152" i="1"/>
  <c r="H152" i="1"/>
  <c r="C153" i="1"/>
  <c r="D153" i="1"/>
  <c r="E153" i="1"/>
  <c r="F153" i="1"/>
  <c r="G153" i="1"/>
  <c r="H153" i="1"/>
  <c r="C154" i="1"/>
  <c r="D154" i="1"/>
  <c r="E154" i="1"/>
  <c r="F154" i="1"/>
  <c r="G154" i="1"/>
  <c r="H154" i="1"/>
  <c r="C155" i="1"/>
  <c r="D155" i="1"/>
  <c r="E155" i="1"/>
  <c r="F155" i="1"/>
  <c r="G155" i="1"/>
  <c r="H155" i="1"/>
  <c r="C156" i="1"/>
  <c r="D156" i="1"/>
  <c r="E156" i="1"/>
  <c r="F156" i="1"/>
  <c r="G156" i="1"/>
  <c r="H156" i="1"/>
  <c r="C157" i="1"/>
  <c r="D157" i="1"/>
  <c r="E157" i="1"/>
  <c r="F157" i="1"/>
  <c r="G157" i="1"/>
  <c r="H157" i="1"/>
  <c r="C158" i="1"/>
  <c r="D158" i="1"/>
  <c r="E158" i="1"/>
  <c r="F158" i="1"/>
  <c r="G158" i="1"/>
  <c r="H158" i="1"/>
  <c r="C159" i="1"/>
  <c r="D159" i="1"/>
  <c r="E159" i="1"/>
  <c r="F159" i="1"/>
  <c r="G159" i="1"/>
  <c r="H159" i="1"/>
  <c r="C160" i="1"/>
  <c r="D160" i="1"/>
  <c r="E160" i="1"/>
  <c r="F160" i="1"/>
  <c r="G160" i="1"/>
  <c r="H160" i="1"/>
  <c r="C161" i="1"/>
  <c r="D161" i="1"/>
  <c r="E161" i="1"/>
  <c r="F161" i="1"/>
  <c r="G161" i="1"/>
  <c r="H161" i="1"/>
  <c r="C162" i="1"/>
  <c r="D162" i="1"/>
  <c r="E162" i="1"/>
  <c r="F162" i="1"/>
  <c r="G162" i="1"/>
  <c r="H162" i="1"/>
  <c r="C163" i="1"/>
  <c r="D163" i="1"/>
  <c r="E163" i="1"/>
  <c r="F163" i="1"/>
  <c r="G163" i="1"/>
  <c r="H163" i="1"/>
  <c r="C164" i="1"/>
  <c r="D164" i="1"/>
  <c r="E164" i="1"/>
  <c r="F164" i="1"/>
  <c r="G164" i="1"/>
  <c r="H164" i="1"/>
  <c r="C165" i="1"/>
  <c r="D165" i="1"/>
  <c r="E165" i="1"/>
  <c r="F165" i="1"/>
  <c r="G165" i="1"/>
  <c r="H165" i="1"/>
  <c r="C166" i="1"/>
  <c r="D166" i="1"/>
  <c r="E166" i="1"/>
  <c r="F166" i="1"/>
  <c r="G166" i="1"/>
  <c r="H166" i="1"/>
  <c r="C167" i="1"/>
  <c r="D167" i="1"/>
  <c r="E167" i="1"/>
  <c r="F167" i="1"/>
  <c r="G167" i="1"/>
  <c r="H167" i="1"/>
  <c r="C168" i="1"/>
  <c r="D168" i="1"/>
  <c r="E168" i="1"/>
  <c r="F168" i="1"/>
  <c r="G168" i="1"/>
  <c r="H168" i="1"/>
  <c r="C169" i="1"/>
  <c r="D169" i="1"/>
  <c r="E169" i="1"/>
  <c r="F169" i="1"/>
  <c r="G169" i="1"/>
  <c r="H169" i="1"/>
  <c r="C170" i="1"/>
  <c r="D170" i="1"/>
  <c r="E170" i="1"/>
  <c r="F170" i="1"/>
  <c r="G170" i="1"/>
  <c r="H170" i="1"/>
  <c r="C171" i="1"/>
  <c r="D171" i="1"/>
  <c r="E171" i="1"/>
  <c r="F171" i="1"/>
  <c r="G171" i="1"/>
  <c r="H171" i="1"/>
  <c r="C172" i="1"/>
  <c r="D172" i="1"/>
  <c r="E172" i="1"/>
  <c r="F172" i="1"/>
  <c r="G172" i="1"/>
  <c r="H172" i="1"/>
  <c r="C173" i="1"/>
  <c r="D173" i="1"/>
  <c r="E173" i="1"/>
  <c r="F173" i="1"/>
  <c r="G173" i="1"/>
  <c r="H173" i="1"/>
  <c r="C174" i="1"/>
  <c r="D174" i="1"/>
  <c r="E174" i="1"/>
  <c r="F174" i="1"/>
  <c r="G174" i="1"/>
  <c r="H174" i="1"/>
  <c r="C175" i="1"/>
  <c r="D175" i="1"/>
  <c r="E175" i="1"/>
  <c r="F175" i="1"/>
  <c r="G175" i="1"/>
  <c r="H175" i="1"/>
  <c r="C176" i="1"/>
  <c r="D176" i="1"/>
  <c r="E176" i="1"/>
  <c r="F176" i="1"/>
  <c r="G176" i="1"/>
  <c r="H176" i="1"/>
  <c r="C177" i="1"/>
  <c r="D177" i="1"/>
  <c r="E177" i="1"/>
  <c r="F177" i="1"/>
  <c r="G177" i="1"/>
  <c r="H177" i="1"/>
  <c r="C178" i="1"/>
  <c r="D178" i="1"/>
  <c r="E178" i="1"/>
  <c r="F178" i="1"/>
  <c r="G178" i="1"/>
  <c r="H178" i="1"/>
  <c r="C179" i="1"/>
  <c r="D179" i="1"/>
  <c r="E179" i="1"/>
  <c r="F179" i="1"/>
  <c r="G179" i="1"/>
  <c r="H179" i="1"/>
  <c r="C180" i="1"/>
  <c r="D180" i="1"/>
  <c r="E180" i="1"/>
  <c r="F180" i="1"/>
  <c r="G180" i="1"/>
  <c r="H180" i="1"/>
  <c r="C181" i="1"/>
  <c r="D181" i="1"/>
  <c r="E181" i="1"/>
  <c r="F181" i="1"/>
  <c r="G181" i="1"/>
  <c r="H181" i="1"/>
  <c r="C182" i="1"/>
  <c r="D182" i="1"/>
  <c r="E182" i="1"/>
  <c r="F182" i="1"/>
  <c r="G182" i="1"/>
  <c r="H182" i="1"/>
  <c r="C183" i="1"/>
  <c r="D183" i="1"/>
  <c r="E183" i="1"/>
  <c r="F183" i="1"/>
  <c r="G183" i="1"/>
  <c r="H183" i="1"/>
  <c r="C184" i="1"/>
  <c r="D184" i="1"/>
  <c r="E184" i="1"/>
  <c r="F184" i="1"/>
  <c r="G184" i="1"/>
  <c r="H184" i="1"/>
  <c r="C185" i="1"/>
  <c r="D185" i="1"/>
  <c r="E185" i="1"/>
  <c r="F185" i="1"/>
  <c r="G185" i="1"/>
  <c r="H185" i="1"/>
  <c r="C186" i="1"/>
  <c r="D186" i="1"/>
  <c r="E186" i="1"/>
  <c r="F186" i="1"/>
  <c r="G186" i="1"/>
  <c r="H186" i="1"/>
  <c r="C187" i="1"/>
  <c r="D187" i="1"/>
  <c r="E187" i="1"/>
  <c r="F187" i="1"/>
  <c r="G187" i="1"/>
  <c r="H187" i="1"/>
  <c r="C188" i="1"/>
  <c r="D188" i="1"/>
  <c r="E188" i="1"/>
  <c r="F188" i="1"/>
  <c r="G188" i="1"/>
  <c r="H188" i="1"/>
  <c r="C189" i="1"/>
  <c r="D189" i="1"/>
  <c r="E189" i="1"/>
  <c r="F189" i="1"/>
  <c r="G189" i="1"/>
  <c r="H189" i="1"/>
  <c r="C190" i="1"/>
  <c r="D190" i="1"/>
  <c r="E190" i="1"/>
  <c r="F190" i="1"/>
  <c r="G190" i="1"/>
  <c r="H190" i="1"/>
  <c r="C191" i="1"/>
  <c r="D191" i="1"/>
  <c r="E191" i="1"/>
  <c r="F191" i="1"/>
  <c r="G191" i="1"/>
  <c r="H191" i="1"/>
  <c r="C192" i="1"/>
  <c r="D192" i="1"/>
  <c r="E192" i="1"/>
  <c r="F192" i="1"/>
  <c r="G192" i="1"/>
  <c r="H192" i="1"/>
  <c r="C193" i="1"/>
  <c r="D193" i="1"/>
  <c r="E193" i="1"/>
  <c r="F193" i="1"/>
  <c r="G193" i="1"/>
  <c r="H193" i="1"/>
  <c r="C194" i="1"/>
  <c r="D194" i="1"/>
  <c r="E194" i="1"/>
  <c r="F194" i="1"/>
  <c r="G194" i="1"/>
  <c r="H194" i="1"/>
  <c r="C195" i="1"/>
  <c r="D195" i="1"/>
  <c r="E195" i="1"/>
  <c r="F195" i="1"/>
  <c r="G195" i="1"/>
  <c r="H195" i="1"/>
  <c r="C196" i="1"/>
  <c r="D196" i="1"/>
  <c r="E196" i="1"/>
  <c r="F196" i="1"/>
  <c r="G196" i="1"/>
  <c r="H196" i="1"/>
  <c r="C197" i="1"/>
  <c r="D197" i="1"/>
  <c r="E197" i="1"/>
  <c r="F197" i="1"/>
  <c r="G197" i="1"/>
  <c r="H197" i="1"/>
  <c r="C198" i="1"/>
  <c r="D198" i="1"/>
  <c r="E198" i="1"/>
  <c r="F198" i="1"/>
  <c r="G198" i="1"/>
  <c r="H198" i="1"/>
  <c r="C199" i="1"/>
  <c r="D199" i="1"/>
  <c r="E199" i="1"/>
  <c r="F199" i="1"/>
  <c r="G199" i="1"/>
  <c r="H199" i="1"/>
  <c r="C200" i="1"/>
  <c r="D200" i="1"/>
  <c r="E200" i="1"/>
  <c r="F200" i="1"/>
  <c r="G200" i="1"/>
  <c r="H200" i="1"/>
  <c r="C201" i="1"/>
  <c r="D201" i="1"/>
  <c r="E201" i="1"/>
  <c r="F201" i="1"/>
  <c r="G201" i="1"/>
  <c r="H201" i="1"/>
  <c r="C202" i="1"/>
  <c r="D202" i="1"/>
  <c r="E202" i="1"/>
  <c r="F202" i="1"/>
  <c r="G202" i="1"/>
  <c r="H202" i="1"/>
  <c r="C203" i="1"/>
  <c r="D203" i="1"/>
  <c r="E203" i="1"/>
  <c r="F203" i="1"/>
  <c r="G203" i="1"/>
  <c r="H203" i="1"/>
  <c r="C204" i="1"/>
  <c r="D204" i="1"/>
  <c r="E204" i="1"/>
  <c r="F204" i="1"/>
  <c r="G204" i="1"/>
  <c r="H204" i="1"/>
  <c r="C205" i="1"/>
  <c r="D205" i="1"/>
  <c r="E205" i="1"/>
  <c r="F205" i="1"/>
  <c r="G205" i="1"/>
  <c r="H205" i="1"/>
  <c r="C206" i="1"/>
  <c r="D206" i="1"/>
  <c r="E206" i="1"/>
  <c r="F206" i="1"/>
  <c r="G206" i="1"/>
  <c r="H206" i="1"/>
  <c r="C207" i="1"/>
  <c r="D207" i="1"/>
  <c r="E207" i="1"/>
  <c r="F207" i="1"/>
  <c r="G207" i="1"/>
  <c r="H207" i="1"/>
  <c r="C208" i="1"/>
  <c r="D208" i="1"/>
  <c r="E208" i="1"/>
  <c r="F208" i="1"/>
  <c r="G208" i="1"/>
  <c r="H208" i="1"/>
  <c r="C209" i="1"/>
  <c r="D209" i="1"/>
  <c r="E209" i="1"/>
  <c r="F209" i="1"/>
  <c r="G209" i="1"/>
  <c r="H209" i="1"/>
  <c r="C210" i="1"/>
  <c r="D210" i="1"/>
  <c r="E210" i="1"/>
  <c r="F210" i="1"/>
  <c r="G210" i="1"/>
  <c r="H210" i="1"/>
  <c r="C211" i="1"/>
  <c r="D211" i="1"/>
  <c r="E211" i="1"/>
  <c r="F211" i="1"/>
  <c r="G211" i="1"/>
  <c r="H211" i="1"/>
  <c r="C212" i="1"/>
  <c r="D212" i="1"/>
  <c r="E212" i="1"/>
  <c r="F212" i="1"/>
  <c r="G212" i="1"/>
  <c r="H212" i="1"/>
  <c r="C213" i="1"/>
  <c r="D213" i="1"/>
  <c r="E213" i="1"/>
  <c r="F213" i="1"/>
  <c r="G213" i="1"/>
  <c r="H213" i="1"/>
  <c r="C214" i="1"/>
  <c r="D214" i="1"/>
  <c r="E214" i="1"/>
  <c r="F214" i="1"/>
  <c r="G214" i="1"/>
  <c r="H214" i="1"/>
  <c r="C215" i="1"/>
  <c r="D215" i="1"/>
  <c r="E215" i="1"/>
  <c r="F215" i="1"/>
  <c r="G215" i="1"/>
  <c r="H215" i="1"/>
  <c r="C216" i="1"/>
  <c r="D216" i="1"/>
  <c r="E216" i="1"/>
  <c r="F216" i="1"/>
  <c r="G216" i="1"/>
  <c r="H216" i="1"/>
  <c r="C217" i="1"/>
  <c r="D217" i="1"/>
  <c r="E217" i="1"/>
  <c r="F217" i="1"/>
  <c r="G217" i="1"/>
  <c r="H217" i="1"/>
  <c r="C218" i="1"/>
  <c r="D218" i="1"/>
  <c r="E218" i="1"/>
  <c r="F218" i="1"/>
  <c r="G218" i="1"/>
  <c r="H218" i="1"/>
  <c r="C219" i="1"/>
  <c r="D219" i="1"/>
  <c r="E219" i="1"/>
  <c r="F219" i="1"/>
  <c r="G219" i="1"/>
  <c r="H219" i="1"/>
  <c r="C220" i="1"/>
  <c r="D220" i="1"/>
  <c r="E220" i="1"/>
  <c r="F220" i="1"/>
  <c r="G220" i="1"/>
  <c r="H220" i="1"/>
  <c r="C221" i="1"/>
  <c r="D221" i="1"/>
  <c r="E221" i="1"/>
  <c r="F221" i="1"/>
  <c r="G221" i="1"/>
  <c r="H221" i="1"/>
  <c r="C222" i="1"/>
  <c r="D222" i="1"/>
  <c r="E222" i="1"/>
  <c r="F222" i="1"/>
  <c r="G222" i="1"/>
  <c r="H222" i="1"/>
  <c r="C223" i="1"/>
  <c r="D223" i="1"/>
  <c r="E223" i="1"/>
  <c r="F223" i="1"/>
  <c r="G223" i="1"/>
  <c r="H223" i="1"/>
  <c r="C224" i="1"/>
  <c r="D224" i="1"/>
  <c r="E224" i="1"/>
  <c r="F224" i="1"/>
  <c r="G224" i="1"/>
  <c r="H224" i="1"/>
  <c r="C225" i="1"/>
  <c r="D225" i="1"/>
  <c r="E225" i="1"/>
  <c r="F225" i="1"/>
  <c r="G225" i="1"/>
  <c r="H225" i="1"/>
  <c r="C226" i="1"/>
  <c r="D226" i="1"/>
  <c r="E226" i="1"/>
  <c r="F226" i="1"/>
  <c r="G226" i="1"/>
  <c r="H226" i="1"/>
  <c r="C227" i="1"/>
  <c r="D227" i="1"/>
  <c r="E227" i="1"/>
  <c r="F227" i="1"/>
  <c r="G227" i="1"/>
  <c r="H227" i="1"/>
  <c r="C228" i="1"/>
  <c r="D228" i="1"/>
  <c r="E228" i="1"/>
  <c r="F228" i="1"/>
  <c r="G228" i="1"/>
  <c r="H228" i="1"/>
  <c r="C229" i="1"/>
  <c r="D229" i="1"/>
  <c r="E229" i="1"/>
  <c r="F229" i="1"/>
  <c r="G229" i="1"/>
  <c r="H229" i="1"/>
  <c r="C230" i="1"/>
  <c r="D230" i="1"/>
  <c r="E230" i="1"/>
  <c r="F230" i="1"/>
  <c r="G230" i="1"/>
  <c r="H230" i="1"/>
  <c r="C231" i="1"/>
  <c r="D231" i="1"/>
  <c r="E231" i="1"/>
  <c r="F231" i="1"/>
  <c r="G231" i="1"/>
  <c r="H231" i="1"/>
  <c r="C232" i="1"/>
  <c r="D232" i="1"/>
  <c r="E232" i="1"/>
  <c r="F232" i="1"/>
  <c r="G232" i="1"/>
  <c r="H232" i="1"/>
  <c r="C233" i="1"/>
  <c r="D233" i="1"/>
  <c r="E233" i="1"/>
  <c r="F233" i="1"/>
  <c r="G233" i="1"/>
  <c r="H233" i="1"/>
  <c r="C234" i="1"/>
  <c r="D234" i="1"/>
  <c r="E234" i="1"/>
  <c r="F234" i="1"/>
  <c r="G234" i="1"/>
  <c r="H234" i="1"/>
  <c r="C235" i="1"/>
  <c r="D235" i="1"/>
  <c r="E235" i="1"/>
  <c r="F235" i="1"/>
  <c r="G235" i="1"/>
  <c r="H235" i="1"/>
  <c r="C236" i="1"/>
  <c r="D236" i="1"/>
  <c r="E236" i="1"/>
  <c r="F236" i="1"/>
  <c r="G236" i="1"/>
  <c r="H236" i="1"/>
  <c r="C237" i="1"/>
  <c r="D237" i="1"/>
  <c r="E237" i="1"/>
  <c r="F237" i="1"/>
  <c r="G237" i="1"/>
  <c r="H237" i="1"/>
  <c r="C238" i="1"/>
  <c r="D238" i="1"/>
  <c r="E238" i="1"/>
  <c r="F238" i="1"/>
  <c r="G238" i="1"/>
  <c r="H238" i="1"/>
  <c r="C239" i="1"/>
  <c r="D239" i="1"/>
  <c r="E239" i="1"/>
  <c r="F239" i="1"/>
  <c r="G239" i="1"/>
  <c r="H239" i="1"/>
  <c r="C240" i="1"/>
  <c r="D240" i="1"/>
  <c r="E240" i="1"/>
  <c r="F240" i="1"/>
  <c r="G240" i="1"/>
  <c r="H240" i="1"/>
  <c r="C241" i="1"/>
  <c r="D241" i="1"/>
  <c r="E241" i="1"/>
  <c r="F241" i="1"/>
  <c r="G241" i="1"/>
  <c r="H241" i="1"/>
  <c r="C242" i="1"/>
  <c r="D242" i="1"/>
  <c r="E242" i="1"/>
  <c r="F242" i="1"/>
  <c r="G242" i="1"/>
  <c r="H242" i="1"/>
  <c r="C243" i="1"/>
  <c r="D243" i="1"/>
  <c r="E243" i="1"/>
  <c r="F243" i="1"/>
  <c r="G243" i="1"/>
  <c r="H243" i="1"/>
  <c r="C244" i="1"/>
  <c r="D244" i="1"/>
  <c r="E244" i="1"/>
  <c r="F244" i="1"/>
  <c r="G244" i="1"/>
  <c r="H244" i="1"/>
  <c r="C245" i="1"/>
  <c r="D245" i="1"/>
  <c r="E245" i="1"/>
  <c r="F245" i="1"/>
  <c r="G245" i="1"/>
  <c r="H245" i="1"/>
  <c r="C246" i="1"/>
  <c r="D246" i="1"/>
  <c r="E246" i="1"/>
  <c r="F246" i="1"/>
  <c r="G246" i="1"/>
  <c r="H246" i="1"/>
  <c r="C247" i="1"/>
  <c r="D247" i="1"/>
  <c r="E247" i="1"/>
  <c r="F247" i="1"/>
  <c r="G247" i="1"/>
  <c r="H247" i="1"/>
  <c r="C248" i="1"/>
  <c r="D248" i="1"/>
  <c r="E248" i="1"/>
  <c r="F248" i="1"/>
  <c r="G248" i="1"/>
  <c r="H248" i="1"/>
  <c r="C249" i="1"/>
  <c r="D249" i="1"/>
  <c r="E249" i="1"/>
  <c r="F249" i="1"/>
  <c r="G249" i="1"/>
  <c r="H249" i="1"/>
  <c r="C250" i="1"/>
  <c r="D250" i="1"/>
  <c r="E250" i="1"/>
  <c r="F250" i="1"/>
  <c r="G250" i="1"/>
  <c r="H250" i="1"/>
  <c r="C251" i="1"/>
  <c r="D251" i="1"/>
  <c r="E251" i="1"/>
  <c r="F251" i="1"/>
  <c r="G251" i="1"/>
  <c r="H251" i="1"/>
  <c r="C252" i="1"/>
  <c r="D252" i="1"/>
  <c r="E252" i="1"/>
  <c r="F252" i="1"/>
  <c r="G252" i="1"/>
  <c r="H252" i="1"/>
  <c r="C253" i="1"/>
  <c r="D253" i="1"/>
  <c r="E253" i="1"/>
  <c r="F253" i="1"/>
  <c r="G253" i="1"/>
  <c r="H253" i="1"/>
  <c r="C254" i="1"/>
  <c r="D254" i="1"/>
  <c r="E254" i="1"/>
  <c r="F254" i="1"/>
  <c r="G254" i="1"/>
  <c r="H254" i="1"/>
  <c r="C255" i="1"/>
  <c r="D255" i="1"/>
  <c r="E255" i="1"/>
  <c r="F255" i="1"/>
  <c r="G255" i="1"/>
  <c r="H255" i="1"/>
  <c r="C256" i="1"/>
  <c r="D256" i="1"/>
  <c r="E256" i="1"/>
  <c r="F256" i="1"/>
  <c r="G256" i="1"/>
  <c r="H256" i="1"/>
  <c r="C257" i="1"/>
  <c r="D257" i="1"/>
  <c r="E257" i="1"/>
  <c r="F257" i="1"/>
  <c r="G257" i="1"/>
  <c r="H257" i="1"/>
  <c r="C258" i="1"/>
  <c r="D258" i="1"/>
  <c r="E258" i="1"/>
  <c r="F258" i="1"/>
  <c r="G258" i="1"/>
  <c r="H258" i="1"/>
  <c r="C259" i="1"/>
  <c r="D259" i="1"/>
  <c r="E259" i="1"/>
  <c r="F259" i="1"/>
  <c r="G259" i="1"/>
  <c r="H259" i="1"/>
  <c r="C260" i="1"/>
  <c r="D260" i="1"/>
  <c r="E260" i="1"/>
  <c r="F260" i="1"/>
  <c r="G260" i="1"/>
  <c r="H260" i="1"/>
  <c r="C261" i="1"/>
  <c r="D261" i="1"/>
  <c r="E261" i="1"/>
  <c r="F261" i="1"/>
  <c r="G261" i="1"/>
  <c r="H261" i="1"/>
  <c r="C262" i="1"/>
  <c r="D262" i="1"/>
  <c r="E262" i="1"/>
  <c r="F262" i="1"/>
  <c r="G262" i="1"/>
  <c r="H262" i="1"/>
  <c r="C263" i="1"/>
  <c r="D263" i="1"/>
  <c r="E263" i="1"/>
  <c r="F263" i="1"/>
  <c r="G263" i="1"/>
  <c r="H263" i="1"/>
  <c r="C264" i="1"/>
  <c r="D264" i="1"/>
  <c r="E264" i="1"/>
  <c r="F264" i="1"/>
  <c r="G264" i="1"/>
  <c r="H264" i="1"/>
  <c r="C265" i="1"/>
  <c r="D265" i="1"/>
  <c r="E265" i="1"/>
  <c r="F265" i="1"/>
  <c r="G265" i="1"/>
  <c r="H265" i="1"/>
  <c r="C266" i="1"/>
  <c r="D266" i="1"/>
  <c r="E266" i="1"/>
  <c r="F266" i="1"/>
  <c r="G266" i="1"/>
  <c r="H266" i="1"/>
  <c r="C267" i="1"/>
  <c r="D267" i="1"/>
  <c r="E267" i="1"/>
  <c r="F267" i="1"/>
  <c r="G267" i="1"/>
  <c r="H267" i="1"/>
  <c r="C268" i="1"/>
  <c r="D268" i="1"/>
  <c r="E268" i="1"/>
  <c r="F268" i="1"/>
  <c r="G268" i="1"/>
  <c r="H268" i="1"/>
  <c r="C269" i="1"/>
  <c r="D269" i="1"/>
  <c r="E269" i="1"/>
  <c r="F269" i="1"/>
  <c r="G269" i="1"/>
  <c r="H269" i="1"/>
  <c r="C270" i="1"/>
  <c r="D270" i="1"/>
  <c r="E270" i="1"/>
  <c r="F270" i="1"/>
  <c r="G270" i="1"/>
  <c r="H270" i="1"/>
  <c r="C271" i="1"/>
  <c r="D271" i="1"/>
  <c r="E271" i="1"/>
  <c r="F271" i="1"/>
  <c r="G271" i="1"/>
  <c r="H271" i="1"/>
  <c r="C272" i="1"/>
  <c r="D272" i="1"/>
  <c r="E272" i="1"/>
  <c r="F272" i="1"/>
  <c r="G272" i="1"/>
  <c r="H272" i="1"/>
  <c r="C273" i="1"/>
  <c r="D273" i="1"/>
  <c r="E273" i="1"/>
  <c r="F273" i="1"/>
  <c r="G273" i="1"/>
  <c r="H273" i="1"/>
  <c r="C274" i="1"/>
  <c r="D274" i="1"/>
  <c r="E274" i="1"/>
  <c r="F274" i="1"/>
  <c r="G274" i="1"/>
  <c r="H274" i="1"/>
  <c r="C275" i="1"/>
  <c r="D275" i="1"/>
  <c r="E275" i="1"/>
  <c r="F275" i="1"/>
  <c r="G275" i="1"/>
  <c r="H275" i="1"/>
  <c r="C276" i="1"/>
  <c r="D276" i="1"/>
  <c r="E276" i="1"/>
  <c r="F276" i="1"/>
  <c r="G276" i="1"/>
  <c r="H276" i="1"/>
  <c r="C277" i="1"/>
  <c r="D277" i="1"/>
  <c r="E277" i="1"/>
  <c r="F277" i="1"/>
  <c r="G277" i="1"/>
  <c r="H277" i="1"/>
  <c r="C278" i="1"/>
  <c r="D278" i="1"/>
  <c r="E278" i="1"/>
  <c r="F278" i="1"/>
  <c r="G278" i="1"/>
  <c r="H278" i="1"/>
  <c r="C279" i="1"/>
  <c r="D279" i="1"/>
  <c r="E279" i="1"/>
  <c r="F279" i="1"/>
  <c r="G279" i="1"/>
  <c r="H279" i="1"/>
  <c r="C280" i="1"/>
  <c r="D280" i="1"/>
  <c r="E280" i="1"/>
  <c r="F280" i="1"/>
  <c r="G280" i="1"/>
  <c r="H280" i="1"/>
  <c r="C281" i="1"/>
  <c r="D281" i="1"/>
  <c r="E281" i="1"/>
  <c r="F281" i="1"/>
  <c r="G281" i="1"/>
  <c r="H281" i="1"/>
  <c r="C282" i="1"/>
  <c r="D282" i="1"/>
  <c r="E282" i="1"/>
  <c r="F282" i="1"/>
  <c r="G282" i="1"/>
  <c r="H282" i="1"/>
  <c r="C283" i="1"/>
  <c r="D283" i="1"/>
  <c r="E283" i="1"/>
  <c r="F283" i="1"/>
  <c r="G283" i="1"/>
  <c r="H283" i="1"/>
  <c r="C284" i="1"/>
  <c r="D284" i="1"/>
  <c r="E284" i="1"/>
  <c r="F284" i="1"/>
  <c r="G284" i="1"/>
  <c r="H284" i="1"/>
  <c r="C285" i="1"/>
  <c r="D285" i="1"/>
  <c r="E285" i="1"/>
  <c r="F285" i="1"/>
  <c r="G285" i="1"/>
  <c r="H285" i="1"/>
  <c r="C286" i="1"/>
  <c r="D286" i="1"/>
  <c r="E286" i="1"/>
  <c r="F286" i="1"/>
  <c r="G286" i="1"/>
  <c r="H286" i="1"/>
  <c r="C287" i="1"/>
  <c r="D287" i="1"/>
  <c r="E287" i="1"/>
  <c r="F287" i="1"/>
  <c r="G287" i="1"/>
  <c r="H287" i="1"/>
  <c r="C288" i="1"/>
  <c r="D288" i="1"/>
  <c r="E288" i="1"/>
  <c r="F288" i="1"/>
  <c r="G288" i="1"/>
  <c r="H288" i="1"/>
  <c r="C289" i="1"/>
  <c r="D289" i="1"/>
  <c r="E289" i="1"/>
  <c r="F289" i="1"/>
  <c r="G289" i="1"/>
  <c r="H289" i="1"/>
  <c r="C290" i="1"/>
  <c r="D290" i="1"/>
  <c r="E290" i="1"/>
  <c r="F290" i="1"/>
  <c r="G290" i="1"/>
  <c r="H290" i="1"/>
  <c r="C291" i="1"/>
  <c r="D291" i="1"/>
  <c r="E291" i="1"/>
  <c r="F291" i="1"/>
  <c r="G291" i="1"/>
  <c r="H291" i="1"/>
  <c r="C292" i="1"/>
  <c r="D292" i="1"/>
  <c r="E292" i="1"/>
  <c r="F292" i="1"/>
  <c r="G292" i="1"/>
  <c r="H292" i="1"/>
  <c r="C293" i="1"/>
  <c r="D293" i="1"/>
  <c r="E293" i="1"/>
  <c r="F293" i="1"/>
  <c r="G293" i="1"/>
  <c r="H293" i="1"/>
  <c r="C294" i="1"/>
  <c r="D294" i="1"/>
  <c r="E294" i="1"/>
  <c r="F294" i="1"/>
  <c r="G294" i="1"/>
  <c r="H294" i="1"/>
  <c r="C295" i="1"/>
  <c r="D295" i="1"/>
  <c r="E295" i="1"/>
  <c r="F295" i="1"/>
  <c r="G295" i="1"/>
  <c r="H295" i="1"/>
  <c r="C296" i="1"/>
  <c r="D296" i="1"/>
  <c r="E296" i="1"/>
  <c r="F296" i="1"/>
  <c r="G296" i="1"/>
  <c r="H296" i="1"/>
  <c r="C297" i="1"/>
  <c r="D297" i="1"/>
  <c r="E297" i="1"/>
  <c r="F297" i="1"/>
  <c r="G297" i="1"/>
  <c r="H297" i="1"/>
  <c r="C298" i="1"/>
  <c r="D298" i="1"/>
  <c r="E298" i="1"/>
  <c r="F298" i="1"/>
  <c r="G298" i="1"/>
  <c r="H298" i="1"/>
  <c r="C299" i="1"/>
  <c r="D299" i="1"/>
  <c r="E299" i="1"/>
  <c r="F299" i="1"/>
  <c r="G299" i="1"/>
  <c r="H299" i="1"/>
  <c r="C300" i="1"/>
  <c r="D300" i="1"/>
  <c r="E300" i="1"/>
  <c r="F300" i="1"/>
  <c r="G300" i="1"/>
  <c r="H300" i="1"/>
  <c r="C301" i="1"/>
  <c r="D301" i="1"/>
  <c r="E301" i="1"/>
  <c r="F301" i="1"/>
  <c r="G301" i="1"/>
  <c r="H301" i="1"/>
  <c r="C302" i="1"/>
  <c r="D302" i="1"/>
  <c r="E302" i="1"/>
  <c r="F302" i="1"/>
  <c r="G302" i="1"/>
  <c r="H302" i="1"/>
  <c r="C303" i="1"/>
  <c r="D303" i="1"/>
  <c r="E303" i="1"/>
  <c r="F303" i="1"/>
  <c r="G303" i="1"/>
  <c r="H303" i="1"/>
  <c r="C304" i="1"/>
  <c r="D304" i="1"/>
  <c r="E304" i="1"/>
  <c r="F304" i="1"/>
  <c r="G304" i="1"/>
  <c r="H304" i="1"/>
  <c r="C305" i="1"/>
  <c r="D305" i="1"/>
  <c r="E305" i="1"/>
  <c r="F305" i="1"/>
  <c r="G305" i="1"/>
  <c r="H305" i="1"/>
  <c r="C306" i="1"/>
  <c r="D306" i="1"/>
  <c r="E306" i="1"/>
  <c r="F306" i="1"/>
  <c r="G306" i="1"/>
  <c r="H306" i="1"/>
  <c r="C307" i="1"/>
  <c r="D307" i="1"/>
  <c r="E307" i="1"/>
  <c r="F307" i="1"/>
  <c r="G307" i="1"/>
  <c r="H307" i="1"/>
  <c r="C308" i="1"/>
  <c r="D308" i="1"/>
  <c r="E308" i="1"/>
  <c r="F308" i="1"/>
  <c r="G308" i="1"/>
  <c r="H308" i="1"/>
  <c r="C309" i="1"/>
  <c r="D309" i="1"/>
  <c r="E309" i="1"/>
  <c r="F309" i="1"/>
  <c r="G309" i="1"/>
  <c r="H309" i="1"/>
  <c r="C310" i="1"/>
  <c r="D310" i="1"/>
  <c r="E310" i="1"/>
  <c r="F310" i="1"/>
  <c r="G310" i="1"/>
  <c r="H310" i="1"/>
  <c r="C311" i="1"/>
  <c r="D311" i="1"/>
  <c r="E311" i="1"/>
  <c r="F311" i="1"/>
  <c r="G311" i="1"/>
  <c r="H311" i="1"/>
  <c r="C312" i="1"/>
  <c r="D312" i="1"/>
  <c r="E312" i="1"/>
  <c r="F312" i="1"/>
  <c r="G312" i="1"/>
  <c r="H312" i="1"/>
  <c r="C313" i="1"/>
  <c r="D313" i="1"/>
  <c r="E313" i="1"/>
  <c r="F313" i="1"/>
  <c r="G313" i="1"/>
  <c r="H313" i="1"/>
  <c r="C314" i="1"/>
  <c r="D314" i="1"/>
  <c r="E314" i="1"/>
  <c r="F314" i="1"/>
  <c r="G314" i="1"/>
  <c r="H314" i="1"/>
  <c r="C315" i="1"/>
  <c r="D315" i="1"/>
  <c r="E315" i="1"/>
  <c r="F315" i="1"/>
  <c r="G315" i="1"/>
  <c r="H315" i="1"/>
  <c r="C316" i="1"/>
  <c r="D316" i="1"/>
  <c r="E316" i="1"/>
  <c r="F316" i="1"/>
  <c r="G316" i="1"/>
  <c r="H316" i="1"/>
  <c r="C317" i="1"/>
  <c r="D317" i="1"/>
  <c r="E317" i="1"/>
  <c r="F317" i="1"/>
  <c r="G317" i="1"/>
  <c r="H317" i="1"/>
  <c r="C318" i="1"/>
  <c r="D318" i="1"/>
  <c r="E318" i="1"/>
  <c r="F318" i="1"/>
  <c r="G318" i="1"/>
  <c r="H318" i="1"/>
  <c r="C319" i="1"/>
  <c r="D319" i="1"/>
  <c r="E319" i="1"/>
  <c r="F319" i="1"/>
  <c r="G319" i="1"/>
  <c r="H319" i="1"/>
  <c r="C320" i="1"/>
  <c r="D320" i="1"/>
  <c r="E320" i="1"/>
  <c r="F320" i="1"/>
  <c r="G320" i="1"/>
  <c r="H320" i="1"/>
  <c r="C321" i="1"/>
  <c r="D321" i="1"/>
  <c r="E321" i="1"/>
  <c r="F321" i="1"/>
  <c r="G321" i="1"/>
  <c r="H321" i="1"/>
  <c r="C322" i="1"/>
  <c r="D322" i="1"/>
  <c r="E322" i="1"/>
  <c r="F322" i="1"/>
  <c r="G322" i="1"/>
  <c r="H322" i="1"/>
  <c r="C323" i="1"/>
  <c r="D323" i="1"/>
  <c r="E323" i="1"/>
  <c r="F323" i="1"/>
  <c r="G323" i="1"/>
  <c r="H323" i="1"/>
  <c r="C324" i="1"/>
  <c r="D324" i="1"/>
  <c r="E324" i="1"/>
  <c r="F324" i="1"/>
  <c r="G324" i="1"/>
  <c r="H324" i="1"/>
  <c r="C325" i="1"/>
  <c r="D325" i="1"/>
  <c r="E325" i="1"/>
  <c r="F325" i="1"/>
  <c r="G325" i="1"/>
  <c r="H325" i="1"/>
  <c r="C326" i="1"/>
  <c r="D326" i="1"/>
  <c r="E326" i="1"/>
  <c r="F326" i="1"/>
  <c r="G326" i="1"/>
  <c r="H326" i="1"/>
  <c r="C327" i="1"/>
  <c r="D327" i="1"/>
  <c r="E327" i="1"/>
  <c r="F327" i="1"/>
  <c r="G327" i="1"/>
  <c r="H327" i="1"/>
  <c r="C328" i="1"/>
  <c r="D328" i="1"/>
  <c r="E328" i="1"/>
  <c r="F328" i="1"/>
  <c r="G328" i="1"/>
  <c r="H328" i="1"/>
  <c r="C329" i="1"/>
  <c r="D329" i="1"/>
  <c r="E329" i="1"/>
  <c r="F329" i="1"/>
  <c r="G329" i="1"/>
  <c r="H329" i="1"/>
  <c r="C330" i="1"/>
  <c r="D330" i="1"/>
  <c r="E330" i="1"/>
  <c r="F330" i="1"/>
  <c r="G330" i="1"/>
  <c r="H330" i="1"/>
  <c r="C331" i="1"/>
  <c r="D331" i="1"/>
  <c r="E331" i="1"/>
  <c r="F331" i="1"/>
  <c r="G331" i="1"/>
  <c r="H331" i="1"/>
  <c r="C332" i="1"/>
  <c r="D332" i="1"/>
  <c r="E332" i="1"/>
  <c r="F332" i="1"/>
  <c r="G332" i="1"/>
  <c r="H332" i="1"/>
  <c r="C333" i="1"/>
  <c r="D333" i="1"/>
  <c r="E333" i="1"/>
  <c r="F333" i="1"/>
  <c r="G333" i="1"/>
  <c r="H333" i="1"/>
  <c r="C334" i="1"/>
  <c r="D334" i="1"/>
  <c r="E334" i="1"/>
  <c r="F334" i="1"/>
  <c r="G334" i="1"/>
  <c r="H334" i="1"/>
  <c r="C335" i="1"/>
  <c r="D335" i="1"/>
  <c r="E335" i="1"/>
  <c r="F335" i="1"/>
  <c r="G335" i="1"/>
  <c r="H335" i="1"/>
  <c r="C336" i="1"/>
  <c r="D336" i="1"/>
  <c r="E336" i="1"/>
  <c r="F336" i="1"/>
  <c r="G336" i="1"/>
  <c r="H336" i="1"/>
  <c r="C337" i="1"/>
  <c r="D337" i="1"/>
  <c r="E337" i="1"/>
  <c r="F337" i="1"/>
  <c r="G337" i="1"/>
  <c r="H337" i="1"/>
  <c r="C338" i="1"/>
  <c r="D338" i="1"/>
  <c r="E338" i="1"/>
  <c r="F338" i="1"/>
  <c r="G338" i="1"/>
  <c r="H338" i="1"/>
  <c r="C339" i="1"/>
  <c r="D339" i="1"/>
  <c r="E339" i="1"/>
  <c r="F339" i="1"/>
  <c r="G339" i="1"/>
  <c r="H339" i="1"/>
  <c r="C340" i="1"/>
  <c r="D340" i="1"/>
  <c r="E340" i="1"/>
  <c r="F340" i="1"/>
  <c r="G340" i="1"/>
  <c r="H340" i="1"/>
  <c r="C341" i="1"/>
  <c r="D341" i="1"/>
  <c r="E341" i="1"/>
  <c r="F341" i="1"/>
  <c r="G341" i="1"/>
  <c r="H341" i="1"/>
  <c r="C342" i="1"/>
  <c r="D342" i="1"/>
  <c r="E342" i="1"/>
  <c r="F342" i="1"/>
  <c r="G342" i="1"/>
  <c r="H342" i="1"/>
  <c r="C343" i="1"/>
  <c r="D343" i="1"/>
  <c r="E343" i="1"/>
  <c r="F343" i="1"/>
  <c r="G343" i="1"/>
  <c r="H343" i="1"/>
  <c r="C344" i="1"/>
  <c r="D344" i="1"/>
  <c r="E344" i="1"/>
  <c r="F344" i="1"/>
  <c r="G344" i="1"/>
  <c r="H344" i="1"/>
  <c r="C345" i="1"/>
  <c r="D345" i="1"/>
  <c r="E345" i="1"/>
  <c r="F345" i="1"/>
  <c r="G345" i="1"/>
  <c r="H345" i="1"/>
  <c r="C346" i="1"/>
  <c r="D346" i="1"/>
  <c r="E346" i="1"/>
  <c r="F346" i="1"/>
  <c r="G346" i="1"/>
  <c r="H346" i="1"/>
  <c r="C347" i="1"/>
  <c r="D347" i="1"/>
  <c r="E347" i="1"/>
  <c r="F347" i="1"/>
  <c r="G347" i="1"/>
  <c r="H347" i="1"/>
  <c r="C348" i="1"/>
  <c r="D348" i="1"/>
  <c r="E348" i="1"/>
  <c r="F348" i="1"/>
  <c r="G348" i="1"/>
  <c r="H348" i="1"/>
  <c r="C349" i="1"/>
  <c r="D349" i="1"/>
  <c r="E349" i="1"/>
  <c r="F349" i="1"/>
  <c r="G349" i="1"/>
  <c r="H349" i="1"/>
  <c r="C350" i="1"/>
  <c r="D350" i="1"/>
  <c r="E350" i="1"/>
  <c r="F350" i="1"/>
  <c r="G350" i="1"/>
  <c r="H350" i="1"/>
  <c r="C351" i="1"/>
  <c r="D351" i="1"/>
  <c r="E351" i="1"/>
  <c r="F351" i="1"/>
  <c r="G351" i="1"/>
  <c r="H351" i="1"/>
  <c r="C352" i="1"/>
  <c r="D352" i="1"/>
  <c r="E352" i="1"/>
  <c r="F352" i="1"/>
  <c r="G352" i="1"/>
  <c r="H352" i="1"/>
  <c r="C353" i="1"/>
  <c r="D353" i="1"/>
  <c r="E353" i="1"/>
  <c r="F353" i="1"/>
  <c r="G353" i="1"/>
  <c r="H353" i="1"/>
  <c r="C354" i="1"/>
  <c r="D354" i="1"/>
  <c r="E354" i="1"/>
  <c r="F354" i="1"/>
  <c r="G354" i="1"/>
  <c r="H354" i="1"/>
  <c r="C355" i="1"/>
  <c r="D355" i="1"/>
  <c r="E355" i="1"/>
  <c r="F355" i="1"/>
  <c r="G355" i="1"/>
  <c r="H355" i="1"/>
  <c r="C356" i="1"/>
  <c r="D356" i="1"/>
  <c r="E356" i="1"/>
  <c r="F356" i="1"/>
  <c r="G356" i="1"/>
  <c r="H356" i="1"/>
  <c r="C357" i="1"/>
  <c r="D357" i="1"/>
  <c r="E357" i="1"/>
  <c r="F357" i="1"/>
  <c r="G357" i="1"/>
  <c r="H357" i="1"/>
  <c r="C358" i="1"/>
  <c r="D358" i="1"/>
  <c r="E358" i="1"/>
  <c r="F358" i="1"/>
  <c r="G358" i="1"/>
  <c r="H358" i="1"/>
  <c r="C359" i="1"/>
  <c r="D359" i="1"/>
  <c r="E359" i="1"/>
  <c r="F359" i="1"/>
  <c r="G359" i="1"/>
  <c r="H359" i="1"/>
  <c r="C360" i="1"/>
  <c r="D360" i="1"/>
  <c r="E360" i="1"/>
  <c r="F360" i="1"/>
  <c r="G360" i="1"/>
  <c r="H360" i="1"/>
  <c r="C361" i="1"/>
  <c r="D361" i="1"/>
  <c r="E361" i="1"/>
  <c r="F361" i="1"/>
  <c r="G361" i="1"/>
  <c r="H361" i="1"/>
  <c r="C362" i="1"/>
  <c r="D362" i="1"/>
  <c r="E362" i="1"/>
  <c r="F362" i="1"/>
  <c r="G362" i="1"/>
  <c r="H362" i="1"/>
  <c r="C363" i="1"/>
  <c r="D363" i="1"/>
  <c r="E363" i="1"/>
  <c r="F363" i="1"/>
  <c r="G363" i="1"/>
  <c r="H363" i="1"/>
  <c r="C364" i="1"/>
  <c r="D364" i="1"/>
  <c r="E364" i="1"/>
  <c r="F364" i="1"/>
  <c r="G364" i="1"/>
  <c r="H364" i="1"/>
  <c r="C365" i="1"/>
  <c r="D365" i="1"/>
  <c r="E365" i="1"/>
  <c r="F365" i="1"/>
  <c r="G365" i="1"/>
  <c r="H365" i="1"/>
  <c r="C366" i="1"/>
  <c r="D366" i="1"/>
  <c r="E366" i="1"/>
  <c r="F366" i="1"/>
  <c r="G366" i="1"/>
  <c r="H366" i="1"/>
  <c r="C367" i="1"/>
  <c r="D367" i="1"/>
  <c r="E367" i="1"/>
  <c r="F367" i="1"/>
  <c r="G367" i="1"/>
  <c r="H367" i="1"/>
  <c r="C368" i="1"/>
  <c r="D368" i="1"/>
  <c r="E368" i="1"/>
  <c r="F368" i="1"/>
  <c r="G368" i="1"/>
  <c r="H368" i="1"/>
  <c r="C369" i="1"/>
  <c r="D369" i="1"/>
  <c r="E369" i="1"/>
  <c r="F369" i="1"/>
  <c r="G369" i="1"/>
  <c r="H369" i="1"/>
  <c r="C370" i="1"/>
  <c r="D370" i="1"/>
  <c r="E370" i="1"/>
  <c r="F370" i="1"/>
  <c r="G370" i="1"/>
  <c r="H370" i="1"/>
  <c r="C371" i="1"/>
  <c r="D371" i="1"/>
  <c r="E371" i="1"/>
  <c r="F371" i="1"/>
  <c r="G371" i="1"/>
  <c r="H371" i="1"/>
  <c r="C372" i="1"/>
  <c r="D372" i="1"/>
  <c r="E372" i="1"/>
  <c r="F372" i="1"/>
  <c r="G372" i="1"/>
  <c r="H372" i="1"/>
  <c r="C373" i="1"/>
  <c r="D373" i="1"/>
  <c r="E373" i="1"/>
  <c r="F373" i="1"/>
  <c r="G373" i="1"/>
  <c r="H373" i="1"/>
  <c r="C374" i="1"/>
  <c r="D374" i="1"/>
  <c r="E374" i="1"/>
  <c r="F374" i="1"/>
  <c r="G374" i="1"/>
  <c r="H374" i="1"/>
  <c r="C375" i="1"/>
  <c r="D375" i="1"/>
  <c r="E375" i="1"/>
  <c r="F375" i="1"/>
  <c r="G375" i="1"/>
  <c r="H375" i="1"/>
  <c r="C376" i="1"/>
  <c r="D376" i="1"/>
  <c r="E376" i="1"/>
  <c r="F376" i="1"/>
  <c r="G376" i="1"/>
  <c r="H376" i="1"/>
  <c r="C377" i="1"/>
  <c r="D377" i="1"/>
  <c r="E377" i="1"/>
  <c r="F377" i="1"/>
  <c r="G377" i="1"/>
  <c r="H377" i="1"/>
  <c r="C378" i="1"/>
  <c r="D378" i="1"/>
  <c r="E378" i="1"/>
  <c r="F378" i="1"/>
  <c r="G378" i="1"/>
  <c r="H378" i="1"/>
  <c r="C379" i="1"/>
  <c r="D379" i="1"/>
  <c r="E379" i="1"/>
  <c r="F379" i="1"/>
  <c r="G379" i="1"/>
  <c r="H379" i="1"/>
  <c r="C380" i="1"/>
  <c r="D380" i="1"/>
  <c r="E380" i="1"/>
  <c r="F380" i="1"/>
  <c r="G380" i="1"/>
  <c r="H380" i="1"/>
  <c r="C381" i="1"/>
  <c r="D381" i="1"/>
  <c r="E381" i="1"/>
  <c r="F381" i="1"/>
  <c r="G381" i="1"/>
  <c r="H381" i="1"/>
  <c r="C382" i="1"/>
  <c r="D382" i="1"/>
  <c r="E382" i="1"/>
  <c r="F382" i="1"/>
  <c r="G382" i="1"/>
  <c r="H382" i="1"/>
  <c r="C383" i="1"/>
  <c r="D383" i="1"/>
  <c r="E383" i="1"/>
  <c r="F383" i="1"/>
  <c r="G383" i="1"/>
  <c r="H383" i="1"/>
  <c r="C384" i="1"/>
  <c r="D384" i="1"/>
  <c r="E384" i="1"/>
  <c r="F384" i="1"/>
  <c r="G384" i="1"/>
  <c r="H384" i="1"/>
  <c r="C385" i="1"/>
  <c r="D385" i="1"/>
  <c r="E385" i="1"/>
  <c r="F385" i="1"/>
  <c r="G385" i="1"/>
  <c r="H385" i="1"/>
  <c r="C386" i="1"/>
  <c r="D386" i="1"/>
  <c r="E386" i="1"/>
  <c r="F386" i="1"/>
  <c r="G386" i="1"/>
  <c r="H386" i="1"/>
  <c r="C387" i="1"/>
  <c r="D387" i="1"/>
  <c r="E387" i="1"/>
  <c r="F387" i="1"/>
  <c r="G387" i="1"/>
  <c r="H387" i="1"/>
  <c r="C388" i="1"/>
  <c r="D388" i="1"/>
  <c r="E388" i="1"/>
  <c r="F388" i="1"/>
  <c r="G388" i="1"/>
  <c r="H388" i="1"/>
  <c r="C389" i="1"/>
  <c r="D389" i="1"/>
  <c r="E389" i="1"/>
  <c r="F389" i="1"/>
  <c r="G389" i="1"/>
  <c r="H389" i="1"/>
  <c r="C390" i="1"/>
  <c r="D390" i="1"/>
  <c r="E390" i="1"/>
  <c r="F390" i="1"/>
  <c r="G390" i="1"/>
  <c r="H390" i="1"/>
  <c r="C391" i="1"/>
  <c r="D391" i="1"/>
  <c r="E391" i="1"/>
  <c r="F391" i="1"/>
  <c r="G391" i="1"/>
  <c r="H391" i="1"/>
  <c r="C392" i="1"/>
  <c r="D392" i="1"/>
  <c r="E392" i="1"/>
  <c r="F392" i="1"/>
  <c r="G392" i="1"/>
  <c r="H392" i="1"/>
  <c r="C393" i="1"/>
  <c r="D393" i="1"/>
  <c r="E393" i="1"/>
  <c r="F393" i="1"/>
  <c r="G393" i="1"/>
  <c r="H393" i="1"/>
  <c r="C394" i="1"/>
  <c r="D394" i="1"/>
  <c r="E394" i="1"/>
  <c r="F394" i="1"/>
  <c r="G394" i="1"/>
  <c r="H394" i="1"/>
  <c r="C395" i="1"/>
  <c r="D395" i="1"/>
  <c r="E395" i="1"/>
  <c r="F395" i="1"/>
  <c r="G395" i="1"/>
  <c r="H395" i="1"/>
  <c r="C396" i="1"/>
  <c r="D396" i="1"/>
  <c r="E396" i="1"/>
  <c r="F396" i="1"/>
  <c r="G396" i="1"/>
  <c r="H396" i="1"/>
  <c r="C397" i="1"/>
  <c r="D397" i="1"/>
  <c r="E397" i="1"/>
  <c r="F397" i="1"/>
  <c r="G397" i="1"/>
  <c r="H397" i="1"/>
  <c r="C398" i="1"/>
  <c r="D398" i="1"/>
  <c r="E398" i="1"/>
  <c r="F398" i="1"/>
  <c r="G398" i="1"/>
  <c r="H398" i="1"/>
  <c r="C399" i="1"/>
  <c r="D399" i="1"/>
  <c r="E399" i="1"/>
  <c r="F399" i="1"/>
  <c r="G399" i="1"/>
  <c r="H399" i="1"/>
  <c r="C400" i="1"/>
  <c r="D400" i="1"/>
  <c r="E400" i="1"/>
  <c r="F400" i="1"/>
  <c r="G400" i="1"/>
  <c r="H400" i="1"/>
  <c r="C401" i="1"/>
  <c r="D401" i="1"/>
  <c r="E401" i="1"/>
  <c r="F401" i="1"/>
  <c r="G401" i="1"/>
  <c r="H401" i="1"/>
  <c r="C402" i="1"/>
  <c r="D402" i="1"/>
  <c r="E402" i="1"/>
  <c r="F402" i="1"/>
  <c r="G402" i="1"/>
  <c r="H402" i="1"/>
  <c r="C403" i="1"/>
  <c r="D403" i="1"/>
  <c r="E403" i="1"/>
  <c r="F403" i="1"/>
  <c r="G403" i="1"/>
  <c r="H403" i="1"/>
  <c r="C404" i="1"/>
  <c r="D404" i="1"/>
  <c r="E404" i="1"/>
  <c r="F404" i="1"/>
  <c r="G404" i="1"/>
  <c r="H404" i="1"/>
  <c r="C405" i="1"/>
  <c r="D405" i="1"/>
  <c r="E405" i="1"/>
  <c r="F405" i="1"/>
  <c r="G405" i="1"/>
  <c r="H405" i="1"/>
  <c r="C406" i="1"/>
  <c r="D406" i="1"/>
  <c r="E406" i="1"/>
  <c r="F406" i="1"/>
  <c r="G406" i="1"/>
  <c r="H406" i="1"/>
  <c r="C407" i="1"/>
  <c r="D407" i="1"/>
  <c r="E407" i="1"/>
  <c r="F407" i="1"/>
  <c r="G407" i="1"/>
  <c r="H407" i="1"/>
  <c r="C408" i="1"/>
  <c r="D408" i="1"/>
  <c r="E408" i="1"/>
  <c r="F408" i="1"/>
  <c r="G408" i="1"/>
  <c r="H408" i="1"/>
  <c r="C409" i="1"/>
  <c r="D409" i="1"/>
  <c r="E409" i="1"/>
  <c r="F409" i="1"/>
  <c r="G409" i="1"/>
  <c r="H409" i="1"/>
  <c r="C410" i="1"/>
  <c r="D410" i="1"/>
  <c r="E410" i="1"/>
  <c r="F410" i="1"/>
  <c r="G410" i="1"/>
  <c r="H410" i="1"/>
  <c r="C411" i="1"/>
  <c r="D411" i="1"/>
  <c r="E411" i="1"/>
  <c r="F411" i="1"/>
  <c r="G411" i="1"/>
  <c r="H411" i="1"/>
  <c r="C412" i="1"/>
  <c r="D412" i="1"/>
  <c r="E412" i="1"/>
  <c r="F412" i="1"/>
  <c r="G412" i="1"/>
  <c r="H412" i="1"/>
  <c r="C413" i="1"/>
  <c r="D413" i="1"/>
  <c r="E413" i="1"/>
  <c r="F413" i="1"/>
  <c r="G413" i="1"/>
  <c r="H413" i="1"/>
  <c r="C414" i="1"/>
  <c r="D414" i="1"/>
  <c r="E414" i="1"/>
  <c r="F414" i="1"/>
  <c r="G414" i="1"/>
  <c r="H414" i="1"/>
  <c r="C415" i="1"/>
  <c r="D415" i="1"/>
  <c r="E415" i="1"/>
  <c r="F415" i="1"/>
  <c r="G415" i="1"/>
  <c r="H415" i="1"/>
  <c r="C416" i="1"/>
  <c r="D416" i="1"/>
  <c r="E416" i="1"/>
  <c r="F416" i="1"/>
  <c r="G416" i="1"/>
  <c r="H416" i="1"/>
  <c r="C417" i="1"/>
  <c r="D417" i="1"/>
  <c r="E417" i="1"/>
  <c r="F417" i="1"/>
  <c r="G417" i="1"/>
  <c r="H417" i="1"/>
  <c r="C418" i="1"/>
  <c r="D418" i="1"/>
  <c r="E418" i="1"/>
  <c r="F418" i="1"/>
  <c r="G418" i="1"/>
  <c r="H418" i="1"/>
  <c r="C419" i="1"/>
  <c r="D419" i="1"/>
  <c r="E419" i="1"/>
  <c r="F419" i="1"/>
  <c r="G419" i="1"/>
  <c r="H419" i="1"/>
  <c r="C420" i="1"/>
  <c r="D420" i="1"/>
  <c r="E420" i="1"/>
  <c r="F420" i="1"/>
  <c r="G420" i="1"/>
  <c r="H420" i="1"/>
  <c r="C421" i="1"/>
  <c r="D421" i="1"/>
  <c r="E421" i="1"/>
  <c r="F421" i="1"/>
  <c r="G421" i="1"/>
  <c r="H421" i="1"/>
  <c r="C422" i="1"/>
  <c r="D422" i="1"/>
  <c r="E422" i="1"/>
  <c r="F422" i="1"/>
  <c r="G422" i="1"/>
  <c r="H422" i="1"/>
  <c r="C423" i="1"/>
  <c r="D423" i="1"/>
  <c r="E423" i="1"/>
  <c r="F423" i="1"/>
  <c r="G423" i="1"/>
  <c r="H423" i="1"/>
  <c r="C424" i="1"/>
  <c r="D424" i="1"/>
  <c r="E424" i="1"/>
  <c r="F424" i="1"/>
  <c r="G424" i="1"/>
  <c r="H424" i="1"/>
  <c r="C425" i="1"/>
  <c r="D425" i="1"/>
  <c r="E425" i="1"/>
  <c r="F425" i="1"/>
  <c r="G425" i="1"/>
  <c r="H425" i="1"/>
  <c r="C426" i="1"/>
  <c r="D426" i="1"/>
  <c r="E426" i="1"/>
  <c r="F426" i="1"/>
  <c r="G426" i="1"/>
  <c r="H426" i="1"/>
  <c r="C427" i="1"/>
  <c r="D427" i="1"/>
  <c r="E427" i="1"/>
  <c r="F427" i="1"/>
  <c r="G427" i="1"/>
  <c r="H427" i="1"/>
  <c r="C428" i="1"/>
  <c r="D428" i="1"/>
  <c r="E428" i="1"/>
  <c r="F428" i="1"/>
  <c r="G428" i="1"/>
  <c r="H428" i="1"/>
  <c r="C429" i="1"/>
  <c r="D429" i="1"/>
  <c r="E429" i="1"/>
  <c r="F429" i="1"/>
  <c r="G429" i="1"/>
  <c r="H429" i="1"/>
  <c r="C430" i="1"/>
  <c r="D430" i="1"/>
  <c r="E430" i="1"/>
  <c r="F430" i="1"/>
  <c r="G430" i="1"/>
  <c r="H430" i="1"/>
  <c r="C431" i="1"/>
  <c r="D431" i="1"/>
  <c r="E431" i="1"/>
  <c r="F431" i="1"/>
  <c r="G431" i="1"/>
  <c r="H431" i="1"/>
  <c r="C432" i="1"/>
  <c r="D432" i="1"/>
  <c r="E432" i="1"/>
  <c r="F432" i="1"/>
  <c r="G432" i="1"/>
  <c r="H432" i="1"/>
  <c r="C433" i="1"/>
  <c r="D433" i="1"/>
  <c r="E433" i="1"/>
  <c r="F433" i="1"/>
  <c r="G433" i="1"/>
  <c r="H433" i="1"/>
  <c r="C434" i="1"/>
  <c r="D434" i="1"/>
  <c r="E434" i="1"/>
  <c r="F434" i="1"/>
  <c r="G434" i="1"/>
  <c r="H434" i="1"/>
  <c r="C435" i="1"/>
  <c r="D435" i="1"/>
  <c r="E435" i="1"/>
  <c r="F435" i="1"/>
  <c r="G435" i="1"/>
  <c r="H435" i="1"/>
  <c r="C436" i="1"/>
  <c r="D436" i="1"/>
  <c r="E436" i="1"/>
  <c r="F436" i="1"/>
  <c r="G436" i="1"/>
  <c r="H436" i="1"/>
  <c r="C437" i="1"/>
  <c r="D437" i="1"/>
  <c r="E437" i="1"/>
  <c r="F437" i="1"/>
  <c r="G437" i="1"/>
  <c r="H437" i="1"/>
  <c r="C438" i="1"/>
  <c r="D438" i="1"/>
  <c r="E438" i="1"/>
  <c r="F438" i="1"/>
  <c r="G438" i="1"/>
  <c r="H438" i="1"/>
  <c r="C439" i="1"/>
  <c r="D439" i="1"/>
  <c r="E439" i="1"/>
  <c r="F439" i="1"/>
  <c r="G439" i="1"/>
  <c r="H439" i="1"/>
  <c r="C440" i="1"/>
  <c r="D440" i="1"/>
  <c r="E440" i="1"/>
  <c r="F440" i="1"/>
  <c r="G440" i="1"/>
  <c r="H440" i="1"/>
  <c r="C441" i="1"/>
  <c r="D441" i="1"/>
  <c r="E441" i="1"/>
  <c r="F441" i="1"/>
  <c r="G441" i="1"/>
  <c r="H441" i="1"/>
  <c r="C442" i="1"/>
  <c r="D442" i="1"/>
  <c r="E442" i="1"/>
  <c r="F442" i="1"/>
  <c r="G442" i="1"/>
  <c r="H442" i="1"/>
  <c r="C443" i="1"/>
  <c r="D443" i="1"/>
  <c r="E443" i="1"/>
  <c r="F443" i="1"/>
  <c r="G443" i="1"/>
  <c r="H443" i="1"/>
  <c r="C444" i="1"/>
  <c r="D444" i="1"/>
  <c r="E444" i="1"/>
  <c r="F444" i="1"/>
  <c r="G444" i="1"/>
  <c r="H444" i="1"/>
  <c r="C445" i="1"/>
  <c r="D445" i="1"/>
  <c r="E445" i="1"/>
  <c r="F445" i="1"/>
  <c r="G445" i="1"/>
  <c r="H445" i="1"/>
  <c r="C446" i="1"/>
  <c r="D446" i="1"/>
  <c r="E446" i="1"/>
  <c r="F446" i="1"/>
  <c r="G446" i="1"/>
  <c r="H446" i="1"/>
  <c r="C447" i="1"/>
  <c r="D447" i="1"/>
  <c r="E447" i="1"/>
  <c r="F447" i="1"/>
  <c r="G447" i="1"/>
  <c r="H447" i="1"/>
  <c r="C448" i="1"/>
  <c r="D448" i="1"/>
  <c r="E448" i="1"/>
  <c r="F448" i="1"/>
  <c r="G448" i="1"/>
  <c r="H448" i="1"/>
  <c r="C449" i="1"/>
  <c r="D449" i="1"/>
  <c r="E449" i="1"/>
  <c r="F449" i="1"/>
  <c r="G449" i="1"/>
  <c r="H449" i="1"/>
  <c r="C450" i="1"/>
  <c r="D450" i="1"/>
  <c r="E450" i="1"/>
  <c r="F450" i="1"/>
  <c r="G450" i="1"/>
  <c r="H450" i="1"/>
  <c r="C451" i="1"/>
  <c r="D451" i="1"/>
  <c r="E451" i="1"/>
  <c r="F451" i="1"/>
  <c r="G451" i="1"/>
  <c r="H451" i="1"/>
  <c r="C452" i="1"/>
  <c r="D452" i="1"/>
  <c r="E452" i="1"/>
  <c r="F452" i="1"/>
  <c r="G452" i="1"/>
  <c r="H452" i="1"/>
  <c r="C453" i="1"/>
  <c r="D453" i="1"/>
  <c r="E453" i="1"/>
  <c r="F453" i="1"/>
  <c r="G453" i="1"/>
  <c r="H453" i="1"/>
  <c r="C454" i="1"/>
  <c r="D454" i="1"/>
  <c r="E454" i="1"/>
  <c r="F454" i="1"/>
  <c r="G454" i="1"/>
  <c r="H454" i="1"/>
  <c r="C455" i="1"/>
  <c r="D455" i="1"/>
  <c r="E455" i="1"/>
  <c r="F455" i="1"/>
  <c r="G455" i="1"/>
  <c r="H455" i="1"/>
  <c r="C456" i="1"/>
  <c r="D456" i="1"/>
  <c r="E456" i="1"/>
  <c r="F456" i="1"/>
  <c r="G456" i="1"/>
  <c r="H456" i="1"/>
  <c r="C457" i="1"/>
  <c r="D457" i="1"/>
  <c r="E457" i="1"/>
  <c r="F457" i="1"/>
  <c r="G457" i="1"/>
  <c r="H457" i="1"/>
  <c r="C458" i="1"/>
  <c r="D458" i="1"/>
  <c r="E458" i="1"/>
  <c r="F458" i="1"/>
  <c r="G458" i="1"/>
  <c r="H458" i="1"/>
  <c r="C459" i="1"/>
  <c r="D459" i="1"/>
  <c r="E459" i="1"/>
  <c r="F459" i="1"/>
  <c r="G459" i="1"/>
  <c r="H459" i="1"/>
  <c r="C460" i="1"/>
  <c r="D460" i="1"/>
  <c r="E460" i="1"/>
  <c r="F460" i="1"/>
  <c r="G460" i="1"/>
  <c r="H460" i="1"/>
  <c r="C461" i="1"/>
  <c r="D461" i="1"/>
  <c r="E461" i="1"/>
  <c r="F461" i="1"/>
  <c r="G461" i="1"/>
  <c r="H461" i="1"/>
  <c r="C462" i="1"/>
  <c r="D462" i="1"/>
  <c r="E462" i="1"/>
  <c r="F462" i="1"/>
  <c r="G462" i="1"/>
  <c r="H462" i="1"/>
  <c r="C463" i="1"/>
  <c r="D463" i="1"/>
  <c r="E463" i="1"/>
  <c r="F463" i="1"/>
  <c r="G463" i="1"/>
  <c r="H463" i="1"/>
  <c r="C464" i="1"/>
  <c r="D464" i="1"/>
  <c r="E464" i="1"/>
  <c r="F464" i="1"/>
  <c r="G464" i="1"/>
  <c r="H464" i="1"/>
  <c r="C465" i="1"/>
  <c r="D465" i="1"/>
  <c r="E465" i="1"/>
  <c r="F465" i="1"/>
  <c r="G465" i="1"/>
  <c r="H465" i="1"/>
  <c r="C466" i="1"/>
  <c r="D466" i="1"/>
  <c r="E466" i="1"/>
  <c r="F466" i="1"/>
  <c r="G466" i="1"/>
  <c r="H466" i="1"/>
  <c r="C467" i="1"/>
  <c r="D467" i="1"/>
  <c r="E467" i="1"/>
  <c r="F467" i="1"/>
  <c r="G467" i="1"/>
  <c r="H467" i="1"/>
  <c r="C468" i="1"/>
  <c r="D468" i="1"/>
  <c r="E468" i="1"/>
  <c r="F468" i="1"/>
  <c r="G468" i="1"/>
  <c r="H468" i="1"/>
  <c r="C469" i="1"/>
  <c r="D469" i="1"/>
  <c r="E469" i="1"/>
  <c r="F469" i="1"/>
  <c r="G469" i="1"/>
  <c r="H469" i="1"/>
  <c r="C470" i="1"/>
  <c r="D470" i="1"/>
  <c r="E470" i="1"/>
  <c r="F470" i="1"/>
  <c r="G470" i="1"/>
  <c r="H470" i="1"/>
  <c r="C471" i="1"/>
  <c r="D471" i="1"/>
  <c r="E471" i="1"/>
  <c r="F471" i="1"/>
  <c r="G471" i="1"/>
  <c r="H471" i="1"/>
  <c r="C472" i="1"/>
  <c r="D472" i="1"/>
  <c r="E472" i="1"/>
  <c r="F472" i="1"/>
  <c r="G472" i="1"/>
  <c r="H472" i="1"/>
  <c r="C473" i="1"/>
  <c r="D473" i="1"/>
  <c r="E473" i="1"/>
  <c r="F473" i="1"/>
  <c r="G473" i="1"/>
  <c r="H473" i="1"/>
  <c r="C474" i="1"/>
  <c r="D474" i="1"/>
  <c r="E474" i="1"/>
  <c r="F474" i="1"/>
  <c r="G474" i="1"/>
  <c r="H474" i="1"/>
  <c r="C475" i="1"/>
  <c r="D475" i="1"/>
  <c r="E475" i="1"/>
  <c r="F475" i="1"/>
  <c r="G475" i="1"/>
  <c r="H475" i="1"/>
  <c r="C476" i="1"/>
  <c r="D476" i="1"/>
  <c r="E476" i="1"/>
  <c r="F476" i="1"/>
  <c r="G476" i="1"/>
  <c r="H476" i="1"/>
  <c r="C477" i="1"/>
  <c r="D477" i="1"/>
  <c r="E477" i="1"/>
  <c r="F477" i="1"/>
  <c r="G477" i="1"/>
  <c r="H477" i="1"/>
  <c r="C478" i="1"/>
  <c r="D478" i="1"/>
  <c r="E478" i="1"/>
  <c r="F478" i="1"/>
  <c r="G478" i="1"/>
  <c r="H478" i="1"/>
  <c r="C479" i="1"/>
  <c r="D479" i="1"/>
  <c r="E479" i="1"/>
  <c r="F479" i="1"/>
  <c r="G479" i="1"/>
  <c r="H479" i="1"/>
  <c r="C480" i="1"/>
  <c r="D480" i="1"/>
  <c r="E480" i="1"/>
  <c r="F480" i="1"/>
  <c r="G480" i="1"/>
  <c r="H480" i="1"/>
  <c r="C481" i="1"/>
  <c r="D481" i="1"/>
  <c r="E481" i="1"/>
  <c r="F481" i="1"/>
  <c r="G481" i="1"/>
  <c r="H481" i="1"/>
  <c r="C482" i="1"/>
  <c r="D482" i="1"/>
  <c r="E482" i="1"/>
  <c r="F482" i="1"/>
  <c r="G482" i="1"/>
  <c r="H482" i="1"/>
  <c r="C483" i="1"/>
  <c r="D483" i="1"/>
  <c r="E483" i="1"/>
  <c r="F483" i="1"/>
  <c r="G483" i="1"/>
  <c r="H483" i="1"/>
  <c r="C484" i="1"/>
  <c r="D484" i="1"/>
  <c r="E484" i="1"/>
  <c r="F484" i="1"/>
  <c r="G484" i="1"/>
  <c r="H484" i="1"/>
  <c r="C485" i="1"/>
  <c r="D485" i="1"/>
  <c r="E485" i="1"/>
  <c r="F485" i="1"/>
  <c r="G485" i="1"/>
  <c r="H485" i="1"/>
  <c r="C486" i="1"/>
  <c r="D486" i="1"/>
  <c r="E486" i="1"/>
  <c r="F486" i="1"/>
  <c r="G486" i="1"/>
  <c r="H486" i="1"/>
  <c r="C487" i="1"/>
  <c r="D487" i="1"/>
  <c r="E487" i="1"/>
  <c r="F487" i="1"/>
  <c r="G487" i="1"/>
  <c r="H487" i="1"/>
  <c r="C488" i="1"/>
  <c r="D488" i="1"/>
  <c r="E488" i="1"/>
  <c r="F488" i="1"/>
  <c r="G488" i="1"/>
  <c r="H488" i="1"/>
  <c r="C489" i="1"/>
  <c r="D489" i="1"/>
  <c r="E489" i="1"/>
  <c r="F489" i="1"/>
  <c r="G489" i="1"/>
  <c r="H489" i="1"/>
  <c r="C490" i="1"/>
  <c r="D490" i="1"/>
  <c r="E490" i="1"/>
  <c r="F490" i="1"/>
  <c r="G490" i="1"/>
  <c r="H490" i="1"/>
  <c r="C491" i="1"/>
  <c r="D491" i="1"/>
  <c r="E491" i="1"/>
  <c r="F491" i="1"/>
  <c r="G491" i="1"/>
  <c r="H491" i="1"/>
  <c r="C492" i="1"/>
  <c r="D492" i="1"/>
  <c r="E492" i="1"/>
  <c r="F492" i="1"/>
  <c r="G492" i="1"/>
  <c r="H492" i="1"/>
  <c r="C493" i="1"/>
  <c r="D493" i="1"/>
  <c r="E493" i="1"/>
  <c r="F493" i="1"/>
  <c r="G493" i="1"/>
  <c r="H493" i="1"/>
  <c r="C494" i="1"/>
  <c r="D494" i="1"/>
  <c r="E494" i="1"/>
  <c r="F494" i="1"/>
  <c r="G494" i="1"/>
  <c r="H494" i="1"/>
  <c r="C495" i="1"/>
  <c r="D495" i="1"/>
  <c r="E495" i="1"/>
  <c r="F495" i="1"/>
  <c r="G495" i="1"/>
  <c r="H495" i="1"/>
  <c r="C496" i="1"/>
  <c r="D496" i="1"/>
  <c r="E496" i="1"/>
  <c r="F496" i="1"/>
  <c r="G496" i="1"/>
  <c r="H496" i="1"/>
  <c r="C497" i="1"/>
  <c r="D497" i="1"/>
  <c r="E497" i="1"/>
  <c r="F497" i="1"/>
  <c r="G497" i="1"/>
  <c r="H497" i="1"/>
  <c r="C498" i="1"/>
  <c r="D498" i="1"/>
  <c r="E498" i="1"/>
  <c r="F498" i="1"/>
  <c r="G498" i="1"/>
  <c r="H498" i="1"/>
  <c r="C499" i="1"/>
  <c r="D499" i="1"/>
  <c r="E499" i="1"/>
  <c r="F499" i="1"/>
  <c r="G499" i="1"/>
  <c r="H499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2" i="4"/>
  <c r="O2" i="3"/>
  <c r="O3" i="3"/>
  <c r="O4" i="3"/>
  <c r="O5" i="3"/>
  <c r="P5" i="3"/>
  <c r="P4" i="3"/>
  <c r="P3" i="3"/>
  <c r="P2" i="3"/>
  <c r="C2" i="3"/>
  <c r="C3" i="3"/>
  <c r="D3" i="3"/>
  <c r="C4" i="3"/>
  <c r="D2" i="3"/>
  <c r="B11" i="1"/>
  <c r="L2" i="3"/>
  <c r="M2" i="3"/>
  <c r="L3" i="3"/>
  <c r="I2" i="3"/>
  <c r="J2" i="3"/>
  <c r="I3" i="3"/>
  <c r="F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G2" i="3"/>
  <c r="K3" i="2"/>
  <c r="L3" i="2"/>
  <c r="V3" i="2"/>
  <c r="W3" i="2"/>
  <c r="L2" i="2"/>
  <c r="V2" i="2"/>
  <c r="T2" i="2"/>
  <c r="R2" i="2"/>
  <c r="P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3" i="2"/>
  <c r="T3" i="2"/>
  <c r="U3" i="2"/>
  <c r="K4" i="2"/>
  <c r="K5" i="2"/>
  <c r="O6" i="3"/>
  <c r="C5" i="3"/>
  <c r="D4" i="3"/>
  <c r="M3" i="3"/>
  <c r="L4" i="3"/>
  <c r="J3" i="3"/>
  <c r="I4" i="3"/>
  <c r="P3" i="2"/>
  <c r="Q3" i="2"/>
  <c r="M3" i="2"/>
  <c r="R3" i="2"/>
  <c r="S3" i="2"/>
  <c r="M2" i="2"/>
  <c r="N3" i="2"/>
  <c r="K6" i="2"/>
  <c r="L5" i="2"/>
  <c r="L4" i="2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500" i="1"/>
  <c r="G501" i="1"/>
  <c r="Z5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24" i="1"/>
  <c r="G25" i="1"/>
  <c r="Z4" i="1"/>
  <c r="G502" i="1"/>
  <c r="Z6" i="1"/>
  <c r="G503" i="1"/>
  <c r="G504" i="1"/>
  <c r="Z8" i="1"/>
  <c r="G505" i="1"/>
  <c r="Z9" i="1"/>
  <c r="G506" i="1"/>
  <c r="Z10" i="1"/>
  <c r="G507" i="1"/>
  <c r="Z11" i="1"/>
  <c r="G508" i="1"/>
  <c r="Z12" i="1"/>
  <c r="G509" i="1"/>
  <c r="G510" i="1"/>
  <c r="Z14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4" i="1"/>
  <c r="Z3" i="1"/>
  <c r="C24" i="1"/>
  <c r="C25" i="1"/>
  <c r="B14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B6" i="1"/>
  <c r="B5" i="1"/>
  <c r="B4" i="1"/>
  <c r="C4" i="1"/>
  <c r="P6" i="3"/>
  <c r="O7" i="3"/>
  <c r="B7" i="1"/>
  <c r="D5" i="3"/>
  <c r="C6" i="3"/>
  <c r="C10" i="1"/>
  <c r="C26" i="1"/>
  <c r="D25" i="1"/>
  <c r="B13" i="1"/>
  <c r="D24" i="1"/>
  <c r="C11" i="1"/>
  <c r="Z7" i="1"/>
  <c r="Z13" i="1"/>
  <c r="M4" i="3"/>
  <c r="L5" i="3"/>
  <c r="J4" i="3"/>
  <c r="I5" i="3"/>
  <c r="R4" i="2"/>
  <c r="S4" i="2"/>
  <c r="R5" i="2"/>
  <c r="S5" i="2"/>
  <c r="M5" i="2"/>
  <c r="V5" i="2"/>
  <c r="T5" i="2"/>
  <c r="P5" i="2"/>
  <c r="M4" i="2"/>
  <c r="N4" i="2"/>
  <c r="T4" i="2"/>
  <c r="U4" i="2"/>
  <c r="U5" i="2"/>
  <c r="P4" i="2"/>
  <c r="Q4" i="2"/>
  <c r="Q5" i="2"/>
  <c r="V4" i="2"/>
  <c r="W4" i="2"/>
  <c r="W5" i="2"/>
  <c r="O3" i="2"/>
  <c r="L6" i="2"/>
  <c r="K7" i="2"/>
  <c r="P7" i="3"/>
  <c r="O8" i="3"/>
  <c r="E24" i="1"/>
  <c r="F24" i="1"/>
  <c r="C7" i="3"/>
  <c r="D6" i="3"/>
  <c r="C27" i="1"/>
  <c r="D26" i="1"/>
  <c r="AA13" i="1"/>
  <c r="M5" i="3"/>
  <c r="L6" i="3"/>
  <c r="J5" i="3"/>
  <c r="I6" i="3"/>
  <c r="P6" i="2"/>
  <c r="Q6" i="2"/>
  <c r="M6" i="2"/>
  <c r="R6" i="2"/>
  <c r="S6" i="2"/>
  <c r="V6" i="2"/>
  <c r="W6" i="2"/>
  <c r="T6" i="2"/>
  <c r="U6" i="2"/>
  <c r="N5" i="2"/>
  <c r="O4" i="2"/>
  <c r="K8" i="2"/>
  <c r="L7" i="2"/>
  <c r="AA7" i="1"/>
  <c r="P8" i="3"/>
  <c r="O9" i="3"/>
  <c r="E25" i="1"/>
  <c r="F25" i="1"/>
  <c r="D7" i="3"/>
  <c r="C8" i="3"/>
  <c r="C28" i="1"/>
  <c r="D27" i="1"/>
  <c r="AA3" i="1"/>
  <c r="AA4" i="1"/>
  <c r="AA12" i="1"/>
  <c r="AA14" i="1"/>
  <c r="AA11" i="1"/>
  <c r="AA9" i="1"/>
  <c r="AA8" i="1"/>
  <c r="AA6" i="1"/>
  <c r="AA10" i="1"/>
  <c r="AA5" i="1"/>
  <c r="L7" i="3"/>
  <c r="M6" i="3"/>
  <c r="I7" i="3"/>
  <c r="J6" i="3"/>
  <c r="V7" i="2"/>
  <c r="W7" i="2"/>
  <c r="M7" i="2"/>
  <c r="P7" i="2"/>
  <c r="T7" i="2"/>
  <c r="U7" i="2"/>
  <c r="R7" i="2"/>
  <c r="S7" i="2"/>
  <c r="Q7" i="2"/>
  <c r="N6" i="2"/>
  <c r="O5" i="2"/>
  <c r="K9" i="2"/>
  <c r="L8" i="2"/>
  <c r="P9" i="3"/>
  <c r="O10" i="3"/>
  <c r="E26" i="1"/>
  <c r="D8" i="3"/>
  <c r="C9" i="3"/>
  <c r="C29" i="1"/>
  <c r="D28" i="1"/>
  <c r="M7" i="3"/>
  <c r="L8" i="3"/>
  <c r="J7" i="3"/>
  <c r="I8" i="3"/>
  <c r="T8" i="2"/>
  <c r="U8" i="2"/>
  <c r="R8" i="2"/>
  <c r="S8" i="2"/>
  <c r="M8" i="2"/>
  <c r="V8" i="2"/>
  <c r="P8" i="2"/>
  <c r="Q8" i="2"/>
  <c r="W8" i="2"/>
  <c r="N7" i="2"/>
  <c r="O6" i="2"/>
  <c r="K10" i="2"/>
  <c r="L9" i="2"/>
  <c r="P10" i="3"/>
  <c r="O11" i="3"/>
  <c r="F26" i="1"/>
  <c r="E27" i="1"/>
  <c r="D9" i="3"/>
  <c r="C10" i="3"/>
  <c r="C30" i="1"/>
  <c r="D29" i="1"/>
  <c r="M8" i="3"/>
  <c r="L9" i="3"/>
  <c r="J8" i="3"/>
  <c r="I9" i="3"/>
  <c r="P9" i="2"/>
  <c r="Q9" i="2"/>
  <c r="M9" i="2"/>
  <c r="V9" i="2"/>
  <c r="W9" i="2"/>
  <c r="T9" i="2"/>
  <c r="U9" i="2"/>
  <c r="R9" i="2"/>
  <c r="S9" i="2"/>
  <c r="N8" i="2"/>
  <c r="O7" i="2"/>
  <c r="L10" i="2"/>
  <c r="M10" i="2"/>
  <c r="K11" i="2"/>
  <c r="P11" i="3"/>
  <c r="O12" i="3"/>
  <c r="E28" i="1"/>
  <c r="F28" i="1"/>
  <c r="F27" i="1"/>
  <c r="C11" i="3"/>
  <c r="D10" i="3"/>
  <c r="C31" i="1"/>
  <c r="D30" i="1"/>
  <c r="M9" i="3"/>
  <c r="L10" i="3"/>
  <c r="J9" i="3"/>
  <c r="I10" i="3"/>
  <c r="T10" i="2"/>
  <c r="U10" i="2"/>
  <c r="V10" i="2"/>
  <c r="W10" i="2"/>
  <c r="R10" i="2"/>
  <c r="S10" i="2"/>
  <c r="P10" i="2"/>
  <c r="Q10" i="2"/>
  <c r="N9" i="2"/>
  <c r="O8" i="2"/>
  <c r="K12" i="2"/>
  <c r="L11" i="2"/>
  <c r="P12" i="3"/>
  <c r="O13" i="3"/>
  <c r="E29" i="1"/>
  <c r="F29" i="1"/>
  <c r="D11" i="3"/>
  <c r="C12" i="3"/>
  <c r="C32" i="1"/>
  <c r="D31" i="1"/>
  <c r="L11" i="3"/>
  <c r="M10" i="3"/>
  <c r="I11" i="3"/>
  <c r="J10" i="3"/>
  <c r="R11" i="2"/>
  <c r="S11" i="2"/>
  <c r="V11" i="2"/>
  <c r="W11" i="2"/>
  <c r="P11" i="2"/>
  <c r="Q11" i="2"/>
  <c r="M11" i="2"/>
  <c r="T11" i="2"/>
  <c r="U11" i="2"/>
  <c r="N10" i="2"/>
  <c r="O9" i="2"/>
  <c r="K13" i="2"/>
  <c r="L12" i="2"/>
  <c r="P13" i="3"/>
  <c r="O14" i="3"/>
  <c r="E30" i="1"/>
  <c r="F30" i="1"/>
  <c r="C13" i="3"/>
  <c r="D12" i="3"/>
  <c r="C33" i="1"/>
  <c r="D32" i="1"/>
  <c r="M11" i="3"/>
  <c r="L12" i="3"/>
  <c r="J11" i="3"/>
  <c r="I12" i="3"/>
  <c r="M12" i="2"/>
  <c r="P12" i="2"/>
  <c r="Q12" i="2"/>
  <c r="R12" i="2"/>
  <c r="S12" i="2"/>
  <c r="V12" i="2"/>
  <c r="W12" i="2"/>
  <c r="T12" i="2"/>
  <c r="U12" i="2"/>
  <c r="N11" i="2"/>
  <c r="O10" i="2"/>
  <c r="L13" i="2"/>
  <c r="K14" i="2"/>
  <c r="P14" i="3"/>
  <c r="O15" i="3"/>
  <c r="E31" i="1"/>
  <c r="F31" i="1"/>
  <c r="D13" i="3"/>
  <c r="C14" i="3"/>
  <c r="C34" i="1"/>
  <c r="D33" i="1"/>
  <c r="M12" i="3"/>
  <c r="L13" i="3"/>
  <c r="J12" i="3"/>
  <c r="I13" i="3"/>
  <c r="R13" i="2"/>
  <c r="S13" i="2"/>
  <c r="V13" i="2"/>
  <c r="W13" i="2"/>
  <c r="T13" i="2"/>
  <c r="U13" i="2"/>
  <c r="M13" i="2"/>
  <c r="P13" i="2"/>
  <c r="Q13" i="2"/>
  <c r="N12" i="2"/>
  <c r="O11" i="2"/>
  <c r="L14" i="2"/>
  <c r="K15" i="2"/>
  <c r="P15" i="3"/>
  <c r="O16" i="3"/>
  <c r="E32" i="1"/>
  <c r="F32" i="1"/>
  <c r="C15" i="3"/>
  <c r="D14" i="3"/>
  <c r="C35" i="1"/>
  <c r="D34" i="1"/>
  <c r="M13" i="3"/>
  <c r="L14" i="3"/>
  <c r="J13" i="3"/>
  <c r="I14" i="3"/>
  <c r="P14" i="2"/>
  <c r="Q14" i="2"/>
  <c r="M14" i="2"/>
  <c r="R14" i="2"/>
  <c r="S14" i="2"/>
  <c r="V14" i="2"/>
  <c r="T14" i="2"/>
  <c r="W14" i="2"/>
  <c r="U14" i="2"/>
  <c r="N13" i="2"/>
  <c r="O12" i="2"/>
  <c r="K16" i="2"/>
  <c r="L15" i="2"/>
  <c r="P16" i="3"/>
  <c r="O17" i="3"/>
  <c r="E33" i="1"/>
  <c r="F33" i="1"/>
  <c r="D15" i="3"/>
  <c r="C16" i="3"/>
  <c r="C36" i="1"/>
  <c r="D35" i="1"/>
  <c r="L15" i="3"/>
  <c r="M14" i="3"/>
  <c r="I15" i="3"/>
  <c r="J14" i="3"/>
  <c r="R15" i="2"/>
  <c r="S15" i="2"/>
  <c r="M15" i="2"/>
  <c r="P15" i="2"/>
  <c r="Q15" i="2"/>
  <c r="V15" i="2"/>
  <c r="T15" i="2"/>
  <c r="U15" i="2"/>
  <c r="W15" i="2"/>
  <c r="N14" i="2"/>
  <c r="O13" i="2"/>
  <c r="K17" i="2"/>
  <c r="L16" i="2"/>
  <c r="P17" i="3"/>
  <c r="O18" i="3"/>
  <c r="E34" i="1"/>
  <c r="F34" i="1"/>
  <c r="D16" i="3"/>
  <c r="C17" i="3"/>
  <c r="C37" i="1"/>
  <c r="D36" i="1"/>
  <c r="M15" i="3"/>
  <c r="L16" i="3"/>
  <c r="J15" i="3"/>
  <c r="I16" i="3"/>
  <c r="P16" i="2"/>
  <c r="Q16" i="2"/>
  <c r="T16" i="2"/>
  <c r="U16" i="2"/>
  <c r="M16" i="2"/>
  <c r="V16" i="2"/>
  <c r="W16" i="2"/>
  <c r="R16" i="2"/>
  <c r="S16" i="2"/>
  <c r="N15" i="2"/>
  <c r="O14" i="2"/>
  <c r="K18" i="2"/>
  <c r="L17" i="2"/>
  <c r="P18" i="3"/>
  <c r="O19" i="3"/>
  <c r="E35" i="1"/>
  <c r="F35" i="1"/>
  <c r="D17" i="3"/>
  <c r="C18" i="3"/>
  <c r="C38" i="1"/>
  <c r="D37" i="1"/>
  <c r="M16" i="3"/>
  <c r="L17" i="3"/>
  <c r="J16" i="3"/>
  <c r="I17" i="3"/>
  <c r="V17" i="2"/>
  <c r="W17" i="2"/>
  <c r="P17" i="2"/>
  <c r="Q17" i="2"/>
  <c r="T17" i="2"/>
  <c r="U17" i="2"/>
  <c r="M17" i="2"/>
  <c r="R17" i="2"/>
  <c r="S17" i="2"/>
  <c r="N16" i="2"/>
  <c r="O15" i="2"/>
  <c r="L18" i="2"/>
  <c r="K19" i="2"/>
  <c r="P19" i="3"/>
  <c r="O20" i="3"/>
  <c r="E36" i="1"/>
  <c r="C19" i="3"/>
  <c r="D18" i="3"/>
  <c r="C39" i="1"/>
  <c r="D38" i="1"/>
  <c r="M17" i="3"/>
  <c r="L18" i="3"/>
  <c r="J17" i="3"/>
  <c r="I18" i="3"/>
  <c r="R18" i="2"/>
  <c r="S18" i="2"/>
  <c r="M18" i="2"/>
  <c r="V18" i="2"/>
  <c r="P18" i="2"/>
  <c r="Q18" i="2"/>
  <c r="T18" i="2"/>
  <c r="W18" i="2"/>
  <c r="U18" i="2"/>
  <c r="N17" i="2"/>
  <c r="O16" i="2"/>
  <c r="L19" i="2"/>
  <c r="M19" i="2"/>
  <c r="K20" i="2"/>
  <c r="P20" i="3"/>
  <c r="O21" i="3"/>
  <c r="E37" i="1"/>
  <c r="F36" i="1"/>
  <c r="D19" i="3"/>
  <c r="C20" i="3"/>
  <c r="C40" i="1"/>
  <c r="D39" i="1"/>
  <c r="L19" i="3"/>
  <c r="M18" i="3"/>
  <c r="I19" i="3"/>
  <c r="J18" i="3"/>
  <c r="T19" i="2"/>
  <c r="U19" i="2"/>
  <c r="R19" i="2"/>
  <c r="S19" i="2"/>
  <c r="P19" i="2"/>
  <c r="Q19" i="2"/>
  <c r="V19" i="2"/>
  <c r="W19" i="2"/>
  <c r="N18" i="2"/>
  <c r="O17" i="2"/>
  <c r="L20" i="2"/>
  <c r="K21" i="2"/>
  <c r="P21" i="3"/>
  <c r="O22" i="3"/>
  <c r="F37" i="1"/>
  <c r="E38" i="1"/>
  <c r="C21" i="3"/>
  <c r="D20" i="3"/>
  <c r="C41" i="1"/>
  <c r="D40" i="1"/>
  <c r="M19" i="3"/>
  <c r="L20" i="3"/>
  <c r="J19" i="3"/>
  <c r="I20" i="3"/>
  <c r="T20" i="2"/>
  <c r="U20" i="2"/>
  <c r="P20" i="2"/>
  <c r="Q20" i="2"/>
  <c r="R20" i="2"/>
  <c r="S20" i="2"/>
  <c r="V20" i="2"/>
  <c r="W20" i="2"/>
  <c r="M20" i="2"/>
  <c r="N19" i="2"/>
  <c r="O18" i="2"/>
  <c r="L21" i="2"/>
  <c r="M21" i="2"/>
  <c r="K22" i="2"/>
  <c r="P22" i="3"/>
  <c r="O23" i="3"/>
  <c r="E39" i="1"/>
  <c r="F38" i="1"/>
  <c r="D21" i="3"/>
  <c r="C22" i="3"/>
  <c r="C42" i="1"/>
  <c r="D41" i="1"/>
  <c r="M20" i="3"/>
  <c r="L21" i="3"/>
  <c r="J20" i="3"/>
  <c r="I21" i="3"/>
  <c r="V21" i="2"/>
  <c r="W21" i="2"/>
  <c r="T21" i="2"/>
  <c r="U21" i="2"/>
  <c r="R21" i="2"/>
  <c r="S21" i="2"/>
  <c r="P21" i="2"/>
  <c r="Q21" i="2"/>
  <c r="N20" i="2"/>
  <c r="O19" i="2"/>
  <c r="L22" i="2"/>
  <c r="K23" i="2"/>
  <c r="P23" i="3"/>
  <c r="O24" i="3"/>
  <c r="E40" i="1"/>
  <c r="F40" i="1"/>
  <c r="F39" i="1"/>
  <c r="C23" i="3"/>
  <c r="D22" i="3"/>
  <c r="C43" i="1"/>
  <c r="D42" i="1"/>
  <c r="M21" i="3"/>
  <c r="L22" i="3"/>
  <c r="J21" i="3"/>
  <c r="I22" i="3"/>
  <c r="R22" i="2"/>
  <c r="S22" i="2"/>
  <c r="M22" i="2"/>
  <c r="P22" i="2"/>
  <c r="Q22" i="2"/>
  <c r="V22" i="2"/>
  <c r="W22" i="2"/>
  <c r="T22" i="2"/>
  <c r="U22" i="2"/>
  <c r="N21" i="2"/>
  <c r="O20" i="2"/>
  <c r="L23" i="2"/>
  <c r="M23" i="2"/>
  <c r="K24" i="2"/>
  <c r="E41" i="1"/>
  <c r="E42" i="1"/>
  <c r="F42" i="1"/>
  <c r="P24" i="3"/>
  <c r="O25" i="3"/>
  <c r="D23" i="3"/>
  <c r="C24" i="3"/>
  <c r="C44" i="1"/>
  <c r="D43" i="1"/>
  <c r="L23" i="3"/>
  <c r="M22" i="3"/>
  <c r="I23" i="3"/>
  <c r="J22" i="3"/>
  <c r="P23" i="2"/>
  <c r="Q23" i="2"/>
  <c r="V23" i="2"/>
  <c r="W23" i="2"/>
  <c r="T23" i="2"/>
  <c r="U23" i="2"/>
  <c r="R23" i="2"/>
  <c r="S23" i="2"/>
  <c r="N22" i="2"/>
  <c r="O21" i="2"/>
  <c r="K25" i="2"/>
  <c r="L24" i="2"/>
  <c r="F41" i="1"/>
  <c r="E43" i="1"/>
  <c r="F43" i="1"/>
  <c r="P25" i="3"/>
  <c r="O26" i="3"/>
  <c r="D24" i="3"/>
  <c r="C25" i="3"/>
  <c r="C45" i="1"/>
  <c r="D44" i="1"/>
  <c r="M23" i="3"/>
  <c r="L24" i="3"/>
  <c r="J23" i="3"/>
  <c r="I24" i="3"/>
  <c r="T24" i="2"/>
  <c r="U24" i="2"/>
  <c r="V24" i="2"/>
  <c r="W24" i="2"/>
  <c r="P24" i="2"/>
  <c r="Q24" i="2"/>
  <c r="R24" i="2"/>
  <c r="S24" i="2"/>
  <c r="M24" i="2"/>
  <c r="N23" i="2"/>
  <c r="O22" i="2"/>
  <c r="L25" i="2"/>
  <c r="K26" i="2"/>
  <c r="E44" i="1"/>
  <c r="F44" i="1"/>
  <c r="P26" i="3"/>
  <c r="O27" i="3"/>
  <c r="D25" i="3"/>
  <c r="C26" i="3"/>
  <c r="C46" i="1"/>
  <c r="D45" i="1"/>
  <c r="M24" i="3"/>
  <c r="L25" i="3"/>
  <c r="J24" i="3"/>
  <c r="I25" i="3"/>
  <c r="V25" i="2"/>
  <c r="W25" i="2"/>
  <c r="R25" i="2"/>
  <c r="S25" i="2"/>
  <c r="P25" i="2"/>
  <c r="Q25" i="2"/>
  <c r="M25" i="2"/>
  <c r="T25" i="2"/>
  <c r="U25" i="2"/>
  <c r="N24" i="2"/>
  <c r="O23" i="2"/>
  <c r="K27" i="2"/>
  <c r="L26" i="2"/>
  <c r="E45" i="1"/>
  <c r="P27" i="3"/>
  <c r="O28" i="3"/>
  <c r="C27" i="3"/>
  <c r="D26" i="3"/>
  <c r="F45" i="1"/>
  <c r="C47" i="1"/>
  <c r="D46" i="1"/>
  <c r="M25" i="3"/>
  <c r="L26" i="3"/>
  <c r="J25" i="3"/>
  <c r="I26" i="3"/>
  <c r="M26" i="2"/>
  <c r="V26" i="2"/>
  <c r="W26" i="2"/>
  <c r="T26" i="2"/>
  <c r="U26" i="2"/>
  <c r="R26" i="2"/>
  <c r="P26" i="2"/>
  <c r="S26" i="2"/>
  <c r="Q26" i="2"/>
  <c r="N25" i="2"/>
  <c r="O24" i="2"/>
  <c r="L27" i="2"/>
  <c r="M27" i="2"/>
  <c r="K28" i="2"/>
  <c r="E46" i="1"/>
  <c r="F46" i="1"/>
  <c r="P28" i="3"/>
  <c r="O29" i="3"/>
  <c r="D27" i="3"/>
  <c r="C28" i="3"/>
  <c r="C48" i="1"/>
  <c r="D47" i="1"/>
  <c r="L27" i="3"/>
  <c r="M26" i="3"/>
  <c r="I27" i="3"/>
  <c r="J26" i="3"/>
  <c r="T27" i="2"/>
  <c r="U27" i="2"/>
  <c r="R27" i="2"/>
  <c r="P27" i="2"/>
  <c r="V27" i="2"/>
  <c r="W27" i="2"/>
  <c r="Q27" i="2"/>
  <c r="S27" i="2"/>
  <c r="N26" i="2"/>
  <c r="O25" i="2"/>
  <c r="L28" i="2"/>
  <c r="M28" i="2"/>
  <c r="K29" i="2"/>
  <c r="E47" i="1"/>
  <c r="F47" i="1"/>
  <c r="P29" i="3"/>
  <c r="O30" i="3"/>
  <c r="D28" i="3"/>
  <c r="C29" i="3"/>
  <c r="C49" i="1"/>
  <c r="D48" i="1"/>
  <c r="M27" i="3"/>
  <c r="L28" i="3"/>
  <c r="J27" i="3"/>
  <c r="I28" i="3"/>
  <c r="P28" i="2"/>
  <c r="Q28" i="2"/>
  <c r="V28" i="2"/>
  <c r="W28" i="2"/>
  <c r="T28" i="2"/>
  <c r="U28" i="2"/>
  <c r="R28" i="2"/>
  <c r="S28" i="2"/>
  <c r="K30" i="2"/>
  <c r="L29" i="2"/>
  <c r="N27" i="2"/>
  <c r="O26" i="2"/>
  <c r="E48" i="1"/>
  <c r="D49" i="1"/>
  <c r="E49" i="1"/>
  <c r="P30" i="3"/>
  <c r="O31" i="3"/>
  <c r="D29" i="3"/>
  <c r="C30" i="3"/>
  <c r="C50" i="1"/>
  <c r="M28" i="3"/>
  <c r="L29" i="3"/>
  <c r="J28" i="3"/>
  <c r="I29" i="3"/>
  <c r="V29" i="2"/>
  <c r="W29" i="2"/>
  <c r="T29" i="2"/>
  <c r="U29" i="2"/>
  <c r="R29" i="2"/>
  <c r="S29" i="2"/>
  <c r="P29" i="2"/>
  <c r="Q29" i="2"/>
  <c r="M29" i="2"/>
  <c r="L30" i="2"/>
  <c r="M30" i="2"/>
  <c r="K31" i="2"/>
  <c r="N28" i="2"/>
  <c r="O27" i="2"/>
  <c r="F48" i="1"/>
  <c r="P31" i="3"/>
  <c r="O32" i="3"/>
  <c r="C31" i="3"/>
  <c r="D30" i="3"/>
  <c r="F49" i="1"/>
  <c r="C51" i="1"/>
  <c r="D50" i="1"/>
  <c r="E50" i="1"/>
  <c r="M29" i="3"/>
  <c r="L30" i="3"/>
  <c r="J29" i="3"/>
  <c r="I30" i="3"/>
  <c r="P30" i="2"/>
  <c r="Q30" i="2"/>
  <c r="R30" i="2"/>
  <c r="S30" i="2"/>
  <c r="V30" i="2"/>
  <c r="T30" i="2"/>
  <c r="U30" i="2"/>
  <c r="W30" i="2"/>
  <c r="L31" i="2"/>
  <c r="M31" i="2"/>
  <c r="K32" i="2"/>
  <c r="N29" i="2"/>
  <c r="O28" i="2"/>
  <c r="P32" i="3"/>
  <c r="O33" i="3"/>
  <c r="D31" i="3"/>
  <c r="C32" i="3"/>
  <c r="D51" i="1"/>
  <c r="E51" i="1"/>
  <c r="F50" i="1"/>
  <c r="C52" i="1"/>
  <c r="L31" i="3"/>
  <c r="M30" i="3"/>
  <c r="I31" i="3"/>
  <c r="J30" i="3"/>
  <c r="R31" i="2"/>
  <c r="S31" i="2"/>
  <c r="P31" i="2"/>
  <c r="V31" i="2"/>
  <c r="T31" i="2"/>
  <c r="U31" i="2"/>
  <c r="Q31" i="2"/>
  <c r="W31" i="2"/>
  <c r="L32" i="2"/>
  <c r="M32" i="2"/>
  <c r="K33" i="2"/>
  <c r="N30" i="2"/>
  <c r="O29" i="2"/>
  <c r="P33" i="3"/>
  <c r="O34" i="3"/>
  <c r="C33" i="3"/>
  <c r="D32" i="3"/>
  <c r="F51" i="1"/>
  <c r="C53" i="1"/>
  <c r="D52" i="1"/>
  <c r="E52" i="1"/>
  <c r="M31" i="3"/>
  <c r="L32" i="3"/>
  <c r="J31" i="3"/>
  <c r="I32" i="3"/>
  <c r="T32" i="2"/>
  <c r="U32" i="2"/>
  <c r="R32" i="2"/>
  <c r="S32" i="2"/>
  <c r="V32" i="2"/>
  <c r="W32" i="2"/>
  <c r="P32" i="2"/>
  <c r="Q32" i="2"/>
  <c r="L33" i="2"/>
  <c r="M33" i="2"/>
  <c r="K34" i="2"/>
  <c r="N31" i="2"/>
  <c r="O30" i="2"/>
  <c r="P34" i="3"/>
  <c r="O35" i="3"/>
  <c r="D33" i="3"/>
  <c r="C34" i="3"/>
  <c r="F52" i="1"/>
  <c r="D53" i="1"/>
  <c r="E53" i="1"/>
  <c r="C54" i="1"/>
  <c r="M32" i="3"/>
  <c r="L33" i="3"/>
  <c r="J32" i="3"/>
  <c r="I33" i="3"/>
  <c r="V33" i="2"/>
  <c r="W33" i="2"/>
  <c r="P33" i="2"/>
  <c r="Q33" i="2"/>
  <c r="T33" i="2"/>
  <c r="R33" i="2"/>
  <c r="S33" i="2"/>
  <c r="U33" i="2"/>
  <c r="L34" i="2"/>
  <c r="M34" i="2"/>
  <c r="K35" i="2"/>
  <c r="N32" i="2"/>
  <c r="O31" i="2"/>
  <c r="P35" i="3"/>
  <c r="O36" i="3"/>
  <c r="C35" i="3"/>
  <c r="D34" i="3"/>
  <c r="D54" i="1"/>
  <c r="E54" i="1"/>
  <c r="F53" i="1"/>
  <c r="C55" i="1"/>
  <c r="M33" i="3"/>
  <c r="L34" i="3"/>
  <c r="J33" i="3"/>
  <c r="I34" i="3"/>
  <c r="R34" i="2"/>
  <c r="S34" i="2"/>
  <c r="V34" i="2"/>
  <c r="W34" i="2"/>
  <c r="P34" i="2"/>
  <c r="T34" i="2"/>
  <c r="Q34" i="2"/>
  <c r="U34" i="2"/>
  <c r="L35" i="2"/>
  <c r="K36" i="2"/>
  <c r="N33" i="2"/>
  <c r="O32" i="2"/>
  <c r="P36" i="3"/>
  <c r="O37" i="3"/>
  <c r="D35" i="3"/>
  <c r="C36" i="3"/>
  <c r="D55" i="1"/>
  <c r="E55" i="1"/>
  <c r="F54" i="1"/>
  <c r="C56" i="1"/>
  <c r="L35" i="3"/>
  <c r="M34" i="3"/>
  <c r="I35" i="3"/>
  <c r="J34" i="3"/>
  <c r="V35" i="2"/>
  <c r="W35" i="2"/>
  <c r="P35" i="2"/>
  <c r="Q35" i="2"/>
  <c r="M35" i="2"/>
  <c r="T35" i="2"/>
  <c r="R35" i="2"/>
  <c r="S35" i="2"/>
  <c r="U35" i="2"/>
  <c r="L36" i="2"/>
  <c r="M36" i="2"/>
  <c r="K37" i="2"/>
  <c r="N34" i="2"/>
  <c r="O33" i="2"/>
  <c r="P37" i="3"/>
  <c r="O38" i="3"/>
  <c r="D36" i="3"/>
  <c r="C37" i="3"/>
  <c r="D56" i="1"/>
  <c r="E56" i="1"/>
  <c r="F55" i="1"/>
  <c r="C57" i="1"/>
  <c r="M35" i="3"/>
  <c r="L36" i="3"/>
  <c r="J35" i="3"/>
  <c r="I36" i="3"/>
  <c r="T36" i="2"/>
  <c r="U36" i="2"/>
  <c r="P36" i="2"/>
  <c r="Q36" i="2"/>
  <c r="R36" i="2"/>
  <c r="V36" i="2"/>
  <c r="W36" i="2"/>
  <c r="S36" i="2"/>
  <c r="L37" i="2"/>
  <c r="M37" i="2"/>
  <c r="K38" i="2"/>
  <c r="N35" i="2"/>
  <c r="O34" i="2"/>
  <c r="P38" i="3"/>
  <c r="O39" i="3"/>
  <c r="D37" i="3"/>
  <c r="C38" i="3"/>
  <c r="F56" i="1"/>
  <c r="D57" i="1"/>
  <c r="E57" i="1"/>
  <c r="C58" i="1"/>
  <c r="M36" i="3"/>
  <c r="L37" i="3"/>
  <c r="J36" i="3"/>
  <c r="I37" i="3"/>
  <c r="T37" i="2"/>
  <c r="U37" i="2"/>
  <c r="P37" i="2"/>
  <c r="Q37" i="2"/>
  <c r="V37" i="2"/>
  <c r="W37" i="2"/>
  <c r="R37" i="2"/>
  <c r="S37" i="2"/>
  <c r="L38" i="2"/>
  <c r="M38" i="2"/>
  <c r="K39" i="2"/>
  <c r="N36" i="2"/>
  <c r="O35" i="2"/>
  <c r="P39" i="3"/>
  <c r="O40" i="3"/>
  <c r="C39" i="3"/>
  <c r="D38" i="3"/>
  <c r="D58" i="1"/>
  <c r="E58" i="1"/>
  <c r="F57" i="1"/>
  <c r="C59" i="1"/>
  <c r="L38" i="3"/>
  <c r="M37" i="3"/>
  <c r="J37" i="3"/>
  <c r="I38" i="3"/>
  <c r="R38" i="2"/>
  <c r="S38" i="2"/>
  <c r="V38" i="2"/>
  <c r="W38" i="2"/>
  <c r="P38" i="2"/>
  <c r="Q38" i="2"/>
  <c r="T38" i="2"/>
  <c r="U38" i="2"/>
  <c r="L39" i="2"/>
  <c r="M39" i="2"/>
  <c r="K40" i="2"/>
  <c r="N37" i="2"/>
  <c r="O36" i="2"/>
  <c r="P40" i="3"/>
  <c r="O41" i="3"/>
  <c r="D39" i="3"/>
  <c r="C40" i="3"/>
  <c r="D59" i="1"/>
  <c r="E59" i="1"/>
  <c r="F58" i="1"/>
  <c r="C60" i="1"/>
  <c r="L39" i="3"/>
  <c r="M38" i="3"/>
  <c r="I39" i="3"/>
  <c r="J38" i="3"/>
  <c r="P39" i="2"/>
  <c r="V39" i="2"/>
  <c r="T39" i="2"/>
  <c r="U39" i="2"/>
  <c r="R39" i="2"/>
  <c r="W39" i="2"/>
  <c r="Q39" i="2"/>
  <c r="S39" i="2"/>
  <c r="L40" i="2"/>
  <c r="M40" i="2"/>
  <c r="K41" i="2"/>
  <c r="N38" i="2"/>
  <c r="O37" i="2"/>
  <c r="P41" i="3"/>
  <c r="O42" i="3"/>
  <c r="D40" i="3"/>
  <c r="C41" i="3"/>
  <c r="F59" i="1"/>
  <c r="C61" i="1"/>
  <c r="D60" i="1"/>
  <c r="E60" i="1"/>
  <c r="M39" i="3"/>
  <c r="L40" i="3"/>
  <c r="J39" i="3"/>
  <c r="I40" i="3"/>
  <c r="T40" i="2"/>
  <c r="U40" i="2"/>
  <c r="V40" i="2"/>
  <c r="W40" i="2"/>
  <c r="P40" i="2"/>
  <c r="Q40" i="2"/>
  <c r="R40" i="2"/>
  <c r="S40" i="2"/>
  <c r="L41" i="2"/>
  <c r="M41" i="2"/>
  <c r="K42" i="2"/>
  <c r="N39" i="2"/>
  <c r="O38" i="2"/>
  <c r="P42" i="3"/>
  <c r="O43" i="3"/>
  <c r="D41" i="3"/>
  <c r="C42" i="3"/>
  <c r="F60" i="1"/>
  <c r="D61" i="1"/>
  <c r="E61" i="1"/>
  <c r="C62" i="1"/>
  <c r="M40" i="3"/>
  <c r="L41" i="3"/>
  <c r="J40" i="3"/>
  <c r="I41" i="3"/>
  <c r="R41" i="2"/>
  <c r="S41" i="2"/>
  <c r="P41" i="2"/>
  <c r="Q41" i="2"/>
  <c r="V41" i="2"/>
  <c r="W41" i="2"/>
  <c r="T41" i="2"/>
  <c r="U41" i="2"/>
  <c r="L42" i="2"/>
  <c r="M42" i="2"/>
  <c r="K43" i="2"/>
  <c r="N40" i="2"/>
  <c r="O39" i="2"/>
  <c r="P43" i="3"/>
  <c r="O44" i="3"/>
  <c r="C43" i="3"/>
  <c r="D42" i="3"/>
  <c r="D62" i="1"/>
  <c r="E62" i="1"/>
  <c r="F61" i="1"/>
  <c r="C63" i="1"/>
  <c r="M41" i="3"/>
  <c r="L42" i="3"/>
  <c r="J41" i="3"/>
  <c r="I42" i="3"/>
  <c r="V42" i="2"/>
  <c r="W42" i="2"/>
  <c r="T42" i="2"/>
  <c r="U42" i="2"/>
  <c r="R42" i="2"/>
  <c r="S42" i="2"/>
  <c r="P42" i="2"/>
  <c r="Q42" i="2"/>
  <c r="N41" i="2"/>
  <c r="O40" i="2"/>
  <c r="K44" i="2"/>
  <c r="L43" i="2"/>
  <c r="P44" i="3"/>
  <c r="O45" i="3"/>
  <c r="D43" i="3"/>
  <c r="C44" i="3"/>
  <c r="D63" i="1"/>
  <c r="E63" i="1"/>
  <c r="F62" i="1"/>
  <c r="C64" i="1"/>
  <c r="L43" i="3"/>
  <c r="M42" i="3"/>
  <c r="I43" i="3"/>
  <c r="J42" i="3"/>
  <c r="R43" i="2"/>
  <c r="S43" i="2"/>
  <c r="T43" i="2"/>
  <c r="U43" i="2"/>
  <c r="P43" i="2"/>
  <c r="Q43" i="2"/>
  <c r="V43" i="2"/>
  <c r="W43" i="2"/>
  <c r="M43" i="2"/>
  <c r="N42" i="2"/>
  <c r="O41" i="2"/>
  <c r="L44" i="2"/>
  <c r="M44" i="2"/>
  <c r="K45" i="2"/>
  <c r="P45" i="3"/>
  <c r="O46" i="3"/>
  <c r="C45" i="3"/>
  <c r="D44" i="3"/>
  <c r="D64" i="1"/>
  <c r="E64" i="1"/>
  <c r="F63" i="1"/>
  <c r="C65" i="1"/>
  <c r="M43" i="3"/>
  <c r="L44" i="3"/>
  <c r="J43" i="3"/>
  <c r="I44" i="3"/>
  <c r="V44" i="2"/>
  <c r="W44" i="2"/>
  <c r="R44" i="2"/>
  <c r="S44" i="2"/>
  <c r="T44" i="2"/>
  <c r="U44" i="2"/>
  <c r="P44" i="2"/>
  <c r="Q44" i="2"/>
  <c r="N43" i="2"/>
  <c r="O42" i="2"/>
  <c r="L45" i="2"/>
  <c r="M45" i="2"/>
  <c r="K46" i="2"/>
  <c r="P46" i="3"/>
  <c r="O47" i="3"/>
  <c r="D45" i="3"/>
  <c r="C46" i="3"/>
  <c r="F64" i="1"/>
  <c r="D65" i="1"/>
  <c r="E65" i="1"/>
  <c r="C66" i="1"/>
  <c r="M44" i="3"/>
  <c r="L45" i="3"/>
  <c r="J44" i="3"/>
  <c r="I45" i="3"/>
  <c r="V45" i="2"/>
  <c r="W45" i="2"/>
  <c r="R45" i="2"/>
  <c r="S45" i="2"/>
  <c r="T45" i="2"/>
  <c r="U45" i="2"/>
  <c r="P45" i="2"/>
  <c r="Q45" i="2"/>
  <c r="N44" i="2"/>
  <c r="O43" i="2"/>
  <c r="L46" i="2"/>
  <c r="M46" i="2"/>
  <c r="K47" i="2"/>
  <c r="P47" i="3"/>
  <c r="O48" i="3"/>
  <c r="C47" i="3"/>
  <c r="D46" i="3"/>
  <c r="D66" i="1"/>
  <c r="E66" i="1"/>
  <c r="F65" i="1"/>
  <c r="C67" i="1"/>
  <c r="M45" i="3"/>
  <c r="L46" i="3"/>
  <c r="J45" i="3"/>
  <c r="I46" i="3"/>
  <c r="P46" i="2"/>
  <c r="Q46" i="2"/>
  <c r="T46" i="2"/>
  <c r="U46" i="2"/>
  <c r="R46" i="2"/>
  <c r="S46" i="2"/>
  <c r="V46" i="2"/>
  <c r="W46" i="2"/>
  <c r="L47" i="2"/>
  <c r="K48" i="2"/>
  <c r="N45" i="2"/>
  <c r="O44" i="2"/>
  <c r="P48" i="3"/>
  <c r="O49" i="3"/>
  <c r="D47" i="3"/>
  <c r="C48" i="3"/>
  <c r="D67" i="1"/>
  <c r="E67" i="1"/>
  <c r="F66" i="1"/>
  <c r="C68" i="1"/>
  <c r="L47" i="3"/>
  <c r="M46" i="3"/>
  <c r="I47" i="3"/>
  <c r="J46" i="3"/>
  <c r="R47" i="2"/>
  <c r="S47" i="2"/>
  <c r="V47" i="2"/>
  <c r="W47" i="2"/>
  <c r="M47" i="2"/>
  <c r="P47" i="2"/>
  <c r="T47" i="2"/>
  <c r="Q47" i="2"/>
  <c r="U47" i="2"/>
  <c r="L48" i="2"/>
  <c r="K49" i="2"/>
  <c r="N46" i="2"/>
  <c r="O45" i="2"/>
  <c r="P49" i="3"/>
  <c r="O50" i="3"/>
  <c r="C49" i="3"/>
  <c r="D48" i="3"/>
  <c r="D68" i="1"/>
  <c r="E68" i="1"/>
  <c r="F67" i="1"/>
  <c r="C69" i="1"/>
  <c r="M47" i="3"/>
  <c r="L48" i="3"/>
  <c r="J47" i="3"/>
  <c r="I48" i="3"/>
  <c r="M48" i="2"/>
  <c r="V48" i="2"/>
  <c r="T48" i="2"/>
  <c r="U48" i="2"/>
  <c r="P48" i="2"/>
  <c r="Q48" i="2"/>
  <c r="R48" i="2"/>
  <c r="S48" i="2"/>
  <c r="W48" i="2"/>
  <c r="K50" i="2"/>
  <c r="L49" i="2"/>
  <c r="N47" i="2"/>
  <c r="O46" i="2"/>
  <c r="P50" i="3"/>
  <c r="O51" i="3"/>
  <c r="D49" i="3"/>
  <c r="C50" i="3"/>
  <c r="F68" i="1"/>
  <c r="D69" i="1"/>
  <c r="E69" i="1"/>
  <c r="C70" i="1"/>
  <c r="M48" i="3"/>
  <c r="L49" i="3"/>
  <c r="J48" i="3"/>
  <c r="I49" i="3"/>
  <c r="T49" i="2"/>
  <c r="U49" i="2"/>
  <c r="P49" i="2"/>
  <c r="Q49" i="2"/>
  <c r="M49" i="2"/>
  <c r="V49" i="2"/>
  <c r="R49" i="2"/>
  <c r="S49" i="2"/>
  <c r="W49" i="2"/>
  <c r="N48" i="2"/>
  <c r="O47" i="2"/>
  <c r="K51" i="2"/>
  <c r="L50" i="2"/>
  <c r="P51" i="3"/>
  <c r="O52" i="3"/>
  <c r="C51" i="3"/>
  <c r="D50" i="3"/>
  <c r="D70" i="1"/>
  <c r="E70" i="1"/>
  <c r="F69" i="1"/>
  <c r="C71" i="1"/>
  <c r="M49" i="3"/>
  <c r="L50" i="3"/>
  <c r="J49" i="3"/>
  <c r="I50" i="3"/>
  <c r="M50" i="2"/>
  <c r="V50" i="2"/>
  <c r="W50" i="2"/>
  <c r="P50" i="2"/>
  <c r="T50" i="2"/>
  <c r="R50" i="2"/>
  <c r="S50" i="2"/>
  <c r="U50" i="2"/>
  <c r="Q50" i="2"/>
  <c r="N49" i="2"/>
  <c r="O48" i="2"/>
  <c r="K52" i="2"/>
  <c r="L51" i="2"/>
  <c r="P52" i="3"/>
  <c r="O53" i="3"/>
  <c r="D51" i="3"/>
  <c r="C52" i="3"/>
  <c r="D71" i="1"/>
  <c r="E71" i="1"/>
  <c r="F70" i="1"/>
  <c r="C72" i="1"/>
  <c r="L51" i="3"/>
  <c r="M50" i="3"/>
  <c r="I51" i="3"/>
  <c r="J50" i="3"/>
  <c r="V51" i="2"/>
  <c r="W51" i="2"/>
  <c r="R51" i="2"/>
  <c r="S51" i="2"/>
  <c r="M51" i="2"/>
  <c r="T51" i="2"/>
  <c r="P51" i="2"/>
  <c r="U51" i="2"/>
  <c r="Q51" i="2"/>
  <c r="N50" i="2"/>
  <c r="O49" i="2"/>
  <c r="L52" i="2"/>
  <c r="K53" i="2"/>
  <c r="P53" i="3"/>
  <c r="O54" i="3"/>
  <c r="C53" i="3"/>
  <c r="D52" i="3"/>
  <c r="D72" i="1"/>
  <c r="E72" i="1"/>
  <c r="F71" i="1"/>
  <c r="C73" i="1"/>
  <c r="M51" i="3"/>
  <c r="L52" i="3"/>
  <c r="J51" i="3"/>
  <c r="I52" i="3"/>
  <c r="M52" i="2"/>
  <c r="P52" i="2"/>
  <c r="Q52" i="2"/>
  <c r="R52" i="2"/>
  <c r="T52" i="2"/>
  <c r="U52" i="2"/>
  <c r="V52" i="2"/>
  <c r="W52" i="2"/>
  <c r="S52" i="2"/>
  <c r="N51" i="2"/>
  <c r="O50" i="2"/>
  <c r="L53" i="2"/>
  <c r="K54" i="2"/>
  <c r="P54" i="3"/>
  <c r="O55" i="3"/>
  <c r="D53" i="3"/>
  <c r="C54" i="3"/>
  <c r="F72" i="1"/>
  <c r="D73" i="1"/>
  <c r="E73" i="1"/>
  <c r="C74" i="1"/>
  <c r="M52" i="3"/>
  <c r="L53" i="3"/>
  <c r="J52" i="3"/>
  <c r="I53" i="3"/>
  <c r="P53" i="2"/>
  <c r="Q53" i="2"/>
  <c r="T53" i="2"/>
  <c r="U53" i="2"/>
  <c r="M53" i="2"/>
  <c r="V53" i="2"/>
  <c r="R53" i="2"/>
  <c r="W53" i="2"/>
  <c r="S53" i="2"/>
  <c r="L54" i="2"/>
  <c r="K55" i="2"/>
  <c r="N52" i="2"/>
  <c r="O51" i="2"/>
  <c r="P55" i="3"/>
  <c r="O56" i="3"/>
  <c r="C55" i="3"/>
  <c r="D54" i="3"/>
  <c r="F73" i="1"/>
  <c r="C75" i="1"/>
  <c r="D74" i="1"/>
  <c r="E74" i="1"/>
  <c r="M53" i="3"/>
  <c r="L54" i="3"/>
  <c r="J53" i="3"/>
  <c r="I54" i="3"/>
  <c r="M54" i="2"/>
  <c r="R54" i="2"/>
  <c r="S54" i="2"/>
  <c r="V54" i="2"/>
  <c r="W54" i="2"/>
  <c r="P54" i="2"/>
  <c r="T54" i="2"/>
  <c r="Q54" i="2"/>
  <c r="U54" i="2"/>
  <c r="N53" i="2"/>
  <c r="O52" i="2"/>
  <c r="L55" i="2"/>
  <c r="K56" i="2"/>
  <c r="P56" i="3"/>
  <c r="O57" i="3"/>
  <c r="D55" i="3"/>
  <c r="C56" i="3"/>
  <c r="F74" i="1"/>
  <c r="C76" i="1"/>
  <c r="D75" i="1"/>
  <c r="E75" i="1"/>
  <c r="L55" i="3"/>
  <c r="M54" i="3"/>
  <c r="I55" i="3"/>
  <c r="J54" i="3"/>
  <c r="R55" i="2"/>
  <c r="S55" i="2"/>
  <c r="V55" i="2"/>
  <c r="W55" i="2"/>
  <c r="M55" i="2"/>
  <c r="P55" i="2"/>
  <c r="Q55" i="2"/>
  <c r="T55" i="2"/>
  <c r="U55" i="2"/>
  <c r="L56" i="2"/>
  <c r="K57" i="2"/>
  <c r="N54" i="2"/>
  <c r="O53" i="2"/>
  <c r="P57" i="3"/>
  <c r="O58" i="3"/>
  <c r="D56" i="3"/>
  <c r="C57" i="3"/>
  <c r="F75" i="1"/>
  <c r="C77" i="1"/>
  <c r="D76" i="1"/>
  <c r="E76" i="1"/>
  <c r="M55" i="3"/>
  <c r="L56" i="3"/>
  <c r="J55" i="3"/>
  <c r="I56" i="3"/>
  <c r="M56" i="2"/>
  <c r="V56" i="2"/>
  <c r="W56" i="2"/>
  <c r="T56" i="2"/>
  <c r="U56" i="2"/>
  <c r="P56" i="2"/>
  <c r="Q56" i="2"/>
  <c r="R56" i="2"/>
  <c r="S56" i="2"/>
  <c r="N55" i="2"/>
  <c r="O54" i="2"/>
  <c r="K58" i="2"/>
  <c r="L57" i="2"/>
  <c r="P58" i="3"/>
  <c r="O59" i="3"/>
  <c r="D57" i="3"/>
  <c r="C58" i="3"/>
  <c r="C78" i="1"/>
  <c r="D77" i="1"/>
  <c r="E77" i="1"/>
  <c r="F76" i="1"/>
  <c r="M56" i="3"/>
  <c r="L57" i="3"/>
  <c r="J56" i="3"/>
  <c r="I57" i="3"/>
  <c r="V57" i="2"/>
  <c r="W57" i="2"/>
  <c r="P57" i="2"/>
  <c r="Q57" i="2"/>
  <c r="R57" i="2"/>
  <c r="S57" i="2"/>
  <c r="M57" i="2"/>
  <c r="T57" i="2"/>
  <c r="U57" i="2"/>
  <c r="N56" i="2"/>
  <c r="O55" i="2"/>
  <c r="L58" i="2"/>
  <c r="K59" i="2"/>
  <c r="P59" i="3"/>
  <c r="O60" i="3"/>
  <c r="C59" i="3"/>
  <c r="D58" i="3"/>
  <c r="F77" i="1"/>
  <c r="C79" i="1"/>
  <c r="D78" i="1"/>
  <c r="E78" i="1"/>
  <c r="M57" i="3"/>
  <c r="L58" i="3"/>
  <c r="J57" i="3"/>
  <c r="I58" i="3"/>
  <c r="T58" i="2"/>
  <c r="U58" i="2"/>
  <c r="M58" i="2"/>
  <c r="V58" i="2"/>
  <c r="W58" i="2"/>
  <c r="P58" i="2"/>
  <c r="R58" i="2"/>
  <c r="S58" i="2"/>
  <c r="Q58" i="2"/>
  <c r="N57" i="2"/>
  <c r="O56" i="2"/>
  <c r="L59" i="2"/>
  <c r="M59" i="2"/>
  <c r="K60" i="2"/>
  <c r="P60" i="3"/>
  <c r="O61" i="3"/>
  <c r="D59" i="3"/>
  <c r="C60" i="3"/>
  <c r="F78" i="1"/>
  <c r="C80" i="1"/>
  <c r="D79" i="1"/>
  <c r="E79" i="1"/>
  <c r="L59" i="3"/>
  <c r="M58" i="3"/>
  <c r="I59" i="3"/>
  <c r="J58" i="3"/>
  <c r="V59" i="2"/>
  <c r="W59" i="2"/>
  <c r="R59" i="2"/>
  <c r="S59" i="2"/>
  <c r="P59" i="2"/>
  <c r="Q59" i="2"/>
  <c r="T59" i="2"/>
  <c r="U59" i="2"/>
  <c r="N58" i="2"/>
  <c r="O57" i="2"/>
  <c r="L60" i="2"/>
  <c r="M60" i="2"/>
  <c r="K61" i="2"/>
  <c r="P61" i="3"/>
  <c r="O62" i="3"/>
  <c r="D60" i="3"/>
  <c r="C61" i="3"/>
  <c r="C81" i="1"/>
  <c r="D80" i="1"/>
  <c r="E80" i="1"/>
  <c r="F79" i="1"/>
  <c r="M59" i="3"/>
  <c r="L60" i="3"/>
  <c r="J59" i="3"/>
  <c r="I60" i="3"/>
  <c r="T60" i="2"/>
  <c r="U60" i="2"/>
  <c r="P60" i="2"/>
  <c r="Q60" i="2"/>
  <c r="R60" i="2"/>
  <c r="S60" i="2"/>
  <c r="V60" i="2"/>
  <c r="W60" i="2"/>
  <c r="K62" i="2"/>
  <c r="L61" i="2"/>
  <c r="N59" i="2"/>
  <c r="O58" i="2"/>
  <c r="P62" i="3"/>
  <c r="O63" i="3"/>
  <c r="D61" i="3"/>
  <c r="C62" i="3"/>
  <c r="F80" i="1"/>
  <c r="C82" i="1"/>
  <c r="D81" i="1"/>
  <c r="E81" i="1"/>
  <c r="M60" i="3"/>
  <c r="L61" i="3"/>
  <c r="J60" i="3"/>
  <c r="I61" i="3"/>
  <c r="M61" i="2"/>
  <c r="V61" i="2"/>
  <c r="W61" i="2"/>
  <c r="T61" i="2"/>
  <c r="U61" i="2"/>
  <c r="R61" i="2"/>
  <c r="S61" i="2"/>
  <c r="P61" i="2"/>
  <c r="Q61" i="2"/>
  <c r="L62" i="2"/>
  <c r="K63" i="2"/>
  <c r="N60" i="2"/>
  <c r="O59" i="2"/>
  <c r="P63" i="3"/>
  <c r="O64" i="3"/>
  <c r="C63" i="3"/>
  <c r="D62" i="3"/>
  <c r="F81" i="1"/>
  <c r="C83" i="1"/>
  <c r="D82" i="1"/>
  <c r="E82" i="1"/>
  <c r="M61" i="3"/>
  <c r="L62" i="3"/>
  <c r="J61" i="3"/>
  <c r="I62" i="3"/>
  <c r="P62" i="2"/>
  <c r="Q62" i="2"/>
  <c r="M62" i="2"/>
  <c r="R62" i="2"/>
  <c r="S62" i="2"/>
  <c r="T62" i="2"/>
  <c r="U62" i="2"/>
  <c r="V62" i="2"/>
  <c r="W62" i="2"/>
  <c r="L63" i="2"/>
  <c r="K64" i="2"/>
  <c r="N61" i="2"/>
  <c r="O60" i="2"/>
  <c r="P64" i="3"/>
  <c r="O65" i="3"/>
  <c r="D63" i="3"/>
  <c r="C64" i="3"/>
  <c r="C84" i="1"/>
  <c r="D83" i="1"/>
  <c r="E83" i="1"/>
  <c r="F82" i="1"/>
  <c r="L63" i="3"/>
  <c r="M62" i="3"/>
  <c r="I63" i="3"/>
  <c r="J62" i="3"/>
  <c r="R63" i="2"/>
  <c r="S63" i="2"/>
  <c r="T63" i="2"/>
  <c r="U63" i="2"/>
  <c r="V63" i="2"/>
  <c r="W63" i="2"/>
  <c r="M63" i="2"/>
  <c r="P63" i="2"/>
  <c r="Q63" i="2"/>
  <c r="L64" i="2"/>
  <c r="K65" i="2"/>
  <c r="N62" i="2"/>
  <c r="O61" i="2"/>
  <c r="P65" i="3"/>
  <c r="O66" i="3"/>
  <c r="D64" i="3"/>
  <c r="C65" i="3"/>
  <c r="F83" i="1"/>
  <c r="C85" i="1"/>
  <c r="D84" i="1"/>
  <c r="E84" i="1"/>
  <c r="M63" i="3"/>
  <c r="L64" i="3"/>
  <c r="J63" i="3"/>
  <c r="I64" i="3"/>
  <c r="M64" i="2"/>
  <c r="V64" i="2"/>
  <c r="W64" i="2"/>
  <c r="T64" i="2"/>
  <c r="U64" i="2"/>
  <c r="P64" i="2"/>
  <c r="Q64" i="2"/>
  <c r="R64" i="2"/>
  <c r="S64" i="2"/>
  <c r="L65" i="2"/>
  <c r="K66" i="2"/>
  <c r="N63" i="2"/>
  <c r="O62" i="2"/>
  <c r="P66" i="3"/>
  <c r="O67" i="3"/>
  <c r="D65" i="3"/>
  <c r="C66" i="3"/>
  <c r="F84" i="1"/>
  <c r="D85" i="1"/>
  <c r="E85" i="1"/>
  <c r="C86" i="1"/>
  <c r="M64" i="3"/>
  <c r="L65" i="3"/>
  <c r="J64" i="3"/>
  <c r="I65" i="3"/>
  <c r="R65" i="2"/>
  <c r="S65" i="2"/>
  <c r="M65" i="2"/>
  <c r="P65" i="2"/>
  <c r="Q65" i="2"/>
  <c r="V65" i="2"/>
  <c r="W65" i="2"/>
  <c r="T65" i="2"/>
  <c r="U65" i="2"/>
  <c r="K67" i="2"/>
  <c r="L66" i="2"/>
  <c r="N64" i="2"/>
  <c r="O63" i="2"/>
  <c r="P67" i="3"/>
  <c r="O68" i="3"/>
  <c r="C67" i="3"/>
  <c r="D66" i="3"/>
  <c r="C87" i="1"/>
  <c r="D86" i="1"/>
  <c r="E86" i="1"/>
  <c r="F85" i="1"/>
  <c r="M65" i="3"/>
  <c r="L66" i="3"/>
  <c r="J65" i="3"/>
  <c r="I66" i="3"/>
  <c r="M66" i="2"/>
  <c r="V66" i="2"/>
  <c r="W66" i="2"/>
  <c r="T66" i="2"/>
  <c r="U66" i="2"/>
  <c r="R66" i="2"/>
  <c r="S66" i="2"/>
  <c r="P66" i="2"/>
  <c r="Q66" i="2"/>
  <c r="N65" i="2"/>
  <c r="O64" i="2"/>
  <c r="L67" i="2"/>
  <c r="K68" i="2"/>
  <c r="P68" i="3"/>
  <c r="O69" i="3"/>
  <c r="D67" i="3"/>
  <c r="C68" i="3"/>
  <c r="F86" i="1"/>
  <c r="C88" i="1"/>
  <c r="D87" i="1"/>
  <c r="E87" i="1"/>
  <c r="L67" i="3"/>
  <c r="M66" i="3"/>
  <c r="I67" i="3"/>
  <c r="J66" i="3"/>
  <c r="R67" i="2"/>
  <c r="S67" i="2"/>
  <c r="P67" i="2"/>
  <c r="Q67" i="2"/>
  <c r="M67" i="2"/>
  <c r="T67" i="2"/>
  <c r="U67" i="2"/>
  <c r="V67" i="2"/>
  <c r="W67" i="2"/>
  <c r="L68" i="2"/>
  <c r="K69" i="2"/>
  <c r="N66" i="2"/>
  <c r="O65" i="2"/>
  <c r="P69" i="3"/>
  <c r="O70" i="3"/>
  <c r="D68" i="3"/>
  <c r="C69" i="3"/>
  <c r="C89" i="1"/>
  <c r="D88" i="1"/>
  <c r="E88" i="1"/>
  <c r="F87" i="1"/>
  <c r="M67" i="3"/>
  <c r="L68" i="3"/>
  <c r="J67" i="3"/>
  <c r="I68" i="3"/>
  <c r="P68" i="2"/>
  <c r="Q68" i="2"/>
  <c r="M68" i="2"/>
  <c r="V68" i="2"/>
  <c r="W68" i="2"/>
  <c r="T68" i="2"/>
  <c r="U68" i="2"/>
  <c r="R68" i="2"/>
  <c r="S68" i="2"/>
  <c r="N67" i="2"/>
  <c r="O66" i="2"/>
  <c r="K70" i="2"/>
  <c r="L69" i="2"/>
  <c r="P70" i="3"/>
  <c r="O71" i="3"/>
  <c r="D69" i="3"/>
  <c r="C70" i="3"/>
  <c r="F88" i="1"/>
  <c r="D89" i="1"/>
  <c r="E89" i="1"/>
  <c r="C90" i="1"/>
  <c r="M68" i="3"/>
  <c r="L69" i="3"/>
  <c r="J68" i="3"/>
  <c r="I69" i="3"/>
  <c r="T69" i="2"/>
  <c r="U69" i="2"/>
  <c r="V69" i="2"/>
  <c r="W69" i="2"/>
  <c r="R69" i="2"/>
  <c r="S69" i="2"/>
  <c r="M69" i="2"/>
  <c r="P69" i="2"/>
  <c r="Q69" i="2"/>
  <c r="N68" i="2"/>
  <c r="O67" i="2"/>
  <c r="L70" i="2"/>
  <c r="K71" i="2"/>
  <c r="P71" i="3"/>
  <c r="O72" i="3"/>
  <c r="C71" i="3"/>
  <c r="D70" i="3"/>
  <c r="F89" i="1"/>
  <c r="C91" i="1"/>
  <c r="D90" i="1"/>
  <c r="E90" i="1"/>
  <c r="M69" i="3"/>
  <c r="L70" i="3"/>
  <c r="J69" i="3"/>
  <c r="I70" i="3"/>
  <c r="P70" i="2"/>
  <c r="Q70" i="2"/>
  <c r="V70" i="2"/>
  <c r="W70" i="2"/>
  <c r="M70" i="2"/>
  <c r="T70" i="2"/>
  <c r="U70" i="2"/>
  <c r="R70" i="2"/>
  <c r="S70" i="2"/>
  <c r="L71" i="2"/>
  <c r="K72" i="2"/>
  <c r="N69" i="2"/>
  <c r="O68" i="2"/>
  <c r="P72" i="3"/>
  <c r="O73" i="3"/>
  <c r="D71" i="3"/>
  <c r="C72" i="3"/>
  <c r="F90" i="1"/>
  <c r="C92" i="1"/>
  <c r="D91" i="1"/>
  <c r="E91" i="1"/>
  <c r="L71" i="3"/>
  <c r="M70" i="3"/>
  <c r="I71" i="3"/>
  <c r="J70" i="3"/>
  <c r="P71" i="2"/>
  <c r="Q71" i="2"/>
  <c r="V71" i="2"/>
  <c r="W71" i="2"/>
  <c r="M71" i="2"/>
  <c r="R71" i="2"/>
  <c r="S71" i="2"/>
  <c r="T71" i="2"/>
  <c r="U71" i="2"/>
  <c r="N70" i="2"/>
  <c r="O69" i="2"/>
  <c r="K73" i="2"/>
  <c r="L72" i="2"/>
  <c r="P73" i="3"/>
  <c r="O74" i="3"/>
  <c r="D72" i="3"/>
  <c r="C73" i="3"/>
  <c r="C93" i="1"/>
  <c r="D92" i="1"/>
  <c r="E92" i="1"/>
  <c r="F91" i="1"/>
  <c r="M71" i="3"/>
  <c r="L72" i="3"/>
  <c r="J71" i="3"/>
  <c r="I72" i="3"/>
  <c r="P72" i="2"/>
  <c r="Q72" i="2"/>
  <c r="M72" i="2"/>
  <c r="R72" i="2"/>
  <c r="S72" i="2"/>
  <c r="V72" i="2"/>
  <c r="W72" i="2"/>
  <c r="T72" i="2"/>
  <c r="U72" i="2"/>
  <c r="N71" i="2"/>
  <c r="O70" i="2"/>
  <c r="K74" i="2"/>
  <c r="L73" i="2"/>
  <c r="P74" i="3"/>
  <c r="O75" i="3"/>
  <c r="D73" i="3"/>
  <c r="C74" i="3"/>
  <c r="F92" i="1"/>
  <c r="D93" i="1"/>
  <c r="E93" i="1"/>
  <c r="C94" i="1"/>
  <c r="M72" i="3"/>
  <c r="L73" i="3"/>
  <c r="J72" i="3"/>
  <c r="I73" i="3"/>
  <c r="V73" i="2"/>
  <c r="W73" i="2"/>
  <c r="T73" i="2"/>
  <c r="U73" i="2"/>
  <c r="P73" i="2"/>
  <c r="Q73" i="2"/>
  <c r="R73" i="2"/>
  <c r="S73" i="2"/>
  <c r="M73" i="2"/>
  <c r="L74" i="2"/>
  <c r="K75" i="2"/>
  <c r="N72" i="2"/>
  <c r="O71" i="2"/>
  <c r="P75" i="3"/>
  <c r="O76" i="3"/>
  <c r="C75" i="3"/>
  <c r="D74" i="3"/>
  <c r="C95" i="1"/>
  <c r="D94" i="1"/>
  <c r="E94" i="1"/>
  <c r="F93" i="1"/>
  <c r="M73" i="3"/>
  <c r="L74" i="3"/>
  <c r="J73" i="3"/>
  <c r="I74" i="3"/>
  <c r="V74" i="2"/>
  <c r="W74" i="2"/>
  <c r="T74" i="2"/>
  <c r="U74" i="2"/>
  <c r="P74" i="2"/>
  <c r="Q74" i="2"/>
  <c r="M74" i="2"/>
  <c r="R74" i="2"/>
  <c r="S74" i="2"/>
  <c r="L75" i="2"/>
  <c r="K76" i="2"/>
  <c r="N73" i="2"/>
  <c r="O72" i="2"/>
  <c r="P76" i="3"/>
  <c r="O77" i="3"/>
  <c r="D75" i="3"/>
  <c r="C76" i="3"/>
  <c r="C96" i="1"/>
  <c r="D95" i="1"/>
  <c r="E95" i="1"/>
  <c r="F94" i="1"/>
  <c r="L75" i="3"/>
  <c r="M74" i="3"/>
  <c r="I75" i="3"/>
  <c r="J74" i="3"/>
  <c r="T75" i="2"/>
  <c r="U75" i="2"/>
  <c r="P75" i="2"/>
  <c r="Q75" i="2"/>
  <c r="M75" i="2"/>
  <c r="V75" i="2"/>
  <c r="W75" i="2"/>
  <c r="R75" i="2"/>
  <c r="S75" i="2"/>
  <c r="L76" i="2"/>
  <c r="K77" i="2"/>
  <c r="N74" i="2"/>
  <c r="O73" i="2"/>
  <c r="P77" i="3"/>
  <c r="O78" i="3"/>
  <c r="D76" i="3"/>
  <c r="C77" i="3"/>
  <c r="F95" i="1"/>
  <c r="C97" i="1"/>
  <c r="D96" i="1"/>
  <c r="E96" i="1"/>
  <c r="M75" i="3"/>
  <c r="L76" i="3"/>
  <c r="J75" i="3"/>
  <c r="I76" i="3"/>
  <c r="V76" i="2"/>
  <c r="W76" i="2"/>
  <c r="T76" i="2"/>
  <c r="U76" i="2"/>
  <c r="P76" i="2"/>
  <c r="Q76" i="2"/>
  <c r="M76" i="2"/>
  <c r="R76" i="2"/>
  <c r="S76" i="2"/>
  <c r="N75" i="2"/>
  <c r="O74" i="2"/>
  <c r="K78" i="2"/>
  <c r="L77" i="2"/>
  <c r="P78" i="3"/>
  <c r="O79" i="3"/>
  <c r="D77" i="3"/>
  <c r="C78" i="3"/>
  <c r="C98" i="1"/>
  <c r="D97" i="1"/>
  <c r="E97" i="1"/>
  <c r="F96" i="1"/>
  <c r="M76" i="3"/>
  <c r="L77" i="3"/>
  <c r="J76" i="3"/>
  <c r="I77" i="3"/>
  <c r="R77" i="2"/>
  <c r="S77" i="2"/>
  <c r="T77" i="2"/>
  <c r="U77" i="2"/>
  <c r="P77" i="2"/>
  <c r="Q77" i="2"/>
  <c r="M77" i="2"/>
  <c r="V77" i="2"/>
  <c r="W77" i="2"/>
  <c r="N76" i="2"/>
  <c r="O75" i="2"/>
  <c r="L78" i="2"/>
  <c r="K79" i="2"/>
  <c r="P79" i="3"/>
  <c r="O80" i="3"/>
  <c r="C79" i="3"/>
  <c r="D78" i="3"/>
  <c r="F97" i="1"/>
  <c r="C99" i="1"/>
  <c r="D98" i="1"/>
  <c r="E98" i="1"/>
  <c r="M77" i="3"/>
  <c r="L78" i="3"/>
  <c r="J77" i="3"/>
  <c r="I78" i="3"/>
  <c r="R78" i="2"/>
  <c r="S78" i="2"/>
  <c r="T78" i="2"/>
  <c r="U78" i="2"/>
  <c r="P78" i="2"/>
  <c r="Q78" i="2"/>
  <c r="M78" i="2"/>
  <c r="V78" i="2"/>
  <c r="W78" i="2"/>
  <c r="N77" i="2"/>
  <c r="O76" i="2"/>
  <c r="L79" i="2"/>
  <c r="K80" i="2"/>
  <c r="P80" i="3"/>
  <c r="O81" i="3"/>
  <c r="D79" i="3"/>
  <c r="C80" i="3"/>
  <c r="F98" i="1"/>
  <c r="C100" i="1"/>
  <c r="D99" i="1"/>
  <c r="E99" i="1"/>
  <c r="L79" i="3"/>
  <c r="M78" i="3"/>
  <c r="I79" i="3"/>
  <c r="J78" i="3"/>
  <c r="V79" i="2"/>
  <c r="W79" i="2"/>
  <c r="T79" i="2"/>
  <c r="U79" i="2"/>
  <c r="P79" i="2"/>
  <c r="Q79" i="2"/>
  <c r="M79" i="2"/>
  <c r="R79" i="2"/>
  <c r="S79" i="2"/>
  <c r="N78" i="2"/>
  <c r="O77" i="2"/>
  <c r="K81" i="2"/>
  <c r="L80" i="2"/>
  <c r="P81" i="3"/>
  <c r="O82" i="3"/>
  <c r="D80" i="3"/>
  <c r="C81" i="3"/>
  <c r="F99" i="1"/>
  <c r="C101" i="1"/>
  <c r="D100" i="1"/>
  <c r="E100" i="1"/>
  <c r="M79" i="3"/>
  <c r="L80" i="3"/>
  <c r="J79" i="3"/>
  <c r="I80" i="3"/>
  <c r="V80" i="2"/>
  <c r="W80" i="2"/>
  <c r="T80" i="2"/>
  <c r="U80" i="2"/>
  <c r="P80" i="2"/>
  <c r="Q80" i="2"/>
  <c r="M80" i="2"/>
  <c r="R80" i="2"/>
  <c r="S80" i="2"/>
  <c r="N79" i="2"/>
  <c r="O78" i="2"/>
  <c r="K82" i="2"/>
  <c r="L81" i="2"/>
  <c r="P82" i="3"/>
  <c r="O83" i="3"/>
  <c r="D81" i="3"/>
  <c r="C82" i="3"/>
  <c r="F100" i="1"/>
  <c r="D101" i="1"/>
  <c r="E101" i="1"/>
  <c r="C102" i="1"/>
  <c r="M80" i="3"/>
  <c r="L81" i="3"/>
  <c r="J80" i="3"/>
  <c r="I81" i="3"/>
  <c r="R81" i="2"/>
  <c r="S81" i="2"/>
  <c r="V81" i="2"/>
  <c r="W81" i="2"/>
  <c r="P81" i="2"/>
  <c r="Q81" i="2"/>
  <c r="M81" i="2"/>
  <c r="T81" i="2"/>
  <c r="U81" i="2"/>
  <c r="N80" i="2"/>
  <c r="O79" i="2"/>
  <c r="L82" i="2"/>
  <c r="K83" i="2"/>
  <c r="P83" i="3"/>
  <c r="O84" i="3"/>
  <c r="C83" i="3"/>
  <c r="D82" i="3"/>
  <c r="D102" i="1"/>
  <c r="E102" i="1"/>
  <c r="F101" i="1"/>
  <c r="C103" i="1"/>
  <c r="M81" i="3"/>
  <c r="L82" i="3"/>
  <c r="J81" i="3"/>
  <c r="I82" i="3"/>
  <c r="R82" i="2"/>
  <c r="S82" i="2"/>
  <c r="V82" i="2"/>
  <c r="W82" i="2"/>
  <c r="P82" i="2"/>
  <c r="Q82" i="2"/>
  <c r="M82" i="2"/>
  <c r="T82" i="2"/>
  <c r="U82" i="2"/>
  <c r="L83" i="2"/>
  <c r="K84" i="2"/>
  <c r="N81" i="2"/>
  <c r="O80" i="2"/>
  <c r="P84" i="3"/>
  <c r="O85" i="3"/>
  <c r="D83" i="3"/>
  <c r="C84" i="3"/>
  <c r="F102" i="1"/>
  <c r="C104" i="1"/>
  <c r="D103" i="1"/>
  <c r="E103" i="1"/>
  <c r="L83" i="3"/>
  <c r="M82" i="3"/>
  <c r="I83" i="3"/>
  <c r="J82" i="3"/>
  <c r="R83" i="2"/>
  <c r="S83" i="2"/>
  <c r="V83" i="2"/>
  <c r="W83" i="2"/>
  <c r="P83" i="2"/>
  <c r="Q83" i="2"/>
  <c r="M83" i="2"/>
  <c r="T83" i="2"/>
  <c r="U83" i="2"/>
  <c r="L84" i="2"/>
  <c r="K85" i="2"/>
  <c r="N82" i="2"/>
  <c r="O81" i="2"/>
  <c r="P85" i="3"/>
  <c r="O86" i="3"/>
  <c r="D84" i="3"/>
  <c r="C85" i="3"/>
  <c r="F103" i="1"/>
  <c r="C105" i="1"/>
  <c r="D104" i="1"/>
  <c r="E104" i="1"/>
  <c r="M83" i="3"/>
  <c r="L84" i="3"/>
  <c r="J83" i="3"/>
  <c r="I84" i="3"/>
  <c r="R84" i="2"/>
  <c r="S84" i="2"/>
  <c r="V84" i="2"/>
  <c r="W84" i="2"/>
  <c r="P84" i="2"/>
  <c r="Q84" i="2"/>
  <c r="M84" i="2"/>
  <c r="T84" i="2"/>
  <c r="U84" i="2"/>
  <c r="K86" i="2"/>
  <c r="L85" i="2"/>
  <c r="N83" i="2"/>
  <c r="O82" i="2"/>
  <c r="P86" i="3"/>
  <c r="O87" i="3"/>
  <c r="D85" i="3"/>
  <c r="C86" i="3"/>
  <c r="C106" i="1"/>
  <c r="D105" i="1"/>
  <c r="E105" i="1"/>
  <c r="F104" i="1"/>
  <c r="M84" i="3"/>
  <c r="L85" i="3"/>
  <c r="J84" i="3"/>
  <c r="I85" i="3"/>
  <c r="T85" i="2"/>
  <c r="U85" i="2"/>
  <c r="R85" i="2"/>
  <c r="S85" i="2"/>
  <c r="P85" i="2"/>
  <c r="Q85" i="2"/>
  <c r="M85" i="2"/>
  <c r="V85" i="2"/>
  <c r="W85" i="2"/>
  <c r="L86" i="2"/>
  <c r="K87" i="2"/>
  <c r="N84" i="2"/>
  <c r="O83" i="2"/>
  <c r="P87" i="3"/>
  <c r="O88" i="3"/>
  <c r="C87" i="3"/>
  <c r="D86" i="3"/>
  <c r="F105" i="1"/>
  <c r="C107" i="1"/>
  <c r="D106" i="1"/>
  <c r="E106" i="1"/>
  <c r="M85" i="3"/>
  <c r="L86" i="3"/>
  <c r="J85" i="3"/>
  <c r="I86" i="3"/>
  <c r="T86" i="2"/>
  <c r="U86" i="2"/>
  <c r="R86" i="2"/>
  <c r="S86" i="2"/>
  <c r="P86" i="2"/>
  <c r="Q86" i="2"/>
  <c r="M86" i="2"/>
  <c r="V86" i="2"/>
  <c r="W86" i="2"/>
  <c r="L87" i="2"/>
  <c r="K88" i="2"/>
  <c r="N85" i="2"/>
  <c r="O84" i="2"/>
  <c r="P88" i="3"/>
  <c r="O89" i="3"/>
  <c r="D87" i="3"/>
  <c r="C88" i="3"/>
  <c r="F106" i="1"/>
  <c r="C108" i="1"/>
  <c r="D107" i="1"/>
  <c r="E107" i="1"/>
  <c r="L87" i="3"/>
  <c r="M86" i="3"/>
  <c r="I87" i="3"/>
  <c r="J86" i="3"/>
  <c r="V87" i="2"/>
  <c r="W87" i="2"/>
  <c r="T87" i="2"/>
  <c r="U87" i="2"/>
  <c r="P87" i="2"/>
  <c r="Q87" i="2"/>
  <c r="M87" i="2"/>
  <c r="R87" i="2"/>
  <c r="S87" i="2"/>
  <c r="K89" i="2"/>
  <c r="L88" i="2"/>
  <c r="N86" i="2"/>
  <c r="O85" i="2"/>
  <c r="P89" i="3"/>
  <c r="O90" i="3"/>
  <c r="D88" i="3"/>
  <c r="C89" i="3"/>
  <c r="F107" i="1"/>
  <c r="C109" i="1"/>
  <c r="D108" i="1"/>
  <c r="E108" i="1"/>
  <c r="M87" i="3"/>
  <c r="L88" i="3"/>
  <c r="J87" i="3"/>
  <c r="I88" i="3"/>
  <c r="V88" i="2"/>
  <c r="W88" i="2"/>
  <c r="T88" i="2"/>
  <c r="U88" i="2"/>
  <c r="P88" i="2"/>
  <c r="Q88" i="2"/>
  <c r="M88" i="2"/>
  <c r="R88" i="2"/>
  <c r="S88" i="2"/>
  <c r="K90" i="2"/>
  <c r="L89" i="2"/>
  <c r="N87" i="2"/>
  <c r="O86" i="2"/>
  <c r="P90" i="3"/>
  <c r="O91" i="3"/>
  <c r="D89" i="3"/>
  <c r="C90" i="3"/>
  <c r="F108" i="1"/>
  <c r="D109" i="1"/>
  <c r="E109" i="1"/>
  <c r="C110" i="1"/>
  <c r="M88" i="3"/>
  <c r="L89" i="3"/>
  <c r="J88" i="3"/>
  <c r="I89" i="3"/>
  <c r="V89" i="2"/>
  <c r="W89" i="2"/>
  <c r="T89" i="2"/>
  <c r="U89" i="2"/>
  <c r="P89" i="2"/>
  <c r="Q89" i="2"/>
  <c r="M89" i="2"/>
  <c r="R89" i="2"/>
  <c r="S89" i="2"/>
  <c r="L90" i="2"/>
  <c r="M90" i="2"/>
  <c r="K91" i="2"/>
  <c r="N88" i="2"/>
  <c r="O87" i="2"/>
  <c r="P91" i="3"/>
  <c r="O92" i="3"/>
  <c r="C91" i="3"/>
  <c r="D90" i="3"/>
  <c r="C111" i="1"/>
  <c r="D110" i="1"/>
  <c r="E110" i="1"/>
  <c r="F109" i="1"/>
  <c r="M89" i="3"/>
  <c r="L90" i="3"/>
  <c r="J89" i="3"/>
  <c r="I90" i="3"/>
  <c r="P90" i="2"/>
  <c r="Q90" i="2"/>
  <c r="V90" i="2"/>
  <c r="W90" i="2"/>
  <c r="T90" i="2"/>
  <c r="U90" i="2"/>
  <c r="R90" i="2"/>
  <c r="S90" i="2"/>
  <c r="L91" i="2"/>
  <c r="M91" i="2"/>
  <c r="K92" i="2"/>
  <c r="N89" i="2"/>
  <c r="O88" i="2"/>
  <c r="P92" i="3"/>
  <c r="O93" i="3"/>
  <c r="D91" i="3"/>
  <c r="C92" i="3"/>
  <c r="D111" i="1"/>
  <c r="E111" i="1"/>
  <c r="F110" i="1"/>
  <c r="C112" i="1"/>
  <c r="L91" i="3"/>
  <c r="M90" i="3"/>
  <c r="I91" i="3"/>
  <c r="J90" i="3"/>
  <c r="T91" i="2"/>
  <c r="U91" i="2"/>
  <c r="R91" i="2"/>
  <c r="S91" i="2"/>
  <c r="P91" i="2"/>
  <c r="Q91" i="2"/>
  <c r="V91" i="2"/>
  <c r="W91" i="2"/>
  <c r="L92" i="2"/>
  <c r="K93" i="2"/>
  <c r="N90" i="2"/>
  <c r="O89" i="2"/>
  <c r="P93" i="3"/>
  <c r="O94" i="3"/>
  <c r="D92" i="3"/>
  <c r="C93" i="3"/>
  <c r="D112" i="1"/>
  <c r="E112" i="1"/>
  <c r="F111" i="1"/>
  <c r="C113" i="1"/>
  <c r="M91" i="3"/>
  <c r="L92" i="3"/>
  <c r="J91" i="3"/>
  <c r="I92" i="3"/>
  <c r="V92" i="2"/>
  <c r="W92" i="2"/>
  <c r="T92" i="2"/>
  <c r="U92" i="2"/>
  <c r="R92" i="2"/>
  <c r="S92" i="2"/>
  <c r="M92" i="2"/>
  <c r="P92" i="2"/>
  <c r="Q92" i="2"/>
  <c r="N91" i="2"/>
  <c r="O90" i="2"/>
  <c r="K94" i="2"/>
  <c r="L93" i="2"/>
  <c r="P94" i="3"/>
  <c r="O95" i="3"/>
  <c r="D93" i="3"/>
  <c r="C94" i="3"/>
  <c r="F112" i="1"/>
  <c r="C114" i="1"/>
  <c r="D113" i="1"/>
  <c r="E113" i="1"/>
  <c r="M92" i="3"/>
  <c r="L93" i="3"/>
  <c r="J92" i="3"/>
  <c r="I93" i="3"/>
  <c r="R93" i="2"/>
  <c r="S93" i="2"/>
  <c r="M93" i="2"/>
  <c r="T93" i="2"/>
  <c r="U93" i="2"/>
  <c r="P93" i="2"/>
  <c r="Q93" i="2"/>
  <c r="V93" i="2"/>
  <c r="W93" i="2"/>
  <c r="N92" i="2"/>
  <c r="O91" i="2"/>
  <c r="L94" i="2"/>
  <c r="K95" i="2"/>
  <c r="P95" i="3"/>
  <c r="O96" i="3"/>
  <c r="C95" i="3"/>
  <c r="D94" i="3"/>
  <c r="D114" i="1"/>
  <c r="E114" i="1"/>
  <c r="F113" i="1"/>
  <c r="C115" i="1"/>
  <c r="M93" i="3"/>
  <c r="L94" i="3"/>
  <c r="J93" i="3"/>
  <c r="I94" i="3"/>
  <c r="R94" i="2"/>
  <c r="S94" i="2"/>
  <c r="V94" i="2"/>
  <c r="W94" i="2"/>
  <c r="T94" i="2"/>
  <c r="U94" i="2"/>
  <c r="P94" i="2"/>
  <c r="Q94" i="2"/>
  <c r="M94" i="2"/>
  <c r="N93" i="2"/>
  <c r="O92" i="2"/>
  <c r="L95" i="2"/>
  <c r="K96" i="2"/>
  <c r="P96" i="3"/>
  <c r="O97" i="3"/>
  <c r="D95" i="3"/>
  <c r="C96" i="3"/>
  <c r="F114" i="1"/>
  <c r="C116" i="1"/>
  <c r="D115" i="1"/>
  <c r="E115" i="1"/>
  <c r="L95" i="3"/>
  <c r="M94" i="3"/>
  <c r="I95" i="3"/>
  <c r="J94" i="3"/>
  <c r="V95" i="2"/>
  <c r="W95" i="2"/>
  <c r="P95" i="2"/>
  <c r="Q95" i="2"/>
  <c r="R95" i="2"/>
  <c r="S95" i="2"/>
  <c r="T95" i="2"/>
  <c r="U95" i="2"/>
  <c r="M95" i="2"/>
  <c r="N94" i="2"/>
  <c r="O93" i="2"/>
  <c r="K97" i="2"/>
  <c r="L96" i="2"/>
  <c r="P97" i="3"/>
  <c r="O98" i="3"/>
  <c r="C97" i="3"/>
  <c r="D96" i="3"/>
  <c r="F115" i="1"/>
  <c r="C117" i="1"/>
  <c r="D116" i="1"/>
  <c r="E116" i="1"/>
  <c r="M95" i="3"/>
  <c r="L96" i="3"/>
  <c r="J95" i="3"/>
  <c r="I96" i="3"/>
  <c r="T96" i="2"/>
  <c r="U96" i="2"/>
  <c r="R96" i="2"/>
  <c r="S96" i="2"/>
  <c r="P96" i="2"/>
  <c r="Q96" i="2"/>
  <c r="V96" i="2"/>
  <c r="W96" i="2"/>
  <c r="M96" i="2"/>
  <c r="N95" i="2"/>
  <c r="O94" i="2"/>
  <c r="K98" i="2"/>
  <c r="L97" i="2"/>
  <c r="P98" i="3"/>
  <c r="O99" i="3"/>
  <c r="D97" i="3"/>
  <c r="C98" i="3"/>
  <c r="F116" i="1"/>
  <c r="C118" i="1"/>
  <c r="D117" i="1"/>
  <c r="E117" i="1"/>
  <c r="M96" i="3"/>
  <c r="L97" i="3"/>
  <c r="J96" i="3"/>
  <c r="I97" i="3"/>
  <c r="P97" i="2"/>
  <c r="Q97" i="2"/>
  <c r="T97" i="2"/>
  <c r="U97" i="2"/>
  <c r="M97" i="2"/>
  <c r="V97" i="2"/>
  <c r="W97" i="2"/>
  <c r="R97" i="2"/>
  <c r="S97" i="2"/>
  <c r="N96" i="2"/>
  <c r="O95" i="2"/>
  <c r="L98" i="2"/>
  <c r="K99" i="2"/>
  <c r="P99" i="3"/>
  <c r="O100" i="3"/>
  <c r="C99" i="3"/>
  <c r="D98" i="3"/>
  <c r="F117" i="1"/>
  <c r="D118" i="1"/>
  <c r="E118" i="1"/>
  <c r="C119" i="1"/>
  <c r="M97" i="3"/>
  <c r="L98" i="3"/>
  <c r="J97" i="3"/>
  <c r="I98" i="3"/>
  <c r="P98" i="2"/>
  <c r="Q98" i="2"/>
  <c r="T98" i="2"/>
  <c r="U98" i="2"/>
  <c r="M98" i="2"/>
  <c r="V98" i="2"/>
  <c r="W98" i="2"/>
  <c r="R98" i="2"/>
  <c r="S98" i="2"/>
  <c r="N97" i="2"/>
  <c r="O96" i="2"/>
  <c r="L99" i="2"/>
  <c r="K100" i="2"/>
  <c r="P100" i="3"/>
  <c r="O101" i="3"/>
  <c r="D99" i="3"/>
  <c r="C100" i="3"/>
  <c r="F118" i="1"/>
  <c r="C120" i="1"/>
  <c r="D119" i="1"/>
  <c r="E119" i="1"/>
  <c r="L99" i="3"/>
  <c r="M98" i="3"/>
  <c r="I99" i="3"/>
  <c r="J98" i="3"/>
  <c r="V99" i="2"/>
  <c r="W99" i="2"/>
  <c r="T99" i="2"/>
  <c r="U99" i="2"/>
  <c r="M99" i="2"/>
  <c r="P99" i="2"/>
  <c r="Q99" i="2"/>
  <c r="R99" i="2"/>
  <c r="S99" i="2"/>
  <c r="N98" i="2"/>
  <c r="O97" i="2"/>
  <c r="L100" i="2"/>
  <c r="K101" i="2"/>
  <c r="P101" i="3"/>
  <c r="O102" i="3"/>
  <c r="D100" i="3"/>
  <c r="C101" i="3"/>
  <c r="F119" i="1"/>
  <c r="C121" i="1"/>
  <c r="D120" i="1"/>
  <c r="E120" i="1"/>
  <c r="M99" i="3"/>
  <c r="L100" i="3"/>
  <c r="J99" i="3"/>
  <c r="I100" i="3"/>
  <c r="P100" i="2"/>
  <c r="Q100" i="2"/>
  <c r="V100" i="2"/>
  <c r="W100" i="2"/>
  <c r="M100" i="2"/>
  <c r="R100" i="2"/>
  <c r="S100" i="2"/>
  <c r="T100" i="2"/>
  <c r="U100" i="2"/>
  <c r="N99" i="2"/>
  <c r="O98" i="2"/>
  <c r="K102" i="2"/>
  <c r="L101" i="2"/>
  <c r="P102" i="3"/>
  <c r="O103" i="3"/>
  <c r="D101" i="3"/>
  <c r="C102" i="3"/>
  <c r="F120" i="1"/>
  <c r="C122" i="1"/>
  <c r="D121" i="1"/>
  <c r="E121" i="1"/>
  <c r="M100" i="3"/>
  <c r="L101" i="3"/>
  <c r="J100" i="3"/>
  <c r="I101" i="3"/>
  <c r="R101" i="2"/>
  <c r="S101" i="2"/>
  <c r="V101" i="2"/>
  <c r="W101" i="2"/>
  <c r="M101" i="2"/>
  <c r="T101" i="2"/>
  <c r="U101" i="2"/>
  <c r="P101" i="2"/>
  <c r="Q101" i="2"/>
  <c r="N100" i="2"/>
  <c r="O99" i="2"/>
  <c r="L102" i="2"/>
  <c r="K103" i="2"/>
  <c r="P103" i="3"/>
  <c r="O104" i="3"/>
  <c r="C103" i="3"/>
  <c r="D102" i="3"/>
  <c r="F121" i="1"/>
  <c r="C123" i="1"/>
  <c r="D122" i="1"/>
  <c r="E122" i="1"/>
  <c r="M101" i="3"/>
  <c r="L102" i="3"/>
  <c r="J101" i="3"/>
  <c r="I102" i="3"/>
  <c r="T102" i="2"/>
  <c r="U102" i="2"/>
  <c r="R102" i="2"/>
  <c r="S102" i="2"/>
  <c r="V102" i="2"/>
  <c r="W102" i="2"/>
  <c r="P102" i="2"/>
  <c r="Q102" i="2"/>
  <c r="M102" i="2"/>
  <c r="N101" i="2"/>
  <c r="O100" i="2"/>
  <c r="L103" i="2"/>
  <c r="K104" i="2"/>
  <c r="P104" i="3"/>
  <c r="O105" i="3"/>
  <c r="D103" i="3"/>
  <c r="C104" i="3"/>
  <c r="F122" i="1"/>
  <c r="C124" i="1"/>
  <c r="D123" i="1"/>
  <c r="E123" i="1"/>
  <c r="L103" i="3"/>
  <c r="M102" i="3"/>
  <c r="I103" i="3"/>
  <c r="J102" i="3"/>
  <c r="V103" i="2"/>
  <c r="W103" i="2"/>
  <c r="T103" i="2"/>
  <c r="U103" i="2"/>
  <c r="R103" i="2"/>
  <c r="S103" i="2"/>
  <c r="P103" i="2"/>
  <c r="Q103" i="2"/>
  <c r="M103" i="2"/>
  <c r="N102" i="2"/>
  <c r="O101" i="2"/>
  <c r="K105" i="2"/>
  <c r="L104" i="2"/>
  <c r="P105" i="3"/>
  <c r="O106" i="3"/>
  <c r="C105" i="3"/>
  <c r="D104" i="3"/>
  <c r="F123" i="1"/>
  <c r="C125" i="1"/>
  <c r="D124" i="1"/>
  <c r="E124" i="1"/>
  <c r="M103" i="3"/>
  <c r="L104" i="3"/>
  <c r="J103" i="3"/>
  <c r="I104" i="3"/>
  <c r="P104" i="2"/>
  <c r="Q104" i="2"/>
  <c r="R104" i="2"/>
  <c r="S104" i="2"/>
  <c r="T104" i="2"/>
  <c r="U104" i="2"/>
  <c r="V104" i="2"/>
  <c r="W104" i="2"/>
  <c r="M104" i="2"/>
  <c r="N103" i="2"/>
  <c r="O102" i="2"/>
  <c r="L105" i="2"/>
  <c r="K106" i="2"/>
  <c r="P106" i="3"/>
  <c r="O107" i="3"/>
  <c r="D105" i="3"/>
  <c r="C106" i="3"/>
  <c r="F124" i="1"/>
  <c r="D125" i="1"/>
  <c r="E125" i="1"/>
  <c r="C126" i="1"/>
  <c r="M104" i="3"/>
  <c r="L105" i="3"/>
  <c r="J104" i="3"/>
  <c r="I105" i="3"/>
  <c r="V105" i="2"/>
  <c r="W105" i="2"/>
  <c r="P105" i="2"/>
  <c r="Q105" i="2"/>
  <c r="M105" i="2"/>
  <c r="T105" i="2"/>
  <c r="U105" i="2"/>
  <c r="R105" i="2"/>
  <c r="S105" i="2"/>
  <c r="N104" i="2"/>
  <c r="O103" i="2"/>
  <c r="L106" i="2"/>
  <c r="K107" i="2"/>
  <c r="P107" i="3"/>
  <c r="O108" i="3"/>
  <c r="C107" i="3"/>
  <c r="D106" i="3"/>
  <c r="F125" i="1"/>
  <c r="C127" i="1"/>
  <c r="D126" i="1"/>
  <c r="E126" i="1"/>
  <c r="M105" i="3"/>
  <c r="L106" i="3"/>
  <c r="J105" i="3"/>
  <c r="I106" i="3"/>
  <c r="T106" i="2"/>
  <c r="U106" i="2"/>
  <c r="P106" i="2"/>
  <c r="Q106" i="2"/>
  <c r="M106" i="2"/>
  <c r="V106" i="2"/>
  <c r="W106" i="2"/>
  <c r="R106" i="2"/>
  <c r="S106" i="2"/>
  <c r="N105" i="2"/>
  <c r="O104" i="2"/>
  <c r="L107" i="2"/>
  <c r="K108" i="2"/>
  <c r="P108" i="3"/>
  <c r="O109" i="3"/>
  <c r="D107" i="3"/>
  <c r="C108" i="3"/>
  <c r="F126" i="1"/>
  <c r="C128" i="1"/>
  <c r="D127" i="1"/>
  <c r="E127" i="1"/>
  <c r="L107" i="3"/>
  <c r="M106" i="3"/>
  <c r="I107" i="3"/>
  <c r="J106" i="3"/>
  <c r="V107" i="2"/>
  <c r="W107" i="2"/>
  <c r="R107" i="2"/>
  <c r="S107" i="2"/>
  <c r="P107" i="2"/>
  <c r="Q107" i="2"/>
  <c r="T107" i="2"/>
  <c r="U107" i="2"/>
  <c r="M107" i="2"/>
  <c r="N106" i="2"/>
  <c r="O105" i="2"/>
  <c r="L108" i="2"/>
  <c r="K109" i="2"/>
  <c r="P109" i="3"/>
  <c r="O110" i="3"/>
  <c r="P110" i="3"/>
  <c r="D108" i="3"/>
  <c r="C109" i="3"/>
  <c r="F127" i="1"/>
  <c r="C129" i="1"/>
  <c r="D128" i="1"/>
  <c r="E128" i="1"/>
  <c r="M107" i="3"/>
  <c r="L108" i="3"/>
  <c r="J107" i="3"/>
  <c r="I108" i="3"/>
  <c r="T108" i="2"/>
  <c r="U108" i="2"/>
  <c r="R108" i="2"/>
  <c r="S108" i="2"/>
  <c r="P108" i="2"/>
  <c r="Q108" i="2"/>
  <c r="V108" i="2"/>
  <c r="W108" i="2"/>
  <c r="M108" i="2"/>
  <c r="L109" i="2"/>
  <c r="K110" i="2"/>
  <c r="K111" i="2"/>
  <c r="N107" i="2"/>
  <c r="O106" i="2"/>
  <c r="D109" i="3"/>
  <c r="C110" i="3"/>
  <c r="D110" i="3"/>
  <c r="F128" i="1"/>
  <c r="C130" i="1"/>
  <c r="D129" i="1"/>
  <c r="E129" i="1"/>
  <c r="M108" i="3"/>
  <c r="L109" i="3"/>
  <c r="J108" i="3"/>
  <c r="I109" i="3"/>
  <c r="V109" i="2"/>
  <c r="W109" i="2"/>
  <c r="L111" i="2"/>
  <c r="M111" i="2"/>
  <c r="M109" i="2"/>
  <c r="T109" i="2"/>
  <c r="U109" i="2"/>
  <c r="R109" i="2"/>
  <c r="S109" i="2"/>
  <c r="P109" i="2"/>
  <c r="Q109" i="2"/>
  <c r="L110" i="2"/>
  <c r="N108" i="2"/>
  <c r="O107" i="2"/>
  <c r="D130" i="1"/>
  <c r="E130" i="1"/>
  <c r="F129" i="1"/>
  <c r="C131" i="1"/>
  <c r="M109" i="3"/>
  <c r="L110" i="3"/>
  <c r="M110" i="3"/>
  <c r="J109" i="3"/>
  <c r="I110" i="3"/>
  <c r="J110" i="3"/>
  <c r="P110" i="2"/>
  <c r="Q110" i="2"/>
  <c r="P111" i="2"/>
  <c r="Q111" i="2"/>
  <c r="T111" i="2"/>
  <c r="V111" i="2"/>
  <c r="R111" i="2"/>
  <c r="M110" i="2"/>
  <c r="T110" i="2"/>
  <c r="U110" i="2"/>
  <c r="U111" i="2"/>
  <c r="R110" i="2"/>
  <c r="S110" i="2"/>
  <c r="S111" i="2"/>
  <c r="V110" i="2"/>
  <c r="W110" i="2"/>
  <c r="W111" i="2"/>
  <c r="N109" i="2"/>
  <c r="O108" i="2"/>
  <c r="D131" i="1"/>
  <c r="E131" i="1"/>
  <c r="F130" i="1"/>
  <c r="C132" i="1"/>
  <c r="D132" i="1"/>
  <c r="N110" i="2"/>
  <c r="O109" i="2"/>
  <c r="E132" i="1"/>
  <c r="F132" i="1"/>
  <c r="F131" i="1"/>
  <c r="B21" i="1"/>
  <c r="O110" i="2"/>
  <c r="N111" i="2"/>
  <c r="O111" i="2"/>
  <c r="B19" i="1"/>
</calcChain>
</file>

<file path=xl/sharedStrings.xml><?xml version="1.0" encoding="utf-8"?>
<sst xmlns="http://schemas.openxmlformats.org/spreadsheetml/2006/main" count="66" uniqueCount="45">
  <si>
    <t>P/L</t>
  </si>
  <si>
    <t>Number of Trades:</t>
  </si>
  <si>
    <t>Positive Trades:</t>
  </si>
  <si>
    <t>Negative Trades:</t>
  </si>
  <si>
    <t>Avrg. Profit Trade:</t>
  </si>
  <si>
    <t>Avrg. Losing Trade:</t>
  </si>
  <si>
    <t>Gross Profit:</t>
  </si>
  <si>
    <t>Gross Loss:</t>
  </si>
  <si>
    <t>Profit Factor:</t>
  </si>
  <si>
    <t>Initial Equity:</t>
  </si>
  <si>
    <t>Total Net P/L:</t>
  </si>
  <si>
    <t>Cum P/L</t>
  </si>
  <si>
    <t>Returns</t>
  </si>
  <si>
    <t>An. Returns:</t>
  </si>
  <si>
    <t>An. Volatility:</t>
  </si>
  <si>
    <t>Risk Free Rate:</t>
  </si>
  <si>
    <t>Sharpe Ratio:</t>
  </si>
  <si>
    <t>DD</t>
  </si>
  <si>
    <t>Max. DrawDown:</t>
  </si>
  <si>
    <t>Date</t>
  </si>
  <si>
    <t>Month</t>
  </si>
  <si>
    <t>Year</t>
  </si>
  <si>
    <t>BARCCURR</t>
  </si>
  <si>
    <t>SYST</t>
  </si>
  <si>
    <t>TOP</t>
  </si>
  <si>
    <t>MSCI</t>
  </si>
  <si>
    <t>LAM Portfolio</t>
  </si>
  <si>
    <t>From</t>
  </si>
  <si>
    <t>To</t>
  </si>
  <si>
    <t>LMA Portfolio</t>
  </si>
  <si>
    <t>BARCBTOP</t>
  </si>
  <si>
    <t>BARCSYST</t>
  </si>
  <si>
    <t>MSCI World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</si>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</sst>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0.000000"/>
    <numFmt numFmtId="169" formatCode="[$-409]mmmm\ yyyy;@"/>
    <numFmt numFmtId="172" formatCode="0.0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52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169" fontId="1" fillId="0" borderId="0"/>
    <xf numFmtId="169" fontId="6" fillId="0" borderId="0" applyNumberFormat="0" applyFill="0" applyBorder="0" applyAlignment="0" applyProtection="0"/>
    <xf numFmtId="169" fontId="7" fillId="0" borderId="1" applyNumberFormat="0" applyFill="0" applyAlignment="0" applyProtection="0"/>
    <xf numFmtId="169" fontId="8" fillId="0" borderId="2" applyNumberFormat="0" applyFill="0" applyAlignment="0" applyProtection="0"/>
    <xf numFmtId="169" fontId="9" fillId="0" borderId="3" applyNumberFormat="0" applyFill="0" applyAlignment="0" applyProtection="0"/>
    <xf numFmtId="169" fontId="9" fillId="0" borderId="0" applyNumberFormat="0" applyFill="0" applyBorder="0" applyAlignment="0" applyProtection="0"/>
    <xf numFmtId="169" fontId="10" fillId="2" borderId="0" applyNumberFormat="0" applyBorder="0" applyAlignment="0" applyProtection="0"/>
    <xf numFmtId="169" fontId="11" fillId="3" borderId="0" applyNumberFormat="0" applyBorder="0" applyAlignment="0" applyProtection="0"/>
    <xf numFmtId="169" fontId="12" fillId="4" borderId="0" applyNumberFormat="0" applyBorder="0" applyAlignment="0" applyProtection="0"/>
    <xf numFmtId="169" fontId="13" fillId="5" borderId="4" applyNumberFormat="0" applyAlignment="0" applyProtection="0"/>
    <xf numFmtId="169" fontId="14" fillId="6" borderId="5" applyNumberFormat="0" applyAlignment="0" applyProtection="0"/>
    <xf numFmtId="169" fontId="15" fillId="6" borderId="4" applyNumberFormat="0" applyAlignment="0" applyProtection="0"/>
    <xf numFmtId="169" fontId="16" fillId="0" borderId="6" applyNumberFormat="0" applyFill="0" applyAlignment="0" applyProtection="0"/>
    <xf numFmtId="169" fontId="17" fillId="7" borderId="7" applyNumberFormat="0" applyAlignment="0" applyProtection="0"/>
    <xf numFmtId="169" fontId="18" fillId="0" borderId="0" applyNumberFormat="0" applyFill="0" applyBorder="0" applyAlignment="0" applyProtection="0"/>
    <xf numFmtId="169" fontId="1" fillId="8" borderId="8" applyNumberFormat="0" applyFont="0" applyAlignment="0" applyProtection="0"/>
    <xf numFmtId="169" fontId="19" fillId="0" borderId="0" applyNumberFormat="0" applyFill="0" applyBorder="0" applyAlignment="0" applyProtection="0"/>
    <xf numFmtId="169" fontId="20" fillId="0" borderId="9" applyNumberFormat="0" applyFill="0" applyAlignment="0" applyProtection="0"/>
    <xf numFmtId="169" fontId="21" fillId="9" borderId="0" applyNumberFormat="0" applyBorder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21" fillId="12" borderId="0" applyNumberFormat="0" applyBorder="0" applyAlignment="0" applyProtection="0"/>
    <xf numFmtId="169" fontId="21" fillId="13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21" fillId="16" borderId="0" applyNumberFormat="0" applyBorder="0" applyAlignment="0" applyProtection="0"/>
    <xf numFmtId="169" fontId="21" fillId="17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21" fillId="20" borderId="0" applyNumberFormat="0" applyBorder="0" applyAlignment="0" applyProtection="0"/>
    <xf numFmtId="169" fontId="21" fillId="21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21" fillId="24" borderId="0" applyNumberFormat="0" applyBorder="0" applyAlignment="0" applyProtection="0"/>
    <xf numFmtId="169" fontId="21" fillId="25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21" fillId="28" borderId="0" applyNumberFormat="0" applyBorder="0" applyAlignment="0" applyProtection="0"/>
    <xf numFmtId="169" fontId="21" fillId="29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21" fillId="32" borderId="0" applyNumberFormat="0" applyBorder="0" applyAlignment="0" applyProtection="0"/>
    <xf numFmtId="169" fontId="22" fillId="0" borderId="0"/>
    <xf numFmtId="9" fontId="22" fillId="0" borderId="0" applyFont="0" applyFill="0" applyBorder="0" applyAlignment="0" applyProtection="0"/>
    <xf numFmtId="169" fontId="22" fillId="0" borderId="0"/>
    <xf numFmtId="169" fontId="22" fillId="0" borderId="0"/>
    <xf numFmtId="167" fontId="22" fillId="0" borderId="0" applyFont="0" applyFill="0" applyBorder="0" applyAlignment="0" applyProtection="0"/>
    <xf numFmtId="169" fontId="23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/>
    <xf numFmtId="167" fontId="22" fillId="0" borderId="0" applyFont="0" applyFill="0" applyBorder="0" applyAlignment="0" applyProtection="0"/>
    <xf numFmtId="169" fontId="23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9" fontId="22" fillId="0" borderId="0"/>
    <xf numFmtId="167" fontId="22" fillId="0" borderId="0" applyFont="0" applyFill="0" applyBorder="0" applyAlignment="0" applyProtection="0"/>
    <xf numFmtId="169" fontId="23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22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2" fillId="0" borderId="0"/>
    <xf numFmtId="169" fontId="22" fillId="0" borderId="0"/>
    <xf numFmtId="169" fontId="22" fillId="0" borderId="0"/>
    <xf numFmtId="169" fontId="22" fillId="0" borderId="0">
      <alignment vertical="center"/>
    </xf>
    <xf numFmtId="169" fontId="1" fillId="0" borderId="0"/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22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2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2" fillId="0" borderId="0">
      <alignment vertical="center"/>
    </xf>
    <xf numFmtId="169" fontId="22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169" fontId="22" fillId="0" borderId="0"/>
    <xf numFmtId="9" fontId="22" fillId="0" borderId="0" applyFont="0" applyFill="0" applyBorder="0" applyAlignment="0" applyProtection="0"/>
    <xf numFmtId="169" fontId="22" fillId="0" borderId="0"/>
    <xf numFmtId="169" fontId="22" fillId="0" borderId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9" fontId="22" fillId="0" borderId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9" fontId="22" fillId="0" borderId="0"/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9" fontId="22" fillId="0" borderId="0"/>
    <xf numFmtId="166" fontId="22" fillId="0" borderId="0" applyFont="0" applyFill="0" applyBorder="0" applyAlignment="0" applyProtection="0"/>
    <xf numFmtId="169" fontId="22" fillId="0" borderId="0"/>
    <xf numFmtId="169" fontId="22" fillId="0" borderId="0"/>
    <xf numFmtId="169" fontId="22" fillId="0" borderId="0"/>
    <xf numFmtId="169" fontId="1" fillId="0" borderId="0"/>
    <xf numFmtId="169" fontId="6" fillId="0" borderId="0" applyNumberFormat="0" applyFill="0" applyBorder="0" applyAlignment="0" applyProtection="0"/>
    <xf numFmtId="169" fontId="7" fillId="0" borderId="1" applyNumberFormat="0" applyFill="0" applyAlignment="0" applyProtection="0"/>
    <xf numFmtId="169" fontId="8" fillId="0" borderId="2" applyNumberFormat="0" applyFill="0" applyAlignment="0" applyProtection="0"/>
    <xf numFmtId="169" fontId="9" fillId="0" borderId="3" applyNumberFormat="0" applyFill="0" applyAlignment="0" applyProtection="0"/>
    <xf numFmtId="169" fontId="9" fillId="0" borderId="0" applyNumberFormat="0" applyFill="0" applyBorder="0" applyAlignment="0" applyProtection="0"/>
    <xf numFmtId="169" fontId="10" fillId="2" borderId="0" applyNumberFormat="0" applyBorder="0" applyAlignment="0" applyProtection="0"/>
    <xf numFmtId="169" fontId="11" fillId="3" borderId="0" applyNumberFormat="0" applyBorder="0" applyAlignment="0" applyProtection="0"/>
    <xf numFmtId="169" fontId="12" fillId="4" borderId="0" applyNumberFormat="0" applyBorder="0" applyAlignment="0" applyProtection="0"/>
    <xf numFmtId="169" fontId="13" fillId="5" borderId="4" applyNumberFormat="0" applyAlignment="0" applyProtection="0"/>
    <xf numFmtId="169" fontId="14" fillId="6" borderId="5" applyNumberFormat="0" applyAlignment="0" applyProtection="0"/>
    <xf numFmtId="169" fontId="15" fillId="6" borderId="4" applyNumberFormat="0" applyAlignment="0" applyProtection="0"/>
    <xf numFmtId="169" fontId="16" fillId="0" borderId="6" applyNumberFormat="0" applyFill="0" applyAlignment="0" applyProtection="0"/>
    <xf numFmtId="169" fontId="17" fillId="7" borderId="7" applyNumberFormat="0" applyAlignment="0" applyProtection="0"/>
    <xf numFmtId="169" fontId="18" fillId="0" borderId="0" applyNumberFormat="0" applyFill="0" applyBorder="0" applyAlignment="0" applyProtection="0"/>
    <xf numFmtId="169" fontId="1" fillId="8" borderId="8" applyNumberFormat="0" applyFont="0" applyAlignment="0" applyProtection="0"/>
    <xf numFmtId="169" fontId="19" fillId="0" borderId="0" applyNumberFormat="0" applyFill="0" applyBorder="0" applyAlignment="0" applyProtection="0"/>
    <xf numFmtId="169" fontId="20" fillId="0" borderId="9" applyNumberFormat="0" applyFill="0" applyAlignment="0" applyProtection="0"/>
    <xf numFmtId="169" fontId="21" fillId="9" borderId="0" applyNumberFormat="0" applyBorder="0" applyAlignment="0" applyProtection="0"/>
    <xf numFmtId="169" fontId="1" fillId="10" borderId="0" applyNumberFormat="0" applyBorder="0" applyAlignment="0" applyProtection="0"/>
    <xf numFmtId="169" fontId="1" fillId="11" borderId="0" applyNumberFormat="0" applyBorder="0" applyAlignment="0" applyProtection="0"/>
    <xf numFmtId="169" fontId="21" fillId="12" borderId="0" applyNumberFormat="0" applyBorder="0" applyAlignment="0" applyProtection="0"/>
    <xf numFmtId="169" fontId="21" fillId="13" borderId="0" applyNumberFormat="0" applyBorder="0" applyAlignment="0" applyProtection="0"/>
    <xf numFmtId="169" fontId="1" fillId="14" borderId="0" applyNumberFormat="0" applyBorder="0" applyAlignment="0" applyProtection="0"/>
    <xf numFmtId="169" fontId="1" fillId="15" borderId="0" applyNumberFormat="0" applyBorder="0" applyAlignment="0" applyProtection="0"/>
    <xf numFmtId="169" fontId="21" fillId="16" borderId="0" applyNumberFormat="0" applyBorder="0" applyAlignment="0" applyProtection="0"/>
    <xf numFmtId="169" fontId="21" fillId="17" borderId="0" applyNumberFormat="0" applyBorder="0" applyAlignment="0" applyProtection="0"/>
    <xf numFmtId="169" fontId="1" fillId="18" borderId="0" applyNumberFormat="0" applyBorder="0" applyAlignment="0" applyProtection="0"/>
    <xf numFmtId="169" fontId="1" fillId="19" borderId="0" applyNumberFormat="0" applyBorder="0" applyAlignment="0" applyProtection="0"/>
    <xf numFmtId="169" fontId="21" fillId="20" borderId="0" applyNumberFormat="0" applyBorder="0" applyAlignment="0" applyProtection="0"/>
    <xf numFmtId="169" fontId="21" fillId="21" borderId="0" applyNumberFormat="0" applyBorder="0" applyAlignment="0" applyProtection="0"/>
    <xf numFmtId="169" fontId="1" fillId="22" borderId="0" applyNumberFormat="0" applyBorder="0" applyAlignment="0" applyProtection="0"/>
    <xf numFmtId="169" fontId="1" fillId="23" borderId="0" applyNumberFormat="0" applyBorder="0" applyAlignment="0" applyProtection="0"/>
    <xf numFmtId="169" fontId="21" fillId="24" borderId="0" applyNumberFormat="0" applyBorder="0" applyAlignment="0" applyProtection="0"/>
    <xf numFmtId="169" fontId="21" fillId="25" borderId="0" applyNumberFormat="0" applyBorder="0" applyAlignment="0" applyProtection="0"/>
    <xf numFmtId="169" fontId="1" fillId="26" borderId="0" applyNumberFormat="0" applyBorder="0" applyAlignment="0" applyProtection="0"/>
    <xf numFmtId="169" fontId="1" fillId="27" borderId="0" applyNumberFormat="0" applyBorder="0" applyAlignment="0" applyProtection="0"/>
    <xf numFmtId="169" fontId="21" fillId="28" borderId="0" applyNumberFormat="0" applyBorder="0" applyAlignment="0" applyProtection="0"/>
    <xf numFmtId="169" fontId="21" fillId="29" borderId="0" applyNumberFormat="0" applyBorder="0" applyAlignment="0" applyProtection="0"/>
    <xf numFmtId="169" fontId="1" fillId="30" borderId="0" applyNumberFormat="0" applyBorder="0" applyAlignment="0" applyProtection="0"/>
    <xf numFmtId="169" fontId="1" fillId="31" borderId="0" applyNumberFormat="0" applyBorder="0" applyAlignment="0" applyProtection="0"/>
    <xf numFmtId="169" fontId="21" fillId="32" borderId="0" applyNumberFormat="0" applyBorder="0" applyAlignment="0" applyProtection="0"/>
    <xf numFmtId="169" fontId="15" fillId="6" borderId="4" applyNumberFormat="0" applyAlignment="0" applyProtection="0"/>
    <xf numFmtId="0" fontId="1" fillId="14" borderId="0" applyNumberFormat="0" applyBorder="0" applyAlignment="0" applyProtection="0"/>
    <xf numFmtId="169" fontId="20" fillId="0" borderId="9" applyNumberFormat="0" applyFill="0" applyAlignment="0" applyProtection="0"/>
    <xf numFmtId="169" fontId="14" fillId="6" borderId="5" applyNumberFormat="0" applyAlignment="0" applyProtection="0"/>
    <xf numFmtId="169" fontId="9" fillId="0" borderId="3" applyNumberFormat="0" applyFill="0" applyAlignment="0" applyProtection="0"/>
    <xf numFmtId="169" fontId="7" fillId="0" borderId="1" applyNumberFormat="0" applyFill="0" applyAlignment="0" applyProtection="0"/>
    <xf numFmtId="169" fontId="18" fillId="0" borderId="0" applyNumberFormat="0" applyFill="0" applyBorder="0" applyAlignment="0" applyProtection="0"/>
    <xf numFmtId="169" fontId="11" fillId="3" borderId="0" applyNumberFormat="0" applyBorder="0" applyAlignment="0" applyProtection="0"/>
    <xf numFmtId="169" fontId="19" fillId="0" borderId="0" applyNumberFormat="0" applyFill="0" applyBorder="0" applyAlignment="0" applyProtection="0"/>
    <xf numFmtId="169" fontId="19" fillId="0" borderId="0" applyNumberFormat="0" applyFill="0" applyBorder="0" applyAlignment="0" applyProtection="0"/>
    <xf numFmtId="169" fontId="13" fillId="5" borderId="4" applyNumberFormat="0" applyAlignment="0" applyProtection="0"/>
    <xf numFmtId="169" fontId="1" fillId="0" borderId="0"/>
    <xf numFmtId="169" fontId="22" fillId="0" borderId="0"/>
    <xf numFmtId="169" fontId="1" fillId="15" borderId="0" applyNumberFormat="0" applyBorder="0" applyAlignment="0" applyProtection="0"/>
    <xf numFmtId="0" fontId="1" fillId="18" borderId="0" applyNumberFormat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15" borderId="0" applyNumberFormat="0" applyBorder="0" applyAlignment="0" applyProtection="0"/>
    <xf numFmtId="169" fontId="14" fillId="6" borderId="5" applyNumberFormat="0" applyAlignment="0" applyProtection="0"/>
    <xf numFmtId="169" fontId="9" fillId="0" borderId="3" applyNumberFormat="0" applyFill="0" applyAlignment="0" applyProtection="0"/>
    <xf numFmtId="169" fontId="7" fillId="0" borderId="1" applyNumberFormat="0" applyFill="0" applyAlignment="0" applyProtection="0"/>
    <xf numFmtId="169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169" fontId="13" fillId="5" borderId="4" applyNumberFormat="0" applyAlignment="0" applyProtection="0"/>
    <xf numFmtId="169" fontId="1" fillId="0" borderId="0"/>
    <xf numFmtId="169" fontId="22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169" fontId="22" fillId="0" borderId="0">
      <alignment vertical="center"/>
    </xf>
    <xf numFmtId="169" fontId="22" fillId="0" borderId="0">
      <alignment vertical="center"/>
    </xf>
    <xf numFmtId="169" fontId="1" fillId="0" borderId="0"/>
    <xf numFmtId="169" fontId="1" fillId="0" borderId="0"/>
    <xf numFmtId="169" fontId="1" fillId="0" borderId="0"/>
    <xf numFmtId="169" fontId="1" fillId="0" borderId="0"/>
    <xf numFmtId="169" fontId="22" fillId="0" borderId="0">
      <alignment vertical="center"/>
    </xf>
    <xf numFmtId="169" fontId="22" fillId="0" borderId="0">
      <alignment vertical="center"/>
    </xf>
    <xf numFmtId="169" fontId="22" fillId="0" borderId="0"/>
    <xf numFmtId="169" fontId="1" fillId="0" borderId="0"/>
    <xf numFmtId="0" fontId="1" fillId="0" borderId="0"/>
    <xf numFmtId="169" fontId="1" fillId="15" borderId="0" applyNumberFormat="0" applyBorder="0" applyAlignment="0" applyProtection="0"/>
    <xf numFmtId="169" fontId="22" fillId="0" borderId="0"/>
    <xf numFmtId="169" fontId="1" fillId="0" borderId="0"/>
    <xf numFmtId="169" fontId="13" fillId="5" borderId="4" applyNumberFormat="0" applyAlignment="0" applyProtection="0"/>
    <xf numFmtId="169" fontId="19" fillId="0" borderId="0" applyNumberFormat="0" applyFill="0" applyBorder="0" applyAlignment="0" applyProtection="0"/>
    <xf numFmtId="169" fontId="18" fillId="0" borderId="0" applyNumberFormat="0" applyFill="0" applyBorder="0" applyAlignment="0" applyProtection="0"/>
    <xf numFmtId="169" fontId="7" fillId="0" borderId="1" applyNumberFormat="0" applyFill="0" applyAlignment="0" applyProtection="0"/>
    <xf numFmtId="169" fontId="9" fillId="0" borderId="3" applyNumberFormat="0" applyFill="0" applyAlignment="0" applyProtection="0"/>
    <xf numFmtId="169" fontId="14" fillId="6" borderId="5" applyNumberFormat="0" applyAlignment="0" applyProtection="0"/>
    <xf numFmtId="169" fontId="15" fillId="6" borderId="4" applyNumberFormat="0" applyAlignment="0" applyProtection="0"/>
    <xf numFmtId="169" fontId="21" fillId="32" borderId="0" applyNumberFormat="0" applyBorder="0" applyAlignment="0" applyProtection="0"/>
    <xf numFmtId="169" fontId="1" fillId="31" borderId="0" applyNumberFormat="0" applyBorder="0" applyAlignment="0" applyProtection="0"/>
    <xf numFmtId="169" fontId="1" fillId="30" borderId="0" applyNumberFormat="0" applyBorder="0" applyAlignment="0" applyProtection="0"/>
    <xf numFmtId="169" fontId="21" fillId="29" borderId="0" applyNumberFormat="0" applyBorder="0" applyAlignment="0" applyProtection="0"/>
    <xf numFmtId="169" fontId="21" fillId="28" borderId="0" applyNumberFormat="0" applyBorder="0" applyAlignment="0" applyProtection="0"/>
    <xf numFmtId="169" fontId="1" fillId="27" borderId="0" applyNumberFormat="0" applyBorder="0" applyAlignment="0" applyProtection="0"/>
    <xf numFmtId="169" fontId="1" fillId="26" borderId="0" applyNumberFormat="0" applyBorder="0" applyAlignment="0" applyProtection="0"/>
    <xf numFmtId="169" fontId="21" fillId="25" borderId="0" applyNumberFormat="0" applyBorder="0" applyAlignment="0" applyProtection="0"/>
    <xf numFmtId="169" fontId="21" fillId="24" borderId="0" applyNumberFormat="0" applyBorder="0" applyAlignment="0" applyProtection="0"/>
    <xf numFmtId="169" fontId="1" fillId="23" borderId="0" applyNumberFormat="0" applyBorder="0" applyAlignment="0" applyProtection="0"/>
    <xf numFmtId="169" fontId="1" fillId="22" borderId="0" applyNumberFormat="0" applyBorder="0" applyAlignment="0" applyProtection="0"/>
    <xf numFmtId="169" fontId="21" fillId="21" borderId="0" applyNumberFormat="0" applyBorder="0" applyAlignment="0" applyProtection="0"/>
    <xf numFmtId="169" fontId="21" fillId="20" borderId="0" applyNumberFormat="0" applyBorder="0" applyAlignment="0" applyProtection="0"/>
    <xf numFmtId="169" fontId="1" fillId="19" borderId="0" applyNumberFormat="0" applyBorder="0" applyAlignment="0" applyProtection="0"/>
    <xf numFmtId="169" fontId="1" fillId="18" borderId="0" applyNumberFormat="0" applyBorder="0" applyAlignment="0" applyProtection="0"/>
    <xf numFmtId="169" fontId="21" fillId="17" borderId="0" applyNumberFormat="0" applyBorder="0" applyAlignment="0" applyProtection="0"/>
    <xf numFmtId="169" fontId="1" fillId="14" borderId="0" applyNumberFormat="0" applyBorder="0" applyAlignment="0" applyProtection="0"/>
    <xf numFmtId="169" fontId="21" fillId="13" borderId="0" applyNumberFormat="0" applyBorder="0" applyAlignment="0" applyProtection="0"/>
    <xf numFmtId="169" fontId="21" fillId="12" borderId="0" applyNumberFormat="0" applyBorder="0" applyAlignment="0" applyProtection="0"/>
    <xf numFmtId="169" fontId="1" fillId="11" borderId="0" applyNumberFormat="0" applyBorder="0" applyAlignment="0" applyProtection="0"/>
    <xf numFmtId="169" fontId="1" fillId="10" borderId="0" applyNumberFormat="0" applyBorder="0" applyAlignment="0" applyProtection="0"/>
    <xf numFmtId="169" fontId="21" fillId="9" borderId="0" applyNumberFormat="0" applyBorder="0" applyAlignment="0" applyProtection="0"/>
    <xf numFmtId="169" fontId="21" fillId="16" borderId="0" applyNumberFormat="0" applyBorder="0" applyAlignment="0" applyProtection="0"/>
    <xf numFmtId="169" fontId="16" fillId="0" borderId="6" applyNumberFormat="0" applyFill="0" applyAlignment="0" applyProtection="0"/>
    <xf numFmtId="169" fontId="20" fillId="0" borderId="9" applyNumberFormat="0" applyFill="0" applyAlignment="0" applyProtection="0"/>
    <xf numFmtId="169" fontId="9" fillId="0" borderId="0" applyNumberFormat="0" applyFill="0" applyBorder="0" applyAlignment="0" applyProtection="0"/>
    <xf numFmtId="169" fontId="8" fillId="0" borderId="2" applyNumberFormat="0" applyFill="0" applyAlignment="0" applyProtection="0"/>
    <xf numFmtId="169" fontId="6" fillId="0" borderId="0" applyNumberFormat="0" applyFill="0" applyBorder="0" applyAlignment="0" applyProtection="0"/>
    <xf numFmtId="169" fontId="1" fillId="0" borderId="0"/>
    <xf numFmtId="169" fontId="17" fillId="7" borderId="7" applyNumberFormat="0" applyAlignment="0" applyProtection="0"/>
    <xf numFmtId="169" fontId="10" fillId="2" borderId="0" applyNumberFormat="0" applyBorder="0" applyAlignment="0" applyProtection="0"/>
    <xf numFmtId="169" fontId="1" fillId="8" borderId="8" applyNumberFormat="0" applyFont="0" applyAlignment="0" applyProtection="0"/>
    <xf numFmtId="169" fontId="11" fillId="3" borderId="0" applyNumberFormat="0" applyBorder="0" applyAlignment="0" applyProtection="0"/>
    <xf numFmtId="169" fontId="12" fillId="4" borderId="0" applyNumberFormat="0" applyBorder="0" applyAlignment="0" applyProtection="0"/>
    <xf numFmtId="169" fontId="15" fillId="6" borderId="4" applyNumberFormat="0" applyAlignment="0" applyProtection="0"/>
    <xf numFmtId="169" fontId="21" fillId="32" borderId="0" applyNumberFormat="0" applyBorder="0" applyAlignment="0" applyProtection="0"/>
    <xf numFmtId="169" fontId="1" fillId="31" borderId="0" applyNumberFormat="0" applyBorder="0" applyAlignment="0" applyProtection="0"/>
    <xf numFmtId="169" fontId="1" fillId="30" borderId="0" applyNumberFormat="0" applyBorder="0" applyAlignment="0" applyProtection="0"/>
    <xf numFmtId="169" fontId="21" fillId="29" borderId="0" applyNumberFormat="0" applyBorder="0" applyAlignment="0" applyProtection="0"/>
    <xf numFmtId="169" fontId="21" fillId="28" borderId="0" applyNumberFormat="0" applyBorder="0" applyAlignment="0" applyProtection="0"/>
    <xf numFmtId="169" fontId="1" fillId="27" borderId="0" applyNumberFormat="0" applyBorder="0" applyAlignment="0" applyProtection="0"/>
    <xf numFmtId="169" fontId="1" fillId="26" borderId="0" applyNumberFormat="0" applyBorder="0" applyAlignment="0" applyProtection="0"/>
    <xf numFmtId="169" fontId="21" fillId="25" borderId="0" applyNumberFormat="0" applyBorder="0" applyAlignment="0" applyProtection="0"/>
    <xf numFmtId="169" fontId="21" fillId="24" borderId="0" applyNumberFormat="0" applyBorder="0" applyAlignment="0" applyProtection="0"/>
    <xf numFmtId="169" fontId="1" fillId="23" borderId="0" applyNumberFormat="0" applyBorder="0" applyAlignment="0" applyProtection="0"/>
    <xf numFmtId="169" fontId="1" fillId="22" borderId="0" applyNumberFormat="0" applyBorder="0" applyAlignment="0" applyProtection="0"/>
    <xf numFmtId="169" fontId="21" fillId="21" borderId="0" applyNumberFormat="0" applyBorder="0" applyAlignment="0" applyProtection="0"/>
    <xf numFmtId="169" fontId="21" fillId="20" borderId="0" applyNumberFormat="0" applyBorder="0" applyAlignment="0" applyProtection="0"/>
    <xf numFmtId="169" fontId="1" fillId="19" borderId="0" applyNumberFormat="0" applyBorder="0" applyAlignment="0" applyProtection="0"/>
    <xf numFmtId="169" fontId="1" fillId="18" borderId="0" applyNumberFormat="0" applyBorder="0" applyAlignment="0" applyProtection="0"/>
    <xf numFmtId="169" fontId="21" fillId="17" borderId="0" applyNumberFormat="0" applyBorder="0" applyAlignment="0" applyProtection="0"/>
    <xf numFmtId="169" fontId="1" fillId="14" borderId="0" applyNumberFormat="0" applyBorder="0" applyAlignment="0" applyProtection="0"/>
    <xf numFmtId="169" fontId="21" fillId="13" borderId="0" applyNumberFormat="0" applyBorder="0" applyAlignment="0" applyProtection="0"/>
    <xf numFmtId="169" fontId="21" fillId="12" borderId="0" applyNumberFormat="0" applyBorder="0" applyAlignment="0" applyProtection="0"/>
    <xf numFmtId="169" fontId="1" fillId="11" borderId="0" applyNumberFormat="0" applyBorder="0" applyAlignment="0" applyProtection="0"/>
    <xf numFmtId="169" fontId="1" fillId="10" borderId="0" applyNumberFormat="0" applyBorder="0" applyAlignment="0" applyProtection="0"/>
    <xf numFmtId="169" fontId="21" fillId="9" borderId="0" applyNumberFormat="0" applyBorder="0" applyAlignment="0" applyProtection="0"/>
    <xf numFmtId="169" fontId="21" fillId="16" borderId="0" applyNumberFormat="0" applyBorder="0" applyAlignment="0" applyProtection="0"/>
    <xf numFmtId="169" fontId="16" fillId="0" borderId="6" applyNumberFormat="0" applyFill="0" applyAlignment="0" applyProtection="0"/>
    <xf numFmtId="169" fontId="20" fillId="0" borderId="9" applyNumberFormat="0" applyFill="0" applyAlignment="0" applyProtection="0"/>
    <xf numFmtId="169" fontId="9" fillId="0" borderId="0" applyNumberFormat="0" applyFill="0" applyBorder="0" applyAlignment="0" applyProtection="0"/>
    <xf numFmtId="169" fontId="8" fillId="0" borderId="2" applyNumberFormat="0" applyFill="0" applyAlignment="0" applyProtection="0"/>
    <xf numFmtId="169" fontId="6" fillId="0" borderId="0" applyNumberFormat="0" applyFill="0" applyBorder="0" applyAlignment="0" applyProtection="0"/>
    <xf numFmtId="169" fontId="1" fillId="0" borderId="0"/>
    <xf numFmtId="169" fontId="17" fillId="7" borderId="7" applyNumberFormat="0" applyAlignment="0" applyProtection="0"/>
    <xf numFmtId="169" fontId="10" fillId="2" borderId="0" applyNumberFormat="0" applyBorder="0" applyAlignment="0" applyProtection="0"/>
    <xf numFmtId="169" fontId="1" fillId="8" borderId="8" applyNumberFormat="0" applyFont="0" applyAlignment="0" applyProtection="0"/>
    <xf numFmtId="169" fontId="11" fillId="3" borderId="0" applyNumberFormat="0" applyBorder="0" applyAlignment="0" applyProtection="0"/>
    <xf numFmtId="169" fontId="12" fillId="4" borderId="0" applyNumberFormat="0" applyBorder="0" applyAlignment="0" applyProtection="0"/>
    <xf numFmtId="169" fontId="21" fillId="32" borderId="0" applyNumberFormat="0" applyBorder="0" applyAlignment="0" applyProtection="0"/>
    <xf numFmtId="169" fontId="1" fillId="31" borderId="0" applyNumberFormat="0" applyBorder="0" applyAlignment="0" applyProtection="0"/>
    <xf numFmtId="169" fontId="1" fillId="30" borderId="0" applyNumberFormat="0" applyBorder="0" applyAlignment="0" applyProtection="0"/>
    <xf numFmtId="169" fontId="21" fillId="29" borderId="0" applyNumberFormat="0" applyBorder="0" applyAlignment="0" applyProtection="0"/>
    <xf numFmtId="169" fontId="21" fillId="28" borderId="0" applyNumberFormat="0" applyBorder="0" applyAlignment="0" applyProtection="0"/>
    <xf numFmtId="169" fontId="1" fillId="27" borderId="0" applyNumberFormat="0" applyBorder="0" applyAlignment="0" applyProtection="0"/>
    <xf numFmtId="169" fontId="1" fillId="26" borderId="0" applyNumberFormat="0" applyBorder="0" applyAlignment="0" applyProtection="0"/>
    <xf numFmtId="169" fontId="21" fillId="25" borderId="0" applyNumberFormat="0" applyBorder="0" applyAlignment="0" applyProtection="0"/>
    <xf numFmtId="169" fontId="21" fillId="24" borderId="0" applyNumberFormat="0" applyBorder="0" applyAlignment="0" applyProtection="0"/>
    <xf numFmtId="169" fontId="1" fillId="23" borderId="0" applyNumberFormat="0" applyBorder="0" applyAlignment="0" applyProtection="0"/>
    <xf numFmtId="169" fontId="1" fillId="22" borderId="0" applyNumberFormat="0" applyBorder="0" applyAlignment="0" applyProtection="0"/>
    <xf numFmtId="169" fontId="21" fillId="21" borderId="0" applyNumberFormat="0" applyBorder="0" applyAlignment="0" applyProtection="0"/>
    <xf numFmtId="169" fontId="21" fillId="20" borderId="0" applyNumberFormat="0" applyBorder="0" applyAlignment="0" applyProtection="0"/>
    <xf numFmtId="169" fontId="1" fillId="19" borderId="0" applyNumberFormat="0" applyBorder="0" applyAlignment="0" applyProtection="0"/>
    <xf numFmtId="169" fontId="1" fillId="18" borderId="0" applyNumberFormat="0" applyBorder="0" applyAlignment="0" applyProtection="0"/>
    <xf numFmtId="169" fontId="21" fillId="17" borderId="0" applyNumberFormat="0" applyBorder="0" applyAlignment="0" applyProtection="0"/>
    <xf numFmtId="169" fontId="1" fillId="14" borderId="0" applyNumberFormat="0" applyBorder="0" applyAlignment="0" applyProtection="0"/>
    <xf numFmtId="169" fontId="21" fillId="13" borderId="0" applyNumberFormat="0" applyBorder="0" applyAlignment="0" applyProtection="0"/>
    <xf numFmtId="169" fontId="21" fillId="12" borderId="0" applyNumberFormat="0" applyBorder="0" applyAlignment="0" applyProtection="0"/>
    <xf numFmtId="169" fontId="1" fillId="11" borderId="0" applyNumberFormat="0" applyBorder="0" applyAlignment="0" applyProtection="0"/>
    <xf numFmtId="169" fontId="1" fillId="10" borderId="0" applyNumberFormat="0" applyBorder="0" applyAlignment="0" applyProtection="0"/>
    <xf numFmtId="169" fontId="21" fillId="9" borderId="0" applyNumberFormat="0" applyBorder="0" applyAlignment="0" applyProtection="0"/>
    <xf numFmtId="169" fontId="21" fillId="16" borderId="0" applyNumberFormat="0" applyBorder="0" applyAlignment="0" applyProtection="0"/>
    <xf numFmtId="169" fontId="16" fillId="0" borderId="6" applyNumberFormat="0" applyFill="0" applyAlignment="0" applyProtection="0"/>
    <xf numFmtId="169" fontId="9" fillId="0" borderId="0" applyNumberFormat="0" applyFill="0" applyBorder="0" applyAlignment="0" applyProtection="0"/>
    <xf numFmtId="169" fontId="8" fillId="0" borderId="2" applyNumberFormat="0" applyFill="0" applyAlignment="0" applyProtection="0"/>
    <xf numFmtId="169" fontId="6" fillId="0" borderId="0" applyNumberFormat="0" applyFill="0" applyBorder="0" applyAlignment="0" applyProtection="0"/>
    <xf numFmtId="169" fontId="1" fillId="0" borderId="0"/>
    <xf numFmtId="169" fontId="17" fillId="7" borderId="7" applyNumberFormat="0" applyAlignment="0" applyProtection="0"/>
    <xf numFmtId="169" fontId="10" fillId="2" borderId="0" applyNumberFormat="0" applyBorder="0" applyAlignment="0" applyProtection="0"/>
    <xf numFmtId="169" fontId="1" fillId="8" borderId="8" applyNumberFormat="0" applyFont="0" applyAlignment="0" applyProtection="0"/>
    <xf numFmtId="169" fontId="12" fillId="4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8" borderId="8" applyNumberFormat="0" applyFont="0" applyAlignment="0" applyProtection="0"/>
    <xf numFmtId="0" fontId="1" fillId="27" borderId="0" applyNumberFormat="0" applyBorder="0" applyAlignment="0" applyProtection="0"/>
    <xf numFmtId="0" fontId="1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2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31" borderId="0" applyNumberFormat="0" applyBorder="0" applyAlignment="0" applyProtection="0"/>
  </cellStyleXfs>
  <cellXfs count="34">
    <xf numFmtId="0" fontId="0" fillId="0" borderId="0" xfId="0"/>
    <xf numFmtId="43" fontId="0" fillId="0" borderId="0" xfId="1" applyFont="1"/>
    <xf numFmtId="43" fontId="4" fillId="0" borderId="0" xfId="1" applyFont="1" applyAlignment="1">
      <alignment horizontal="center"/>
    </xf>
    <xf numFmtId="1" fontId="0" fillId="0" borderId="0" xfId="1" applyNumberFormat="1" applyFont="1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0" fontId="4" fillId="0" borderId="0" xfId="0" applyFont="1" applyAlignment="1">
      <alignment horizontal="center"/>
    </xf>
    <xf numFmtId="43" fontId="5" fillId="0" borderId="0" xfId="1" applyFont="1"/>
    <xf numFmtId="9" fontId="5" fillId="0" borderId="0" xfId="2" applyFont="1"/>
    <xf numFmtId="10" fontId="0" fillId="0" borderId="0" xfId="2" applyNumberFormat="1" applyFont="1"/>
    <xf numFmtId="2" fontId="4" fillId="0" borderId="0" xfId="0" applyNumberFormat="1" applyFont="1" applyAlignment="1">
      <alignment horizontal="center"/>
    </xf>
    <xf numFmtId="2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5" fillId="0" borderId="0" xfId="1" applyNumberFormat="1" applyFont="1"/>
    <xf numFmtId="165" fontId="5" fillId="0" borderId="0" xfId="2" applyNumberFormat="1" applyFont="1"/>
    <xf numFmtId="11" fontId="0" fillId="0" borderId="0" xfId="0" applyNumberFormat="1"/>
    <xf numFmtId="14" fontId="0" fillId="0" borderId="0" xfId="0" applyNumberFormat="1"/>
    <xf numFmtId="14" fontId="25" fillId="34" borderId="0" xfId="52" applyNumberFormat="1" applyFont="1" applyFill="1"/>
    <xf numFmtId="14" fontId="24" fillId="34" borderId="0" xfId="52" applyNumberFormat="1" applyFont="1" applyFill="1"/>
    <xf numFmtId="14" fontId="1" fillId="0" borderId="0" xfId="621" applyNumberFormat="1"/>
    <xf numFmtId="168" fontId="0" fillId="0" borderId="0" xfId="2" applyNumberFormat="1" applyFont="1" applyFill="1"/>
    <xf numFmtId="43" fontId="1" fillId="0" borderId="0" xfId="748" applyFont="1"/>
    <xf numFmtId="164" fontId="0" fillId="33" borderId="0" xfId="1" applyNumberFormat="1" applyFont="1" applyFill="1"/>
    <xf numFmtId="10" fontId="0" fillId="33" borderId="0" xfId="2" applyNumberFormat="1" applyFont="1" applyFill="1"/>
    <xf numFmtId="0" fontId="0" fillId="0" borderId="0" xfId="0" applyFill="1"/>
    <xf numFmtId="10" fontId="24" fillId="0" borderId="0" xfId="536" applyNumberFormat="1" applyFont="1"/>
    <xf numFmtId="10" fontId="24" fillId="0" borderId="0" xfId="660" applyNumberFormat="1" applyFont="1"/>
    <xf numFmtId="10" fontId="24" fillId="0" borderId="0" xfId="695" applyNumberFormat="1" applyFont="1"/>
    <xf numFmtId="0" fontId="0" fillId="33" borderId="0" xfId="0" applyFill="1"/>
    <xf numFmtId="168" fontId="0" fillId="0" borderId="0" xfId="2" applyNumberFormat="1" applyFont="1"/>
    <xf numFmtId="10" fontId="24" fillId="0" borderId="0" xfId="728" applyNumberFormat="1" applyFont="1"/>
    <xf numFmtId="172" fontId="0" fillId="0" borderId="0" xfId="2" applyNumberFormat="1" applyFont="1"/>
    <xf numFmtId="172" fontId="0" fillId="0" borderId="0" xfId="0" applyNumberFormat="1"/>
  </cellXfs>
  <cellStyles count="752">
    <cellStyle name="=C:\WINNT35\SYSTEM32\COMMAND.COM" xfId="182"/>
    <cellStyle name="=C:\WINNT35\SYSTEM32\COMMAND.COM 10" xfId="184"/>
    <cellStyle name="=C:\WINNT35\SYSTEM32\COMMAND.COM 11" xfId="185"/>
    <cellStyle name="=C:\WINNT35\SYSTEM32\COMMAND.COM 12" xfId="186"/>
    <cellStyle name="=C:\WINNT35\SYSTEM32\COMMAND.COM 13" xfId="187"/>
    <cellStyle name="=C:\WINNT35\SYSTEM32\COMMAND.COM 14" xfId="188"/>
    <cellStyle name="=C:\WINNT35\SYSTEM32\COMMAND.COM 15" xfId="189"/>
    <cellStyle name="=C:\WINNT35\SYSTEM32\COMMAND.COM 16" xfId="190"/>
    <cellStyle name="=C:\WINNT35\SYSTEM32\COMMAND.COM 17" xfId="191"/>
    <cellStyle name="=C:\WINNT35\SYSTEM32\COMMAND.COM 18" xfId="192"/>
    <cellStyle name="=C:\WINNT35\SYSTEM32\COMMAND.COM 19" xfId="193"/>
    <cellStyle name="=C:\WINNT35\SYSTEM32\COMMAND.COM 2" xfId="194"/>
    <cellStyle name="=C:\WINNT35\SYSTEM32\COMMAND.COM 20" xfId="195"/>
    <cellStyle name="=C:\WINNT35\SYSTEM32\COMMAND.COM 21" xfId="196"/>
    <cellStyle name="=C:\WINNT35\SYSTEM32\COMMAND.COM 22" xfId="197"/>
    <cellStyle name="=C:\WINNT35\SYSTEM32\COMMAND.COM 23" xfId="198"/>
    <cellStyle name="=C:\WINNT35\SYSTEM32\COMMAND.COM 24" xfId="199"/>
    <cellStyle name="=C:\WINNT35\SYSTEM32\COMMAND.COM 25" xfId="200"/>
    <cellStyle name="=C:\WINNT35\SYSTEM32\COMMAND.COM 26" xfId="201"/>
    <cellStyle name="=C:\WINNT35\SYSTEM32\COMMAND.COM 27" xfId="202"/>
    <cellStyle name="=C:\WINNT35\SYSTEM32\COMMAND.COM 28" xfId="203"/>
    <cellStyle name="=C:\WINNT35\SYSTEM32\COMMAND.COM 29" xfId="204"/>
    <cellStyle name="=C:\WINNT35\SYSTEM32\COMMAND.COM 3" xfId="205"/>
    <cellStyle name="=C:\WINNT35\SYSTEM32\COMMAND.COM 30" xfId="206"/>
    <cellStyle name="=C:\WINNT35\SYSTEM32\COMMAND.COM 31" xfId="207"/>
    <cellStyle name="=C:\WINNT35\SYSTEM32\COMMAND.COM 4" xfId="208"/>
    <cellStyle name="=C:\WINNT35\SYSTEM32\COMMAND.COM 5" xfId="209"/>
    <cellStyle name="=C:\WINNT35\SYSTEM32\COMMAND.COM 6" xfId="210"/>
    <cellStyle name="=C:\WINNT35\SYSTEM32\COMMAND.COM 7" xfId="211"/>
    <cellStyle name="=C:\WINNT35\SYSTEM32\COMMAND.COM 8" xfId="212"/>
    <cellStyle name="=C:\WINNT35\SYSTEM32\COMMAND.COM 9" xfId="213"/>
    <cellStyle name="20% - Accent1" xfId="20" builtinId="30" customBuiltin="1"/>
    <cellStyle name="20% - Accent1 2" xfId="71"/>
    <cellStyle name="20% - Accent1 3" xfId="555"/>
    <cellStyle name="20% - Accent1 4" xfId="652"/>
    <cellStyle name="20% - Accent1 5" xfId="687"/>
    <cellStyle name="20% - Accent1 6" xfId="721"/>
    <cellStyle name="20% - Accent1 7" xfId="746"/>
    <cellStyle name="20% - Accent1 8" xfId="744"/>
    <cellStyle name="20% - Accent2" xfId="24" builtinId="34" customBuiltin="1"/>
    <cellStyle name="20% - Accent2 2" xfId="75"/>
    <cellStyle name="20% - Accent2 3" xfId="559"/>
    <cellStyle name="20% - Accent2 4" xfId="648"/>
    <cellStyle name="20% - Accent2 5" xfId="683"/>
    <cellStyle name="20% - Accent2 6" xfId="717"/>
    <cellStyle name="20% - Accent2 7" xfId="579"/>
    <cellStyle name="20% - Accent2 8" xfId="738"/>
    <cellStyle name="20% - Accent3" xfId="28" builtinId="38" customBuiltin="1"/>
    <cellStyle name="20% - Accent3 2" xfId="79"/>
    <cellStyle name="20% - Accent3 3" xfId="563"/>
    <cellStyle name="20% - Accent3 4" xfId="646"/>
    <cellStyle name="20% - Accent3 5" xfId="681"/>
    <cellStyle name="20% - Accent3 6" xfId="715"/>
    <cellStyle name="20% - Accent3 7" xfId="743"/>
    <cellStyle name="20% - Accent3 8" xfId="592"/>
    <cellStyle name="20% - Accent4" xfId="32" builtinId="42" customBuiltin="1"/>
    <cellStyle name="20% - Accent4 2" xfId="83"/>
    <cellStyle name="20% - Accent4 3" xfId="567"/>
    <cellStyle name="20% - Accent4 4" xfId="642"/>
    <cellStyle name="20% - Accent4 5" xfId="677"/>
    <cellStyle name="20% - Accent4 6" xfId="711"/>
    <cellStyle name="20% - Accent4 7" xfId="740"/>
    <cellStyle name="20% - Accent4 8" xfId="606"/>
    <cellStyle name="20% - Accent5" xfId="36" builtinId="46" customBuiltin="1"/>
    <cellStyle name="20% - Accent5 2" xfId="87"/>
    <cellStyle name="20% - Accent5 3" xfId="571"/>
    <cellStyle name="20% - Accent5 4" xfId="638"/>
    <cellStyle name="20% - Accent5 5" xfId="673"/>
    <cellStyle name="20% - Accent5 6" xfId="707"/>
    <cellStyle name="20% - Accent5 7" xfId="737"/>
    <cellStyle name="20% - Accent5 8" xfId="608"/>
    <cellStyle name="20% - Accent6" xfId="40" builtinId="50" customBuiltin="1"/>
    <cellStyle name="20% - Accent6 2" xfId="91"/>
    <cellStyle name="20% - Accent6 3" xfId="575"/>
    <cellStyle name="20% - Accent6 4" xfId="634"/>
    <cellStyle name="20% - Accent6 5" xfId="669"/>
    <cellStyle name="20% - Accent6 6" xfId="703"/>
    <cellStyle name="20% - Accent6 7" xfId="734"/>
    <cellStyle name="20% - Accent6 8" xfId="610"/>
    <cellStyle name="40% - Accent1" xfId="21" builtinId="31" customBuiltin="1"/>
    <cellStyle name="40% - Accent1 2" xfId="72"/>
    <cellStyle name="40% - Accent1 3" xfId="556"/>
    <cellStyle name="40% - Accent1 4" xfId="651"/>
    <cellStyle name="40% - Accent1 5" xfId="686"/>
    <cellStyle name="40% - Accent1 6" xfId="720"/>
    <cellStyle name="40% - Accent1 7" xfId="745"/>
    <cellStyle name="40% - Accent1 8" xfId="747"/>
    <cellStyle name="40% - Accent2" xfId="25" builtinId="35" customBuiltin="1"/>
    <cellStyle name="40% - Accent2 2" xfId="76"/>
    <cellStyle name="40% - Accent2 3" xfId="560"/>
    <cellStyle name="40% - Accent2 4" xfId="597"/>
    <cellStyle name="40% - Accent2 5" xfId="622"/>
    <cellStyle name="40% - Accent2 6" xfId="591"/>
    <cellStyle name="40% - Accent2 7" xfId="749"/>
    <cellStyle name="40% - Accent2 8" xfId="741"/>
    <cellStyle name="40% - Accent3" xfId="29" builtinId="39" customBuiltin="1"/>
    <cellStyle name="40% - Accent3 2" xfId="80"/>
    <cellStyle name="40% - Accent3 3" xfId="564"/>
    <cellStyle name="40% - Accent3 4" xfId="645"/>
    <cellStyle name="40% - Accent3 5" xfId="680"/>
    <cellStyle name="40% - Accent3 6" xfId="714"/>
    <cellStyle name="40% - Accent3 7" xfId="742"/>
    <cellStyle name="40% - Accent3 8" xfId="750"/>
    <cellStyle name="40% - Accent4" xfId="33" builtinId="43" customBuiltin="1"/>
    <cellStyle name="40% - Accent4 2" xfId="84"/>
    <cellStyle name="40% - Accent4 3" xfId="568"/>
    <cellStyle name="40% - Accent4 4" xfId="641"/>
    <cellStyle name="40% - Accent4 5" xfId="676"/>
    <cellStyle name="40% - Accent4 6" xfId="710"/>
    <cellStyle name="40% - Accent4 7" xfId="739"/>
    <cellStyle name="40% - Accent4 8" xfId="607"/>
    <cellStyle name="40% - Accent5" xfId="37" builtinId="47" customBuiltin="1"/>
    <cellStyle name="40% - Accent5 2" xfId="88"/>
    <cellStyle name="40% - Accent5 3" xfId="572"/>
    <cellStyle name="40% - Accent5 4" xfId="637"/>
    <cellStyle name="40% - Accent5 5" xfId="672"/>
    <cellStyle name="40% - Accent5 6" xfId="706"/>
    <cellStyle name="40% - Accent5 7" xfId="736"/>
    <cellStyle name="40% - Accent5 8" xfId="609"/>
    <cellStyle name="40% - Accent6" xfId="41" builtinId="51" customBuiltin="1"/>
    <cellStyle name="40% - Accent6 2" xfId="92"/>
    <cellStyle name="40% - Accent6 3" xfId="576"/>
    <cellStyle name="40% - Accent6 4" xfId="633"/>
    <cellStyle name="40% - Accent6 5" xfId="668"/>
    <cellStyle name="40% - Accent6 6" xfId="702"/>
    <cellStyle name="40% - Accent6 7" xfId="733"/>
    <cellStyle name="40% - Accent6 8" xfId="751"/>
    <cellStyle name="60% - Accent1" xfId="22" builtinId="32" customBuiltin="1"/>
    <cellStyle name="60% - Accent1 2" xfId="73"/>
    <cellStyle name="60% - Accent1 3" xfId="557"/>
    <cellStyle name="60% - Accent1 4" xfId="650"/>
    <cellStyle name="60% - Accent1 5" xfId="685"/>
    <cellStyle name="60% - Accent1 6" xfId="719"/>
    <cellStyle name="60% - Accent2" xfId="26" builtinId="36" customBuiltin="1"/>
    <cellStyle name="60% - Accent2 2" xfId="77"/>
    <cellStyle name="60% - Accent2 3" xfId="561"/>
    <cellStyle name="60% - Accent2 4" xfId="654"/>
    <cellStyle name="60% - Accent2 5" xfId="689"/>
    <cellStyle name="60% - Accent2 6" xfId="723"/>
    <cellStyle name="60% - Accent3" xfId="30" builtinId="40" customBuiltin="1"/>
    <cellStyle name="60% - Accent3 2" xfId="81"/>
    <cellStyle name="60% - Accent3 3" xfId="565"/>
    <cellStyle name="60% - Accent3 4" xfId="644"/>
    <cellStyle name="60% - Accent3 5" xfId="679"/>
    <cellStyle name="60% - Accent3 6" xfId="713"/>
    <cellStyle name="60% - Accent4" xfId="34" builtinId="44" customBuiltin="1"/>
    <cellStyle name="60% - Accent4 2" xfId="85"/>
    <cellStyle name="60% - Accent4 3" xfId="569"/>
    <cellStyle name="60% - Accent4 4" xfId="640"/>
    <cellStyle name="60% - Accent4 5" xfId="675"/>
    <cellStyle name="60% - Accent4 6" xfId="709"/>
    <cellStyle name="60% - Accent5" xfId="38" builtinId="48" customBuiltin="1"/>
    <cellStyle name="60% - Accent5 2" xfId="89"/>
    <cellStyle name="60% - Accent5 3" xfId="573"/>
    <cellStyle name="60% - Accent5 4" xfId="636"/>
    <cellStyle name="60% - Accent5 5" xfId="671"/>
    <cellStyle name="60% - Accent5 6" xfId="705"/>
    <cellStyle name="60% - Accent6" xfId="42" builtinId="52" customBuiltin="1"/>
    <cellStyle name="60% - Accent6 2" xfId="93"/>
    <cellStyle name="60% - Accent6 3" xfId="577"/>
    <cellStyle name="60% - Accent6 4" xfId="632"/>
    <cellStyle name="60% - Accent6 5" xfId="667"/>
    <cellStyle name="60% - Accent6 6" xfId="701"/>
    <cellStyle name="Accent1" xfId="19" builtinId="29" customBuiltin="1"/>
    <cellStyle name="Accent1 2" xfId="70"/>
    <cellStyle name="Accent1 3" xfId="554"/>
    <cellStyle name="Accent1 4" xfId="653"/>
    <cellStyle name="Accent1 5" xfId="688"/>
    <cellStyle name="Accent1 6" xfId="722"/>
    <cellStyle name="Accent2" xfId="23" builtinId="33" customBuiltin="1"/>
    <cellStyle name="Accent2 2" xfId="74"/>
    <cellStyle name="Accent2 3" xfId="558"/>
    <cellStyle name="Accent2 4" xfId="649"/>
    <cellStyle name="Accent2 5" xfId="684"/>
    <cellStyle name="Accent2 6" xfId="718"/>
    <cellStyle name="Accent3" xfId="27" builtinId="37" customBuiltin="1"/>
    <cellStyle name="Accent3 2" xfId="78"/>
    <cellStyle name="Accent3 3" xfId="562"/>
    <cellStyle name="Accent3 4" xfId="647"/>
    <cellStyle name="Accent3 5" xfId="682"/>
    <cellStyle name="Accent3 6" xfId="716"/>
    <cellStyle name="Accent4" xfId="31" builtinId="41" customBuiltin="1"/>
    <cellStyle name="Accent4 2" xfId="82"/>
    <cellStyle name="Accent4 3" xfId="566"/>
    <cellStyle name="Accent4 4" xfId="643"/>
    <cellStyle name="Accent4 5" xfId="678"/>
    <cellStyle name="Accent4 6" xfId="712"/>
    <cellStyle name="Accent5" xfId="35" builtinId="45" customBuiltin="1"/>
    <cellStyle name="Accent5 2" xfId="86"/>
    <cellStyle name="Accent5 3" xfId="570"/>
    <cellStyle name="Accent5 4" xfId="639"/>
    <cellStyle name="Accent5 5" xfId="674"/>
    <cellStyle name="Accent5 6" xfId="708"/>
    <cellStyle name="Accent6" xfId="39" builtinId="49" customBuiltin="1"/>
    <cellStyle name="Accent6 2" xfId="90"/>
    <cellStyle name="Accent6 3" xfId="574"/>
    <cellStyle name="Accent6 4" xfId="635"/>
    <cellStyle name="Accent6 5" xfId="670"/>
    <cellStyle name="Accent6 6" xfId="704"/>
    <cellStyle name="Bad" xfId="9" builtinId="27" customBuiltin="1"/>
    <cellStyle name="Bad 2" xfId="59"/>
    <cellStyle name="Bad 3" xfId="543"/>
    <cellStyle name="Bad 4" xfId="585"/>
    <cellStyle name="Bad 5" xfId="664"/>
    <cellStyle name="Bad 6" xfId="699"/>
    <cellStyle name="Calculation" xfId="13" builtinId="22" customBuiltin="1"/>
    <cellStyle name="Calculation 2" xfId="63"/>
    <cellStyle name="Calculation 3" xfId="547"/>
    <cellStyle name="Calculation 4" xfId="578"/>
    <cellStyle name="Calculation 5" xfId="631"/>
    <cellStyle name="Calculation 6" xfId="666"/>
    <cellStyle name="Check Cell" xfId="15" builtinId="23" customBuiltin="1"/>
    <cellStyle name="Check Cell 2" xfId="65"/>
    <cellStyle name="Check Cell 3" xfId="549"/>
    <cellStyle name="Check Cell 4" xfId="661"/>
    <cellStyle name="Check Cell 5" xfId="696"/>
    <cellStyle name="Check Cell 6" xfId="729"/>
    <cellStyle name="Comma" xfId="1" builtinId="3"/>
    <cellStyle name="Comma 8" xfId="748"/>
    <cellStyle name="Explanatory Text" xfId="17" builtinId="53" customBuiltin="1"/>
    <cellStyle name="Explanatory Text 2" xfId="68"/>
    <cellStyle name="Explanatory Text 3" xfId="552"/>
    <cellStyle name="Explanatory Text 4" xfId="586"/>
    <cellStyle name="Explanatory Text 5" xfId="587"/>
    <cellStyle name="Explanatory Text 6" xfId="626"/>
    <cellStyle name="Good" xfId="8" builtinId="26" customBuiltin="1"/>
    <cellStyle name="Good 2" xfId="58"/>
    <cellStyle name="Good 3" xfId="542"/>
    <cellStyle name="Good 4" xfId="662"/>
    <cellStyle name="Good 5" xfId="697"/>
    <cellStyle name="Good 6" xfId="730"/>
    <cellStyle name="Heading 1" xfId="4" builtinId="16" customBuiltin="1"/>
    <cellStyle name="Heading 1 2" xfId="54"/>
    <cellStyle name="Heading 1 3" xfId="538"/>
    <cellStyle name="Heading 1 4" xfId="583"/>
    <cellStyle name="Heading 1 5" xfId="628"/>
    <cellStyle name="Heading 1 6" xfId="600"/>
    <cellStyle name="Heading 2" xfId="5" builtinId="17" customBuiltin="1"/>
    <cellStyle name="Heading 2 2" xfId="55"/>
    <cellStyle name="Heading 2 3" xfId="539"/>
    <cellStyle name="Heading 2 4" xfId="658"/>
    <cellStyle name="Heading 2 5" xfId="693"/>
    <cellStyle name="Heading 2 6" xfId="726"/>
    <cellStyle name="Heading 3" xfId="6" builtinId="18" customBuiltin="1"/>
    <cellStyle name="Heading 3 2" xfId="56"/>
    <cellStyle name="Heading 3 3" xfId="540"/>
    <cellStyle name="Heading 3 4" xfId="582"/>
    <cellStyle name="Heading 3 5" xfId="629"/>
    <cellStyle name="Heading 3 6" xfId="599"/>
    <cellStyle name="Heading 4" xfId="7" builtinId="19" customBuiltin="1"/>
    <cellStyle name="Heading 4 2" xfId="57"/>
    <cellStyle name="Heading 4 3" xfId="541"/>
    <cellStyle name="Heading 4 4" xfId="657"/>
    <cellStyle name="Heading 4 5" xfId="692"/>
    <cellStyle name="Heading 4 6" xfId="725"/>
    <cellStyle name="Hyperlink 2" xfId="99"/>
    <cellStyle name="Hyperlink 2 2" xfId="115"/>
    <cellStyle name="Hyperlink 2 3" xfId="109"/>
    <cellStyle name="Input" xfId="11" builtinId="20" customBuiltin="1"/>
    <cellStyle name="Input 2" xfId="61"/>
    <cellStyle name="Input 3" xfId="545"/>
    <cellStyle name="Input 4" xfId="588"/>
    <cellStyle name="Input 5" xfId="625"/>
    <cellStyle name="Input 6" xfId="603"/>
    <cellStyle name="Komma 2" xfId="98"/>
    <cellStyle name="Komma 2 2" xfId="114"/>
    <cellStyle name="Komma 2 2 2" xfId="529"/>
    <cellStyle name="Komma 2 3" xfId="108"/>
    <cellStyle name="Komma 2 3 2" xfId="524"/>
    <cellStyle name="Komma 2 4" xfId="515"/>
    <cellStyle name="Komma 3" xfId="103"/>
    <cellStyle name="Komma 3 2" xfId="519"/>
    <cellStyle name="Linked Cell" xfId="14" builtinId="24" customBuiltin="1"/>
    <cellStyle name="Linked Cell 2" xfId="64"/>
    <cellStyle name="Linked Cell 3" xfId="548"/>
    <cellStyle name="Linked Cell 4" xfId="655"/>
    <cellStyle name="Linked Cell 5" xfId="690"/>
    <cellStyle name="Linked Cell 6" xfId="724"/>
    <cellStyle name="Neutral" xfId="10" builtinId="28" customBuiltin="1"/>
    <cellStyle name="Neutral 2" xfId="60"/>
    <cellStyle name="Neutral 3" xfId="544"/>
    <cellStyle name="Neutral 4" xfId="665"/>
    <cellStyle name="Neutral 5" xfId="700"/>
    <cellStyle name="Neutral 6" xfId="732"/>
    <cellStyle name="Normal" xfId="0" builtinId="0"/>
    <cellStyle name="Normal 10" xfId="143"/>
    <cellStyle name="Normal 11" xfId="125"/>
    <cellStyle name="Normal 12" xfId="124"/>
    <cellStyle name="Normal 13" xfId="123"/>
    <cellStyle name="Normal 14" xfId="144"/>
    <cellStyle name="Normal 14 10" xfId="214"/>
    <cellStyle name="Normal 14 11" xfId="215"/>
    <cellStyle name="Normal 14 12" xfId="216"/>
    <cellStyle name="Normal 14 13" xfId="217"/>
    <cellStyle name="Normal 14 14" xfId="218"/>
    <cellStyle name="Normal 14 15" xfId="219"/>
    <cellStyle name="Normal 14 16" xfId="220"/>
    <cellStyle name="Normal 14 2" xfId="221"/>
    <cellStyle name="Normal 14 3" xfId="222"/>
    <cellStyle name="Normal 14 4" xfId="223"/>
    <cellStyle name="Normal 14 5" xfId="224"/>
    <cellStyle name="Normal 14 6" xfId="225"/>
    <cellStyle name="Normal 14 7" xfId="226"/>
    <cellStyle name="Normal 14 8" xfId="227"/>
    <cellStyle name="Normal 14 9" xfId="228"/>
    <cellStyle name="Normal 15" xfId="128"/>
    <cellStyle name="Normal 15 10" xfId="229"/>
    <cellStyle name="Normal 15 11" xfId="230"/>
    <cellStyle name="Normal 15 12" xfId="231"/>
    <cellStyle name="Normal 15 13" xfId="232"/>
    <cellStyle name="Normal 15 14" xfId="233"/>
    <cellStyle name="Normal 15 15" xfId="234"/>
    <cellStyle name="Normal 15 16" xfId="235"/>
    <cellStyle name="Normal 15 2" xfId="236"/>
    <cellStyle name="Normal 15 3" xfId="237"/>
    <cellStyle name="Normal 15 4" xfId="238"/>
    <cellStyle name="Normal 15 5" xfId="239"/>
    <cellStyle name="Normal 15 6" xfId="240"/>
    <cellStyle name="Normal 15 7" xfId="241"/>
    <cellStyle name="Normal 15 8" xfId="242"/>
    <cellStyle name="Normal 15 9" xfId="243"/>
    <cellStyle name="Normal 16" xfId="129"/>
    <cellStyle name="Normal 16 10" xfId="244"/>
    <cellStyle name="Normal 16 11" xfId="245"/>
    <cellStyle name="Normal 16 12" xfId="246"/>
    <cellStyle name="Normal 16 13" xfId="247"/>
    <cellStyle name="Normal 16 14" xfId="248"/>
    <cellStyle name="Normal 16 15" xfId="249"/>
    <cellStyle name="Normal 16 16" xfId="250"/>
    <cellStyle name="Normal 16 2" xfId="251"/>
    <cellStyle name="Normal 16 3" xfId="252"/>
    <cellStyle name="Normal 16 4" xfId="253"/>
    <cellStyle name="Normal 16 5" xfId="254"/>
    <cellStyle name="Normal 16 6" xfId="255"/>
    <cellStyle name="Normal 16 7" xfId="256"/>
    <cellStyle name="Normal 16 8" xfId="257"/>
    <cellStyle name="Normal 16 9" xfId="258"/>
    <cellStyle name="Normal 17" xfId="130"/>
    <cellStyle name="Normal 17 10" xfId="259"/>
    <cellStyle name="Normal 17 11" xfId="260"/>
    <cellStyle name="Normal 17 12" xfId="261"/>
    <cellStyle name="Normal 17 13" xfId="262"/>
    <cellStyle name="Normal 17 14" xfId="263"/>
    <cellStyle name="Normal 17 15" xfId="264"/>
    <cellStyle name="Normal 17 16" xfId="265"/>
    <cellStyle name="Normal 17 2" xfId="266"/>
    <cellStyle name="Normal 17 3" xfId="267"/>
    <cellStyle name="Normal 17 4" xfId="268"/>
    <cellStyle name="Normal 17 5" xfId="269"/>
    <cellStyle name="Normal 17 6" xfId="270"/>
    <cellStyle name="Normal 17 7" xfId="271"/>
    <cellStyle name="Normal 17 8" xfId="272"/>
    <cellStyle name="Normal 17 9" xfId="273"/>
    <cellStyle name="Normal 18" xfId="131"/>
    <cellStyle name="Normal 18 10" xfId="274"/>
    <cellStyle name="Normal 18 11" xfId="275"/>
    <cellStyle name="Normal 18 12" xfId="276"/>
    <cellStyle name="Normal 18 13" xfId="277"/>
    <cellStyle name="Normal 18 14" xfId="278"/>
    <cellStyle name="Normal 18 15" xfId="279"/>
    <cellStyle name="Normal 18 16" xfId="280"/>
    <cellStyle name="Normal 18 2" xfId="281"/>
    <cellStyle name="Normal 18 3" xfId="282"/>
    <cellStyle name="Normal 18 4" xfId="283"/>
    <cellStyle name="Normal 18 5" xfId="284"/>
    <cellStyle name="Normal 18 6" xfId="285"/>
    <cellStyle name="Normal 18 7" xfId="286"/>
    <cellStyle name="Normal 18 8" xfId="287"/>
    <cellStyle name="Normal 18 9" xfId="288"/>
    <cellStyle name="Normal 19" xfId="132"/>
    <cellStyle name="Normal 2" xfId="52"/>
    <cellStyle name="Normal 2 2" xfId="122"/>
    <cellStyle name="Normal 2 2 10" xfId="290"/>
    <cellStyle name="Normal 2 2 11" xfId="291"/>
    <cellStyle name="Normal 2 2 12" xfId="292"/>
    <cellStyle name="Normal 2 2 13" xfId="293"/>
    <cellStyle name="Normal 2 2 14" xfId="294"/>
    <cellStyle name="Normal 2 2 15" xfId="295"/>
    <cellStyle name="Normal 2 2 16" xfId="296"/>
    <cellStyle name="Normal 2 2 17" xfId="611"/>
    <cellStyle name="Normal 2 2 18" xfId="618"/>
    <cellStyle name="Normal 2 2 19" xfId="612"/>
    <cellStyle name="Normal 2 2 2" xfId="289"/>
    <cellStyle name="Normal 2 2 2 2" xfId="297"/>
    <cellStyle name="Normal 2 2 2 3" xfId="613"/>
    <cellStyle name="Normal 2 2 2 4" xfId="616"/>
    <cellStyle name="Normal 2 2 2 5" xfId="614"/>
    <cellStyle name="Normal 2 2 2 6" xfId="615"/>
    <cellStyle name="Normal 2 2 20" xfId="617"/>
    <cellStyle name="Normal 2 2 3" xfId="298"/>
    <cellStyle name="Normal 2 2 4" xfId="299"/>
    <cellStyle name="Normal 2 2 5" xfId="300"/>
    <cellStyle name="Normal 2 2 6" xfId="301"/>
    <cellStyle name="Normal 2 2 7" xfId="302"/>
    <cellStyle name="Normal 2 2 8" xfId="303"/>
    <cellStyle name="Normal 2 2 9" xfId="304"/>
    <cellStyle name="Normal 2 3" xfId="305"/>
    <cellStyle name="Normal 2 4" xfId="306"/>
    <cellStyle name="Normal 2 5" xfId="533"/>
    <cellStyle name="Normal 2 6" xfId="590"/>
    <cellStyle name="Normal 2 7" xfId="623"/>
    <cellStyle name="Normal 2 8" xfId="605"/>
    <cellStyle name="Normal 2 9" xfId="619"/>
    <cellStyle name="Normal 20" xfId="133"/>
    <cellStyle name="Normal 20 10" xfId="307"/>
    <cellStyle name="Normal 20 11" xfId="308"/>
    <cellStyle name="Normal 20 12" xfId="309"/>
    <cellStyle name="Normal 20 13" xfId="310"/>
    <cellStyle name="Normal 20 14" xfId="311"/>
    <cellStyle name="Normal 20 15" xfId="312"/>
    <cellStyle name="Normal 20 16" xfId="313"/>
    <cellStyle name="Normal 20 2" xfId="314"/>
    <cellStyle name="Normal 20 3" xfId="315"/>
    <cellStyle name="Normal 20 4" xfId="316"/>
    <cellStyle name="Normal 20 5" xfId="317"/>
    <cellStyle name="Normal 20 6" xfId="318"/>
    <cellStyle name="Normal 20 7" xfId="319"/>
    <cellStyle name="Normal 20 8" xfId="320"/>
    <cellStyle name="Normal 20 9" xfId="321"/>
    <cellStyle name="Normal 21" xfId="134"/>
    <cellStyle name="Normal 21 10" xfId="322"/>
    <cellStyle name="Normal 21 11" xfId="323"/>
    <cellStyle name="Normal 21 12" xfId="324"/>
    <cellStyle name="Normal 21 13" xfId="325"/>
    <cellStyle name="Normal 21 14" xfId="326"/>
    <cellStyle name="Normal 21 15" xfId="327"/>
    <cellStyle name="Normal 21 16" xfId="328"/>
    <cellStyle name="Normal 21 2" xfId="329"/>
    <cellStyle name="Normal 21 3" xfId="330"/>
    <cellStyle name="Normal 21 4" xfId="331"/>
    <cellStyle name="Normal 21 5" xfId="332"/>
    <cellStyle name="Normal 21 6" xfId="333"/>
    <cellStyle name="Normal 21 7" xfId="334"/>
    <cellStyle name="Normal 21 8" xfId="335"/>
    <cellStyle name="Normal 21 9" xfId="336"/>
    <cellStyle name="Normal 22" xfId="135"/>
    <cellStyle name="Normal 22 10" xfId="337"/>
    <cellStyle name="Normal 22 11" xfId="338"/>
    <cellStyle name="Normal 22 12" xfId="339"/>
    <cellStyle name="Normal 22 13" xfId="340"/>
    <cellStyle name="Normal 22 14" xfId="341"/>
    <cellStyle name="Normal 22 15" xfId="342"/>
    <cellStyle name="Normal 22 16" xfId="343"/>
    <cellStyle name="Normal 22 2" xfId="344"/>
    <cellStyle name="Normal 22 3" xfId="345"/>
    <cellStyle name="Normal 22 4" xfId="346"/>
    <cellStyle name="Normal 22 5" xfId="347"/>
    <cellStyle name="Normal 22 6" xfId="348"/>
    <cellStyle name="Normal 22 7" xfId="349"/>
    <cellStyle name="Normal 22 8" xfId="350"/>
    <cellStyle name="Normal 22 9" xfId="351"/>
    <cellStyle name="Normal 23" xfId="136"/>
    <cellStyle name="Normal 23 10" xfId="352"/>
    <cellStyle name="Normal 23 11" xfId="353"/>
    <cellStyle name="Normal 23 12" xfId="354"/>
    <cellStyle name="Normal 23 13" xfId="355"/>
    <cellStyle name="Normal 23 14" xfId="356"/>
    <cellStyle name="Normal 23 15" xfId="357"/>
    <cellStyle name="Normal 23 16" xfId="358"/>
    <cellStyle name="Normal 23 2" xfId="359"/>
    <cellStyle name="Normal 23 3" xfId="360"/>
    <cellStyle name="Normal 23 4" xfId="361"/>
    <cellStyle name="Normal 23 5" xfId="362"/>
    <cellStyle name="Normal 23 6" xfId="363"/>
    <cellStyle name="Normal 23 7" xfId="364"/>
    <cellStyle name="Normal 23 8" xfId="365"/>
    <cellStyle name="Normal 23 9" xfId="366"/>
    <cellStyle name="Normal 24" xfId="137"/>
    <cellStyle name="Normal 25" xfId="138"/>
    <cellStyle name="Normal 26" xfId="145"/>
    <cellStyle name="Normal 27" xfId="146"/>
    <cellStyle name="Normal 27 2" xfId="367"/>
    <cellStyle name="Normal 27 3" xfId="368"/>
    <cellStyle name="Normal 27 4" xfId="369"/>
    <cellStyle name="Normal 27 5" xfId="370"/>
    <cellStyle name="Normal 27 6" xfId="371"/>
    <cellStyle name="Normal 27 7" xfId="372"/>
    <cellStyle name="Normal 28" xfId="139"/>
    <cellStyle name="Normal 29" xfId="140"/>
    <cellStyle name="Normal 29 2" xfId="373"/>
    <cellStyle name="Normal 29 3" xfId="374"/>
    <cellStyle name="Normal 29 4" xfId="375"/>
    <cellStyle name="Normal 29 5" xfId="376"/>
    <cellStyle name="Normal 29 6" xfId="377"/>
    <cellStyle name="Normal 29 7" xfId="378"/>
    <cellStyle name="Normal 3" xfId="127"/>
    <cellStyle name="Normal 3 2" xfId="379"/>
    <cellStyle name="Normal 3 3" xfId="380"/>
    <cellStyle name="Normal 30" xfId="147"/>
    <cellStyle name="Normal 30 2" xfId="381"/>
    <cellStyle name="Normal 30 3" xfId="382"/>
    <cellStyle name="Normal 30 4" xfId="383"/>
    <cellStyle name="Normal 30 5" xfId="384"/>
    <cellStyle name="Normal 30 6" xfId="385"/>
    <cellStyle name="Normal 30 7" xfId="386"/>
    <cellStyle name="Normal 31" xfId="141"/>
    <cellStyle name="Normal 32" xfId="142"/>
    <cellStyle name="Normal 32 2" xfId="387"/>
    <cellStyle name="Normal 32 3" xfId="388"/>
    <cellStyle name="Normal 32 4" xfId="389"/>
    <cellStyle name="Normal 32 5" xfId="390"/>
    <cellStyle name="Normal 32 6" xfId="391"/>
    <cellStyle name="Normal 32 7" xfId="392"/>
    <cellStyle name="Normal 33" xfId="148"/>
    <cellStyle name="Normal 33 2" xfId="393"/>
    <cellStyle name="Normal 33 3" xfId="394"/>
    <cellStyle name="Normal 33 4" xfId="395"/>
    <cellStyle name="Normal 33 5" xfId="396"/>
    <cellStyle name="Normal 33 6" xfId="397"/>
    <cellStyle name="Normal 33 7" xfId="398"/>
    <cellStyle name="Normal 34" xfId="149"/>
    <cellStyle name="Normal 34 2" xfId="399"/>
    <cellStyle name="Normal 34 3" xfId="400"/>
    <cellStyle name="Normal 34 4" xfId="401"/>
    <cellStyle name="Normal 34 5" xfId="402"/>
    <cellStyle name="Normal 34 6" xfId="403"/>
    <cellStyle name="Normal 34 7" xfId="404"/>
    <cellStyle name="Normal 35" xfId="150"/>
    <cellStyle name="Normal 35 2" xfId="405"/>
    <cellStyle name="Normal 35 3" xfId="406"/>
    <cellStyle name="Normal 35 4" xfId="407"/>
    <cellStyle name="Normal 35 5" xfId="408"/>
    <cellStyle name="Normal 35 6" xfId="409"/>
    <cellStyle name="Normal 35 7" xfId="410"/>
    <cellStyle name="Normal 36" xfId="151"/>
    <cellStyle name="Normal 36 2" xfId="411"/>
    <cellStyle name="Normal 36 3" xfId="412"/>
    <cellStyle name="Normal 36 4" xfId="413"/>
    <cellStyle name="Normal 36 5" xfId="414"/>
    <cellStyle name="Normal 36 6" xfId="415"/>
    <cellStyle name="Normal 36 7" xfId="416"/>
    <cellStyle name="Normal 37" xfId="152"/>
    <cellStyle name="Normal 37 2" xfId="417"/>
    <cellStyle name="Normal 37 3" xfId="418"/>
    <cellStyle name="Normal 37 4" xfId="419"/>
    <cellStyle name="Normal 37 5" xfId="420"/>
    <cellStyle name="Normal 37 6" xfId="421"/>
    <cellStyle name="Normal 37 7" xfId="422"/>
    <cellStyle name="Normal 38" xfId="153"/>
    <cellStyle name="Normal 38 2" xfId="423"/>
    <cellStyle name="Normal 38 3" xfId="424"/>
    <cellStyle name="Normal 38 4" xfId="425"/>
    <cellStyle name="Normal 38 5" xfId="426"/>
    <cellStyle name="Normal 38 6" xfId="427"/>
    <cellStyle name="Normal 38 7" xfId="428"/>
    <cellStyle name="Normal 39" xfId="154"/>
    <cellStyle name="Normal 39 2" xfId="429"/>
    <cellStyle name="Normal 39 3" xfId="430"/>
    <cellStyle name="Normal 39 4" xfId="431"/>
    <cellStyle name="Normal 39 5" xfId="432"/>
    <cellStyle name="Normal 39 6" xfId="433"/>
    <cellStyle name="Normal 39 7" xfId="434"/>
    <cellStyle name="Normal 4" xfId="126"/>
    <cellStyle name="Normal 40" xfId="155"/>
    <cellStyle name="Normal 40 2" xfId="435"/>
    <cellStyle name="Normal 40 3" xfId="436"/>
    <cellStyle name="Normal 40 4" xfId="437"/>
    <cellStyle name="Normal 40 5" xfId="438"/>
    <cellStyle name="Normal 40 6" xfId="439"/>
    <cellStyle name="Normal 40 7" xfId="440"/>
    <cellStyle name="Normal 41" xfId="156"/>
    <cellStyle name="Normal 41 2" xfId="441"/>
    <cellStyle name="Normal 41 3" xfId="442"/>
    <cellStyle name="Normal 41 4" xfId="443"/>
    <cellStyle name="Normal 41 5" xfId="444"/>
    <cellStyle name="Normal 41 6" xfId="445"/>
    <cellStyle name="Normal 41 7" xfId="446"/>
    <cellStyle name="Normal 42" xfId="157"/>
    <cellStyle name="Normal 43" xfId="158"/>
    <cellStyle name="Normal 44" xfId="159"/>
    <cellStyle name="Normal 45" xfId="160"/>
    <cellStyle name="Normal 46" xfId="161"/>
    <cellStyle name="Normal 47" xfId="162"/>
    <cellStyle name="Normal 48" xfId="163"/>
    <cellStyle name="Normal 49" xfId="164"/>
    <cellStyle name="Normal 5" xfId="119"/>
    <cellStyle name="Normal 50" xfId="165"/>
    <cellStyle name="Normal 51" xfId="166"/>
    <cellStyle name="Normal 52" xfId="167"/>
    <cellStyle name="Normal 53" xfId="168"/>
    <cellStyle name="Normal 54" xfId="169"/>
    <cellStyle name="Normal 55" xfId="170"/>
    <cellStyle name="Normal 56" xfId="171"/>
    <cellStyle name="Normal 57" xfId="172"/>
    <cellStyle name="Normal 58" xfId="173"/>
    <cellStyle name="Normal 59" xfId="174"/>
    <cellStyle name="Normal 6" xfId="50"/>
    <cellStyle name="Normal 6 2" xfId="121"/>
    <cellStyle name="Normal 6 3" xfId="589"/>
    <cellStyle name="Normal 6 4" xfId="624"/>
    <cellStyle name="Normal 6 5" xfId="604"/>
    <cellStyle name="Normal 6 6" xfId="620"/>
    <cellStyle name="Normal 60" xfId="175"/>
    <cellStyle name="Normal 61" xfId="176"/>
    <cellStyle name="Normal 62" xfId="179"/>
    <cellStyle name="Normal 62 2" xfId="180"/>
    <cellStyle name="Normal 62 2 2" xfId="535"/>
    <cellStyle name="Normal 62 3" xfId="534"/>
    <cellStyle name="Normal 63" xfId="183"/>
    <cellStyle name="Normal 64" xfId="536"/>
    <cellStyle name="Normal 65" xfId="660"/>
    <cellStyle name="Normal 66" xfId="695"/>
    <cellStyle name="Normal 67" xfId="728"/>
    <cellStyle name="Normal 68" xfId="621"/>
    <cellStyle name="Normal 7" xfId="120"/>
    <cellStyle name="Normal 8" xfId="43"/>
    <cellStyle name="Normal 8 2" xfId="177"/>
    <cellStyle name="Normal 8 3" xfId="596"/>
    <cellStyle name="Normal 8 4" xfId="593"/>
    <cellStyle name="Normal 8 5" xfId="595"/>
    <cellStyle name="Normal 8 6" xfId="594"/>
    <cellStyle name="Normal 9" xfId="178"/>
    <cellStyle name="Note 10" xfId="551"/>
    <cellStyle name="Note 11" xfId="663"/>
    <cellStyle name="Note 12" xfId="698"/>
    <cellStyle name="Note 13" xfId="731"/>
    <cellStyle name="Note 14" xfId="602"/>
    <cellStyle name="Note 15" xfId="735"/>
    <cellStyle name="Note 2" xfId="48"/>
    <cellStyle name="Note 3" xfId="45"/>
    <cellStyle name="Note 4" xfId="49"/>
    <cellStyle name="Note 5" xfId="46"/>
    <cellStyle name="Note 6" xfId="44"/>
    <cellStyle name="Note 7" xfId="47"/>
    <cellStyle name="Note 8" xfId="51"/>
    <cellStyle name="Note 9" xfId="67"/>
    <cellStyle name="Output" xfId="12" builtinId="21" customBuiltin="1"/>
    <cellStyle name="Output 2" xfId="62"/>
    <cellStyle name="Output 3" xfId="546"/>
    <cellStyle name="Output 4" xfId="581"/>
    <cellStyle name="Output 5" xfId="630"/>
    <cellStyle name="Output 6" xfId="598"/>
    <cellStyle name="Percent" xfId="2" builtinId="5"/>
    <cellStyle name="Prozent 2" xfId="100"/>
    <cellStyle name="Prozent 2 2" xfId="116"/>
    <cellStyle name="Prozent 2 2 2" xfId="530"/>
    <cellStyle name="Prozent 2 3" xfId="110"/>
    <cellStyle name="Prozent 2 3 2" xfId="525"/>
    <cellStyle name="Prozent 2 4" xfId="516"/>
    <cellStyle name="Prozent 3" xfId="95"/>
    <cellStyle name="Prozent 3 2" xfId="512"/>
    <cellStyle name="Standard 2" xfId="96"/>
    <cellStyle name="Standard 2 10" xfId="447"/>
    <cellStyle name="Standard 2 11" xfId="448"/>
    <cellStyle name="Standard 2 12" xfId="449"/>
    <cellStyle name="Standard 2 13" xfId="450"/>
    <cellStyle name="Standard 2 14" xfId="451"/>
    <cellStyle name="Standard 2 15" xfId="452"/>
    <cellStyle name="Standard 2 16" xfId="453"/>
    <cellStyle name="Standard 2 17" xfId="454"/>
    <cellStyle name="Standard 2 18" xfId="455"/>
    <cellStyle name="Standard 2 19" xfId="456"/>
    <cellStyle name="Standard 2 19 2" xfId="457"/>
    <cellStyle name="Standard 2 19 3" xfId="458"/>
    <cellStyle name="Standard 2 19 4" xfId="459"/>
    <cellStyle name="Standard 2 19 5" xfId="460"/>
    <cellStyle name="Standard 2 19 6" xfId="461"/>
    <cellStyle name="Standard 2 19 7" xfId="462"/>
    <cellStyle name="Standard 2 19 8" xfId="463"/>
    <cellStyle name="Standard 2 19 9" xfId="464"/>
    <cellStyle name="Standard 2 2" xfId="101"/>
    <cellStyle name="Standard 2 2 10" xfId="465"/>
    <cellStyle name="Standard 2 2 11" xfId="466"/>
    <cellStyle name="Standard 2 2 12" xfId="467"/>
    <cellStyle name="Standard 2 2 13" xfId="468"/>
    <cellStyle name="Standard 2 2 14" xfId="469"/>
    <cellStyle name="Standard 2 2 15" xfId="470"/>
    <cellStyle name="Standard 2 2 16" xfId="471"/>
    <cellStyle name="Standard 2 2 17" xfId="472"/>
    <cellStyle name="Standard 2 2 18" xfId="473"/>
    <cellStyle name="Standard 2 2 19" xfId="474"/>
    <cellStyle name="Standard 2 2 2" xfId="117"/>
    <cellStyle name="Standard 2 2 2 2" xfId="531"/>
    <cellStyle name="Standard 2 2 20" xfId="475"/>
    <cellStyle name="Standard 2 2 21" xfId="476"/>
    <cellStyle name="Standard 2 2 22" xfId="477"/>
    <cellStyle name="Standard 2 2 23" xfId="478"/>
    <cellStyle name="Standard 2 2 24" xfId="479"/>
    <cellStyle name="Standard 2 2 25" xfId="480"/>
    <cellStyle name="Standard 2 2 26" xfId="481"/>
    <cellStyle name="Standard 2 2 27" xfId="482"/>
    <cellStyle name="Standard 2 2 28" xfId="483"/>
    <cellStyle name="Standard 2 2 29" xfId="484"/>
    <cellStyle name="Standard 2 2 3" xfId="111"/>
    <cellStyle name="Standard 2 2 3 2" xfId="526"/>
    <cellStyle name="Standard 2 2 30" xfId="485"/>
    <cellStyle name="Standard 2 2 31" xfId="486"/>
    <cellStyle name="Standard 2 2 32" xfId="517"/>
    <cellStyle name="Standard 2 2 4" xfId="487"/>
    <cellStyle name="Standard 2 2 5" xfId="488"/>
    <cellStyle name="Standard 2 2 6" xfId="489"/>
    <cellStyle name="Standard 2 2 7" xfId="490"/>
    <cellStyle name="Standard 2 2 8" xfId="491"/>
    <cellStyle name="Standard 2 2 9" xfId="492"/>
    <cellStyle name="Standard 2 20" xfId="493"/>
    <cellStyle name="Standard 2 20 2" xfId="494"/>
    <cellStyle name="Standard 2 20 3" xfId="495"/>
    <cellStyle name="Standard 2 20 4" xfId="496"/>
    <cellStyle name="Standard 2 20 5" xfId="497"/>
    <cellStyle name="Standard 2 20 6" xfId="498"/>
    <cellStyle name="Standard 2 20 7" xfId="499"/>
    <cellStyle name="Standard 2 20 8" xfId="500"/>
    <cellStyle name="Standard 2 20 9" xfId="501"/>
    <cellStyle name="Standard 2 21" xfId="502"/>
    <cellStyle name="Standard 2 22" xfId="503"/>
    <cellStyle name="Standard 2 23" xfId="504"/>
    <cellStyle name="Standard 2 24" xfId="505"/>
    <cellStyle name="Standard 2 25" xfId="513"/>
    <cellStyle name="Standard 2 3" xfId="181"/>
    <cellStyle name="Standard 2 4" xfId="506"/>
    <cellStyle name="Standard 2 5" xfId="507"/>
    <cellStyle name="Standard 2 6" xfId="508"/>
    <cellStyle name="Standard 2 7" xfId="509"/>
    <cellStyle name="Standard 2 8" xfId="510"/>
    <cellStyle name="Standard 2 9" xfId="511"/>
    <cellStyle name="Standard 3" xfId="97"/>
    <cellStyle name="Standard 3 2" xfId="113"/>
    <cellStyle name="Standard 3 2 2" xfId="528"/>
    <cellStyle name="Standard 3 3" xfId="107"/>
    <cellStyle name="Standard 3 3 2" xfId="523"/>
    <cellStyle name="Standard 3 4" xfId="514"/>
    <cellStyle name="Standard 4" xfId="94"/>
    <cellStyle name="Title" xfId="3" builtinId="15" customBuiltin="1"/>
    <cellStyle name="Title 2" xfId="53"/>
    <cellStyle name="Title 3" xfId="537"/>
    <cellStyle name="Title 4" xfId="659"/>
    <cellStyle name="Title 5" xfId="694"/>
    <cellStyle name="Title 6" xfId="727"/>
    <cellStyle name="Total" xfId="18" builtinId="25" customBuiltin="1"/>
    <cellStyle name="Total 2" xfId="69"/>
    <cellStyle name="Total 3" xfId="553"/>
    <cellStyle name="Total 4" xfId="580"/>
    <cellStyle name="Total 5" xfId="656"/>
    <cellStyle name="Total 6" xfId="691"/>
    <cellStyle name="Währung 2" xfId="102"/>
    <cellStyle name="Währung 2 2" xfId="118"/>
    <cellStyle name="Währung 2 2 2" xfId="532"/>
    <cellStyle name="Währung 2 3" xfId="112"/>
    <cellStyle name="Währung 2 3 2" xfId="527"/>
    <cellStyle name="Währung 2 4" xfId="518"/>
    <cellStyle name="Währung 3" xfId="104"/>
    <cellStyle name="Währung 3 2" xfId="520"/>
    <cellStyle name="Währung 4" xfId="105"/>
    <cellStyle name="Währung 4 2" xfId="521"/>
    <cellStyle name="Währung 5" xfId="106"/>
    <cellStyle name="Währung 5 2" xfId="522"/>
    <cellStyle name="Warning Text" xfId="16" builtinId="11" customBuiltin="1"/>
    <cellStyle name="Warning Text 2" xfId="66"/>
    <cellStyle name="Warning Text 3" xfId="550"/>
    <cellStyle name="Warning Text 4" xfId="584"/>
    <cellStyle name="Warning Text 5" xfId="627"/>
    <cellStyle name="Warning Text 6" xfId="6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Analysis!$C$24:$C$499</c:f>
              <c:numCache>
                <c:formatCode>_ * #\'##0_ ;_ * \-#\'##0_ ;_ * "-"??_ ;_ @_ </c:formatCode>
                <c:ptCount val="476"/>
                <c:pt idx="0">
                  <c:v>1.00227073289602E6</c:v>
                </c:pt>
                <c:pt idx="1">
                  <c:v>999025.8643172</c:v>
                </c:pt>
                <c:pt idx="2">
                  <c:v>1.00277986832332E6</c:v>
                </c:pt>
                <c:pt idx="3">
                  <c:v>1.00410085435144E6</c:v>
                </c:pt>
                <c:pt idx="4">
                  <c:v>1.00625569805834E6</c:v>
                </c:pt>
                <c:pt idx="5">
                  <c:v>995489.1969427621</c:v>
                </c:pt>
                <c:pt idx="6">
                  <c:v>989354.1241202621</c:v>
                </c:pt>
                <c:pt idx="7">
                  <c:v>988570.457387568</c:v>
                </c:pt>
                <c:pt idx="8">
                  <c:v>992715.083264588</c:v>
                </c:pt>
                <c:pt idx="9">
                  <c:v>995629.476351168</c:v>
                </c:pt>
                <c:pt idx="10">
                  <c:v>999811.611442368</c:v>
                </c:pt>
                <c:pt idx="11">
                  <c:v>1.00318002548551E6</c:v>
                </c:pt>
                <c:pt idx="12">
                  <c:v>1.00677003605001E6</c:v>
                </c:pt>
                <c:pt idx="13">
                  <c:v>1.00991292775977E6</c:v>
                </c:pt>
                <c:pt idx="14">
                  <c:v>977922.682102168</c:v>
                </c:pt>
                <c:pt idx="15">
                  <c:v>980689.905438628</c:v>
                </c:pt>
                <c:pt idx="16">
                  <c:v>952286.822617428</c:v>
                </c:pt>
                <c:pt idx="17">
                  <c:v>954387.8922763679</c:v>
                </c:pt>
                <c:pt idx="18">
                  <c:v>956577.7114503078</c:v>
                </c:pt>
                <c:pt idx="19">
                  <c:v>957583.9065387879</c:v>
                </c:pt>
                <c:pt idx="20">
                  <c:v>961837.669284668</c:v>
                </c:pt>
                <c:pt idx="21">
                  <c:v>963797.3100659078</c:v>
                </c:pt>
                <c:pt idx="22">
                  <c:v>968064.5045889278</c:v>
                </c:pt>
                <c:pt idx="23">
                  <c:v>972099.6347257078</c:v>
                </c:pt>
                <c:pt idx="24">
                  <c:v>975228.9347313278</c:v>
                </c:pt>
                <c:pt idx="25">
                  <c:v>979261.1928513678</c:v>
                </c:pt>
                <c:pt idx="26">
                  <c:v>982560.3170402878</c:v>
                </c:pt>
                <c:pt idx="27">
                  <c:v>983381.0674046317</c:v>
                </c:pt>
                <c:pt idx="28">
                  <c:v>985478.8249963317</c:v>
                </c:pt>
                <c:pt idx="29">
                  <c:v>985639.616122096</c:v>
                </c:pt>
                <c:pt idx="30">
                  <c:v>988854.985861116</c:v>
                </c:pt>
                <c:pt idx="31">
                  <c:v>986911.87012792</c:v>
                </c:pt>
                <c:pt idx="32">
                  <c:v>989825.58119034</c:v>
                </c:pt>
                <c:pt idx="33">
                  <c:v>993028.32400028</c:v>
                </c:pt>
                <c:pt idx="34">
                  <c:v>996494.78475922</c:v>
                </c:pt>
                <c:pt idx="35">
                  <c:v>997335.449281488</c:v>
                </c:pt>
                <c:pt idx="36">
                  <c:v>999907.5073947679</c:v>
                </c:pt>
                <c:pt idx="37">
                  <c:v>988728.6892085279</c:v>
                </c:pt>
                <c:pt idx="38">
                  <c:v>991571.827315528</c:v>
                </c:pt>
                <c:pt idx="39">
                  <c:v>994502.802308308</c:v>
                </c:pt>
                <c:pt idx="40">
                  <c:v>997432.939938788</c:v>
                </c:pt>
                <c:pt idx="41">
                  <c:v>995652.011565414</c:v>
                </c:pt>
                <c:pt idx="42">
                  <c:v>994001.856850438</c:v>
                </c:pt>
                <c:pt idx="43">
                  <c:v>1.0005235224169E6</c:v>
                </c:pt>
                <c:pt idx="44">
                  <c:v>1.00596250668638E6</c:v>
                </c:pt>
                <c:pt idx="45">
                  <c:v>1.00082101948112E6</c:v>
                </c:pt>
                <c:pt idx="46">
                  <c:v>1.00915971911612E6</c:v>
                </c:pt>
                <c:pt idx="47">
                  <c:v>1.01826102739932E6</c:v>
                </c:pt>
                <c:pt idx="48">
                  <c:v>1.02410095986544E6</c:v>
                </c:pt>
                <c:pt idx="49">
                  <c:v>1.0377688569578E6</c:v>
                </c:pt>
                <c:pt idx="50">
                  <c:v>1.04264308083506E6</c:v>
                </c:pt>
                <c:pt idx="51">
                  <c:v>1.04769777055448E6</c:v>
                </c:pt>
                <c:pt idx="52">
                  <c:v>1.0539954928691E6</c:v>
                </c:pt>
                <c:pt idx="53">
                  <c:v>1.05605588509272E6</c:v>
                </c:pt>
                <c:pt idx="54">
                  <c:v>1.06089915687728E6</c:v>
                </c:pt>
                <c:pt idx="55">
                  <c:v>1.0658192245701E6</c:v>
                </c:pt>
                <c:pt idx="56">
                  <c:v>1.07075352268226E6</c:v>
                </c:pt>
                <c:pt idx="57">
                  <c:v>1.07372139383594E6</c:v>
                </c:pt>
                <c:pt idx="58">
                  <c:v>1.07309004900151E6</c:v>
                </c:pt>
                <c:pt idx="59">
                  <c:v>1.07441471009416E6</c:v>
                </c:pt>
                <c:pt idx="60">
                  <c:v>1.08017167251252E6</c:v>
                </c:pt>
                <c:pt idx="61">
                  <c:v>1.08464127114302E6</c:v>
                </c:pt>
                <c:pt idx="62">
                  <c:v>1.0877331484906E6</c:v>
                </c:pt>
                <c:pt idx="63">
                  <c:v>1.09164158067454E6</c:v>
                </c:pt>
                <c:pt idx="64">
                  <c:v>1.09106421178305E6</c:v>
                </c:pt>
                <c:pt idx="65">
                  <c:v>1.09669099917103E6</c:v>
                </c:pt>
                <c:pt idx="66">
                  <c:v>1.09850743050866E6</c:v>
                </c:pt>
                <c:pt idx="67">
                  <c:v>1.10347349223652E6</c:v>
                </c:pt>
                <c:pt idx="68">
                  <c:v>1.09394793179542E6</c:v>
                </c:pt>
                <c:pt idx="69">
                  <c:v>1.06948868694562E6</c:v>
                </c:pt>
                <c:pt idx="70">
                  <c:v>1.07258473866296E6</c:v>
                </c:pt>
                <c:pt idx="71">
                  <c:v>1.06162482081564E6</c:v>
                </c:pt>
                <c:pt idx="72">
                  <c:v>1.06568368445496E6</c:v>
                </c:pt>
                <c:pt idx="73">
                  <c:v>1.05966761893528E6</c:v>
                </c:pt>
                <c:pt idx="74">
                  <c:v>1.06246036590328E6</c:v>
                </c:pt>
                <c:pt idx="75">
                  <c:v>1.06507732142656E6</c:v>
                </c:pt>
                <c:pt idx="76">
                  <c:v>1.06757406683822E6</c:v>
                </c:pt>
                <c:pt idx="77">
                  <c:v>1.06816828039769E6</c:v>
                </c:pt>
                <c:pt idx="78">
                  <c:v>1.07077430791839E6</c:v>
                </c:pt>
                <c:pt idx="79">
                  <c:v>1.07149682306241E6</c:v>
                </c:pt>
                <c:pt idx="80">
                  <c:v>1.0734383011332E6</c:v>
                </c:pt>
                <c:pt idx="81">
                  <c:v>1.07633823187936E6</c:v>
                </c:pt>
                <c:pt idx="82">
                  <c:v>1.07871390375668E6</c:v>
                </c:pt>
                <c:pt idx="83">
                  <c:v>1.08171155765282E6</c:v>
                </c:pt>
                <c:pt idx="84">
                  <c:v>1.08501286365016E6</c:v>
                </c:pt>
                <c:pt idx="85">
                  <c:v>1.0868912084145E6</c:v>
                </c:pt>
                <c:pt idx="86">
                  <c:v>1.08823018079115E6</c:v>
                </c:pt>
                <c:pt idx="87">
                  <c:v>1.09096270850537E6</c:v>
                </c:pt>
                <c:pt idx="88">
                  <c:v>1.09258684286832E6</c:v>
                </c:pt>
                <c:pt idx="89">
                  <c:v>1.09225953600046E6</c:v>
                </c:pt>
                <c:pt idx="90">
                  <c:v>1.09405786950839E6</c:v>
                </c:pt>
                <c:pt idx="91">
                  <c:v>1.09255221585001E6</c:v>
                </c:pt>
                <c:pt idx="92">
                  <c:v>1.09547749744659E6</c:v>
                </c:pt>
                <c:pt idx="93">
                  <c:v>1.09792701224211E6</c:v>
                </c:pt>
                <c:pt idx="94">
                  <c:v>1.09959952551092E6</c:v>
                </c:pt>
                <c:pt idx="95">
                  <c:v>1.1016538551285E6</c:v>
                </c:pt>
                <c:pt idx="96">
                  <c:v>1.09879468269542E6</c:v>
                </c:pt>
                <c:pt idx="97">
                  <c:v>1.10085523946142E6</c:v>
                </c:pt>
                <c:pt idx="98">
                  <c:v>1.10263172007459E6</c:v>
                </c:pt>
                <c:pt idx="99">
                  <c:v>1.10444459165335E6</c:v>
                </c:pt>
                <c:pt idx="100">
                  <c:v>1.10177610904601E6</c:v>
                </c:pt>
                <c:pt idx="101">
                  <c:v>1.10475867073101E6</c:v>
                </c:pt>
                <c:pt idx="102">
                  <c:v>1.10805482482873E6</c:v>
                </c:pt>
                <c:pt idx="103">
                  <c:v>1.11100368431263E6</c:v>
                </c:pt>
                <c:pt idx="104">
                  <c:v>1.11263001252764E6</c:v>
                </c:pt>
                <c:pt idx="105">
                  <c:v>1.11590565827134E6</c:v>
                </c:pt>
                <c:pt idx="106">
                  <c:v>1.11886503973668E6</c:v>
                </c:pt>
                <c:pt idx="107">
                  <c:v>1.12259619102696E6</c:v>
                </c:pt>
                <c:pt idx="108">
                  <c:v>1.12142825512152E6</c:v>
                </c:pt>
                <c:pt idx="109">
                  <c:v>1.12308107958418E6</c:v>
                </c:pt>
                <c:pt idx="110">
                  <c:v>1.12441651268117E6</c:v>
                </c:pt>
                <c:pt idx="111">
                  <c:v>1.12597078125396E6</c:v>
                </c:pt>
                <c:pt idx="112">
                  <c:v>1.12894494341134E6</c:v>
                </c:pt>
                <c:pt idx="113">
                  <c:v>1.10819524285674E6</c:v>
                </c:pt>
                <c:pt idx="114">
                  <c:v>1.10861095112612E6</c:v>
                </c:pt>
                <c:pt idx="115">
                  <c:v>1.11025105106154E6</c:v>
                </c:pt>
                <c:pt idx="116">
                  <c:v>1.11195054521768E6</c:v>
                </c:pt>
                <c:pt idx="117">
                  <c:v>1.11428949737818E6</c:v>
                </c:pt>
                <c:pt idx="118">
                  <c:v>1.11636135094808E6</c:v>
                </c:pt>
                <c:pt idx="119">
                  <c:v>1.1183695958664E6</c:v>
                </c:pt>
                <c:pt idx="120">
                  <c:v>1.12034744934348E6</c:v>
                </c:pt>
                <c:pt idx="121">
                  <c:v>1.12288698741018E6</c:v>
                </c:pt>
                <c:pt idx="122">
                  <c:v>1.12421623804811E6</c:v>
                </c:pt>
                <c:pt idx="123">
                  <c:v>1.12554956728628E6</c:v>
                </c:pt>
                <c:pt idx="124">
                  <c:v>1.12681222393925E6</c:v>
                </c:pt>
                <c:pt idx="125">
                  <c:v>1.12571219439599E6</c:v>
                </c:pt>
                <c:pt idx="126">
                  <c:v>1.12448384022774E6</c:v>
                </c:pt>
                <c:pt idx="127">
                  <c:v>1.12584482522577E6</c:v>
                </c:pt>
                <c:pt idx="128">
                  <c:v>1.12583891801133E6</c:v>
                </c:pt>
                <c:pt idx="129">
                  <c:v>1.12778207707069E6</c:v>
                </c:pt>
                <c:pt idx="130">
                  <c:v>1.12297275822549E6</c:v>
                </c:pt>
                <c:pt idx="131">
                  <c:v>1.12505833535331E6</c:v>
                </c:pt>
                <c:pt idx="132">
                  <c:v>1.12705028177428E6</c:v>
                </c:pt>
                <c:pt idx="133">
                  <c:v>1.12908890063386E6</c:v>
                </c:pt>
                <c:pt idx="134">
                  <c:v>1.13280027833558E6</c:v>
                </c:pt>
                <c:pt idx="135">
                  <c:v>1.1361701275393E6</c:v>
                </c:pt>
                <c:pt idx="136">
                  <c:v>1.12988304207464E6</c:v>
                </c:pt>
                <c:pt idx="137">
                  <c:v>1.13144998075771E6</c:v>
                </c:pt>
                <c:pt idx="138">
                  <c:v>1.13024623304856E6</c:v>
                </c:pt>
                <c:pt idx="139">
                  <c:v>1.130863461386E6</c:v>
                </c:pt>
                <c:pt idx="140">
                  <c:v>1.13225031508045E6</c:v>
                </c:pt>
                <c:pt idx="141">
                  <c:v>1.13517741390637E6</c:v>
                </c:pt>
                <c:pt idx="142">
                  <c:v>1.13168849420613E6</c:v>
                </c:pt>
                <c:pt idx="143">
                  <c:v>1.13509525904339E6</c:v>
                </c:pt>
                <c:pt idx="144">
                  <c:v>1.13679968037427E6</c:v>
                </c:pt>
                <c:pt idx="145">
                  <c:v>1.13249003907623E6</c:v>
                </c:pt>
                <c:pt idx="146">
                  <c:v>1.13210151413977E6</c:v>
                </c:pt>
                <c:pt idx="147">
                  <c:v>1.13379217856126E6</c:v>
                </c:pt>
                <c:pt idx="148">
                  <c:v>1.13376150429649E6</c:v>
                </c:pt>
                <c:pt idx="149">
                  <c:v>1.13649753217365E6</c:v>
                </c:pt>
                <c:pt idx="150">
                  <c:v>1.13594168272675E6</c:v>
                </c:pt>
                <c:pt idx="151">
                  <c:v>1.13883008397249E6</c:v>
                </c:pt>
                <c:pt idx="152">
                  <c:v>1.14183207696335E6</c:v>
                </c:pt>
                <c:pt idx="153">
                  <c:v>1.13626145536243E6</c:v>
                </c:pt>
                <c:pt idx="154">
                  <c:v>1.13948204534107E6</c:v>
                </c:pt>
                <c:pt idx="155">
                  <c:v>1.14217732578361E6</c:v>
                </c:pt>
                <c:pt idx="156">
                  <c:v>1.14518525205079E6</c:v>
                </c:pt>
                <c:pt idx="157">
                  <c:v>1.14755078570517E6</c:v>
                </c:pt>
                <c:pt idx="158">
                  <c:v>1.14441092050169E6</c:v>
                </c:pt>
                <c:pt idx="159">
                  <c:v>1.14625884982625E6</c:v>
                </c:pt>
                <c:pt idx="160">
                  <c:v>1.14149297298367E6</c:v>
                </c:pt>
                <c:pt idx="161">
                  <c:v>1.14299564651069E6</c:v>
                </c:pt>
                <c:pt idx="162">
                  <c:v>1.14063348909413E6</c:v>
                </c:pt>
                <c:pt idx="163">
                  <c:v>1.14254880892573E6</c:v>
                </c:pt>
                <c:pt idx="164">
                  <c:v>1.14506419722187E6</c:v>
                </c:pt>
                <c:pt idx="165">
                  <c:v>1.14724192146795E6</c:v>
                </c:pt>
                <c:pt idx="166">
                  <c:v>1.14962693264537E6</c:v>
                </c:pt>
                <c:pt idx="167">
                  <c:v>1.15096197466023E6</c:v>
                </c:pt>
                <c:pt idx="168">
                  <c:v>1.15317222788665E6</c:v>
                </c:pt>
                <c:pt idx="169">
                  <c:v>1.15492358752075E6</c:v>
                </c:pt>
                <c:pt idx="170">
                  <c:v>1.15300029779427E6</c:v>
                </c:pt>
                <c:pt idx="171">
                  <c:v>1.15522334562901E6</c:v>
                </c:pt>
                <c:pt idx="172">
                  <c:v>1.15714583956472E6</c:v>
                </c:pt>
                <c:pt idx="173">
                  <c:v>1.15950403237782E6</c:v>
                </c:pt>
                <c:pt idx="174">
                  <c:v>1.15779758376199E6</c:v>
                </c:pt>
                <c:pt idx="175">
                  <c:v>1.15977293394312E6</c:v>
                </c:pt>
                <c:pt idx="176">
                  <c:v>1.1539599409625E6</c:v>
                </c:pt>
                <c:pt idx="177">
                  <c:v>1.14908121535007E6</c:v>
                </c:pt>
                <c:pt idx="178">
                  <c:v>1.14410446121729E6</c:v>
                </c:pt>
                <c:pt idx="179">
                  <c:v>1.14245466981074E6</c:v>
                </c:pt>
                <c:pt idx="180">
                  <c:v>1.14447639999934E6</c:v>
                </c:pt>
                <c:pt idx="181">
                  <c:v>1.14689371538234E6</c:v>
                </c:pt>
                <c:pt idx="182">
                  <c:v>1.1494364662687E6</c:v>
                </c:pt>
                <c:pt idx="183">
                  <c:v>1.13993634095468E6</c:v>
                </c:pt>
                <c:pt idx="184">
                  <c:v>1.14249567763478E6</c:v>
                </c:pt>
                <c:pt idx="185">
                  <c:v>1.1449818820486E6</c:v>
                </c:pt>
                <c:pt idx="186">
                  <c:v>1.14725372918544E6</c:v>
                </c:pt>
                <c:pt idx="187">
                  <c:v>1.14962801554806E6</c:v>
                </c:pt>
                <c:pt idx="188">
                  <c:v>1.15120779171062E6</c:v>
                </c:pt>
                <c:pt idx="189">
                  <c:v>1.15281076994921E6</c:v>
                </c:pt>
                <c:pt idx="190">
                  <c:v>1.15229085022938E6</c:v>
                </c:pt>
                <c:pt idx="191">
                  <c:v>1.15421920256217E6</c:v>
                </c:pt>
                <c:pt idx="192">
                  <c:v>1.14099404124571E6</c:v>
                </c:pt>
                <c:pt idx="193">
                  <c:v>1.12373467733029E6</c:v>
                </c:pt>
                <c:pt idx="194">
                  <c:v>1.12840317528441E6</c:v>
                </c:pt>
                <c:pt idx="195">
                  <c:v>1.13266968870701E6</c:v>
                </c:pt>
                <c:pt idx="196">
                  <c:v>1.13580429599467E6</c:v>
                </c:pt>
                <c:pt idx="197">
                  <c:v>1.13027625277015E6</c:v>
                </c:pt>
                <c:pt idx="198">
                  <c:v>1.10764773165875E6</c:v>
                </c:pt>
                <c:pt idx="199">
                  <c:v>1.11166938811467E6</c:v>
                </c:pt>
                <c:pt idx="200">
                  <c:v>1.10410683528071E6</c:v>
                </c:pt>
                <c:pt idx="201">
                  <c:v>1.10794651135243E6</c:v>
                </c:pt>
                <c:pt idx="202">
                  <c:v>1.11111202364371E6</c:v>
                </c:pt>
                <c:pt idx="203">
                  <c:v>1.11077807424645E6</c:v>
                </c:pt>
                <c:pt idx="204">
                  <c:v>1.1112021770917E6</c:v>
                </c:pt>
                <c:pt idx="205">
                  <c:v>1.11476413182182E6</c:v>
                </c:pt>
                <c:pt idx="206">
                  <c:v>1.11696236277412E6</c:v>
                </c:pt>
                <c:pt idx="207">
                  <c:v>1.11849350562563E6</c:v>
                </c:pt>
                <c:pt idx="208">
                  <c:v>1.12046155193073E6</c:v>
                </c:pt>
                <c:pt idx="209">
                  <c:v>1.12282303070165E6</c:v>
                </c:pt>
                <c:pt idx="210">
                  <c:v>1.12528351598523E6</c:v>
                </c:pt>
                <c:pt idx="211">
                  <c:v>1.12851884611475E6</c:v>
                </c:pt>
                <c:pt idx="212">
                  <c:v>1.13126677818837E6</c:v>
                </c:pt>
                <c:pt idx="213">
                  <c:v>1.13300895917032E6</c:v>
                </c:pt>
                <c:pt idx="214">
                  <c:v>1.13245078726012E6</c:v>
                </c:pt>
                <c:pt idx="215">
                  <c:v>1.13490335911734E6</c:v>
                </c:pt>
                <c:pt idx="216">
                  <c:v>1.1364785826286E6</c:v>
                </c:pt>
                <c:pt idx="217">
                  <c:v>1.13158225798634E6</c:v>
                </c:pt>
                <c:pt idx="218">
                  <c:v>1.1334131483826E6</c:v>
                </c:pt>
                <c:pt idx="219">
                  <c:v>1.13613130336928E6</c:v>
                </c:pt>
                <c:pt idx="220">
                  <c:v>1.13874144150926E6</c:v>
                </c:pt>
                <c:pt idx="221">
                  <c:v>1.14109477052072E6</c:v>
                </c:pt>
                <c:pt idx="222">
                  <c:v>1.14343400205662E6</c:v>
                </c:pt>
                <c:pt idx="223">
                  <c:v>1.14468125067593E6</c:v>
                </c:pt>
                <c:pt idx="224">
                  <c:v>1.14583574134458E6</c:v>
                </c:pt>
                <c:pt idx="225">
                  <c:v>1.14784742900459E6</c:v>
                </c:pt>
                <c:pt idx="226">
                  <c:v>1.15007496108629E6</c:v>
                </c:pt>
                <c:pt idx="227">
                  <c:v>1.15209940379899E6</c:v>
                </c:pt>
                <c:pt idx="228">
                  <c:v>1.14945263560653E6</c:v>
                </c:pt>
                <c:pt idx="229">
                  <c:v>1.15116569625184E6</c:v>
                </c:pt>
                <c:pt idx="230">
                  <c:v>1.15329569861016E6</c:v>
                </c:pt>
                <c:pt idx="231">
                  <c:v>1.15502589439123E6</c:v>
                </c:pt>
                <c:pt idx="232">
                  <c:v>1.15519450857879E6</c:v>
                </c:pt>
                <c:pt idx="233">
                  <c:v>1.15172889971021E6</c:v>
                </c:pt>
                <c:pt idx="234">
                  <c:v>1.15394953870793E6</c:v>
                </c:pt>
                <c:pt idx="235">
                  <c:v>1.14877388511169E6</c:v>
                </c:pt>
                <c:pt idx="236">
                  <c:v>1.15116216800455E6</c:v>
                </c:pt>
                <c:pt idx="237">
                  <c:v>1.1510061587907E6</c:v>
                </c:pt>
                <c:pt idx="238">
                  <c:v>1.15226096768789E6</c:v>
                </c:pt>
                <c:pt idx="239">
                  <c:v>1.15496571070139E6</c:v>
                </c:pt>
                <c:pt idx="240">
                  <c:v>1.15685769192718E6</c:v>
                </c:pt>
                <c:pt idx="241">
                  <c:v>1.1538208046586E6</c:v>
                </c:pt>
                <c:pt idx="242">
                  <c:v>1.15529505748987E6</c:v>
                </c:pt>
                <c:pt idx="243">
                  <c:v>1.15628925277788E6</c:v>
                </c:pt>
                <c:pt idx="244">
                  <c:v>1.15744176011469E6</c:v>
                </c:pt>
                <c:pt idx="245">
                  <c:v>1.15943208708023E6</c:v>
                </c:pt>
                <c:pt idx="246">
                  <c:v>1.16095172910306E6</c:v>
                </c:pt>
                <c:pt idx="247">
                  <c:v>1.16222185974666E6</c:v>
                </c:pt>
                <c:pt idx="248">
                  <c:v>1.15845608087328E6</c:v>
                </c:pt>
                <c:pt idx="249">
                  <c:v>1.1597687746439E6</c:v>
                </c:pt>
                <c:pt idx="250">
                  <c:v>1.16018119063962E6</c:v>
                </c:pt>
                <c:pt idx="251">
                  <c:v>1.1562773223006E6</c:v>
                </c:pt>
                <c:pt idx="252">
                  <c:v>1.15727337420733E6</c:v>
                </c:pt>
                <c:pt idx="253">
                  <c:v>1.15809206531684E6</c:v>
                </c:pt>
                <c:pt idx="254">
                  <c:v>1.15980399907286E6</c:v>
                </c:pt>
                <c:pt idx="255">
                  <c:v>1.1614952178514E6</c:v>
                </c:pt>
                <c:pt idx="256">
                  <c:v>1.162904670919E6</c:v>
                </c:pt>
                <c:pt idx="257">
                  <c:v>1.16196372511403E6</c:v>
                </c:pt>
                <c:pt idx="258">
                  <c:v>1.16351673082505E6</c:v>
                </c:pt>
                <c:pt idx="259">
                  <c:v>1.16405374669238E6</c:v>
                </c:pt>
                <c:pt idx="260">
                  <c:v>1.16527262404605E6</c:v>
                </c:pt>
                <c:pt idx="261">
                  <c:v>1.16379444993578E6</c:v>
                </c:pt>
                <c:pt idx="262">
                  <c:v>1.16523815761121E6</c:v>
                </c:pt>
                <c:pt idx="263">
                  <c:v>1.16633922267165E6</c:v>
                </c:pt>
                <c:pt idx="264">
                  <c:v>1.1676209432597E6</c:v>
                </c:pt>
                <c:pt idx="265">
                  <c:v>1.16858267745098E6</c:v>
                </c:pt>
                <c:pt idx="266">
                  <c:v>1.16948754802281E6</c:v>
                </c:pt>
                <c:pt idx="267">
                  <c:v>1.16997171663532E6</c:v>
                </c:pt>
                <c:pt idx="268">
                  <c:v>1.17153349893656E6</c:v>
                </c:pt>
                <c:pt idx="269">
                  <c:v>1.17208633790538E6</c:v>
                </c:pt>
                <c:pt idx="270">
                  <c:v>1.17413220801748E6</c:v>
                </c:pt>
                <c:pt idx="271">
                  <c:v>1.17542720297682E6</c:v>
                </c:pt>
                <c:pt idx="272">
                  <c:v>1.17656244828588E6</c:v>
                </c:pt>
                <c:pt idx="273">
                  <c:v>1.17797762714005E6</c:v>
                </c:pt>
                <c:pt idx="274">
                  <c:v>1.17929515534703E6</c:v>
                </c:pt>
                <c:pt idx="275">
                  <c:v>1.18107615265013E6</c:v>
                </c:pt>
                <c:pt idx="276">
                  <c:v>1.18255858501996E6</c:v>
                </c:pt>
                <c:pt idx="277">
                  <c:v>1.18356308402997E6</c:v>
                </c:pt>
                <c:pt idx="278">
                  <c:v>1.18501865086237E6</c:v>
                </c:pt>
                <c:pt idx="279">
                  <c:v>1.18662391348172E6</c:v>
                </c:pt>
                <c:pt idx="280">
                  <c:v>1.18689922573637E6</c:v>
                </c:pt>
                <c:pt idx="281">
                  <c:v>1.1881545548115E6</c:v>
                </c:pt>
                <c:pt idx="282">
                  <c:v>1.18985690558817E6</c:v>
                </c:pt>
                <c:pt idx="283">
                  <c:v>1.19166534010026E6</c:v>
                </c:pt>
                <c:pt idx="284">
                  <c:v>1.19361207443093E6</c:v>
                </c:pt>
                <c:pt idx="285">
                  <c:v>1.19517182965522E6</c:v>
                </c:pt>
                <c:pt idx="286">
                  <c:v>1.19673990199426E6</c:v>
                </c:pt>
                <c:pt idx="287">
                  <c:v>1.19854138200644E6</c:v>
                </c:pt>
                <c:pt idx="288">
                  <c:v>1.20076171819968E6</c:v>
                </c:pt>
                <c:pt idx="289">
                  <c:v>1.20164542492264E6</c:v>
                </c:pt>
                <c:pt idx="290">
                  <c:v>1.20244384474312E6</c:v>
                </c:pt>
                <c:pt idx="291">
                  <c:v>1.19429197895342E6</c:v>
                </c:pt>
                <c:pt idx="292">
                  <c:v>1.19494386081073E6</c:v>
                </c:pt>
                <c:pt idx="293">
                  <c:v>1.19068219779753E6</c:v>
                </c:pt>
                <c:pt idx="294">
                  <c:v>1.19202037802559E6</c:v>
                </c:pt>
                <c:pt idx="295">
                  <c:v>1.19360999934278E6</c:v>
                </c:pt>
                <c:pt idx="296">
                  <c:v>1.19469258608005E6</c:v>
                </c:pt>
                <c:pt idx="297">
                  <c:v>1.19618761750433E6</c:v>
                </c:pt>
                <c:pt idx="298">
                  <c:v>1.19686768524392E6</c:v>
                </c:pt>
                <c:pt idx="299">
                  <c:v>1.19843504890646E6</c:v>
                </c:pt>
                <c:pt idx="300">
                  <c:v>1.19996311846857E6</c:v>
                </c:pt>
                <c:pt idx="301">
                  <c:v>1.20147711419795E6</c:v>
                </c:pt>
                <c:pt idx="302">
                  <c:v>1.20386986791931E6</c:v>
                </c:pt>
                <c:pt idx="303">
                  <c:v>1.20192548101116E6</c:v>
                </c:pt>
                <c:pt idx="304">
                  <c:v>1.2043795635975E6</c:v>
                </c:pt>
                <c:pt idx="305">
                  <c:v>1.20530439170996E6</c:v>
                </c:pt>
                <c:pt idx="306">
                  <c:v>1.2076062012146E6</c:v>
                </c:pt>
                <c:pt idx="307">
                  <c:v>1.20877434802656E6</c:v>
                </c:pt>
                <c:pt idx="308">
                  <c:v>1.20868931318261E6</c:v>
                </c:pt>
                <c:pt idx="309">
                  <c:v>1.2102146688064E6</c:v>
                </c:pt>
                <c:pt idx="310">
                  <c:v>1.21173312817626E6</c:v>
                </c:pt>
                <c:pt idx="311">
                  <c:v>1.21324800336744E6</c:v>
                </c:pt>
                <c:pt idx="312">
                  <c:v>1.21426801450221E6</c:v>
                </c:pt>
                <c:pt idx="313">
                  <c:v>1.21526663493288E6</c:v>
                </c:pt>
                <c:pt idx="314">
                  <c:v>1.21223370663024E6</c:v>
                </c:pt>
                <c:pt idx="315">
                  <c:v>1.21064037049223E6</c:v>
                </c:pt>
                <c:pt idx="316">
                  <c:v>1.21226144405463E6</c:v>
                </c:pt>
                <c:pt idx="317">
                  <c:v>1.21414345005662E6</c:v>
                </c:pt>
                <c:pt idx="318">
                  <c:v>1.21341222615534E6</c:v>
                </c:pt>
                <c:pt idx="319">
                  <c:v>1.21328283937564E6</c:v>
                </c:pt>
                <c:pt idx="320">
                  <c:v>1.21423121067795E6</c:v>
                </c:pt>
                <c:pt idx="321">
                  <c:v>1.21439171059134E6</c:v>
                </c:pt>
                <c:pt idx="322">
                  <c:v>1.21454309060309E6</c:v>
                </c:pt>
                <c:pt idx="323">
                  <c:v>1.21578095796065E6</c:v>
                </c:pt>
                <c:pt idx="324">
                  <c:v>1.21705260487178E6</c:v>
                </c:pt>
                <c:pt idx="325">
                  <c:v>1.21128621772896E6</c:v>
                </c:pt>
                <c:pt idx="326">
                  <c:v>1.21283966807613E6</c:v>
                </c:pt>
                <c:pt idx="327">
                  <c:v>1.21386321982519E6</c:v>
                </c:pt>
                <c:pt idx="328">
                  <c:v>1.21590933041749E6</c:v>
                </c:pt>
                <c:pt idx="329">
                  <c:v>1.21685375049368E6</c:v>
                </c:pt>
                <c:pt idx="330">
                  <c:v>1.21551835879781E6</c:v>
                </c:pt>
                <c:pt idx="331">
                  <c:v>1.21323951897981E6</c:v>
                </c:pt>
                <c:pt idx="332">
                  <c:v>1.21369839205124E6</c:v>
                </c:pt>
                <c:pt idx="333">
                  <c:v>1.21164873460952E6</c:v>
                </c:pt>
                <c:pt idx="334">
                  <c:v>1.21206916288681E6</c:v>
                </c:pt>
                <c:pt idx="335">
                  <c:v>1.21286113234224E6</c:v>
                </c:pt>
                <c:pt idx="336">
                  <c:v>1.21391827624513E6</c:v>
                </c:pt>
                <c:pt idx="337">
                  <c:v>1.21446945317382E6</c:v>
                </c:pt>
                <c:pt idx="338">
                  <c:v>1.21608860860662E6</c:v>
                </c:pt>
                <c:pt idx="339">
                  <c:v>1.21630835906213E6</c:v>
                </c:pt>
                <c:pt idx="340">
                  <c:v>1.21772172301334E6</c:v>
                </c:pt>
                <c:pt idx="341">
                  <c:v>1.2185923547678E6</c:v>
                </c:pt>
                <c:pt idx="342">
                  <c:v>1.21458526304176E6</c:v>
                </c:pt>
                <c:pt idx="343">
                  <c:v>1.21610074101479E6</c:v>
                </c:pt>
                <c:pt idx="344">
                  <c:v>1.21738628106325E6</c:v>
                </c:pt>
                <c:pt idx="345">
                  <c:v>1.21852181671918E6</c:v>
                </c:pt>
                <c:pt idx="346">
                  <c:v>1.21883483645964E6</c:v>
                </c:pt>
                <c:pt idx="347">
                  <c:v>1.21929334092258E6</c:v>
                </c:pt>
                <c:pt idx="348">
                  <c:v>1.22017583944762E6</c:v>
                </c:pt>
                <c:pt idx="349">
                  <c:v>1.22115486402713E6</c:v>
                </c:pt>
                <c:pt idx="350">
                  <c:v>1.22213072484762E6</c:v>
                </c:pt>
                <c:pt idx="351">
                  <c:v>1.2227896927301E6</c:v>
                </c:pt>
                <c:pt idx="352">
                  <c:v>1.22405489789485E6</c:v>
                </c:pt>
                <c:pt idx="353">
                  <c:v>1.22518094198192E6</c:v>
                </c:pt>
                <c:pt idx="354">
                  <c:v>1.22624415552408E6</c:v>
                </c:pt>
                <c:pt idx="355">
                  <c:v>1.22061639376812E6</c:v>
                </c:pt>
                <c:pt idx="356">
                  <c:v>1.22086515783007E6</c:v>
                </c:pt>
                <c:pt idx="357">
                  <c:v>1.22047519143888E6</c:v>
                </c:pt>
                <c:pt idx="358">
                  <c:v>1.22317427199332E6</c:v>
                </c:pt>
                <c:pt idx="359">
                  <c:v>1.22494036452415E6</c:v>
                </c:pt>
                <c:pt idx="360">
                  <c:v>1.22759123461973E6</c:v>
                </c:pt>
                <c:pt idx="361">
                  <c:v>1.22923129991452E6</c:v>
                </c:pt>
                <c:pt idx="362">
                  <c:v>1.2314726800208E6</c:v>
                </c:pt>
                <c:pt idx="363">
                  <c:v>1.23328402952171E6</c:v>
                </c:pt>
                <c:pt idx="364">
                  <c:v>1.23155552988469E6</c:v>
                </c:pt>
                <c:pt idx="365">
                  <c:v>1.23327614779251E6</c:v>
                </c:pt>
                <c:pt idx="366">
                  <c:v>1.23403347850257E6</c:v>
                </c:pt>
                <c:pt idx="367">
                  <c:v>1.23587585406963E6</c:v>
                </c:pt>
                <c:pt idx="368">
                  <c:v>1.23744118142542E6</c:v>
                </c:pt>
                <c:pt idx="369">
                  <c:v>1.23933858353315E6</c:v>
                </c:pt>
                <c:pt idx="370">
                  <c:v>1.24069072282342E6</c:v>
                </c:pt>
                <c:pt idx="371">
                  <c:v>1.24201920580696E6</c:v>
                </c:pt>
                <c:pt idx="372">
                  <c:v>1.24387360321878E6</c:v>
                </c:pt>
                <c:pt idx="373">
                  <c:v>1.24535088562957E6</c:v>
                </c:pt>
                <c:pt idx="374">
                  <c:v>1.24722565138614E6</c:v>
                </c:pt>
                <c:pt idx="375">
                  <c:v>1.25123616527318E6</c:v>
                </c:pt>
                <c:pt idx="376">
                  <c:v>1.25385689873992E6</c:v>
                </c:pt>
                <c:pt idx="377">
                  <c:v>1.25569648734335E6</c:v>
                </c:pt>
                <c:pt idx="378">
                  <c:v>1.25756153306698E6</c:v>
                </c:pt>
                <c:pt idx="379">
                  <c:v>1.25939407160945E6</c:v>
                </c:pt>
                <c:pt idx="380">
                  <c:v>1.25492715840649E6</c:v>
                </c:pt>
                <c:pt idx="381">
                  <c:v>1.25661891685895E6</c:v>
                </c:pt>
                <c:pt idx="382">
                  <c:v>1.25095068382451E6</c:v>
                </c:pt>
                <c:pt idx="383">
                  <c:v>1.25336632223179E6</c:v>
                </c:pt>
                <c:pt idx="384">
                  <c:v>1.25597755889795E6</c:v>
                </c:pt>
                <c:pt idx="385">
                  <c:v>1.25679066908591E6</c:v>
                </c:pt>
                <c:pt idx="386">
                  <c:v>1.24645065012069E6</c:v>
                </c:pt>
                <c:pt idx="387">
                  <c:v>1.24412390739461E6</c:v>
                </c:pt>
                <c:pt idx="388">
                  <c:v>1.24550011702571E6</c:v>
                </c:pt>
                <c:pt idx="389">
                  <c:v>1.24141037957617E6</c:v>
                </c:pt>
                <c:pt idx="390">
                  <c:v>1.24253787077609E6</c:v>
                </c:pt>
                <c:pt idx="391">
                  <c:v>1.24399841548065E6</c:v>
                </c:pt>
                <c:pt idx="392">
                  <c:v>1.24505309736966E6</c:v>
                </c:pt>
                <c:pt idx="393">
                  <c:v>1.24614315399477E6</c:v>
                </c:pt>
                <c:pt idx="394">
                  <c:v>1.24649578176403E6</c:v>
                </c:pt>
                <c:pt idx="395">
                  <c:v>1.24740146673326E6</c:v>
                </c:pt>
                <c:pt idx="396">
                  <c:v>1.24855209023513E6</c:v>
                </c:pt>
                <c:pt idx="397">
                  <c:v>1.24968146102453E6</c:v>
                </c:pt>
                <c:pt idx="398">
                  <c:v>1.25155784664973E6</c:v>
                </c:pt>
                <c:pt idx="399">
                  <c:v>1.2506677715189E6</c:v>
                </c:pt>
                <c:pt idx="400">
                  <c:v>1.25268348361998E6</c:v>
                </c:pt>
                <c:pt idx="401">
                  <c:v>1.25465865049394E6</c:v>
                </c:pt>
                <c:pt idx="402">
                  <c:v>1.25577116225333E6</c:v>
                </c:pt>
                <c:pt idx="403">
                  <c:v>1.25671232128892E6</c:v>
                </c:pt>
                <c:pt idx="404">
                  <c:v>1.24871682938452E6</c:v>
                </c:pt>
                <c:pt idx="405">
                  <c:v>1.24691575020695E6</c:v>
                </c:pt>
                <c:pt idx="406">
                  <c:v>1.24899699331679E6</c:v>
                </c:pt>
                <c:pt idx="407">
                  <c:v>1.25098184164202E6</c:v>
                </c:pt>
                <c:pt idx="408">
                  <c:v>1.25353318367454E6</c:v>
                </c:pt>
                <c:pt idx="409">
                  <c:v>1.25189812577101E6</c:v>
                </c:pt>
                <c:pt idx="410">
                  <c:v>1.2529934353138E6</c:v>
                </c:pt>
                <c:pt idx="411">
                  <c:v>1.24897909065208E6</c:v>
                </c:pt>
                <c:pt idx="412">
                  <c:v>1.24899222194591E6</c:v>
                </c:pt>
                <c:pt idx="413">
                  <c:v>1.24992570769072E6</c:v>
                </c:pt>
                <c:pt idx="414">
                  <c:v>1.25086419098579E6</c:v>
                </c:pt>
                <c:pt idx="415">
                  <c:v>1.24930428123674E6</c:v>
                </c:pt>
                <c:pt idx="416">
                  <c:v>1.25021252661988E6</c:v>
                </c:pt>
                <c:pt idx="417">
                  <c:v>1.25100983907317E6</c:v>
                </c:pt>
                <c:pt idx="418">
                  <c:v>1.2516699193264E6</c:v>
                </c:pt>
                <c:pt idx="419">
                  <c:v>1.2517561388245E6</c:v>
                </c:pt>
                <c:pt idx="420">
                  <c:v>1.25283175317222E6</c:v>
                </c:pt>
                <c:pt idx="421">
                  <c:v>1.2540983494232E6</c:v>
                </c:pt>
                <c:pt idx="422">
                  <c:v>1.25480021882223E6</c:v>
                </c:pt>
                <c:pt idx="423">
                  <c:v>1.25478545417806E6</c:v>
                </c:pt>
                <c:pt idx="424">
                  <c:v>1.25656164215882E6</c:v>
                </c:pt>
                <c:pt idx="425">
                  <c:v>1.25618836356446E6</c:v>
                </c:pt>
                <c:pt idx="426">
                  <c:v>1.25807046882056E6</c:v>
                </c:pt>
                <c:pt idx="427">
                  <c:v>1.25997839032266E6</c:v>
                </c:pt>
                <c:pt idx="428">
                  <c:v>1.25905822498829E6</c:v>
                </c:pt>
                <c:pt idx="429">
                  <c:v>1.26038429975831E6</c:v>
                </c:pt>
                <c:pt idx="430">
                  <c:v>1.26235163314278E6</c:v>
                </c:pt>
                <c:pt idx="431">
                  <c:v>1.2642579817554E6</c:v>
                </c:pt>
                <c:pt idx="432">
                  <c:v>1.2612206616774E6</c:v>
                </c:pt>
                <c:pt idx="433">
                  <c:v>1.26293203095077E6</c:v>
                </c:pt>
                <c:pt idx="434">
                  <c:v>1.26465493738998E6</c:v>
                </c:pt>
                <c:pt idx="435">
                  <c:v>1.2665205360136E6</c:v>
                </c:pt>
                <c:pt idx="436">
                  <c:v>1.2629106891814E6</c:v>
                </c:pt>
                <c:pt idx="437">
                  <c:v>1.26442566754472E6</c:v>
                </c:pt>
                <c:pt idx="438">
                  <c:v>1.26676493490258E6</c:v>
                </c:pt>
                <c:pt idx="439">
                  <c:v>1.26907092757356E6</c:v>
                </c:pt>
                <c:pt idx="440">
                  <c:v>1.26275883977896E6</c:v>
                </c:pt>
                <c:pt idx="441">
                  <c:v>1.26469199991914E6</c:v>
                </c:pt>
                <c:pt idx="442">
                  <c:v>1.26604768831323E6</c:v>
                </c:pt>
                <c:pt idx="443">
                  <c:v>1.26697699706838E6</c:v>
                </c:pt>
                <c:pt idx="444">
                  <c:v>1.26785914923914E6</c:v>
                </c:pt>
                <c:pt idx="445">
                  <c:v>1.25655210298778E6</c:v>
                </c:pt>
                <c:pt idx="446">
                  <c:v>1.2570361161571E6</c:v>
                </c:pt>
                <c:pt idx="447">
                  <c:v>1.25917016782602E6</c:v>
                </c:pt>
                <c:pt idx="448">
                  <c:v>1.2618007545798E6</c:v>
                </c:pt>
                <c:pt idx="449">
                  <c:v>1.25686645335782E6</c:v>
                </c:pt>
                <c:pt idx="450">
                  <c:v>1.25635138149131E6</c:v>
                </c:pt>
                <c:pt idx="451">
                  <c:v>1.25842478410659E6</c:v>
                </c:pt>
                <c:pt idx="452">
                  <c:v>1.25774246768927E6</c:v>
                </c:pt>
                <c:pt idx="453">
                  <c:v>1.25332686615485E6</c:v>
                </c:pt>
                <c:pt idx="454">
                  <c:v>1.2552136384257E6</c:v>
                </c:pt>
                <c:pt idx="455">
                  <c:v>1.2532925599173E6</c:v>
                </c:pt>
                <c:pt idx="456">
                  <c:v>1.25184102594528E6</c:v>
                </c:pt>
                <c:pt idx="457">
                  <c:v>1.25339597409167E6</c:v>
                </c:pt>
                <c:pt idx="458">
                  <c:v>1.25537214460993E6</c:v>
                </c:pt>
                <c:pt idx="459">
                  <c:v>1.25702544785593E6</c:v>
                </c:pt>
                <c:pt idx="460">
                  <c:v>1.25882871765611E6</c:v>
                </c:pt>
                <c:pt idx="461">
                  <c:v>1.26097011807319E6</c:v>
                </c:pt>
                <c:pt idx="462">
                  <c:v>1.262748262407E6</c:v>
                </c:pt>
                <c:pt idx="463">
                  <c:v>1.26434299871454E6</c:v>
                </c:pt>
                <c:pt idx="464">
                  <c:v>1.26538064155363E6</c:v>
                </c:pt>
                <c:pt idx="465">
                  <c:v>1.26716705887778E6</c:v>
                </c:pt>
                <c:pt idx="466">
                  <c:v>1.26868703869271E6</c:v>
                </c:pt>
                <c:pt idx="467">
                  <c:v>1.26713114123824E6</c:v>
                </c:pt>
                <c:pt idx="468">
                  <c:v>1.26820887781197E6</c:v>
                </c:pt>
                <c:pt idx="469">
                  <c:v>1.27016974534031E6</c:v>
                </c:pt>
                <c:pt idx="470">
                  <c:v>1.27186958148964E6</c:v>
                </c:pt>
                <c:pt idx="471">
                  <c:v>1.27426737321718E6</c:v>
                </c:pt>
                <c:pt idx="472">
                  <c:v>1.27522804580014E6</c:v>
                </c:pt>
                <c:pt idx="473">
                  <c:v>1.27688471149308E6</c:v>
                </c:pt>
                <c:pt idx="474">
                  <c:v>1.27866710137279E6</c:v>
                </c:pt>
                <c:pt idx="475">
                  <c:v>1.27993807625823E6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2935120"/>
        <c:axId val="-2132932112"/>
      </c:lineChart>
      <c:catAx>
        <c:axId val="-213293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32112"/>
        <c:crosses val="autoZero"/>
        <c:auto val="1"/>
        <c:lblAlgn val="ctr"/>
        <c:lblOffset val="100"/>
        <c:noMultiLvlLbl val="0"/>
      </c:catAx>
      <c:valAx>
        <c:axId val="-21329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9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Analysis!$AA$3:$AA$14</c:f>
              <c:numCache>
                <c:formatCode>0.0000</c:formatCode>
                <c:ptCount val="12"/>
                <c:pt idx="0">
                  <c:v>0.0456675274687564</c:v>
                </c:pt>
                <c:pt idx="1">
                  <c:v>0.0225784600041</c:v>
                </c:pt>
                <c:pt idx="2">
                  <c:v>-0.032408979630886</c:v>
                </c:pt>
                <c:pt idx="3">
                  <c:v>0.000619081253171601</c:v>
                </c:pt>
                <c:pt idx="4">
                  <c:v>0.0192143922028104</c:v>
                </c:pt>
                <c:pt idx="5">
                  <c:v>0.0371259030140952</c:v>
                </c:pt>
                <c:pt idx="6">
                  <c:v>0.01769822938452</c:v>
                </c:pt>
                <c:pt idx="7">
                  <c:v>-0.001576579071968</c:v>
                </c:pt>
                <c:pt idx="8">
                  <c:v>0.00181232593640101</c:v>
                </c:pt>
                <c:pt idx="9">
                  <c:v>0.0697346783573407</c:v>
                </c:pt>
                <c:pt idx="10">
                  <c:v>0.0616749990305132</c:v>
                </c:pt>
                <c:pt idx="11">
                  <c:v>0.0484439141891113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173248"/>
        <c:axId val="-2062058672"/>
      </c:barChart>
      <c:catAx>
        <c:axId val="-20621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058672"/>
        <c:crosses val="autoZero"/>
        <c:auto val="1"/>
        <c:lblAlgn val="ctr"/>
        <c:lblOffset val="100"/>
        <c:noMultiLvlLbl val="0"/>
      </c:catAx>
      <c:valAx>
        <c:axId val="-20620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17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1</xdr:row>
      <xdr:rowOff>57150</xdr:rowOff>
    </xdr:from>
    <xdr:to>
      <xdr:col>22</xdr:col>
      <xdr:colOff>406400</xdr:colOff>
      <xdr:row>43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16</xdr:row>
      <xdr:rowOff>63500</xdr:rowOff>
    </xdr:from>
    <xdr:to>
      <xdr:col>30</xdr:col>
      <xdr:colOff>406400</xdr:colOff>
      <xdr:row>37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6"/>
  <sheetViews>
    <sheetView tabSelected="1" topLeftCell="I1" workbookViewId="0">
      <selection activeCell="AC3" sqref="AC3:AD14"/>
    </sheetView>
  </sheetViews>
  <sheetFormatPr baseColWidth="10" defaultColWidth="8.83203125" defaultRowHeight="16" x14ac:dyDescent="0.2"/>
  <cols>
    <col min="1" max="1" width="16.33203125" bestFit="1" customWidth="1"/>
    <col min="2" max="2" width="10.6640625" style="1" bestFit="1" customWidth="1"/>
    <col min="3" max="3" width="12.5" bestFit="1" customWidth="1"/>
    <col min="4" max="4" width="7.5" bestFit="1" customWidth="1"/>
    <col min="5" max="5" width="6.6640625" bestFit="1" customWidth="1"/>
    <col min="6" max="6" width="7.6640625" bestFit="1" customWidth="1"/>
    <col min="24" max="24" width="10" bestFit="1" customWidth="1"/>
    <col min="25" max="25" width="10" customWidth="1"/>
    <col min="26" max="26" width="10.5" customWidth="1"/>
  </cols>
  <sheetData>
    <row r="1" spans="1:30" x14ac:dyDescent="0.2">
      <c r="Z1" s="6">
        <v>1000000</v>
      </c>
    </row>
    <row r="2" spans="1:30" x14ac:dyDescent="0.2">
      <c r="A2" t="s">
        <v>9</v>
      </c>
      <c r="B2" s="5">
        <v>1000000</v>
      </c>
      <c r="X2" s="7" t="s">
        <v>20</v>
      </c>
      <c r="Y2" s="7" t="s">
        <v>20</v>
      </c>
    </row>
    <row r="3" spans="1:30" x14ac:dyDescent="0.2">
      <c r="X3">
        <v>1</v>
      </c>
      <c r="Y3" t="s">
        <v>33</v>
      </c>
      <c r="Z3" s="5">
        <f>SUMIF(G24:G499,"="&amp;X3,B24:B499)</f>
        <v>45667.527468756394</v>
      </c>
      <c r="AA3" s="32">
        <f>Z3/Z$1</f>
        <v>4.5667527468756394E-2</v>
      </c>
      <c r="AC3" t="s">
        <v>33</v>
      </c>
      <c r="AD3" s="33">
        <f>AA3</f>
        <v>4.5667527468756394E-2</v>
      </c>
    </row>
    <row r="4" spans="1:30" ht="19" x14ac:dyDescent="0.25">
      <c r="A4" t="s">
        <v>10</v>
      </c>
      <c r="B4" s="5">
        <f>SUM(B24:B1012)</f>
        <v>279938.07625822775</v>
      </c>
      <c r="C4" s="15">
        <f>B4/B2</f>
        <v>0.27993807625822775</v>
      </c>
      <c r="D4" s="9"/>
      <c r="E4" s="9"/>
      <c r="F4" s="9"/>
      <c r="X4">
        <v>2</v>
      </c>
      <c r="Y4" t="s">
        <v>34</v>
      </c>
      <c r="Z4" s="5">
        <f t="shared" ref="Z4:Z14" si="0">SUMIF(G25:G500,"="&amp;X4,B25:B500)</f>
        <v>22578.460004099998</v>
      </c>
      <c r="AA4" s="32">
        <f t="shared" ref="AA4:AA14" si="1">Z4/Z$1</f>
        <v>2.2578460004099996E-2</v>
      </c>
      <c r="AC4" t="s">
        <v>34</v>
      </c>
      <c r="AD4" s="33">
        <f t="shared" ref="AD4:AD14" si="2">AA4</f>
        <v>2.2578460004099996E-2</v>
      </c>
    </row>
    <row r="5" spans="1:30" x14ac:dyDescent="0.2">
      <c r="A5" t="s">
        <v>6</v>
      </c>
      <c r="B5" s="5">
        <f>SUMIF(B24:B1008,"&gt;0",B24:B1008)</f>
        <v>760131.51208725374</v>
      </c>
      <c r="C5" s="4"/>
      <c r="D5" s="4"/>
      <c r="E5" s="4"/>
      <c r="F5" s="4"/>
      <c r="X5">
        <v>3</v>
      </c>
      <c r="Y5" t="s">
        <v>35</v>
      </c>
      <c r="Z5" s="5">
        <f t="shared" si="0"/>
        <v>-32408.979630885977</v>
      </c>
      <c r="AA5" s="32">
        <f t="shared" si="1"/>
        <v>-3.240897963088598E-2</v>
      </c>
      <c r="AC5" t="s">
        <v>35</v>
      </c>
      <c r="AD5" s="33">
        <f t="shared" si="2"/>
        <v>-3.240897963088598E-2</v>
      </c>
    </row>
    <row r="6" spans="1:30" x14ac:dyDescent="0.2">
      <c r="A6" t="s">
        <v>7</v>
      </c>
      <c r="B6" s="5">
        <f>SUMIF(B24:B1008,"&lt;0",B24:B1008)</f>
        <v>-480193.43582902534</v>
      </c>
      <c r="X6">
        <v>4</v>
      </c>
      <c r="Y6" t="s">
        <v>36</v>
      </c>
      <c r="Z6" s="5">
        <f t="shared" si="0"/>
        <v>619.08125317160102</v>
      </c>
      <c r="AA6" s="32">
        <f t="shared" si="1"/>
        <v>6.1908125317160104E-4</v>
      </c>
      <c r="AC6" t="s">
        <v>36</v>
      </c>
      <c r="AD6" s="33">
        <f t="shared" si="2"/>
        <v>6.1908125317160104E-4</v>
      </c>
    </row>
    <row r="7" spans="1:30" ht="19" x14ac:dyDescent="0.25">
      <c r="A7" t="s">
        <v>8</v>
      </c>
      <c r="B7" s="8">
        <f>ABS(B5/B6)</f>
        <v>1.5829693939379492</v>
      </c>
      <c r="X7">
        <v>5</v>
      </c>
      <c r="Y7" t="s">
        <v>37</v>
      </c>
      <c r="Z7" s="5">
        <f t="shared" si="0"/>
        <v>19214.392202810432</v>
      </c>
      <c r="AA7" s="32">
        <f t="shared" si="1"/>
        <v>1.9214392202810432E-2</v>
      </c>
      <c r="AC7" t="s">
        <v>37</v>
      </c>
      <c r="AD7" s="33">
        <f t="shared" si="2"/>
        <v>1.9214392202810432E-2</v>
      </c>
    </row>
    <row r="8" spans="1:30" x14ac:dyDescent="0.2">
      <c r="X8">
        <v>6</v>
      </c>
      <c r="Y8" t="s">
        <v>38</v>
      </c>
      <c r="Z8" s="5">
        <f t="shared" si="0"/>
        <v>37125.903014095209</v>
      </c>
      <c r="AA8" s="32">
        <f t="shared" si="1"/>
        <v>3.7125903014095206E-2</v>
      </c>
      <c r="AC8" t="s">
        <v>38</v>
      </c>
      <c r="AD8" s="33">
        <f t="shared" si="2"/>
        <v>3.7125903014095206E-2</v>
      </c>
    </row>
    <row r="9" spans="1:30" x14ac:dyDescent="0.2">
      <c r="A9" t="s">
        <v>1</v>
      </c>
      <c r="B9" s="3">
        <f>COUNTIF(B24:B499,"&lt;&gt;"&amp;0)</f>
        <v>476</v>
      </c>
      <c r="X9">
        <v>7</v>
      </c>
      <c r="Y9" t="s">
        <v>39</v>
      </c>
      <c r="Z9" s="5">
        <f t="shared" si="0"/>
        <v>17698.229384520004</v>
      </c>
      <c r="AA9" s="32">
        <f t="shared" si="1"/>
        <v>1.7698229384520005E-2</v>
      </c>
      <c r="AC9" t="s">
        <v>39</v>
      </c>
      <c r="AD9" s="33">
        <f t="shared" si="2"/>
        <v>1.7698229384520005E-2</v>
      </c>
    </row>
    <row r="10" spans="1:30" ht="19" x14ac:dyDescent="0.25">
      <c r="A10" t="s">
        <v>2</v>
      </c>
      <c r="B10" s="3">
        <f>COUNTIF(B24:B499,"&gt;"&amp;0)</f>
        <v>372</v>
      </c>
      <c r="C10" s="15">
        <f>B10/B9</f>
        <v>0.78151260504201681</v>
      </c>
      <c r="D10" s="9"/>
      <c r="E10" s="9"/>
      <c r="F10" s="9"/>
      <c r="X10">
        <v>8</v>
      </c>
      <c r="Y10" t="s">
        <v>40</v>
      </c>
      <c r="Z10" s="5">
        <f t="shared" si="0"/>
        <v>-1576.579071967996</v>
      </c>
      <c r="AA10" s="32">
        <f t="shared" si="1"/>
        <v>-1.5765790719679961E-3</v>
      </c>
      <c r="AC10" t="s">
        <v>40</v>
      </c>
      <c r="AD10" s="33">
        <f t="shared" si="2"/>
        <v>-1.5765790719679961E-3</v>
      </c>
    </row>
    <row r="11" spans="1:30" ht="19" x14ac:dyDescent="0.25">
      <c r="A11" t="s">
        <v>3</v>
      </c>
      <c r="B11" s="3">
        <f>COUNTIF(B24:B132,"&lt;"&amp;0)</f>
        <v>22</v>
      </c>
      <c r="C11" s="15">
        <f>B11/B9</f>
        <v>4.6218487394957986E-2</v>
      </c>
      <c r="D11" s="9"/>
      <c r="E11" s="9"/>
      <c r="F11" s="9"/>
      <c r="X11">
        <v>9</v>
      </c>
      <c r="Y11" t="s">
        <v>41</v>
      </c>
      <c r="Z11" s="5">
        <f t="shared" si="0"/>
        <v>1812.3259364010057</v>
      </c>
      <c r="AA11" s="32">
        <f t="shared" si="1"/>
        <v>1.8123259364010058E-3</v>
      </c>
      <c r="AC11" t="s">
        <v>41</v>
      </c>
      <c r="AD11" s="33">
        <f t="shared" si="2"/>
        <v>1.8123259364010058E-3</v>
      </c>
    </row>
    <row r="12" spans="1:30" x14ac:dyDescent="0.2">
      <c r="B12" s="3"/>
      <c r="X12">
        <v>10</v>
      </c>
      <c r="Y12" t="s">
        <v>42</v>
      </c>
      <c r="Z12" s="5">
        <f t="shared" si="0"/>
        <v>69734.678357340686</v>
      </c>
      <c r="AA12" s="32">
        <f t="shared" si="1"/>
        <v>6.9734678357340693E-2</v>
      </c>
      <c r="AC12" t="s">
        <v>42</v>
      </c>
      <c r="AD12" s="33">
        <f t="shared" si="2"/>
        <v>6.9734678357340693E-2</v>
      </c>
    </row>
    <row r="13" spans="1:30" x14ac:dyDescent="0.2">
      <c r="A13" t="s">
        <v>4</v>
      </c>
      <c r="B13" s="1">
        <f>SUMIF(B24:B1011,"&gt;0",B24:B1011)/B10</f>
        <v>2043.3642798044455</v>
      </c>
      <c r="X13">
        <v>11</v>
      </c>
      <c r="Y13" t="s">
        <v>43</v>
      </c>
      <c r="Z13" s="5">
        <f t="shared" si="0"/>
        <v>61674.999030513201</v>
      </c>
      <c r="AA13" s="32">
        <f t="shared" si="1"/>
        <v>6.1674999030513204E-2</v>
      </c>
      <c r="AC13" t="s">
        <v>43</v>
      </c>
      <c r="AD13" s="33">
        <f t="shared" si="2"/>
        <v>6.1674999030513204E-2</v>
      </c>
    </row>
    <row r="14" spans="1:30" x14ac:dyDescent="0.2">
      <c r="A14" t="s">
        <v>5</v>
      </c>
      <c r="B14" s="1">
        <f>SUMIF(B24:B1011,"&lt;0",B24:B1011)/B11</f>
        <v>-21826.97435586479</v>
      </c>
      <c r="X14">
        <v>12</v>
      </c>
      <c r="Y14" t="s">
        <v>44</v>
      </c>
      <c r="Z14" s="5">
        <f t="shared" si="0"/>
        <v>48443.914189111296</v>
      </c>
      <c r="AA14" s="32">
        <f t="shared" si="1"/>
        <v>4.8443914189111294E-2</v>
      </c>
      <c r="AC14" t="s">
        <v>44</v>
      </c>
      <c r="AD14" s="33">
        <f t="shared" si="2"/>
        <v>4.8443914189111294E-2</v>
      </c>
    </row>
    <row r="16" spans="1:30" x14ac:dyDescent="0.2">
      <c r="A16" t="s">
        <v>13</v>
      </c>
      <c r="B16" s="10">
        <f>AVERAGE(D24:D499)*52</f>
        <v>2.7334838294280302E-2</v>
      </c>
    </row>
    <row r="17" spans="1:8" x14ac:dyDescent="0.2">
      <c r="A17" t="s">
        <v>14</v>
      </c>
      <c r="B17" s="10">
        <f>STDEV(D24:D499)*SQRT(52)</f>
        <v>2.692702129021457E-2</v>
      </c>
    </row>
    <row r="18" spans="1:8" x14ac:dyDescent="0.2">
      <c r="A18" t="s">
        <v>15</v>
      </c>
      <c r="B18" s="10"/>
    </row>
    <row r="19" spans="1:8" ht="19" x14ac:dyDescent="0.25">
      <c r="A19" t="s">
        <v>16</v>
      </c>
      <c r="B19" s="8">
        <f>B16/B17</f>
        <v>1.015145269863694</v>
      </c>
    </row>
    <row r="20" spans="1:8" ht="19" x14ac:dyDescent="0.25">
      <c r="B20" s="8"/>
    </row>
    <row r="21" spans="1:8" ht="19" x14ac:dyDescent="0.25">
      <c r="A21" t="s">
        <v>18</v>
      </c>
      <c r="B21" s="14">
        <f>MIN(F24:F596)</f>
        <v>-5.7060468836822031E-2</v>
      </c>
    </row>
    <row r="23" spans="1:8" x14ac:dyDescent="0.2">
      <c r="A23" s="2" t="s">
        <v>19</v>
      </c>
      <c r="B23" s="2" t="s">
        <v>0</v>
      </c>
      <c r="C23" s="7" t="s">
        <v>11</v>
      </c>
      <c r="D23" s="7" t="s">
        <v>12</v>
      </c>
      <c r="E23" s="11">
        <v>100</v>
      </c>
      <c r="F23" s="11" t="s">
        <v>17</v>
      </c>
      <c r="G23" t="s">
        <v>20</v>
      </c>
      <c r="H23" t="s">
        <v>21</v>
      </c>
    </row>
    <row r="24" spans="1:8" x14ac:dyDescent="0.2">
      <c r="A24" s="17">
        <v>39405</v>
      </c>
      <c r="B24" s="5">
        <v>2270.7328960200002</v>
      </c>
      <c r="C24" s="6">
        <f>B24+B2</f>
        <v>1002270.7328960201</v>
      </c>
      <c r="D24" s="10">
        <f>C24/B2-1</f>
        <v>2.270732896020089E-3</v>
      </c>
      <c r="E24" s="12">
        <f>IF(B24="","",E23*(1+D24))</f>
        <v>100.227073289602</v>
      </c>
      <c r="F24" s="13">
        <f>IF(B24="","",E24/MAX(E$23:E23)-1)</f>
        <v>2.270732896020089E-3</v>
      </c>
      <c r="G24">
        <f>MONTH(A24)</f>
        <v>11</v>
      </c>
      <c r="H24">
        <f>YEAR(A24)</f>
        <v>2007</v>
      </c>
    </row>
    <row r="25" spans="1:8" x14ac:dyDescent="0.2">
      <c r="A25" s="17">
        <v>39412</v>
      </c>
      <c r="B25" s="5">
        <v>-3244.86857882</v>
      </c>
      <c r="C25" s="6">
        <f>IF(B25="","",C24+B25)</f>
        <v>999025.86431720003</v>
      </c>
      <c r="D25" s="10">
        <f>IF(B25="","",C25/C24-1)</f>
        <v>-3.2375170423705191E-3</v>
      </c>
      <c r="E25" s="12">
        <f t="shared" ref="E25:E88" si="3">IF(B25="","",E24*(1+D25))</f>
        <v>99.902586431719996</v>
      </c>
      <c r="F25" s="13">
        <f>IF(B25="","",E25/MAX(E$23:E24)-1)</f>
        <v>-3.2375170423705191E-3</v>
      </c>
      <c r="G25">
        <f t="shared" ref="G25:G88" si="4">MONTH(A25)</f>
        <v>11</v>
      </c>
      <c r="H25">
        <f t="shared" ref="H25:H88" si="5">YEAR(A25)</f>
        <v>2007</v>
      </c>
    </row>
    <row r="26" spans="1:8" x14ac:dyDescent="0.2">
      <c r="A26" s="17">
        <v>39419</v>
      </c>
      <c r="B26" s="5">
        <v>3754.0040061199998</v>
      </c>
      <c r="C26" s="6">
        <f t="shared" ref="C26:C89" si="6">IF(B26="","",C25+B26)</f>
        <v>1002779.8683233201</v>
      </c>
      <c r="D26" s="10">
        <f t="shared" ref="D26:D89" si="7">IF(B26="","",C26/C25-1)</f>
        <v>3.7576644811752047E-3</v>
      </c>
      <c r="E26" s="12">
        <f t="shared" si="3"/>
        <v>100.277986832332</v>
      </c>
      <c r="F26" s="13">
        <f>IF(B26="","",E26/MAX(E$23:E25)-1)</f>
        <v>5.0798193600742891E-4</v>
      </c>
      <c r="G26">
        <f t="shared" si="4"/>
        <v>12</v>
      </c>
      <c r="H26">
        <f t="shared" si="5"/>
        <v>2007</v>
      </c>
    </row>
    <row r="27" spans="1:8" x14ac:dyDescent="0.2">
      <c r="A27" s="17">
        <v>39426</v>
      </c>
      <c r="B27" s="5">
        <v>1320.9860281220001</v>
      </c>
      <c r="C27" s="6">
        <f t="shared" si="6"/>
        <v>1004100.8543514421</v>
      </c>
      <c r="D27" s="10">
        <f t="shared" si="7"/>
        <v>1.317324040749579E-3</v>
      </c>
      <c r="E27" s="12">
        <f t="shared" si="3"/>
        <v>100.41008543514421</v>
      </c>
      <c r="F27" s="13">
        <f>IF(B27="","",E27/MAX(E$23:E26)-1)</f>
        <v>1.317324040749579E-3</v>
      </c>
      <c r="G27">
        <f t="shared" si="4"/>
        <v>12</v>
      </c>
      <c r="H27">
        <f t="shared" si="5"/>
        <v>2007</v>
      </c>
    </row>
    <row r="28" spans="1:8" x14ac:dyDescent="0.2">
      <c r="A28" s="17">
        <v>39433</v>
      </c>
      <c r="B28" s="5">
        <v>2154.8437069000001</v>
      </c>
      <c r="C28" s="6">
        <f t="shared" si="6"/>
        <v>1006255.6980583421</v>
      </c>
      <c r="D28" s="10">
        <f t="shared" si="7"/>
        <v>2.1460430967283894E-3</v>
      </c>
      <c r="E28" s="12">
        <f t="shared" si="3"/>
        <v>100.6255698058342</v>
      </c>
      <c r="F28" s="13">
        <f>IF(B28="","",E28/MAX(E$23:E27)-1)</f>
        <v>2.1460430967283894E-3</v>
      </c>
      <c r="G28">
        <f t="shared" si="4"/>
        <v>12</v>
      </c>
      <c r="H28">
        <f t="shared" si="5"/>
        <v>2007</v>
      </c>
    </row>
    <row r="29" spans="1:8" x14ac:dyDescent="0.2">
      <c r="A29" s="17">
        <v>39440</v>
      </c>
      <c r="B29" s="5">
        <v>-10766.50111558</v>
      </c>
      <c r="C29" s="6">
        <f t="shared" si="6"/>
        <v>995489.19694276212</v>
      </c>
      <c r="D29" s="10">
        <f t="shared" si="7"/>
        <v>-1.0699567849757119E-2</v>
      </c>
      <c r="E29" s="12">
        <f t="shared" si="3"/>
        <v>99.548919694276208</v>
      </c>
      <c r="F29" s="13">
        <f>IF(B29="","",E29/MAX(E$23:E28)-1)</f>
        <v>-1.0699567849757119E-2</v>
      </c>
      <c r="G29">
        <f t="shared" si="4"/>
        <v>12</v>
      </c>
      <c r="H29">
        <f t="shared" si="5"/>
        <v>2007</v>
      </c>
    </row>
    <row r="30" spans="1:8" x14ac:dyDescent="0.2">
      <c r="A30" s="17">
        <v>39447</v>
      </c>
      <c r="B30" s="5">
        <v>-6135.0728224999993</v>
      </c>
      <c r="C30" s="6">
        <f t="shared" si="6"/>
        <v>989354.1241202621</v>
      </c>
      <c r="D30" s="10">
        <f t="shared" si="7"/>
        <v>-6.1628723258286833E-3</v>
      </c>
      <c r="E30" s="12">
        <f t="shared" si="3"/>
        <v>98.93541241202621</v>
      </c>
      <c r="F30" s="13">
        <f>IF(B30="","",E30/MAX(E$23:E29)-1)</f>
        <v>-1.6796500104986234E-2</v>
      </c>
      <c r="G30">
        <f t="shared" si="4"/>
        <v>12</v>
      </c>
      <c r="H30">
        <f t="shared" si="5"/>
        <v>2007</v>
      </c>
    </row>
    <row r="31" spans="1:8" x14ac:dyDescent="0.2">
      <c r="A31" s="17">
        <v>39454</v>
      </c>
      <c r="B31" s="5">
        <v>-783.66673269399996</v>
      </c>
      <c r="C31" s="6">
        <f t="shared" si="6"/>
        <v>988570.45738756808</v>
      </c>
      <c r="D31" s="10">
        <f t="shared" si="7"/>
        <v>-7.9209932377943826E-4</v>
      </c>
      <c r="E31" s="12">
        <f t="shared" si="3"/>
        <v>98.85704573875681</v>
      </c>
      <c r="F31" s="13">
        <f>IF(B31="","",E31/MAX(E$23:E30)-1)</f>
        <v>-1.7575294932390628E-2</v>
      </c>
      <c r="G31">
        <f t="shared" si="4"/>
        <v>1</v>
      </c>
      <c r="H31">
        <f t="shared" si="5"/>
        <v>2008</v>
      </c>
    </row>
    <row r="32" spans="1:8" x14ac:dyDescent="0.2">
      <c r="A32" s="17">
        <v>39461</v>
      </c>
      <c r="B32" s="5">
        <v>4144.6258770200002</v>
      </c>
      <c r="C32" s="6">
        <f t="shared" si="6"/>
        <v>992715.08326458803</v>
      </c>
      <c r="D32" s="10">
        <f t="shared" si="7"/>
        <v>4.192544745847071E-3</v>
      </c>
      <c r="E32" s="12">
        <f t="shared" si="3"/>
        <v>99.2715083264588</v>
      </c>
      <c r="F32" s="13">
        <f>IF(B32="","",E32/MAX(E$23:E31)-1)</f>
        <v>-1.3456435396969058E-2</v>
      </c>
      <c r="G32">
        <f t="shared" si="4"/>
        <v>1</v>
      </c>
      <c r="H32">
        <f t="shared" si="5"/>
        <v>2008</v>
      </c>
    </row>
    <row r="33" spans="1:8" x14ac:dyDescent="0.2">
      <c r="A33" s="17">
        <v>39468</v>
      </c>
      <c r="B33" s="5">
        <v>2914.3930865800003</v>
      </c>
      <c r="C33" s="6">
        <f t="shared" si="6"/>
        <v>995629.47635116801</v>
      </c>
      <c r="D33" s="10">
        <f t="shared" si="7"/>
        <v>2.9357799994293998E-3</v>
      </c>
      <c r="E33" s="12">
        <f t="shared" si="3"/>
        <v>99.562947635116814</v>
      </c>
      <c r="F33" s="13">
        <f>IF(B33="","",E33/MAX(E$23:E32)-1)</f>
        <v>-1.0560160531441598E-2</v>
      </c>
      <c r="G33">
        <f t="shared" si="4"/>
        <v>1</v>
      </c>
      <c r="H33">
        <f t="shared" si="5"/>
        <v>2008</v>
      </c>
    </row>
    <row r="34" spans="1:8" x14ac:dyDescent="0.2">
      <c r="A34" s="17">
        <v>39475</v>
      </c>
      <c r="B34" s="5">
        <v>4182.1350911999998</v>
      </c>
      <c r="C34" s="6">
        <f t="shared" si="6"/>
        <v>999811.61144236801</v>
      </c>
      <c r="D34" s="10">
        <f t="shared" si="7"/>
        <v>4.2004934471475686E-3</v>
      </c>
      <c r="E34" s="12">
        <f t="shared" si="3"/>
        <v>99.981161144236822</v>
      </c>
      <c r="F34" s="13">
        <f>IF(B34="","",E34/MAX(E$23:E33)-1)</f>
        <v>-6.4040249694071738E-3</v>
      </c>
      <c r="G34">
        <f t="shared" si="4"/>
        <v>1</v>
      </c>
      <c r="H34">
        <f t="shared" si="5"/>
        <v>2008</v>
      </c>
    </row>
    <row r="35" spans="1:8" x14ac:dyDescent="0.2">
      <c r="A35" s="17">
        <v>39482</v>
      </c>
      <c r="B35" s="5">
        <v>3368.4140431400001</v>
      </c>
      <c r="C35" s="6">
        <f t="shared" si="6"/>
        <v>1003180.025485508</v>
      </c>
      <c r="D35" s="10">
        <f t="shared" si="7"/>
        <v>3.3690487333715158E-3</v>
      </c>
      <c r="E35" s="12">
        <f t="shared" si="3"/>
        <v>100.31800254855082</v>
      </c>
      <c r="F35" s="13">
        <f>IF(B35="","",E35/MAX(E$23:E34)-1)</f>
        <v>-3.0565517082472571E-3</v>
      </c>
      <c r="G35">
        <f t="shared" si="4"/>
        <v>2</v>
      </c>
      <c r="H35">
        <f t="shared" si="5"/>
        <v>2008</v>
      </c>
    </row>
    <row r="36" spans="1:8" x14ac:dyDescent="0.2">
      <c r="A36" s="17">
        <v>39489</v>
      </c>
      <c r="B36" s="5">
        <v>3590.0105644999999</v>
      </c>
      <c r="C36" s="6">
        <f t="shared" si="6"/>
        <v>1006770.036050008</v>
      </c>
      <c r="D36" s="10">
        <f t="shared" si="7"/>
        <v>3.5786304285341242E-3</v>
      </c>
      <c r="E36" s="12">
        <f t="shared" si="3"/>
        <v>100.67700360500083</v>
      </c>
      <c r="F36" s="13">
        <f>IF(B36="","",E36/MAX(E$23:E35)-1)</f>
        <v>5.111404513373774E-4</v>
      </c>
      <c r="G36">
        <f t="shared" si="4"/>
        <v>2</v>
      </c>
      <c r="H36">
        <f t="shared" si="5"/>
        <v>2008</v>
      </c>
    </row>
    <row r="37" spans="1:8" x14ac:dyDescent="0.2">
      <c r="A37" s="17">
        <v>39496</v>
      </c>
      <c r="B37" s="5">
        <v>3142.8917097600001</v>
      </c>
      <c r="C37" s="6">
        <f t="shared" si="6"/>
        <v>1009912.927759768</v>
      </c>
      <c r="D37" s="10">
        <f t="shared" si="7"/>
        <v>3.1217573002975119E-3</v>
      </c>
      <c r="E37" s="12">
        <f t="shared" si="3"/>
        <v>100.99129277597683</v>
      </c>
      <c r="F37" s="13">
        <f>IF(B37="","",E37/MAX(E$23:E36)-1)</f>
        <v>3.1217573002975119E-3</v>
      </c>
      <c r="G37">
        <f t="shared" si="4"/>
        <v>2</v>
      </c>
      <c r="H37">
        <f t="shared" si="5"/>
        <v>2008</v>
      </c>
    </row>
    <row r="38" spans="1:8" x14ac:dyDescent="0.2">
      <c r="A38" s="17">
        <v>39503</v>
      </c>
      <c r="B38" s="5">
        <v>-31990.245657600004</v>
      </c>
      <c r="C38" s="6">
        <f t="shared" si="6"/>
        <v>977922.68210216798</v>
      </c>
      <c r="D38" s="10">
        <f t="shared" si="7"/>
        <v>-3.1676241365245383E-2</v>
      </c>
      <c r="E38" s="12">
        <f t="shared" si="3"/>
        <v>97.792268210216832</v>
      </c>
      <c r="F38" s="13">
        <f>IF(B38="","",E38/MAX(E$23:E37)-1)</f>
        <v>-3.1676241365245272E-2</v>
      </c>
      <c r="G38">
        <f t="shared" si="4"/>
        <v>2</v>
      </c>
      <c r="H38">
        <f t="shared" si="5"/>
        <v>2008</v>
      </c>
    </row>
    <row r="39" spans="1:8" x14ac:dyDescent="0.2">
      <c r="A39" s="17">
        <v>39510</v>
      </c>
      <c r="B39" s="5">
        <v>2767.2233364600002</v>
      </c>
      <c r="C39" s="6">
        <f t="shared" si="6"/>
        <v>980689.90543862793</v>
      </c>
      <c r="D39" s="10">
        <f t="shared" si="7"/>
        <v>2.8296954218420822E-3</v>
      </c>
      <c r="E39" s="12">
        <f t="shared" si="3"/>
        <v>98.068990543862839</v>
      </c>
      <c r="F39" s="13">
        <f>IF(B39="","",E39/MAX(E$23:E38)-1)</f>
        <v>-2.8936180058575567E-2</v>
      </c>
      <c r="G39">
        <f t="shared" si="4"/>
        <v>3</v>
      </c>
      <c r="H39">
        <f t="shared" si="5"/>
        <v>2008</v>
      </c>
    </row>
    <row r="40" spans="1:8" x14ac:dyDescent="0.2">
      <c r="A40" s="17">
        <v>39517</v>
      </c>
      <c r="B40" s="5">
        <v>-28403.082821200001</v>
      </c>
      <c r="C40" s="6">
        <f t="shared" si="6"/>
        <v>952286.82261742791</v>
      </c>
      <c r="D40" s="10">
        <f t="shared" si="7"/>
        <v>-2.8962348509640634E-2</v>
      </c>
      <c r="E40" s="12">
        <f t="shared" si="3"/>
        <v>95.228682261742833</v>
      </c>
      <c r="F40" s="13">
        <f>IF(B40="","",E40/MAX(E$23:E39)-1)</f>
        <v>-5.7060468836822031E-2</v>
      </c>
      <c r="G40">
        <f t="shared" si="4"/>
        <v>3</v>
      </c>
      <c r="H40">
        <f t="shared" si="5"/>
        <v>2008</v>
      </c>
    </row>
    <row r="41" spans="1:8" x14ac:dyDescent="0.2">
      <c r="A41" s="17">
        <v>39524</v>
      </c>
      <c r="B41" s="5">
        <v>2101.06965894</v>
      </c>
      <c r="C41" s="6">
        <f t="shared" si="6"/>
        <v>954387.89227636787</v>
      </c>
      <c r="D41" s="10">
        <f t="shared" si="7"/>
        <v>2.2063412083819234E-3</v>
      </c>
      <c r="E41" s="12">
        <f t="shared" si="3"/>
        <v>95.438789227636818</v>
      </c>
      <c r="F41" s="13">
        <f>IF(B41="","",E41/MAX(E$23:E40)-1)</f>
        <v>-5.4980022492204461E-2</v>
      </c>
      <c r="G41">
        <f t="shared" si="4"/>
        <v>3</v>
      </c>
      <c r="H41">
        <f t="shared" si="5"/>
        <v>2008</v>
      </c>
    </row>
    <row r="42" spans="1:8" x14ac:dyDescent="0.2">
      <c r="A42" s="17">
        <v>39531</v>
      </c>
      <c r="B42" s="5">
        <v>2189.8191739399999</v>
      </c>
      <c r="C42" s="6">
        <f t="shared" si="6"/>
        <v>956577.71145030786</v>
      </c>
      <c r="D42" s="10">
        <f t="shared" si="7"/>
        <v>2.2944750155169391E-3</v>
      </c>
      <c r="E42" s="12">
        <f t="shared" si="3"/>
        <v>95.657771145030821</v>
      </c>
      <c r="F42" s="13">
        <f>IF(B42="","",E42/MAX(E$23:E41)-1)</f>
        <v>-5.2811697764648446E-2</v>
      </c>
      <c r="G42">
        <f t="shared" si="4"/>
        <v>3</v>
      </c>
      <c r="H42">
        <f t="shared" si="5"/>
        <v>2008</v>
      </c>
    </row>
    <row r="43" spans="1:8" x14ac:dyDescent="0.2">
      <c r="A43" s="17">
        <v>39538</v>
      </c>
      <c r="B43" s="5">
        <v>1006.1950884799999</v>
      </c>
      <c r="C43" s="6">
        <f t="shared" si="6"/>
        <v>957583.90653878788</v>
      </c>
      <c r="D43" s="10">
        <f t="shared" si="7"/>
        <v>1.0518696771164571E-3</v>
      </c>
      <c r="E43" s="12">
        <f t="shared" si="3"/>
        <v>95.75839065387882</v>
      </c>
      <c r="F43" s="13">
        <f>IF(B43="","",E43/MAX(E$23:E42)-1)</f>
        <v>-5.1815379111007642E-2</v>
      </c>
      <c r="G43">
        <f t="shared" si="4"/>
        <v>3</v>
      </c>
      <c r="H43">
        <f t="shared" si="5"/>
        <v>2008</v>
      </c>
    </row>
    <row r="44" spans="1:8" x14ac:dyDescent="0.2">
      <c r="A44" s="17">
        <v>39545</v>
      </c>
      <c r="B44" s="5">
        <v>4253.7627458799998</v>
      </c>
      <c r="C44" s="6">
        <f t="shared" si="6"/>
        <v>961837.66928466794</v>
      </c>
      <c r="D44" s="10">
        <f t="shared" si="7"/>
        <v>4.4421827861074181E-3</v>
      </c>
      <c r="E44" s="12">
        <f t="shared" si="3"/>
        <v>96.183766928466824</v>
      </c>
      <c r="F44" s="13">
        <f>IF(B44="","",E44/MAX(E$23:E43)-1)</f>
        <v>-4.7603369710042864E-2</v>
      </c>
      <c r="G44">
        <f t="shared" si="4"/>
        <v>4</v>
      </c>
      <c r="H44">
        <f t="shared" si="5"/>
        <v>2008</v>
      </c>
    </row>
    <row r="45" spans="1:8" x14ac:dyDescent="0.2">
      <c r="A45" s="17">
        <v>39552</v>
      </c>
      <c r="B45" s="5">
        <v>1959.64078124</v>
      </c>
      <c r="C45" s="6">
        <f t="shared" si="6"/>
        <v>963797.31006590789</v>
      </c>
      <c r="D45" s="10">
        <f t="shared" si="7"/>
        <v>2.0373924247500952E-3</v>
      </c>
      <c r="E45" s="12">
        <f t="shared" si="3"/>
        <v>96.379731006590816</v>
      </c>
      <c r="F45" s="13">
        <f>IF(B45="","",E45/MAX(E$23:E44)-1)</f>
        <v>-4.5662964030132591E-2</v>
      </c>
      <c r="G45">
        <f t="shared" si="4"/>
        <v>4</v>
      </c>
      <c r="H45">
        <f t="shared" si="5"/>
        <v>2008</v>
      </c>
    </row>
    <row r="46" spans="1:8" x14ac:dyDescent="0.2">
      <c r="A46" s="17">
        <v>39559</v>
      </c>
      <c r="B46" s="5">
        <v>4267.1945230199999</v>
      </c>
      <c r="C46" s="6">
        <f t="shared" si="6"/>
        <v>968064.50458892784</v>
      </c>
      <c r="D46" s="10">
        <f t="shared" si="7"/>
        <v>4.427481254049237E-3</v>
      </c>
      <c r="E46" s="12">
        <f t="shared" si="3"/>
        <v>96.806450458892812</v>
      </c>
      <c r="F46" s="13">
        <f>IF(B46="","",E46/MAX(E$23:E45)-1)</f>
        <v>-4.1437654693330939E-2</v>
      </c>
      <c r="G46">
        <f t="shared" si="4"/>
        <v>4</v>
      </c>
      <c r="H46">
        <f t="shared" si="5"/>
        <v>2008</v>
      </c>
    </row>
    <row r="47" spans="1:8" x14ac:dyDescent="0.2">
      <c r="A47" s="17">
        <v>39566</v>
      </c>
      <c r="B47" s="5">
        <v>4035.1301367800002</v>
      </c>
      <c r="C47" s="6">
        <f t="shared" si="6"/>
        <v>972099.63472570782</v>
      </c>
      <c r="D47" s="10">
        <f t="shared" si="7"/>
        <v>4.1682451093416617E-3</v>
      </c>
      <c r="E47" s="12">
        <f t="shared" si="3"/>
        <v>97.20996347257082</v>
      </c>
      <c r="F47" s="13">
        <f>IF(B47="","",E47/MAX(E$23:E46)-1)</f>
        <v>-3.7442131885507379E-2</v>
      </c>
      <c r="G47">
        <f t="shared" si="4"/>
        <v>4</v>
      </c>
      <c r="H47">
        <f t="shared" si="5"/>
        <v>2008</v>
      </c>
    </row>
    <row r="48" spans="1:8" x14ac:dyDescent="0.2">
      <c r="A48" s="17">
        <v>39573</v>
      </c>
      <c r="B48" s="5">
        <v>3129.3000056199999</v>
      </c>
      <c r="C48" s="6">
        <f t="shared" si="6"/>
        <v>975228.93473132781</v>
      </c>
      <c r="D48" s="10">
        <f t="shared" si="7"/>
        <v>3.2191144753417333E-3</v>
      </c>
      <c r="E48" s="12">
        <f t="shared" si="3"/>
        <v>97.522893473132811</v>
      </c>
      <c r="F48" s="13">
        <f>IF(B48="","",E48/MAX(E$23:E47)-1)</f>
        <v>-3.4343547918905926E-2</v>
      </c>
      <c r="G48">
        <f t="shared" si="4"/>
        <v>5</v>
      </c>
      <c r="H48">
        <f t="shared" si="5"/>
        <v>2008</v>
      </c>
    </row>
    <row r="49" spans="1:8" x14ac:dyDescent="0.2">
      <c r="A49" s="17">
        <v>39580</v>
      </c>
      <c r="B49" s="5">
        <v>4032.25812004</v>
      </c>
      <c r="C49" s="6">
        <f t="shared" si="6"/>
        <v>979261.19285136776</v>
      </c>
      <c r="D49" s="10">
        <f t="shared" si="7"/>
        <v>4.1346785113085538E-3</v>
      </c>
      <c r="E49" s="12">
        <f t="shared" si="3"/>
        <v>97.926119285136807</v>
      </c>
      <c r="F49" s="13">
        <f>IF(B49="","",E49/MAX(E$23:E48)-1)</f>
        <v>-3.0350868937179754E-2</v>
      </c>
      <c r="G49">
        <f t="shared" si="4"/>
        <v>5</v>
      </c>
      <c r="H49">
        <f t="shared" si="5"/>
        <v>2008</v>
      </c>
    </row>
    <row r="50" spans="1:8" x14ac:dyDescent="0.2">
      <c r="A50" s="17">
        <v>39587</v>
      </c>
      <c r="B50" s="5">
        <v>3299.1241889200001</v>
      </c>
      <c r="C50" s="6">
        <f t="shared" si="6"/>
        <v>982560.31704028777</v>
      </c>
      <c r="D50" s="10">
        <f t="shared" si="7"/>
        <v>3.3689930868330276E-3</v>
      </c>
      <c r="E50" s="12">
        <f t="shared" si="3"/>
        <v>98.256031704028814</v>
      </c>
      <c r="F50" s="13">
        <f>IF(B50="","",E50/MAX(E$23:E49)-1)</f>
        <v>-2.7084127717975526E-2</v>
      </c>
      <c r="G50">
        <f t="shared" si="4"/>
        <v>5</v>
      </c>
      <c r="H50">
        <f t="shared" si="5"/>
        <v>2008</v>
      </c>
    </row>
    <row r="51" spans="1:8" x14ac:dyDescent="0.2">
      <c r="A51" s="17">
        <v>39594</v>
      </c>
      <c r="B51" s="5">
        <v>820.75036434399999</v>
      </c>
      <c r="C51" s="6">
        <f t="shared" si="6"/>
        <v>983381.06740463176</v>
      </c>
      <c r="D51" s="10">
        <f t="shared" si="7"/>
        <v>8.3531804624104034E-4</v>
      </c>
      <c r="E51" s="12">
        <f t="shared" si="3"/>
        <v>98.338106740463218</v>
      </c>
      <c r="F51" s="13">
        <f>IF(B51="","",E51/MAX(E$23:E50)-1)</f>
        <v>-2.6271433532384036E-2</v>
      </c>
      <c r="G51">
        <f t="shared" si="4"/>
        <v>5</v>
      </c>
      <c r="H51">
        <f t="shared" si="5"/>
        <v>2008</v>
      </c>
    </row>
    <row r="52" spans="1:8" x14ac:dyDescent="0.2">
      <c r="A52" s="17">
        <v>39601</v>
      </c>
      <c r="B52" s="5">
        <v>2097.7575917000004</v>
      </c>
      <c r="C52" s="6">
        <f t="shared" si="6"/>
        <v>985478.82499633171</v>
      </c>
      <c r="D52" s="10">
        <f t="shared" si="7"/>
        <v>2.1332092524786184E-3</v>
      </c>
      <c r="E52" s="12">
        <f t="shared" si="3"/>
        <v>98.547882499633204</v>
      </c>
      <c r="F52" s="13">
        <f>IF(B52="","",E52/MAX(E$23:E51)-1)</f>
        <v>-2.4194266744992587E-2</v>
      </c>
      <c r="G52">
        <f t="shared" si="4"/>
        <v>6</v>
      </c>
      <c r="H52">
        <f t="shared" si="5"/>
        <v>2008</v>
      </c>
    </row>
    <row r="53" spans="1:8" x14ac:dyDescent="0.2">
      <c r="A53" s="17">
        <v>39608</v>
      </c>
      <c r="B53" s="5">
        <v>160.79112576419999</v>
      </c>
      <c r="C53" s="6">
        <f t="shared" si="6"/>
        <v>985639.61612209596</v>
      </c>
      <c r="D53" s="10">
        <f t="shared" si="7"/>
        <v>1.6316040658193032E-4</v>
      </c>
      <c r="E53" s="12">
        <f t="shared" si="3"/>
        <v>98.563961612209638</v>
      </c>
      <c r="F53" s="13">
        <f>IF(B53="","",E53/MAX(E$23:E52)-1)</f>
        <v>-2.4035053884809643E-2</v>
      </c>
      <c r="G53">
        <f t="shared" si="4"/>
        <v>6</v>
      </c>
      <c r="H53">
        <f t="shared" si="5"/>
        <v>2008</v>
      </c>
    </row>
    <row r="54" spans="1:8" x14ac:dyDescent="0.2">
      <c r="A54" s="17">
        <v>39615</v>
      </c>
      <c r="B54" s="5">
        <v>3215.36973902</v>
      </c>
      <c r="C54" s="6">
        <f t="shared" si="6"/>
        <v>988854.98586111597</v>
      </c>
      <c r="D54" s="10">
        <f t="shared" si="7"/>
        <v>3.2622164190909686E-3</v>
      </c>
      <c r="E54" s="12">
        <f t="shared" si="3"/>
        <v>98.885498586111638</v>
      </c>
      <c r="F54" s="13">
        <f>IF(B54="","",E54/MAX(E$23:E53)-1)</f>
        <v>-2.0851245013135511E-2</v>
      </c>
      <c r="G54">
        <f t="shared" si="4"/>
        <v>6</v>
      </c>
      <c r="H54">
        <f t="shared" si="5"/>
        <v>2008</v>
      </c>
    </row>
    <row r="55" spans="1:8" x14ac:dyDescent="0.2">
      <c r="A55" s="17">
        <v>39622</v>
      </c>
      <c r="B55" s="5">
        <v>-1943.1157331960001</v>
      </c>
      <c r="C55" s="6">
        <f t="shared" si="6"/>
        <v>986911.87012791994</v>
      </c>
      <c r="D55" s="10">
        <f t="shared" si="7"/>
        <v>-1.9650158627697589E-3</v>
      </c>
      <c r="E55" s="12">
        <f t="shared" si="3"/>
        <v>98.691187012792028</v>
      </c>
      <c r="F55" s="13">
        <f>IF(B55="","",E55/MAX(E$23:E54)-1)</f>
        <v>-2.277528784869598E-2</v>
      </c>
      <c r="G55">
        <f t="shared" si="4"/>
        <v>6</v>
      </c>
      <c r="H55">
        <f t="shared" si="5"/>
        <v>2008</v>
      </c>
    </row>
    <row r="56" spans="1:8" x14ac:dyDescent="0.2">
      <c r="A56" s="17">
        <v>39629</v>
      </c>
      <c r="B56" s="5">
        <v>2913.71106242</v>
      </c>
      <c r="C56" s="6">
        <f t="shared" si="6"/>
        <v>989825.58119033999</v>
      </c>
      <c r="D56" s="10">
        <f t="shared" si="7"/>
        <v>2.9523518265539561E-3</v>
      </c>
      <c r="E56" s="12">
        <f t="shared" si="3"/>
        <v>98.982558119034024</v>
      </c>
      <c r="F56" s="13">
        <f>IF(B56="","",E56/MAX(E$23:E55)-1)</f>
        <v>-1.9890176684822403E-2</v>
      </c>
      <c r="G56">
        <f t="shared" si="4"/>
        <v>6</v>
      </c>
      <c r="H56">
        <f t="shared" si="5"/>
        <v>2008</v>
      </c>
    </row>
    <row r="57" spans="1:8" x14ac:dyDescent="0.2">
      <c r="A57" s="17">
        <v>39636</v>
      </c>
      <c r="B57" s="5">
        <v>3202.7428099399999</v>
      </c>
      <c r="C57" s="6">
        <f t="shared" si="6"/>
        <v>993028.32400028</v>
      </c>
      <c r="D57" s="10">
        <f t="shared" si="7"/>
        <v>3.2356638086565859E-3</v>
      </c>
      <c r="E57" s="12">
        <f t="shared" si="3"/>
        <v>99.302832400028024</v>
      </c>
      <c r="F57" s="13">
        <f>IF(B57="","",E57/MAX(E$23:E56)-1)</f>
        <v>-1.6718870801012753E-2</v>
      </c>
      <c r="G57">
        <f t="shared" si="4"/>
        <v>7</v>
      </c>
      <c r="H57">
        <f t="shared" si="5"/>
        <v>2008</v>
      </c>
    </row>
    <row r="58" spans="1:8" x14ac:dyDescent="0.2">
      <c r="A58" s="17">
        <v>39643</v>
      </c>
      <c r="B58" s="5">
        <v>3466.4607589400002</v>
      </c>
      <c r="C58" s="6">
        <f t="shared" si="6"/>
        <v>996494.78475921997</v>
      </c>
      <c r="D58" s="10">
        <f t="shared" si="7"/>
        <v>3.4907974678666243E-3</v>
      </c>
      <c r="E58" s="12">
        <f t="shared" si="3"/>
        <v>99.649478475922024</v>
      </c>
      <c r="F58" s="13">
        <f>IF(B58="","",E58/MAX(E$23:E57)-1)</f>
        <v>-1.3286435525003859E-2</v>
      </c>
      <c r="G58">
        <f t="shared" si="4"/>
        <v>7</v>
      </c>
      <c r="H58">
        <f t="shared" si="5"/>
        <v>2008</v>
      </c>
    </row>
    <row r="59" spans="1:8" x14ac:dyDescent="0.2">
      <c r="A59" s="17">
        <v>39650</v>
      </c>
      <c r="B59" s="5">
        <v>840.66452226799993</v>
      </c>
      <c r="C59" s="6">
        <f t="shared" si="6"/>
        <v>997335.44928148796</v>
      </c>
      <c r="D59" s="10">
        <f t="shared" si="7"/>
        <v>8.436215975491379E-4</v>
      </c>
      <c r="E59" s="12">
        <f t="shared" si="3"/>
        <v>99.733544928148817</v>
      </c>
      <c r="F59" s="13">
        <f>IF(B59="","",E59/MAX(E$23:E58)-1)</f>
        <v>-1.2454022651418151E-2</v>
      </c>
      <c r="G59">
        <f t="shared" si="4"/>
        <v>7</v>
      </c>
      <c r="H59">
        <f t="shared" si="5"/>
        <v>2008</v>
      </c>
    </row>
    <row r="60" spans="1:8" x14ac:dyDescent="0.2">
      <c r="A60" s="17">
        <v>39657</v>
      </c>
      <c r="B60" s="5">
        <v>2572.0581132799998</v>
      </c>
      <c r="C60" s="6">
        <f t="shared" si="6"/>
        <v>999907.50739476795</v>
      </c>
      <c r="D60" s="10">
        <f t="shared" si="7"/>
        <v>2.5789298025382656E-3</v>
      </c>
      <c r="E60" s="12">
        <f t="shared" si="3"/>
        <v>99.990750739476809</v>
      </c>
      <c r="F60" s="13">
        <f>IF(B60="","",E60/MAX(E$23:E59)-1)</f>
        <v>-9.9072108990571062E-3</v>
      </c>
      <c r="G60">
        <f t="shared" si="4"/>
        <v>7</v>
      </c>
      <c r="H60">
        <f t="shared" si="5"/>
        <v>2008</v>
      </c>
    </row>
    <row r="61" spans="1:8" x14ac:dyDescent="0.2">
      <c r="A61" s="17">
        <v>39664</v>
      </c>
      <c r="B61" s="5">
        <v>-11178.81818624</v>
      </c>
      <c r="C61" s="6">
        <f t="shared" si="6"/>
        <v>988728.68920852791</v>
      </c>
      <c r="D61" s="10">
        <f t="shared" si="7"/>
        <v>-1.1179852239899812E-2</v>
      </c>
      <c r="E61" s="12">
        <f t="shared" si="3"/>
        <v>98.87286892085281</v>
      </c>
      <c r="F61" s="13">
        <f>IF(B61="","",E61/MAX(E$23:E60)-1)</f>
        <v>-2.0976301984995893E-2</v>
      </c>
      <c r="G61">
        <f t="shared" si="4"/>
        <v>8</v>
      </c>
      <c r="H61">
        <f t="shared" si="5"/>
        <v>2008</v>
      </c>
    </row>
    <row r="62" spans="1:8" x14ac:dyDescent="0.2">
      <c r="A62" s="17">
        <v>39671</v>
      </c>
      <c r="B62" s="5">
        <v>2843.1381069999998</v>
      </c>
      <c r="C62" s="6">
        <f t="shared" si="6"/>
        <v>991571.82731552795</v>
      </c>
      <c r="D62" s="10">
        <f t="shared" si="7"/>
        <v>2.8755493170486979E-3</v>
      </c>
      <c r="E62" s="12">
        <f t="shared" si="3"/>
        <v>99.157182731552808</v>
      </c>
      <c r="F62" s="13">
        <f>IF(B62="","",E62/MAX(E$23:E61)-1)</f>
        <v>-1.8161071058794387E-2</v>
      </c>
      <c r="G62">
        <f t="shared" si="4"/>
        <v>8</v>
      </c>
      <c r="H62">
        <f t="shared" si="5"/>
        <v>2008</v>
      </c>
    </row>
    <row r="63" spans="1:8" x14ac:dyDescent="0.2">
      <c r="A63" s="17">
        <v>39678</v>
      </c>
      <c r="B63" s="5">
        <v>2930.9749927799999</v>
      </c>
      <c r="C63" s="6">
        <f t="shared" si="6"/>
        <v>994502.80230830796</v>
      </c>
      <c r="D63" s="10">
        <f t="shared" si="7"/>
        <v>2.9558877249618032E-3</v>
      </c>
      <c r="E63" s="12">
        <f t="shared" si="3"/>
        <v>99.450280230830799</v>
      </c>
      <c r="F63" s="13">
        <f>IF(B63="","",E63/MAX(E$23:E62)-1)</f>
        <v>-1.5258865420847423E-2</v>
      </c>
      <c r="G63">
        <f t="shared" si="4"/>
        <v>8</v>
      </c>
      <c r="H63">
        <f t="shared" si="5"/>
        <v>2008</v>
      </c>
    </row>
    <row r="64" spans="1:8" x14ac:dyDescent="0.2">
      <c r="A64" s="17">
        <v>39685</v>
      </c>
      <c r="B64" s="5">
        <v>2930.1376304800001</v>
      </c>
      <c r="C64" s="6">
        <f t="shared" si="6"/>
        <v>997432.93993878795</v>
      </c>
      <c r="D64" s="10">
        <f t="shared" si="7"/>
        <v>2.9463342121096581E-3</v>
      </c>
      <c r="E64" s="12">
        <f t="shared" si="3"/>
        <v>99.743293993878794</v>
      </c>
      <c r="F64" s="13">
        <f>IF(B64="","",E64/MAX(E$23:E63)-1)</f>
        <v>-1.235748892596511E-2</v>
      </c>
      <c r="G64">
        <f t="shared" si="4"/>
        <v>8</v>
      </c>
      <c r="H64">
        <f t="shared" si="5"/>
        <v>2008</v>
      </c>
    </row>
    <row r="65" spans="1:8" x14ac:dyDescent="0.2">
      <c r="A65" s="17">
        <v>39692</v>
      </c>
      <c r="B65" s="5">
        <v>-1780.9283733740001</v>
      </c>
      <c r="C65" s="6">
        <f t="shared" si="6"/>
        <v>995652.01156541391</v>
      </c>
      <c r="D65" s="10">
        <f t="shared" si="7"/>
        <v>-1.7855118896347166E-3</v>
      </c>
      <c r="E65" s="12">
        <f t="shared" si="3"/>
        <v>99.565201156541391</v>
      </c>
      <c r="F65" s="13">
        <f>IF(B65="","",E65/MAX(E$23:E64)-1)</f>
        <v>-1.412093637219658E-2</v>
      </c>
      <c r="G65">
        <f t="shared" si="4"/>
        <v>9</v>
      </c>
      <c r="H65">
        <f t="shared" si="5"/>
        <v>2008</v>
      </c>
    </row>
    <row r="66" spans="1:8" x14ac:dyDescent="0.2">
      <c r="A66" s="17">
        <v>39699</v>
      </c>
      <c r="B66" s="5">
        <v>-1650.1547149760002</v>
      </c>
      <c r="C66" s="6">
        <f t="shared" si="6"/>
        <v>994001.85685043794</v>
      </c>
      <c r="D66" s="10">
        <f t="shared" si="7"/>
        <v>-1.6573609010054335E-3</v>
      </c>
      <c r="E66" s="12">
        <f t="shared" si="3"/>
        <v>99.400185685043795</v>
      </c>
      <c r="F66" s="13">
        <f>IF(B66="","",E66/MAX(E$23:E65)-1)</f>
        <v>-1.5754893785373092E-2</v>
      </c>
      <c r="G66">
        <f t="shared" si="4"/>
        <v>9</v>
      </c>
      <c r="H66">
        <f t="shared" si="5"/>
        <v>2008</v>
      </c>
    </row>
    <row r="67" spans="1:8" x14ac:dyDescent="0.2">
      <c r="A67" s="17">
        <v>39706</v>
      </c>
      <c r="B67" s="5">
        <v>6521.6655664600003</v>
      </c>
      <c r="C67" s="6">
        <f t="shared" si="6"/>
        <v>1000523.5224168979</v>
      </c>
      <c r="D67" s="10">
        <f t="shared" si="7"/>
        <v>6.561019500631815E-3</v>
      </c>
      <c r="E67" s="12">
        <f t="shared" si="3"/>
        <v>100.05235224168979</v>
      </c>
      <c r="F67" s="13">
        <f>IF(B67="","",E67/MAX(E$23:E66)-1)</f>
        <v>-9.2972424500975537E-3</v>
      </c>
      <c r="G67">
        <f t="shared" si="4"/>
        <v>9</v>
      </c>
      <c r="H67">
        <f t="shared" si="5"/>
        <v>2008</v>
      </c>
    </row>
    <row r="68" spans="1:8" x14ac:dyDescent="0.2">
      <c r="A68" s="17">
        <v>39713</v>
      </c>
      <c r="B68" s="5">
        <v>5438.98426948</v>
      </c>
      <c r="C68" s="6">
        <f t="shared" si="6"/>
        <v>1005962.5066863779</v>
      </c>
      <c r="D68" s="10">
        <f t="shared" si="7"/>
        <v>5.4361383292031995E-3</v>
      </c>
      <c r="E68" s="12">
        <f t="shared" si="3"/>
        <v>100.59625066863778</v>
      </c>
      <c r="F68" s="13">
        <f>IF(B68="","",E68/MAX(E$23:E67)-1)</f>
        <v>-3.9116452169332128E-3</v>
      </c>
      <c r="G68">
        <f t="shared" si="4"/>
        <v>9</v>
      </c>
      <c r="H68">
        <f t="shared" si="5"/>
        <v>2008</v>
      </c>
    </row>
    <row r="69" spans="1:8" x14ac:dyDescent="0.2">
      <c r="A69" s="17">
        <v>39720</v>
      </c>
      <c r="B69" s="5">
        <v>-5141.4872052600003</v>
      </c>
      <c r="C69" s="6">
        <f t="shared" si="6"/>
        <v>1000821.019481118</v>
      </c>
      <c r="D69" s="10">
        <f t="shared" si="7"/>
        <v>-5.1110127575191289E-3</v>
      </c>
      <c r="E69" s="12">
        <f t="shared" si="3"/>
        <v>100.08210194811178</v>
      </c>
      <c r="F69" s="13">
        <f>IF(B69="","",E69/MAX(E$23:E68)-1)</f>
        <v>-9.0026655058456084E-3</v>
      </c>
      <c r="G69">
        <f t="shared" si="4"/>
        <v>9</v>
      </c>
      <c r="H69">
        <f t="shared" si="5"/>
        <v>2008</v>
      </c>
    </row>
    <row r="70" spans="1:8" x14ac:dyDescent="0.2">
      <c r="A70" s="17">
        <v>39727</v>
      </c>
      <c r="B70" s="5">
        <v>8338.6996350000009</v>
      </c>
      <c r="C70" s="6">
        <f t="shared" si="6"/>
        <v>1009159.7191161179</v>
      </c>
      <c r="D70" s="10">
        <f t="shared" si="7"/>
        <v>8.3318590164336293E-3</v>
      </c>
      <c r="E70" s="12">
        <f t="shared" si="3"/>
        <v>100.91597191161179</v>
      </c>
      <c r="F70" s="13">
        <f>IF(B70="","",E70/MAX(E$23:E69)-1)</f>
        <v>-7.4581542917884214E-4</v>
      </c>
      <c r="G70">
        <f t="shared" si="4"/>
        <v>10</v>
      </c>
      <c r="H70">
        <f t="shared" si="5"/>
        <v>2008</v>
      </c>
    </row>
    <row r="71" spans="1:8" x14ac:dyDescent="0.2">
      <c r="A71" s="17">
        <v>39734</v>
      </c>
      <c r="B71" s="5">
        <v>9101.3082832</v>
      </c>
      <c r="C71" s="6">
        <f t="shared" si="6"/>
        <v>1018261.0273993179</v>
      </c>
      <c r="D71" s="10">
        <f t="shared" si="7"/>
        <v>9.01869952872425E-3</v>
      </c>
      <c r="E71" s="12">
        <f t="shared" si="3"/>
        <v>101.8261027399318</v>
      </c>
      <c r="F71" s="13">
        <f>IF(B71="","",E71/MAX(E$23:E70)-1)</f>
        <v>8.2661578142857461E-3</v>
      </c>
      <c r="G71">
        <f t="shared" si="4"/>
        <v>10</v>
      </c>
      <c r="H71">
        <f t="shared" si="5"/>
        <v>2008</v>
      </c>
    </row>
    <row r="72" spans="1:8" x14ac:dyDescent="0.2">
      <c r="A72" s="17">
        <v>39741</v>
      </c>
      <c r="B72" s="5">
        <v>5839.9324661199998</v>
      </c>
      <c r="C72" s="6">
        <f t="shared" si="6"/>
        <v>1024100.9598654379</v>
      </c>
      <c r="D72" s="10">
        <f t="shared" si="7"/>
        <v>5.7352017891083573E-3</v>
      </c>
      <c r="E72" s="12">
        <f t="shared" si="3"/>
        <v>102.41009598654378</v>
      </c>
      <c r="F72" s="13">
        <f>IF(B72="","",E72/MAX(E$23:E71)-1)</f>
        <v>5.7352017891083573E-3</v>
      </c>
      <c r="G72">
        <f t="shared" si="4"/>
        <v>10</v>
      </c>
      <c r="H72">
        <f t="shared" si="5"/>
        <v>2008</v>
      </c>
    </row>
    <row r="73" spans="1:8" x14ac:dyDescent="0.2">
      <c r="A73" s="17">
        <v>39748</v>
      </c>
      <c r="B73" s="5">
        <v>13667.897092359999</v>
      </c>
      <c r="C73" s="6">
        <f t="shared" si="6"/>
        <v>1037768.8569577979</v>
      </c>
      <c r="D73" s="10">
        <f t="shared" si="7"/>
        <v>1.3346239900171364E-2</v>
      </c>
      <c r="E73" s="12">
        <f t="shared" si="3"/>
        <v>103.77688569577977</v>
      </c>
      <c r="F73" s="13">
        <f>IF(B73="","",E73/MAX(E$23:E72)-1)</f>
        <v>1.3346239900171364E-2</v>
      </c>
      <c r="G73">
        <f t="shared" si="4"/>
        <v>10</v>
      </c>
      <c r="H73">
        <f t="shared" si="5"/>
        <v>2008</v>
      </c>
    </row>
    <row r="74" spans="1:8" x14ac:dyDescent="0.2">
      <c r="A74" s="17">
        <v>39755</v>
      </c>
      <c r="B74" s="5">
        <v>4874.2238772600003</v>
      </c>
      <c r="C74" s="6">
        <f t="shared" si="6"/>
        <v>1042643.0808350579</v>
      </c>
      <c r="D74" s="10">
        <f t="shared" si="7"/>
        <v>4.6968299776779521E-3</v>
      </c>
      <c r="E74" s="12">
        <f t="shared" si="3"/>
        <v>104.26430808350577</v>
      </c>
      <c r="F74" s="13">
        <f>IF(B74="","",E74/MAX(E$23:E73)-1)</f>
        <v>4.6968299776779521E-3</v>
      </c>
      <c r="G74">
        <f t="shared" si="4"/>
        <v>11</v>
      </c>
      <c r="H74">
        <f t="shared" si="5"/>
        <v>2008</v>
      </c>
    </row>
    <row r="75" spans="1:8" x14ac:dyDescent="0.2">
      <c r="A75" s="17">
        <v>39762</v>
      </c>
      <c r="B75" s="5">
        <v>5054.6897194200001</v>
      </c>
      <c r="C75" s="6">
        <f t="shared" si="6"/>
        <v>1047697.7705544779</v>
      </c>
      <c r="D75" s="10">
        <f t="shared" si="7"/>
        <v>4.847957860490304E-3</v>
      </c>
      <c r="E75" s="12">
        <f t="shared" si="3"/>
        <v>104.76977705544778</v>
      </c>
      <c r="F75" s="13">
        <f>IF(B75="","",E75/MAX(E$23:E74)-1)</f>
        <v>4.847957860490304E-3</v>
      </c>
      <c r="G75">
        <f t="shared" si="4"/>
        <v>11</v>
      </c>
      <c r="H75">
        <f t="shared" si="5"/>
        <v>2008</v>
      </c>
    </row>
    <row r="76" spans="1:8" x14ac:dyDescent="0.2">
      <c r="A76" s="17">
        <v>39769</v>
      </c>
      <c r="B76" s="5">
        <v>6297.7223146199995</v>
      </c>
      <c r="C76" s="6">
        <f t="shared" si="6"/>
        <v>1053995.492869098</v>
      </c>
      <c r="D76" s="10">
        <f t="shared" si="7"/>
        <v>6.0110105143080794E-3</v>
      </c>
      <c r="E76" s="12">
        <f t="shared" si="3"/>
        <v>105.39954928690979</v>
      </c>
      <c r="F76" s="13">
        <f>IF(B76="","",E76/MAX(E$23:E75)-1)</f>
        <v>6.0110105143080794E-3</v>
      </c>
      <c r="G76">
        <f t="shared" si="4"/>
        <v>11</v>
      </c>
      <c r="H76">
        <f t="shared" si="5"/>
        <v>2008</v>
      </c>
    </row>
    <row r="77" spans="1:8" x14ac:dyDescent="0.2">
      <c r="A77" s="17">
        <v>39776</v>
      </c>
      <c r="B77" s="5">
        <v>2060.3922236200001</v>
      </c>
      <c r="C77" s="6">
        <f t="shared" si="6"/>
        <v>1056055.8850927181</v>
      </c>
      <c r="D77" s="10">
        <f t="shared" si="7"/>
        <v>1.9548396910231691E-3</v>
      </c>
      <c r="E77" s="12">
        <f t="shared" si="3"/>
        <v>105.6055885092718</v>
      </c>
      <c r="F77" s="13">
        <f>IF(B77="","",E77/MAX(E$23:E76)-1)</f>
        <v>1.9548396910231691E-3</v>
      </c>
      <c r="G77">
        <f t="shared" si="4"/>
        <v>11</v>
      </c>
      <c r="H77">
        <f t="shared" si="5"/>
        <v>2008</v>
      </c>
    </row>
    <row r="78" spans="1:8" x14ac:dyDescent="0.2">
      <c r="A78" s="17">
        <v>39783</v>
      </c>
      <c r="B78" s="5">
        <v>4843.27178456</v>
      </c>
      <c r="C78" s="6">
        <f t="shared" si="6"/>
        <v>1060899.1568772781</v>
      </c>
      <c r="D78" s="10">
        <f t="shared" si="7"/>
        <v>4.5861889062195349E-3</v>
      </c>
      <c r="E78" s="12">
        <f t="shared" si="3"/>
        <v>106.08991568772781</v>
      </c>
      <c r="F78" s="13">
        <f>IF(B78="","",E78/MAX(E$23:E77)-1)</f>
        <v>4.5861889062195349E-3</v>
      </c>
      <c r="G78">
        <f t="shared" si="4"/>
        <v>12</v>
      </c>
      <c r="H78">
        <f t="shared" si="5"/>
        <v>2008</v>
      </c>
    </row>
    <row r="79" spans="1:8" x14ac:dyDescent="0.2">
      <c r="A79" s="17">
        <v>39790</v>
      </c>
      <c r="B79" s="5">
        <v>4920.06769282</v>
      </c>
      <c r="C79" s="6">
        <f t="shared" si="6"/>
        <v>1065819.2245700981</v>
      </c>
      <c r="D79" s="10">
        <f t="shared" si="7"/>
        <v>4.6376393655567227E-3</v>
      </c>
      <c r="E79" s="12">
        <f t="shared" si="3"/>
        <v>106.58192245700981</v>
      </c>
      <c r="F79" s="13">
        <f>IF(B79="","",E79/MAX(E$23:E78)-1)</f>
        <v>4.6376393655567227E-3</v>
      </c>
      <c r="G79">
        <f t="shared" si="4"/>
        <v>12</v>
      </c>
      <c r="H79">
        <f t="shared" si="5"/>
        <v>2008</v>
      </c>
    </row>
    <row r="80" spans="1:8" x14ac:dyDescent="0.2">
      <c r="A80" s="17">
        <v>39797</v>
      </c>
      <c r="B80" s="5">
        <v>4934.2981121600005</v>
      </c>
      <c r="C80" s="6">
        <f t="shared" si="6"/>
        <v>1070753.5226822582</v>
      </c>
      <c r="D80" s="10">
        <f t="shared" si="7"/>
        <v>4.6295825768674082E-3</v>
      </c>
      <c r="E80" s="12">
        <f t="shared" si="3"/>
        <v>107.07535226822581</v>
      </c>
      <c r="F80" s="13">
        <f>IF(B80="","",E80/MAX(E$23:E79)-1)</f>
        <v>4.6295825768674082E-3</v>
      </c>
      <c r="G80">
        <f t="shared" si="4"/>
        <v>12</v>
      </c>
      <c r="H80">
        <f t="shared" si="5"/>
        <v>2008</v>
      </c>
    </row>
    <row r="81" spans="1:8" x14ac:dyDescent="0.2">
      <c r="A81" s="17">
        <v>39804</v>
      </c>
      <c r="B81" s="5">
        <v>2967.8711536800001</v>
      </c>
      <c r="C81" s="6">
        <f t="shared" si="6"/>
        <v>1073721.3938359381</v>
      </c>
      <c r="D81" s="10">
        <f t="shared" si="7"/>
        <v>2.7717594113025878E-3</v>
      </c>
      <c r="E81" s="12">
        <f t="shared" si="3"/>
        <v>107.3721393835938</v>
      </c>
      <c r="F81" s="13">
        <f>IF(B81="","",E81/MAX(E$23:E80)-1)</f>
        <v>2.7717594113025878E-3</v>
      </c>
      <c r="G81">
        <f t="shared" si="4"/>
        <v>12</v>
      </c>
      <c r="H81">
        <f t="shared" si="5"/>
        <v>2008</v>
      </c>
    </row>
    <row r="82" spans="1:8" x14ac:dyDescent="0.2">
      <c r="A82" s="17">
        <v>39811</v>
      </c>
      <c r="B82" s="5">
        <v>-631.34483442800001</v>
      </c>
      <c r="C82" s="6">
        <f t="shared" si="6"/>
        <v>1073090.04900151</v>
      </c>
      <c r="D82" s="10">
        <f t="shared" si="7"/>
        <v>-5.8799688452937371E-4</v>
      </c>
      <c r="E82" s="12">
        <f t="shared" si="3"/>
        <v>107.309004900151</v>
      </c>
      <c r="F82" s="13">
        <f>IF(B82="","",E82/MAX(E$23:E81)-1)</f>
        <v>-5.8799688452937371E-4</v>
      </c>
      <c r="G82">
        <f t="shared" si="4"/>
        <v>12</v>
      </c>
      <c r="H82">
        <f t="shared" si="5"/>
        <v>2008</v>
      </c>
    </row>
    <row r="83" spans="1:8" x14ac:dyDescent="0.2">
      <c r="A83" s="17">
        <v>39818</v>
      </c>
      <c r="B83" s="5">
        <v>1324.661092654</v>
      </c>
      <c r="C83" s="6">
        <f t="shared" si="6"/>
        <v>1074414.7100941641</v>
      </c>
      <c r="D83" s="10">
        <f t="shared" si="7"/>
        <v>1.2344360977782909E-3</v>
      </c>
      <c r="E83" s="12">
        <f t="shared" si="3"/>
        <v>107.4414710094164</v>
      </c>
      <c r="F83" s="13">
        <f>IF(B83="","",E83/MAX(E$23:E82)-1)</f>
        <v>6.45713368669254E-4</v>
      </c>
      <c r="G83">
        <f t="shared" si="4"/>
        <v>1</v>
      </c>
      <c r="H83">
        <f t="shared" si="5"/>
        <v>2009</v>
      </c>
    </row>
    <row r="84" spans="1:8" x14ac:dyDescent="0.2">
      <c r="A84" s="17">
        <v>39825</v>
      </c>
      <c r="B84" s="5">
        <v>5756.9624183599999</v>
      </c>
      <c r="C84" s="6">
        <f t="shared" si="6"/>
        <v>1080171.6725125241</v>
      </c>
      <c r="D84" s="10">
        <f t="shared" si="7"/>
        <v>5.3582311972026897E-3</v>
      </c>
      <c r="E84" s="12">
        <f t="shared" si="3"/>
        <v>108.0171672512524</v>
      </c>
      <c r="F84" s="13">
        <f>IF(B84="","",E84/MAX(E$23:E83)-1)</f>
        <v>5.3582311972026897E-3</v>
      </c>
      <c r="G84">
        <f t="shared" si="4"/>
        <v>1</v>
      </c>
      <c r="H84">
        <f t="shared" si="5"/>
        <v>2009</v>
      </c>
    </row>
    <row r="85" spans="1:8" x14ac:dyDescent="0.2">
      <c r="A85" s="17">
        <v>39832</v>
      </c>
      <c r="B85" s="5">
        <v>4469.5986305000006</v>
      </c>
      <c r="C85" s="6">
        <f t="shared" si="6"/>
        <v>1084641.2711430241</v>
      </c>
      <c r="D85" s="10">
        <f t="shared" si="7"/>
        <v>4.1378595127417039E-3</v>
      </c>
      <c r="E85" s="12">
        <f t="shared" si="3"/>
        <v>108.46412711430241</v>
      </c>
      <c r="F85" s="13">
        <f>IF(B85="","",E85/MAX(E$23:E84)-1)</f>
        <v>4.1378595127417039E-3</v>
      </c>
      <c r="G85">
        <f t="shared" si="4"/>
        <v>1</v>
      </c>
      <c r="H85">
        <f t="shared" si="5"/>
        <v>2009</v>
      </c>
    </row>
    <row r="86" spans="1:8" x14ac:dyDescent="0.2">
      <c r="A86" s="17">
        <v>39839</v>
      </c>
      <c r="B86" s="5">
        <v>3091.8773475800003</v>
      </c>
      <c r="C86" s="6">
        <f t="shared" si="6"/>
        <v>1087733.148490604</v>
      </c>
      <c r="D86" s="10">
        <f t="shared" si="7"/>
        <v>2.8505990227734035E-3</v>
      </c>
      <c r="E86" s="12">
        <f t="shared" si="3"/>
        <v>108.77331484906041</v>
      </c>
      <c r="F86" s="13">
        <f>IF(B86="","",E86/MAX(E$23:E85)-1)</f>
        <v>2.8505990227734035E-3</v>
      </c>
      <c r="G86">
        <f t="shared" si="4"/>
        <v>1</v>
      </c>
      <c r="H86">
        <f t="shared" si="5"/>
        <v>2009</v>
      </c>
    </row>
    <row r="87" spans="1:8" x14ac:dyDescent="0.2">
      <c r="A87" s="17">
        <v>39846</v>
      </c>
      <c r="B87" s="5">
        <v>3908.4321839400004</v>
      </c>
      <c r="C87" s="6">
        <f t="shared" si="6"/>
        <v>1091641.580674544</v>
      </c>
      <c r="D87" s="10">
        <f t="shared" si="7"/>
        <v>3.5931902869408283E-3</v>
      </c>
      <c r="E87" s="12">
        <f t="shared" si="3"/>
        <v>109.16415806745441</v>
      </c>
      <c r="F87" s="13">
        <f>IF(B87="","",E87/MAX(E$23:E86)-1)</f>
        <v>3.5931902869408283E-3</v>
      </c>
      <c r="G87">
        <f t="shared" si="4"/>
        <v>2</v>
      </c>
      <c r="H87">
        <f t="shared" si="5"/>
        <v>2009</v>
      </c>
    </row>
    <row r="88" spans="1:8" x14ac:dyDescent="0.2">
      <c r="A88" s="17">
        <v>39853</v>
      </c>
      <c r="B88" s="5">
        <v>-577.36889149199999</v>
      </c>
      <c r="C88" s="6">
        <f t="shared" si="6"/>
        <v>1091064.211783052</v>
      </c>
      <c r="D88" s="10">
        <f t="shared" si="7"/>
        <v>-5.2889968805991394E-4</v>
      </c>
      <c r="E88" s="12">
        <f t="shared" si="3"/>
        <v>109.10642117830521</v>
      </c>
      <c r="F88" s="13">
        <f>IF(B88="","",E88/MAX(E$23:E87)-1)</f>
        <v>-5.2889968805991394E-4</v>
      </c>
      <c r="G88">
        <f t="shared" si="4"/>
        <v>2</v>
      </c>
      <c r="H88">
        <f t="shared" si="5"/>
        <v>2009</v>
      </c>
    </row>
    <row r="89" spans="1:8" x14ac:dyDescent="0.2">
      <c r="A89" s="17">
        <v>39860</v>
      </c>
      <c r="B89" s="5">
        <v>5626.7873879799999</v>
      </c>
      <c r="C89" s="6">
        <f t="shared" si="6"/>
        <v>1096690.9991710319</v>
      </c>
      <c r="D89" s="10">
        <f t="shared" si="7"/>
        <v>5.1571551217728384E-3</v>
      </c>
      <c r="E89" s="12">
        <f t="shared" ref="E89:E132" si="8">IF(B89="","",E88*(1+D89))</f>
        <v>109.66909991710321</v>
      </c>
      <c r="F89" s="13">
        <f>IF(B89="","",E89/MAX(E$23:E88)-1)</f>
        <v>4.6255278159776925E-3</v>
      </c>
      <c r="G89">
        <f t="shared" ref="G89:G132" si="9">MONTH(A89)</f>
        <v>2</v>
      </c>
      <c r="H89">
        <f t="shared" ref="H89:H132" si="10">YEAR(A89)</f>
        <v>2009</v>
      </c>
    </row>
    <row r="90" spans="1:8" x14ac:dyDescent="0.2">
      <c r="A90" s="17">
        <v>39867</v>
      </c>
      <c r="B90" s="5">
        <v>1816.4313376280002</v>
      </c>
      <c r="C90" s="6">
        <f t="shared" ref="C90:C132" si="11">IF(B90="","",C89+B90)</f>
        <v>1098507.4305086599</v>
      </c>
      <c r="D90" s="10">
        <f t="shared" ref="D90:D132" si="12">IF(B90="","",C90/C89-1)</f>
        <v>1.6562836195437303E-3</v>
      </c>
      <c r="E90" s="12">
        <f t="shared" si="8"/>
        <v>109.85074305086601</v>
      </c>
      <c r="F90" s="13">
        <f>IF(B90="","",E90/MAX(E$23:E89)-1)</f>
        <v>1.6562836195437303E-3</v>
      </c>
      <c r="G90">
        <f t="shared" si="9"/>
        <v>2</v>
      </c>
      <c r="H90">
        <f t="shared" si="10"/>
        <v>2009</v>
      </c>
    </row>
    <row r="91" spans="1:8" x14ac:dyDescent="0.2">
      <c r="A91" s="17">
        <v>39874</v>
      </c>
      <c r="B91" s="5">
        <v>4966.0617278599993</v>
      </c>
      <c r="C91" s="6">
        <f t="shared" si="11"/>
        <v>1103473.4922365199</v>
      </c>
      <c r="D91" s="10">
        <f t="shared" si="12"/>
        <v>4.5207356727305914E-3</v>
      </c>
      <c r="E91" s="12">
        <f t="shared" si="8"/>
        <v>110.34734922365203</v>
      </c>
      <c r="F91" s="13">
        <f>IF(B91="","",E91/MAX(E$23:E90)-1)</f>
        <v>4.5207356727305914E-3</v>
      </c>
      <c r="G91">
        <f t="shared" si="9"/>
        <v>3</v>
      </c>
      <c r="H91">
        <f t="shared" si="10"/>
        <v>2009</v>
      </c>
    </row>
    <row r="92" spans="1:8" x14ac:dyDescent="0.2">
      <c r="A92" s="17">
        <v>39881</v>
      </c>
      <c r="B92" s="5">
        <v>-9525.5604410999986</v>
      </c>
      <c r="C92" s="6">
        <f t="shared" si="11"/>
        <v>1093947.9317954199</v>
      </c>
      <c r="D92" s="10">
        <f t="shared" si="12"/>
        <v>-8.6323418805408503E-3</v>
      </c>
      <c r="E92" s="12">
        <f t="shared" si="8"/>
        <v>109.39479317954203</v>
      </c>
      <c r="F92" s="13">
        <f>IF(B92="","",E92/MAX(E$23:E91)-1)</f>
        <v>-8.6323418805408503E-3</v>
      </c>
      <c r="G92">
        <f t="shared" si="9"/>
        <v>3</v>
      </c>
      <c r="H92">
        <f t="shared" si="10"/>
        <v>2009</v>
      </c>
    </row>
    <row r="93" spans="1:8" x14ac:dyDescent="0.2">
      <c r="A93" s="17">
        <v>39888</v>
      </c>
      <c r="B93" s="5">
        <v>-24459.244849799998</v>
      </c>
      <c r="C93" s="6">
        <f t="shared" si="11"/>
        <v>1069488.68694562</v>
      </c>
      <c r="D93" s="10">
        <f t="shared" si="12"/>
        <v>-2.2358691980574164E-2</v>
      </c>
      <c r="E93" s="12">
        <f t="shared" si="8"/>
        <v>106.94886869456204</v>
      </c>
      <c r="F93" s="13">
        <f>IF(B93="","",E93/MAX(E$23:E92)-1)</f>
        <v>-3.0798025987937017E-2</v>
      </c>
      <c r="G93">
        <f t="shared" si="9"/>
        <v>3</v>
      </c>
      <c r="H93">
        <f t="shared" si="10"/>
        <v>2009</v>
      </c>
    </row>
    <row r="94" spans="1:8" x14ac:dyDescent="0.2">
      <c r="A94" s="17">
        <v>39895</v>
      </c>
      <c r="B94" s="5">
        <v>3096.0517173400003</v>
      </c>
      <c r="C94" s="6">
        <f t="shared" si="11"/>
        <v>1072584.73866296</v>
      </c>
      <c r="D94" s="10">
        <f t="shared" si="12"/>
        <v>2.8948896375726729E-3</v>
      </c>
      <c r="E94" s="12">
        <f t="shared" si="8"/>
        <v>107.25847386629604</v>
      </c>
      <c r="F94" s="13">
        <f>IF(B94="","",E94/MAX(E$23:E93)-1)</f>
        <v>-2.7992293236654531E-2</v>
      </c>
      <c r="G94">
        <f t="shared" si="9"/>
        <v>3</v>
      </c>
      <c r="H94">
        <f t="shared" si="10"/>
        <v>2009</v>
      </c>
    </row>
    <row r="95" spans="1:8" x14ac:dyDescent="0.2">
      <c r="A95" s="17">
        <v>39902</v>
      </c>
      <c r="B95" s="5">
        <v>-10959.917847320001</v>
      </c>
      <c r="C95" s="6">
        <f t="shared" si="11"/>
        <v>1061624.82081564</v>
      </c>
      <c r="D95" s="10">
        <f t="shared" si="12"/>
        <v>-1.0218230273332241E-2</v>
      </c>
      <c r="E95" s="12">
        <f t="shared" si="8"/>
        <v>106.16248208156404</v>
      </c>
      <c r="F95" s="13">
        <f>IF(B95="","",E95/MAX(E$23:E94)-1)</f>
        <v>-3.7924491811816008E-2</v>
      </c>
      <c r="G95">
        <f t="shared" si="9"/>
        <v>3</v>
      </c>
      <c r="H95">
        <f t="shared" si="10"/>
        <v>2009</v>
      </c>
    </row>
    <row r="96" spans="1:8" x14ac:dyDescent="0.2">
      <c r="A96" s="17">
        <v>39909</v>
      </c>
      <c r="B96" s="5">
        <v>4058.8636393199999</v>
      </c>
      <c r="C96" s="6">
        <f t="shared" si="11"/>
        <v>1065683.6844549601</v>
      </c>
      <c r="D96" s="10">
        <f t="shared" si="12"/>
        <v>3.8232561633229079E-3</v>
      </c>
      <c r="E96" s="12">
        <f t="shared" si="8"/>
        <v>106.56836844549603</v>
      </c>
      <c r="F96" s="13">
        <f>IF(B96="","",E96/MAX(E$23:E95)-1)</f>
        <v>-3.4246230695553548E-2</v>
      </c>
      <c r="G96">
        <f t="shared" si="9"/>
        <v>4</v>
      </c>
      <c r="H96">
        <f t="shared" si="10"/>
        <v>2009</v>
      </c>
    </row>
    <row r="97" spans="1:8" x14ac:dyDescent="0.2">
      <c r="A97" s="17">
        <v>39916</v>
      </c>
      <c r="B97" s="5">
        <v>-6016.0655196799999</v>
      </c>
      <c r="C97" s="6">
        <f t="shared" si="11"/>
        <v>1059667.61893528</v>
      </c>
      <c r="D97" s="10">
        <f t="shared" si="12"/>
        <v>-5.6452637939717887E-3</v>
      </c>
      <c r="E97" s="12">
        <f t="shared" si="8"/>
        <v>105.96676189352803</v>
      </c>
      <c r="F97" s="13">
        <f>IF(B97="","",E97/MAX(E$23:E96)-1)</f>
        <v>-3.9698165483299741E-2</v>
      </c>
      <c r="G97">
        <f t="shared" si="9"/>
        <v>4</v>
      </c>
      <c r="H97">
        <f t="shared" si="10"/>
        <v>2009</v>
      </c>
    </row>
    <row r="98" spans="1:8" x14ac:dyDescent="0.2">
      <c r="A98" s="17">
        <v>39923</v>
      </c>
      <c r="B98" s="5">
        <v>2792.7469679999999</v>
      </c>
      <c r="C98" s="6">
        <f t="shared" si="11"/>
        <v>1062460.36590328</v>
      </c>
      <c r="D98" s="10">
        <f t="shared" si="12"/>
        <v>2.6354933547994008E-3</v>
      </c>
      <c r="E98" s="12">
        <f t="shared" si="8"/>
        <v>106.24603659032803</v>
      </c>
      <c r="F98" s="13">
        <f>IF(B98="","",E98/MAX(E$23:E97)-1)</f>
        <v>-3.7167296379829295E-2</v>
      </c>
      <c r="G98">
        <f t="shared" si="9"/>
        <v>4</v>
      </c>
      <c r="H98">
        <f t="shared" si="10"/>
        <v>2009</v>
      </c>
    </row>
    <row r="99" spans="1:8" x14ac:dyDescent="0.2">
      <c r="A99" s="17">
        <v>39930</v>
      </c>
      <c r="B99" s="5">
        <v>2616.9555232799999</v>
      </c>
      <c r="C99" s="6">
        <f t="shared" si="11"/>
        <v>1065077.3214265599</v>
      </c>
      <c r="D99" s="10">
        <f t="shared" si="12"/>
        <v>2.4631088436462001E-3</v>
      </c>
      <c r="E99" s="12">
        <f t="shared" si="8"/>
        <v>106.50773214265602</v>
      </c>
      <c r="F99" s="13">
        <f>IF(B99="","",E99/MAX(E$23:E98)-1)</f>
        <v>-3.4795734632590669E-2</v>
      </c>
      <c r="G99">
        <f t="shared" si="9"/>
        <v>4</v>
      </c>
      <c r="H99">
        <f t="shared" si="10"/>
        <v>2009</v>
      </c>
    </row>
    <row r="100" spans="1:8" x14ac:dyDescent="0.2">
      <c r="A100" s="17">
        <v>39937</v>
      </c>
      <c r="B100" s="5">
        <v>2496.7454116599997</v>
      </c>
      <c r="C100" s="6">
        <f t="shared" si="11"/>
        <v>1067574.06683822</v>
      </c>
      <c r="D100" s="10">
        <f t="shared" si="12"/>
        <v>2.3441916952244846E-3</v>
      </c>
      <c r="E100" s="12">
        <f t="shared" si="8"/>
        <v>106.75740668382203</v>
      </c>
      <c r="F100" s="13">
        <f>IF(B100="","",E100/MAX(E$23:E99)-1)</f>
        <v>-3.253311080952126E-2</v>
      </c>
      <c r="G100">
        <f t="shared" si="9"/>
        <v>5</v>
      </c>
      <c r="H100">
        <f t="shared" si="10"/>
        <v>2009</v>
      </c>
    </row>
    <row r="101" spans="1:8" x14ac:dyDescent="0.2">
      <c r="A101" s="17">
        <v>39944</v>
      </c>
      <c r="B101" s="5">
        <v>594.21355946800008</v>
      </c>
      <c r="C101" s="6">
        <f t="shared" si="11"/>
        <v>1068168.280397688</v>
      </c>
      <c r="D101" s="10">
        <f t="shared" si="12"/>
        <v>5.5660171778804113E-4</v>
      </c>
      <c r="E101" s="12">
        <f t="shared" si="8"/>
        <v>106.81682803976884</v>
      </c>
      <c r="F101" s="13">
        <f>IF(B101="","",E101/MAX(E$23:E100)-1)</f>
        <v>-3.1994617077094722E-2</v>
      </c>
      <c r="G101">
        <f t="shared" si="9"/>
        <v>5</v>
      </c>
      <c r="H101">
        <f t="shared" si="10"/>
        <v>2009</v>
      </c>
    </row>
    <row r="102" spans="1:8" x14ac:dyDescent="0.2">
      <c r="A102" s="17">
        <v>39951</v>
      </c>
      <c r="B102" s="5">
        <v>2606.0275207</v>
      </c>
      <c r="C102" s="6">
        <f t="shared" si="11"/>
        <v>1070774.3079183879</v>
      </c>
      <c r="D102" s="10">
        <f t="shared" si="12"/>
        <v>2.4397162586868859E-3</v>
      </c>
      <c r="E102" s="12">
        <f t="shared" si="8"/>
        <v>107.07743079183882</v>
      </c>
      <c r="F102" s="13">
        <f>IF(B102="","",E102/MAX(E$23:E101)-1)</f>
        <v>-2.9632958605881332E-2</v>
      </c>
      <c r="G102">
        <f t="shared" si="9"/>
        <v>5</v>
      </c>
      <c r="H102">
        <f t="shared" si="10"/>
        <v>2009</v>
      </c>
    </row>
    <row r="103" spans="1:8" x14ac:dyDescent="0.2">
      <c r="A103" s="17">
        <v>39958</v>
      </c>
      <c r="B103" s="5">
        <v>722.51514402200007</v>
      </c>
      <c r="C103" s="6">
        <f t="shared" si="11"/>
        <v>1071496.8230624099</v>
      </c>
      <c r="D103" s="10">
        <f t="shared" si="12"/>
        <v>6.7475950690920605E-4</v>
      </c>
      <c r="E103" s="12">
        <f t="shared" si="8"/>
        <v>107.14968230624103</v>
      </c>
      <c r="F103" s="13">
        <f>IF(B103="","",E103/MAX(E$23:E102)-1)</f>
        <v>-2.8978194219509201E-2</v>
      </c>
      <c r="G103">
        <f t="shared" si="9"/>
        <v>5</v>
      </c>
      <c r="H103">
        <f t="shared" si="10"/>
        <v>2009</v>
      </c>
    </row>
    <row r="104" spans="1:8" x14ac:dyDescent="0.2">
      <c r="A104" s="17">
        <v>39965</v>
      </c>
      <c r="B104" s="5">
        <v>1941.4780707939999</v>
      </c>
      <c r="C104" s="6">
        <f t="shared" si="11"/>
        <v>1073438.3011332038</v>
      </c>
      <c r="D104" s="10">
        <f t="shared" si="12"/>
        <v>1.8119307766542025E-3</v>
      </c>
      <c r="E104" s="12">
        <f t="shared" si="8"/>
        <v>107.34383011332044</v>
      </c>
      <c r="F104" s="13">
        <f>IF(B104="","",E104/MAX(E$23:E103)-1)</f>
        <v>-2.7218769924813202E-2</v>
      </c>
      <c r="G104">
        <f t="shared" si="9"/>
        <v>6</v>
      </c>
      <c r="H104">
        <f t="shared" si="10"/>
        <v>2009</v>
      </c>
    </row>
    <row r="105" spans="1:8" x14ac:dyDescent="0.2">
      <c r="A105" s="17">
        <v>39972</v>
      </c>
      <c r="B105" s="5">
        <v>2899.9307461599997</v>
      </c>
      <c r="C105" s="6">
        <f t="shared" si="11"/>
        <v>1076338.2318793638</v>
      </c>
      <c r="D105" s="10">
        <f t="shared" si="12"/>
        <v>2.7015346323104872E-3</v>
      </c>
      <c r="E105" s="12">
        <f t="shared" si="8"/>
        <v>107.63382318793643</v>
      </c>
      <c r="F105" s="13">
        <f>IF(B105="","",E105/MAX(E$23:E104)-1)</f>
        <v>-2.4590767742103448E-2</v>
      </c>
      <c r="G105">
        <f t="shared" si="9"/>
        <v>6</v>
      </c>
      <c r="H105">
        <f t="shared" si="10"/>
        <v>2009</v>
      </c>
    </row>
    <row r="106" spans="1:8" x14ac:dyDescent="0.2">
      <c r="A106" s="17">
        <v>39979</v>
      </c>
      <c r="B106" s="5">
        <v>2375.67187732</v>
      </c>
      <c r="C106" s="6">
        <f t="shared" si="11"/>
        <v>1078713.9037566837</v>
      </c>
      <c r="D106" s="10">
        <f t="shared" si="12"/>
        <v>2.207179682888194E-3</v>
      </c>
      <c r="E106" s="12">
        <f t="shared" si="8"/>
        <v>107.87139037566843</v>
      </c>
      <c r="F106" s="13">
        <f>IF(B106="","",E106/MAX(E$23:E105)-1)</f>
        <v>-2.2437864302162214E-2</v>
      </c>
      <c r="G106">
        <f t="shared" si="9"/>
        <v>6</v>
      </c>
      <c r="H106">
        <f t="shared" si="10"/>
        <v>2009</v>
      </c>
    </row>
    <row r="107" spans="1:8" x14ac:dyDescent="0.2">
      <c r="A107" s="17">
        <v>39986</v>
      </c>
      <c r="B107" s="5">
        <v>2997.6538961400001</v>
      </c>
      <c r="C107" s="6">
        <f t="shared" si="11"/>
        <v>1081711.5576528236</v>
      </c>
      <c r="D107" s="10">
        <f t="shared" si="12"/>
        <v>2.778914673946753E-3</v>
      </c>
      <c r="E107" s="12">
        <f t="shared" si="8"/>
        <v>108.17115576528241</v>
      </c>
      <c r="F107" s="13">
        <f>IF(B107="","",E107/MAX(E$23:E106)-1)</f>
        <v>-1.9721302538576735E-2</v>
      </c>
      <c r="G107">
        <f t="shared" si="9"/>
        <v>6</v>
      </c>
      <c r="H107">
        <f t="shared" si="10"/>
        <v>2009</v>
      </c>
    </row>
    <row r="108" spans="1:8" x14ac:dyDescent="0.2">
      <c r="A108" s="17">
        <v>39993</v>
      </c>
      <c r="B108" s="5">
        <v>3301.30599734</v>
      </c>
      <c r="C108" s="6">
        <f t="shared" si="11"/>
        <v>1085012.8636501636</v>
      </c>
      <c r="D108" s="10">
        <f t="shared" si="12"/>
        <v>3.0519281910081908E-3</v>
      </c>
      <c r="E108" s="12">
        <f t="shared" si="8"/>
        <v>108.50128636501641</v>
      </c>
      <c r="F108" s="13">
        <f>IF(B108="","",E108/MAX(E$23:E107)-1)</f>
        <v>-1.6729562346749383E-2</v>
      </c>
      <c r="G108">
        <f t="shared" si="9"/>
        <v>6</v>
      </c>
      <c r="H108">
        <f t="shared" si="10"/>
        <v>2009</v>
      </c>
    </row>
    <row r="109" spans="1:8" x14ac:dyDescent="0.2">
      <c r="A109" s="17">
        <v>40000</v>
      </c>
      <c r="B109" s="5">
        <v>1878.344764334</v>
      </c>
      <c r="C109" s="6">
        <f t="shared" si="11"/>
        <v>1086891.2084144976</v>
      </c>
      <c r="D109" s="10">
        <f t="shared" si="12"/>
        <v>1.7311728065738663E-3</v>
      </c>
      <c r="E109" s="12">
        <f t="shared" si="8"/>
        <v>108.68912084144981</v>
      </c>
      <c r="F109" s="13">
        <f>IF(B109="","",E109/MAX(E$23:E108)-1)</f>
        <v>-1.5027351303576242E-2</v>
      </c>
      <c r="G109">
        <f t="shared" si="9"/>
        <v>7</v>
      </c>
      <c r="H109">
        <f t="shared" si="10"/>
        <v>2009</v>
      </c>
    </row>
    <row r="110" spans="1:8" x14ac:dyDescent="0.2">
      <c r="A110" s="17">
        <v>40007</v>
      </c>
      <c r="B110" s="5">
        <v>1338.9723766540001</v>
      </c>
      <c r="C110" s="6">
        <f t="shared" si="11"/>
        <v>1088230.1807911515</v>
      </c>
      <c r="D110" s="10">
        <f t="shared" si="12"/>
        <v>1.2319286109665484E-3</v>
      </c>
      <c r="E110" s="12">
        <f t="shared" si="8"/>
        <v>108.82301807911519</v>
      </c>
      <c r="F110" s="13">
        <f>IF(B110="","",E110/MAX(E$23:E109)-1)</f>
        <v>-1.3813935316627557E-2</v>
      </c>
      <c r="G110">
        <f t="shared" si="9"/>
        <v>7</v>
      </c>
      <c r="H110">
        <f t="shared" si="10"/>
        <v>2009</v>
      </c>
    </row>
    <row r="111" spans="1:8" x14ac:dyDescent="0.2">
      <c r="A111" s="17">
        <v>40014</v>
      </c>
      <c r="B111" s="5">
        <v>2732.5277142200002</v>
      </c>
      <c r="C111" s="6">
        <f t="shared" si="11"/>
        <v>1090962.7085053716</v>
      </c>
      <c r="D111" s="10">
        <f t="shared" si="12"/>
        <v>2.5109832115053354E-3</v>
      </c>
      <c r="E111" s="12">
        <f t="shared" si="8"/>
        <v>109.09627085053718</v>
      </c>
      <c r="F111" s="13">
        <f>IF(B111="","",E111/MAX(E$23:E110)-1)</f>
        <v>-1.1337638664787208E-2</v>
      </c>
      <c r="G111">
        <f t="shared" si="9"/>
        <v>7</v>
      </c>
      <c r="H111">
        <f t="shared" si="10"/>
        <v>2009</v>
      </c>
    </row>
    <row r="112" spans="1:8" x14ac:dyDescent="0.2">
      <c r="A112" s="17">
        <v>40021</v>
      </c>
      <c r="B112" s="5">
        <v>1624.1343629500002</v>
      </c>
      <c r="C112" s="6">
        <f t="shared" si="11"/>
        <v>1092586.8428683216</v>
      </c>
      <c r="D112" s="10">
        <f t="shared" si="12"/>
        <v>1.4887166630792592E-3</v>
      </c>
      <c r="E112" s="12">
        <f t="shared" si="8"/>
        <v>109.25868428683218</v>
      </c>
      <c r="F112" s="13">
        <f>IF(B112="","",E112/MAX(E$23:E111)-1)</f>
        <v>-9.8658005333082111E-3</v>
      </c>
      <c r="G112">
        <f t="shared" si="9"/>
        <v>7</v>
      </c>
      <c r="H112">
        <f t="shared" si="10"/>
        <v>2009</v>
      </c>
    </row>
    <row r="113" spans="1:8" x14ac:dyDescent="0.2">
      <c r="A113" s="17">
        <v>40028</v>
      </c>
      <c r="B113" s="5">
        <v>-327.30686785800003</v>
      </c>
      <c r="C113" s="6">
        <f t="shared" si="11"/>
        <v>1092259.5360004636</v>
      </c>
      <c r="D113" s="10">
        <f t="shared" si="12"/>
        <v>-2.995705741785093E-4</v>
      </c>
      <c r="E113" s="12">
        <f t="shared" si="8"/>
        <v>109.22595360004638</v>
      </c>
      <c r="F113" s="13">
        <f>IF(B113="","",E113/MAX(E$23:E112)-1)</f>
        <v>-1.0162415603956254E-2</v>
      </c>
      <c r="G113">
        <f t="shared" si="9"/>
        <v>8</v>
      </c>
      <c r="H113">
        <f t="shared" si="10"/>
        <v>2009</v>
      </c>
    </row>
    <row r="114" spans="1:8" x14ac:dyDescent="0.2">
      <c r="A114" s="17">
        <v>40035</v>
      </c>
      <c r="B114" s="5">
        <v>1798.33350793</v>
      </c>
      <c r="C114" s="6">
        <f t="shared" si="11"/>
        <v>1094057.8695083936</v>
      </c>
      <c r="D114" s="10">
        <f t="shared" si="12"/>
        <v>1.6464342481412597E-3</v>
      </c>
      <c r="E114" s="12">
        <f t="shared" si="8"/>
        <v>109.40578695083938</v>
      </c>
      <c r="F114" s="13">
        <f>IF(B114="","",E114/MAX(E$23:E113)-1)</f>
        <v>-8.5327131049092175E-3</v>
      </c>
      <c r="G114">
        <f t="shared" si="9"/>
        <v>8</v>
      </c>
      <c r="H114">
        <f t="shared" si="10"/>
        <v>2009</v>
      </c>
    </row>
    <row r="115" spans="1:8" x14ac:dyDescent="0.2">
      <c r="A115" s="17">
        <v>40042</v>
      </c>
      <c r="B115" s="5">
        <v>-1505.653658386</v>
      </c>
      <c r="C115" s="6">
        <f t="shared" si="11"/>
        <v>1092552.2158500075</v>
      </c>
      <c r="D115" s="10">
        <f t="shared" si="12"/>
        <v>-1.3762102539078835E-3</v>
      </c>
      <c r="E115" s="12">
        <f t="shared" si="8"/>
        <v>109.25522158500078</v>
      </c>
      <c r="F115" s="13">
        <f>IF(B115="","",E115/MAX(E$23:E114)-1)</f>
        <v>-9.8971805515484235E-3</v>
      </c>
      <c r="G115">
        <f t="shared" si="9"/>
        <v>8</v>
      </c>
      <c r="H115">
        <f t="shared" si="10"/>
        <v>2009</v>
      </c>
    </row>
    <row r="116" spans="1:8" x14ac:dyDescent="0.2">
      <c r="A116" s="17">
        <v>40049</v>
      </c>
      <c r="B116" s="5">
        <v>2925.28159658</v>
      </c>
      <c r="C116" s="6">
        <f t="shared" si="11"/>
        <v>1095477.4974465875</v>
      </c>
      <c r="D116" s="10">
        <f t="shared" si="12"/>
        <v>2.6774753225906611E-3</v>
      </c>
      <c r="E116" s="12">
        <f t="shared" si="8"/>
        <v>109.5477497446588</v>
      </c>
      <c r="F116" s="13">
        <f>IF(B116="","",E116/MAX(E$23:E115)-1)</f>
        <v>-7.2462046856477391E-3</v>
      </c>
      <c r="G116">
        <f t="shared" si="9"/>
        <v>8</v>
      </c>
      <c r="H116">
        <f t="shared" si="10"/>
        <v>2009</v>
      </c>
    </row>
    <row r="117" spans="1:8" x14ac:dyDescent="0.2">
      <c r="A117" s="17">
        <v>40056</v>
      </c>
      <c r="B117" s="5">
        <v>2449.51479552</v>
      </c>
      <c r="C117" s="6">
        <f t="shared" si="11"/>
        <v>1097927.0122421077</v>
      </c>
      <c r="D117" s="10">
        <f t="shared" si="12"/>
        <v>2.236024748321741E-3</v>
      </c>
      <c r="E117" s="12">
        <f t="shared" si="8"/>
        <v>109.79270122421082</v>
      </c>
      <c r="F117" s="13">
        <f>IF(B117="","",E117/MAX(E$23:E116)-1)</f>
        <v>-5.0263826303345027E-3</v>
      </c>
      <c r="G117">
        <f t="shared" si="9"/>
        <v>8</v>
      </c>
      <c r="H117">
        <f t="shared" si="10"/>
        <v>2009</v>
      </c>
    </row>
    <row r="118" spans="1:8" x14ac:dyDescent="0.2">
      <c r="A118" s="17">
        <v>40063</v>
      </c>
      <c r="B118" s="5">
        <v>1672.51326881</v>
      </c>
      <c r="C118" s="6">
        <f t="shared" si="11"/>
        <v>1099599.5255109177</v>
      </c>
      <c r="D118" s="10">
        <f t="shared" si="12"/>
        <v>1.5233373896088587E-3</v>
      </c>
      <c r="E118" s="12">
        <f t="shared" si="8"/>
        <v>109.95995255109182</v>
      </c>
      <c r="F118" s="13">
        <f>IF(B118="","",E118/MAX(E$23:E117)-1)</f>
        <v>-3.5107021173208519E-3</v>
      </c>
      <c r="G118">
        <f t="shared" si="9"/>
        <v>9</v>
      </c>
      <c r="H118">
        <f t="shared" si="10"/>
        <v>2009</v>
      </c>
    </row>
    <row r="119" spans="1:8" x14ac:dyDescent="0.2">
      <c r="A119" s="17">
        <v>40070</v>
      </c>
      <c r="B119" s="5">
        <v>2054.3296175799996</v>
      </c>
      <c r="C119" s="6">
        <f t="shared" si="11"/>
        <v>1101653.8551284976</v>
      </c>
      <c r="D119" s="10">
        <f t="shared" si="12"/>
        <v>1.8682525500595126E-3</v>
      </c>
      <c r="E119" s="12">
        <f t="shared" si="8"/>
        <v>110.16538551284982</v>
      </c>
      <c r="F119" s="13">
        <f>IF(B119="","",E119/MAX(E$23:E118)-1)</f>
        <v>-1.6490084454444665E-3</v>
      </c>
      <c r="G119">
        <f t="shared" si="9"/>
        <v>9</v>
      </c>
      <c r="H119">
        <f t="shared" si="10"/>
        <v>2009</v>
      </c>
    </row>
    <row r="120" spans="1:8" x14ac:dyDescent="0.2">
      <c r="A120" s="17">
        <v>40077</v>
      </c>
      <c r="B120" s="5">
        <v>-2859.1724330799998</v>
      </c>
      <c r="C120" s="6">
        <f t="shared" si="11"/>
        <v>1098794.6826954177</v>
      </c>
      <c r="D120" s="10">
        <f t="shared" si="12"/>
        <v>-2.5953455522982338E-3</v>
      </c>
      <c r="E120" s="12">
        <f t="shared" si="8"/>
        <v>109.87946826954183</v>
      </c>
      <c r="F120" s="13">
        <f>IF(B120="","",E120/MAX(E$23:E119)-1)</f>
        <v>-4.2400742510080303E-3</v>
      </c>
      <c r="G120">
        <f t="shared" si="9"/>
        <v>9</v>
      </c>
      <c r="H120">
        <f t="shared" si="10"/>
        <v>2009</v>
      </c>
    </row>
    <row r="121" spans="1:8" x14ac:dyDescent="0.2">
      <c r="A121" s="17">
        <v>40084</v>
      </c>
      <c r="B121" s="5">
        <v>2060.5567659999997</v>
      </c>
      <c r="C121" s="6">
        <f t="shared" si="11"/>
        <v>1100855.2394614178</v>
      </c>
      <c r="D121" s="10">
        <f t="shared" si="12"/>
        <v>1.875288257625618E-3</v>
      </c>
      <c r="E121" s="12">
        <f t="shared" si="8"/>
        <v>110.08552394614185</v>
      </c>
      <c r="F121" s="13">
        <f>IF(B121="","",E121/MAX(E$23:E120)-1)</f>
        <v>-2.3727373548367847E-3</v>
      </c>
      <c r="G121">
        <f t="shared" si="9"/>
        <v>9</v>
      </c>
      <c r="H121">
        <f t="shared" si="10"/>
        <v>2009</v>
      </c>
    </row>
    <row r="122" spans="1:8" x14ac:dyDescent="0.2">
      <c r="A122" s="17">
        <v>40091</v>
      </c>
      <c r="B122" s="5">
        <v>1776.4806131719999</v>
      </c>
      <c r="C122" s="6">
        <f t="shared" si="11"/>
        <v>1102631.7200745898</v>
      </c>
      <c r="D122" s="10">
        <f t="shared" si="12"/>
        <v>1.6137277177707965E-3</v>
      </c>
      <c r="E122" s="12">
        <f t="shared" si="8"/>
        <v>110.26317200745906</v>
      </c>
      <c r="F122" s="13">
        <f>IF(B122="","",E122/MAX(E$23:E121)-1)</f>
        <v>-7.6283858910253244E-4</v>
      </c>
      <c r="G122">
        <f t="shared" si="9"/>
        <v>10</v>
      </c>
      <c r="H122">
        <f t="shared" si="10"/>
        <v>2009</v>
      </c>
    </row>
    <row r="123" spans="1:8" x14ac:dyDescent="0.2">
      <c r="A123" s="17">
        <v>40098</v>
      </c>
      <c r="B123" s="5">
        <v>1812.8715787640001</v>
      </c>
      <c r="C123" s="6">
        <f t="shared" si="11"/>
        <v>1104444.5916533538</v>
      </c>
      <c r="D123" s="10">
        <f t="shared" si="12"/>
        <v>1.6441315316426675E-3</v>
      </c>
      <c r="E123" s="12">
        <f t="shared" si="8"/>
        <v>110.44445916533546</v>
      </c>
      <c r="F123" s="13">
        <f>IF(B123="","",E123/MAX(E$23:E122)-1)</f>
        <v>8.8003873556230516E-4</v>
      </c>
      <c r="G123">
        <f t="shared" si="9"/>
        <v>10</v>
      </c>
      <c r="H123">
        <f t="shared" si="10"/>
        <v>2009</v>
      </c>
    </row>
    <row r="124" spans="1:8" x14ac:dyDescent="0.2">
      <c r="A124" s="17">
        <v>40105</v>
      </c>
      <c r="B124" s="5">
        <v>-2668.48260734</v>
      </c>
      <c r="C124" s="6">
        <f t="shared" si="11"/>
        <v>1101776.1090460138</v>
      </c>
      <c r="D124" s="10">
        <f t="shared" si="12"/>
        <v>-2.4161308113658242E-3</v>
      </c>
      <c r="E124" s="12">
        <f t="shared" si="8"/>
        <v>110.17761090460145</v>
      </c>
      <c r="F124" s="13">
        <f>IF(B124="","",E124/MAX(E$23:E123)-1)</f>
        <v>-2.4161308113659352E-3</v>
      </c>
      <c r="G124">
        <f t="shared" si="9"/>
        <v>10</v>
      </c>
      <c r="H124">
        <f t="shared" si="10"/>
        <v>2009</v>
      </c>
    </row>
    <row r="125" spans="1:8" x14ac:dyDescent="0.2">
      <c r="A125" s="17">
        <v>40112</v>
      </c>
      <c r="B125" s="5">
        <v>2982.5616850000001</v>
      </c>
      <c r="C125" s="6">
        <f t="shared" si="11"/>
        <v>1104758.6707310139</v>
      </c>
      <c r="D125" s="10">
        <f t="shared" si="12"/>
        <v>2.7070487919569342E-3</v>
      </c>
      <c r="E125" s="12">
        <f t="shared" si="8"/>
        <v>110.47586707310145</v>
      </c>
      <c r="F125" s="13">
        <f>IF(B125="","",E125/MAX(E$23:E124)-1)</f>
        <v>2.8437739659703531E-4</v>
      </c>
      <c r="G125">
        <f t="shared" si="9"/>
        <v>10</v>
      </c>
      <c r="H125">
        <f t="shared" si="10"/>
        <v>2009</v>
      </c>
    </row>
    <row r="126" spans="1:8" x14ac:dyDescent="0.2">
      <c r="A126" s="17">
        <v>40119</v>
      </c>
      <c r="B126" s="5">
        <v>3296.1540977200002</v>
      </c>
      <c r="C126" s="6">
        <f t="shared" si="11"/>
        <v>1108054.8248287339</v>
      </c>
      <c r="D126" s="10">
        <f t="shared" si="12"/>
        <v>2.9835964949149751E-3</v>
      </c>
      <c r="E126" s="12">
        <f t="shared" si="8"/>
        <v>110.80548248287346</v>
      </c>
      <c r="F126" s="13">
        <f>IF(B126="","",E126/MAX(E$23:E125)-1)</f>
        <v>2.9835964949149751E-3</v>
      </c>
      <c r="G126">
        <f t="shared" si="9"/>
        <v>11</v>
      </c>
      <c r="H126">
        <f t="shared" si="10"/>
        <v>2009</v>
      </c>
    </row>
    <row r="127" spans="1:8" x14ac:dyDescent="0.2">
      <c r="A127" s="17">
        <v>40126</v>
      </c>
      <c r="B127" s="5">
        <v>2948.8594838999998</v>
      </c>
      <c r="C127" s="6">
        <f t="shared" si="11"/>
        <v>1111003.6843126339</v>
      </c>
      <c r="D127" s="10">
        <f t="shared" si="12"/>
        <v>2.6612938437913236E-3</v>
      </c>
      <c r="E127" s="12">
        <f t="shared" si="8"/>
        <v>111.10036843126346</v>
      </c>
      <c r="F127" s="13">
        <f>IF(B127="","",E127/MAX(E$23:E126)-1)</f>
        <v>2.6612938437913236E-3</v>
      </c>
      <c r="G127">
        <f t="shared" si="9"/>
        <v>11</v>
      </c>
      <c r="H127">
        <f t="shared" si="10"/>
        <v>2009</v>
      </c>
    </row>
    <row r="128" spans="1:8" x14ac:dyDescent="0.2">
      <c r="A128" s="17">
        <v>40133</v>
      </c>
      <c r="B128" s="5">
        <v>1626.3282150100001</v>
      </c>
      <c r="C128" s="6">
        <f t="shared" si="11"/>
        <v>1112630.0125276439</v>
      </c>
      <c r="D128" s="10">
        <f t="shared" si="12"/>
        <v>1.4638369232917725E-3</v>
      </c>
      <c r="E128" s="12">
        <f t="shared" si="8"/>
        <v>111.26300125276447</v>
      </c>
      <c r="F128" s="13">
        <f>IF(B128="","",E128/MAX(E$23:E127)-1)</f>
        <v>1.4638369232917725E-3</v>
      </c>
      <c r="G128">
        <f t="shared" si="9"/>
        <v>11</v>
      </c>
      <c r="H128">
        <f t="shared" si="10"/>
        <v>2009</v>
      </c>
    </row>
    <row r="129" spans="1:8" x14ac:dyDescent="0.2">
      <c r="A129" s="17">
        <v>40140</v>
      </c>
      <c r="B129" s="5">
        <v>3275.6457436999999</v>
      </c>
      <c r="C129" s="6">
        <f t="shared" si="11"/>
        <v>1115905.6582713439</v>
      </c>
      <c r="D129" s="10">
        <f t="shared" si="12"/>
        <v>2.9440566107492572E-3</v>
      </c>
      <c r="E129" s="12">
        <f t="shared" si="8"/>
        <v>111.59056582713447</v>
      </c>
      <c r="F129" s="13">
        <f>IF(B129="","",E129/MAX(E$23:E128)-1)</f>
        <v>2.9440566107492572E-3</v>
      </c>
      <c r="G129">
        <f t="shared" si="9"/>
        <v>11</v>
      </c>
      <c r="H129">
        <f t="shared" si="10"/>
        <v>2009</v>
      </c>
    </row>
    <row r="130" spans="1:8" x14ac:dyDescent="0.2">
      <c r="A130" s="17">
        <v>40147</v>
      </c>
      <c r="B130" s="5">
        <v>2959.38146534</v>
      </c>
      <c r="C130" s="6">
        <f t="shared" si="11"/>
        <v>1118865.0397366839</v>
      </c>
      <c r="D130" s="10">
        <f t="shared" si="12"/>
        <v>2.6519996949603275E-3</v>
      </c>
      <c r="E130" s="12">
        <f t="shared" si="8"/>
        <v>111.88650397366848</v>
      </c>
      <c r="F130" s="13">
        <f>IF(B130="","",E130/MAX(E$23:E129)-1)</f>
        <v>2.6519996949603275E-3</v>
      </c>
      <c r="G130">
        <f t="shared" si="9"/>
        <v>11</v>
      </c>
      <c r="H130">
        <f t="shared" si="10"/>
        <v>2009</v>
      </c>
    </row>
    <row r="131" spans="1:8" x14ac:dyDescent="0.2">
      <c r="A131" s="17">
        <v>40154</v>
      </c>
      <c r="B131" s="5">
        <v>3731.15129028</v>
      </c>
      <c r="C131" s="6">
        <f t="shared" si="11"/>
        <v>1122596.191026964</v>
      </c>
      <c r="D131" s="10">
        <f t="shared" si="12"/>
        <v>3.334764388704281E-3</v>
      </c>
      <c r="E131" s="12">
        <f t="shared" si="8"/>
        <v>112.25961910269649</v>
      </c>
      <c r="F131" s="13">
        <f>IF(B131="","",E131/MAX(E$23:E130)-1)</f>
        <v>3.334764388704281E-3</v>
      </c>
      <c r="G131">
        <f t="shared" si="9"/>
        <v>12</v>
      </c>
      <c r="H131">
        <f t="shared" si="10"/>
        <v>2009</v>
      </c>
    </row>
    <row r="132" spans="1:8" x14ac:dyDescent="0.2">
      <c r="A132" s="17">
        <v>40161</v>
      </c>
      <c r="B132" s="5">
        <v>-1167.9359054460001</v>
      </c>
      <c r="C132" s="6">
        <f t="shared" si="11"/>
        <v>1121428.2551215179</v>
      </c>
      <c r="D132" s="10">
        <f t="shared" si="12"/>
        <v>-1.0403882667530118E-3</v>
      </c>
      <c r="E132" s="12">
        <f t="shared" si="8"/>
        <v>112.14282551215189</v>
      </c>
      <c r="F132" s="13">
        <f>IF(B132="","",E132/MAX(E$23:E131)-1)</f>
        <v>-1.0403882667530118E-3</v>
      </c>
      <c r="G132">
        <f t="shared" si="9"/>
        <v>12</v>
      </c>
      <c r="H132">
        <f t="shared" si="10"/>
        <v>2009</v>
      </c>
    </row>
    <row r="133" spans="1:8" x14ac:dyDescent="0.2">
      <c r="A133" s="17">
        <v>40168</v>
      </c>
      <c r="B133">
        <v>1652.8244626580001</v>
      </c>
      <c r="C133" s="6">
        <f t="shared" ref="C133:C196" si="13">IF(B133="","",C132+B133)</f>
        <v>1123081.079584176</v>
      </c>
      <c r="D133" s="10">
        <f t="shared" ref="D133:D196" si="14">IF(B133="","",C133/C132-1)</f>
        <v>1.4738566244516527E-3</v>
      </c>
      <c r="E133" s="12">
        <f t="shared" ref="E133:E196" si="15">IF(B133="","",E132*(1+D133))</f>
        <v>112.30810795841769</v>
      </c>
      <c r="F133" s="13">
        <f>IF(B133="","",E133/MAX(E$23:E132)-1)</f>
        <v>4.3193497455962238E-4</v>
      </c>
      <c r="G133">
        <f t="shared" ref="G133:G196" si="16">MONTH(A133)</f>
        <v>12</v>
      </c>
      <c r="H133">
        <f t="shared" ref="H133:H196" si="17">YEAR(A133)</f>
        <v>2009</v>
      </c>
    </row>
    <row r="134" spans="1:8" x14ac:dyDescent="0.2">
      <c r="A134" s="17">
        <v>40175</v>
      </c>
      <c r="B134">
        <v>1335.43309699</v>
      </c>
      <c r="C134" s="6">
        <f t="shared" si="13"/>
        <v>1124416.5126811659</v>
      </c>
      <c r="D134" s="10">
        <f t="shared" si="14"/>
        <v>1.189079863659126E-3</v>
      </c>
      <c r="E134" s="12">
        <f t="shared" si="15"/>
        <v>112.4416512681167</v>
      </c>
      <c r="F134" s="13">
        <f>IF(B134="","",E134/MAX(E$23:E133)-1)</f>
        <v>1.189079863659126E-3</v>
      </c>
      <c r="G134">
        <f t="shared" si="16"/>
        <v>12</v>
      </c>
      <c r="H134">
        <f t="shared" si="17"/>
        <v>2009</v>
      </c>
    </row>
    <row r="135" spans="1:8" x14ac:dyDescent="0.2">
      <c r="A135" s="17">
        <v>40182</v>
      </c>
      <c r="B135">
        <v>1554.268572792</v>
      </c>
      <c r="C135" s="6">
        <f t="shared" si="13"/>
        <v>1125970.7812539579</v>
      </c>
      <c r="D135" s="10">
        <f t="shared" si="14"/>
        <v>1.382288996348624E-3</v>
      </c>
      <c r="E135" s="12">
        <f t="shared" si="15"/>
        <v>112.59707812539588</v>
      </c>
      <c r="F135" s="13">
        <f>IF(B135="","",E135/MAX(E$23:E134)-1)</f>
        <v>1.382288996348624E-3</v>
      </c>
      <c r="G135">
        <f t="shared" si="16"/>
        <v>1</v>
      </c>
      <c r="H135">
        <f t="shared" si="17"/>
        <v>2010</v>
      </c>
    </row>
    <row r="136" spans="1:8" x14ac:dyDescent="0.2">
      <c r="A136" s="17">
        <v>40189</v>
      </c>
      <c r="B136">
        <v>2974.1621573799998</v>
      </c>
      <c r="C136" s="6">
        <f t="shared" si="13"/>
        <v>1128944.9434113379</v>
      </c>
      <c r="D136" s="10">
        <f t="shared" si="14"/>
        <v>2.6414203697788796E-3</v>
      </c>
      <c r="E136" s="12">
        <f t="shared" si="15"/>
        <v>112.89449434113389</v>
      </c>
      <c r="F136" s="13">
        <f>IF(B136="","",E136/MAX(E$23:E135)-1)</f>
        <v>2.6414203697788796E-3</v>
      </c>
      <c r="G136">
        <f t="shared" si="16"/>
        <v>1</v>
      </c>
      <c r="H136">
        <f t="shared" si="17"/>
        <v>2010</v>
      </c>
    </row>
    <row r="137" spans="1:8" x14ac:dyDescent="0.2">
      <c r="A137" s="17">
        <v>40196</v>
      </c>
      <c r="B137">
        <v>-20749.7005546</v>
      </c>
      <c r="C137" s="6">
        <f t="shared" si="13"/>
        <v>1108195.2428567379</v>
      </c>
      <c r="D137" s="10">
        <f t="shared" si="14"/>
        <v>-1.8379727617097497E-2</v>
      </c>
      <c r="E137" s="12">
        <f t="shared" si="15"/>
        <v>110.81952428567389</v>
      </c>
      <c r="F137" s="13">
        <f>IF(B137="","",E137/MAX(E$23:E136)-1)</f>
        <v>-1.8379727617097497E-2</v>
      </c>
      <c r="G137">
        <f t="shared" si="16"/>
        <v>1</v>
      </c>
      <c r="H137">
        <f t="shared" si="17"/>
        <v>2010</v>
      </c>
    </row>
    <row r="138" spans="1:8" x14ac:dyDescent="0.2">
      <c r="A138" s="17">
        <v>40203</v>
      </c>
      <c r="B138">
        <v>415.70826938199997</v>
      </c>
      <c r="C138" s="6">
        <f t="shared" si="13"/>
        <v>1108610.9511261198</v>
      </c>
      <c r="D138" s="10">
        <f t="shared" si="14"/>
        <v>3.751218677949808E-4</v>
      </c>
      <c r="E138" s="12">
        <f t="shared" si="15"/>
        <v>110.86109511261209</v>
      </c>
      <c r="F138" s="13">
        <f>IF(B138="","",E138/MAX(E$23:E137)-1)</f>
        <v>-1.801150038705579E-2</v>
      </c>
      <c r="G138">
        <f t="shared" si="16"/>
        <v>1</v>
      </c>
      <c r="H138">
        <f t="shared" si="17"/>
        <v>2010</v>
      </c>
    </row>
    <row r="139" spans="1:8" x14ac:dyDescent="0.2">
      <c r="A139" s="17">
        <v>40210</v>
      </c>
      <c r="B139">
        <v>1640.099935422</v>
      </c>
      <c r="C139" s="6">
        <f t="shared" si="13"/>
        <v>1110251.0510615418</v>
      </c>
      <c r="D139" s="10">
        <f t="shared" si="14"/>
        <v>1.4794188473026271E-3</v>
      </c>
      <c r="E139" s="12">
        <f t="shared" si="15"/>
        <v>111.0251051061543</v>
      </c>
      <c r="F139" s="13">
        <f>IF(B139="","",E139/MAX(E$23:E138)-1)</f>
        <v>-1.6558728092893937E-2</v>
      </c>
      <c r="G139">
        <f t="shared" si="16"/>
        <v>2</v>
      </c>
      <c r="H139">
        <f t="shared" si="17"/>
        <v>2010</v>
      </c>
    </row>
    <row r="140" spans="1:8" x14ac:dyDescent="0.2">
      <c r="A140" s="17">
        <v>40217</v>
      </c>
      <c r="B140">
        <v>1699.4941561419998</v>
      </c>
      <c r="C140" s="6">
        <f t="shared" si="13"/>
        <v>1111950.5452176838</v>
      </c>
      <c r="D140" s="10">
        <f t="shared" si="14"/>
        <v>1.53072960797207E-3</v>
      </c>
      <c r="E140" s="12">
        <f t="shared" si="15"/>
        <v>111.1950545217685</v>
      </c>
      <c r="F140" s="13">
        <f>IF(B140="","",E140/MAX(E$23:E139)-1)</f>
        <v>-1.5053345420284137E-2</v>
      </c>
      <c r="G140">
        <f t="shared" si="16"/>
        <v>2</v>
      </c>
      <c r="H140">
        <f t="shared" si="17"/>
        <v>2010</v>
      </c>
    </row>
    <row r="141" spans="1:8" x14ac:dyDescent="0.2">
      <c r="A141" s="17">
        <v>40224</v>
      </c>
      <c r="B141">
        <v>2338.9521605</v>
      </c>
      <c r="C141" s="6">
        <f t="shared" si="13"/>
        <v>1114289.4973781838</v>
      </c>
      <c r="D141" s="10">
        <f t="shared" si="14"/>
        <v>2.1034677941023094E-3</v>
      </c>
      <c r="E141" s="12">
        <f t="shared" si="15"/>
        <v>111.42894973781848</v>
      </c>
      <c r="F141" s="13">
        <f>IF(B141="","",E141/MAX(E$23:E140)-1)</f>
        <v>-1.2981541853466894E-2</v>
      </c>
      <c r="G141">
        <f t="shared" si="16"/>
        <v>2</v>
      </c>
      <c r="H141">
        <f t="shared" si="17"/>
        <v>2010</v>
      </c>
    </row>
    <row r="142" spans="1:8" x14ac:dyDescent="0.2">
      <c r="A142" s="17">
        <v>40231</v>
      </c>
      <c r="B142">
        <v>2071.8535698999999</v>
      </c>
      <c r="C142" s="6">
        <f t="shared" si="13"/>
        <v>1116361.3509480837</v>
      </c>
      <c r="D142" s="10">
        <f t="shared" si="14"/>
        <v>1.8593494552132661E-3</v>
      </c>
      <c r="E142" s="12">
        <f t="shared" si="15"/>
        <v>111.63613509480848</v>
      </c>
      <c r="F142" s="13">
        <f>IF(B142="","",E142/MAX(E$23:E141)-1)</f>
        <v>-1.1146329621026685E-2</v>
      </c>
      <c r="G142">
        <f t="shared" si="16"/>
        <v>2</v>
      </c>
      <c r="H142">
        <f t="shared" si="17"/>
        <v>2010</v>
      </c>
    </row>
    <row r="143" spans="1:8" x14ac:dyDescent="0.2">
      <c r="A143" s="17">
        <v>40238</v>
      </c>
      <c r="B143">
        <v>2008.2449183200001</v>
      </c>
      <c r="C143" s="6">
        <f t="shared" si="13"/>
        <v>1118369.5958664038</v>
      </c>
      <c r="D143" s="10">
        <f t="shared" si="14"/>
        <v>1.7989201405212984E-3</v>
      </c>
      <c r="E143" s="12">
        <f t="shared" si="15"/>
        <v>111.83695958664049</v>
      </c>
      <c r="F143" s="13">
        <f>IF(B143="","",E143/MAX(E$23:E142)-1)</f>
        <v>-9.367460837353514E-3</v>
      </c>
      <c r="G143">
        <f t="shared" si="16"/>
        <v>3</v>
      </c>
      <c r="H143">
        <f t="shared" si="17"/>
        <v>2010</v>
      </c>
    </row>
    <row r="144" spans="1:8" x14ac:dyDescent="0.2">
      <c r="A144" s="17">
        <v>40245</v>
      </c>
      <c r="B144">
        <v>1977.8534770799999</v>
      </c>
      <c r="C144" s="6">
        <f t="shared" si="13"/>
        <v>1120347.4493434837</v>
      </c>
      <c r="D144" s="10">
        <f t="shared" si="14"/>
        <v>1.7685150637054559E-3</v>
      </c>
      <c r="E144" s="12">
        <f t="shared" si="15"/>
        <v>112.03474493434848</v>
      </c>
      <c r="F144" s="13">
        <f>IF(B144="","",E144/MAX(E$23:E143)-1)</f>
        <v>-7.6155122692476152E-3</v>
      </c>
      <c r="G144">
        <f t="shared" si="16"/>
        <v>3</v>
      </c>
      <c r="H144">
        <f t="shared" si="17"/>
        <v>2010</v>
      </c>
    </row>
    <row r="145" spans="1:8" x14ac:dyDescent="0.2">
      <c r="A145" s="17">
        <v>40252</v>
      </c>
      <c r="B145">
        <v>2539.5380666999999</v>
      </c>
      <c r="C145" s="6">
        <f t="shared" si="13"/>
        <v>1122886.9874101838</v>
      </c>
      <c r="D145" s="10">
        <f t="shared" si="14"/>
        <v>2.2667415079029585E-3</v>
      </c>
      <c r="E145" s="12">
        <f t="shared" si="15"/>
        <v>112.28869874101849</v>
      </c>
      <c r="F145" s="13">
        <f>IF(B145="","",E145/MAX(E$23:E144)-1)</f>
        <v>-5.3660331591093291E-3</v>
      </c>
      <c r="G145">
        <f t="shared" si="16"/>
        <v>3</v>
      </c>
      <c r="H145">
        <f t="shared" si="17"/>
        <v>2010</v>
      </c>
    </row>
    <row r="146" spans="1:8" x14ac:dyDescent="0.2">
      <c r="A146" s="17">
        <v>40259</v>
      </c>
      <c r="B146">
        <v>1329.2506379220001</v>
      </c>
      <c r="C146" s="6">
        <f t="shared" si="13"/>
        <v>1124216.2380481057</v>
      </c>
      <c r="D146" s="10">
        <f t="shared" si="14"/>
        <v>1.1837795368772053E-3</v>
      </c>
      <c r="E146" s="12">
        <f t="shared" si="15"/>
        <v>112.42162380481068</v>
      </c>
      <c r="F146" s="13">
        <f>IF(B146="","",E146/MAX(E$23:E145)-1)</f>
        <v>-4.1886058224800404E-3</v>
      </c>
      <c r="G146">
        <f t="shared" si="16"/>
        <v>3</v>
      </c>
      <c r="H146">
        <f t="shared" si="17"/>
        <v>2010</v>
      </c>
    </row>
    <row r="147" spans="1:8" x14ac:dyDescent="0.2">
      <c r="A147" s="17">
        <v>40266</v>
      </c>
      <c r="B147">
        <v>1333.329238176</v>
      </c>
      <c r="C147" s="6">
        <f t="shared" si="13"/>
        <v>1125549.5672862818</v>
      </c>
      <c r="D147" s="10">
        <f t="shared" si="14"/>
        <v>1.1860078097529758E-3</v>
      </c>
      <c r="E147" s="12">
        <f t="shared" si="15"/>
        <v>112.5549567286283</v>
      </c>
      <c r="F147" s="13">
        <f>IF(B147="","",E147/MAX(E$23:E146)-1)</f>
        <v>-3.0075657319444948E-3</v>
      </c>
      <c r="G147">
        <f t="shared" si="16"/>
        <v>3</v>
      </c>
      <c r="H147">
        <f t="shared" si="17"/>
        <v>2010</v>
      </c>
    </row>
    <row r="148" spans="1:8" x14ac:dyDescent="0.2">
      <c r="A148" s="17">
        <v>40273</v>
      </c>
      <c r="B148">
        <v>1262.6566529699999</v>
      </c>
      <c r="C148" s="6">
        <f t="shared" si="13"/>
        <v>1126812.2239392519</v>
      </c>
      <c r="D148" s="10">
        <f t="shared" si="14"/>
        <v>1.1218134586594708E-3</v>
      </c>
      <c r="E148" s="12">
        <f t="shared" si="15"/>
        <v>112.68122239392531</v>
      </c>
      <c r="F148" s="13">
        <f>IF(B148="","",E148/MAX(E$23:E147)-1)</f>
        <v>-1.8891262010009013E-3</v>
      </c>
      <c r="G148">
        <f t="shared" si="16"/>
        <v>4</v>
      </c>
      <c r="H148">
        <f t="shared" si="17"/>
        <v>2010</v>
      </c>
    </row>
    <row r="149" spans="1:8" x14ac:dyDescent="0.2">
      <c r="A149" s="17">
        <v>40280</v>
      </c>
      <c r="B149">
        <v>-1100.029543264</v>
      </c>
      <c r="C149" s="6">
        <f t="shared" si="13"/>
        <v>1125712.1943959878</v>
      </c>
      <c r="D149" s="10">
        <f t="shared" si="14"/>
        <v>-9.7623146065850541E-4</v>
      </c>
      <c r="E149" s="12">
        <f t="shared" si="15"/>
        <v>112.57121943959891</v>
      </c>
      <c r="F149" s="13">
        <f>IF(B149="","",E149/MAX(E$23:E148)-1)</f>
        <v>-2.8635134372287929E-3</v>
      </c>
      <c r="G149">
        <f t="shared" si="16"/>
        <v>4</v>
      </c>
      <c r="H149">
        <f t="shared" si="17"/>
        <v>2010</v>
      </c>
    </row>
    <row r="150" spans="1:8" x14ac:dyDescent="0.2">
      <c r="A150" s="17">
        <v>40287</v>
      </c>
      <c r="B150">
        <v>-1228.354168246</v>
      </c>
      <c r="C150" s="6">
        <f t="shared" si="13"/>
        <v>1124483.8402277417</v>
      </c>
      <c r="D150" s="10">
        <f t="shared" si="14"/>
        <v>-1.0911795877853736E-3</v>
      </c>
      <c r="E150" s="12">
        <f t="shared" si="15"/>
        <v>112.44838402277431</v>
      </c>
      <c r="F150" s="13">
        <f>IF(B150="","",E150/MAX(E$23:E149)-1)</f>
        <v>-3.951568417602136E-3</v>
      </c>
      <c r="G150">
        <f t="shared" si="16"/>
        <v>4</v>
      </c>
      <c r="H150">
        <f t="shared" si="17"/>
        <v>2010</v>
      </c>
    </row>
    <row r="151" spans="1:8" x14ac:dyDescent="0.2">
      <c r="A151" s="17">
        <v>40294</v>
      </c>
      <c r="B151">
        <v>1360.9849980240001</v>
      </c>
      <c r="C151" s="6">
        <f t="shared" si="13"/>
        <v>1125844.8252257658</v>
      </c>
      <c r="D151" s="10">
        <f t="shared" si="14"/>
        <v>1.2103197479018668E-3</v>
      </c>
      <c r="E151" s="12">
        <f t="shared" si="15"/>
        <v>112.58448252257672</v>
      </c>
      <c r="F151" s="13">
        <f>IF(B151="","",E151/MAX(E$23:E150)-1)</f>
        <v>-2.7460313309912721E-3</v>
      </c>
      <c r="G151">
        <f t="shared" si="16"/>
        <v>4</v>
      </c>
      <c r="H151">
        <f t="shared" si="17"/>
        <v>2010</v>
      </c>
    </row>
    <row r="152" spans="1:8" x14ac:dyDescent="0.2">
      <c r="A152" s="17">
        <v>40301</v>
      </c>
      <c r="B152">
        <v>-5.9072144355799994</v>
      </c>
      <c r="C152" s="6">
        <f t="shared" si="13"/>
        <v>1125838.9180113303</v>
      </c>
      <c r="D152" s="10">
        <f t="shared" si="14"/>
        <v>-5.2469170734870119E-6</v>
      </c>
      <c r="E152" s="12">
        <f t="shared" si="15"/>
        <v>112.58389180113316</v>
      </c>
      <c r="F152" s="13">
        <f>IF(B152="","",E152/MAX(E$23:E151)-1)</f>
        <v>-2.7512638398661249E-3</v>
      </c>
      <c r="G152">
        <f t="shared" si="16"/>
        <v>5</v>
      </c>
      <c r="H152">
        <f t="shared" si="17"/>
        <v>2010</v>
      </c>
    </row>
    <row r="153" spans="1:8" x14ac:dyDescent="0.2">
      <c r="A153" s="17">
        <v>40308</v>
      </c>
      <c r="B153">
        <v>1943.1590593600001</v>
      </c>
      <c r="C153" s="6">
        <f t="shared" si="13"/>
        <v>1127782.0770706902</v>
      </c>
      <c r="D153" s="10">
        <f t="shared" si="14"/>
        <v>1.7259654363275256E-3</v>
      </c>
      <c r="E153" s="12">
        <f t="shared" si="15"/>
        <v>112.77820770706916</v>
      </c>
      <c r="F153" s="13">
        <f>IF(B153="","",E153/MAX(E$23:E152)-1)</f>
        <v>-1.0300469898324449E-3</v>
      </c>
      <c r="G153">
        <f t="shared" si="16"/>
        <v>5</v>
      </c>
      <c r="H153">
        <f t="shared" si="17"/>
        <v>2010</v>
      </c>
    </row>
    <row r="154" spans="1:8" x14ac:dyDescent="0.2">
      <c r="A154" s="17">
        <v>40315</v>
      </c>
      <c r="B154">
        <v>-4809.3188452000004</v>
      </c>
      <c r="C154" s="6">
        <f t="shared" si="13"/>
        <v>1122972.7582254903</v>
      </c>
      <c r="D154" s="10">
        <f t="shared" si="14"/>
        <v>-4.2644043942351439E-3</v>
      </c>
      <c r="E154" s="12">
        <f t="shared" si="15"/>
        <v>112.29727582254917</v>
      </c>
      <c r="F154" s="13">
        <f>IF(B154="","",E154/MAX(E$23:E153)-1)</f>
        <v>-5.2900588471578303E-3</v>
      </c>
      <c r="G154">
        <f t="shared" si="16"/>
        <v>5</v>
      </c>
      <c r="H154">
        <f t="shared" si="17"/>
        <v>2010</v>
      </c>
    </row>
    <row r="155" spans="1:8" x14ac:dyDescent="0.2">
      <c r="A155" s="17">
        <v>40322</v>
      </c>
      <c r="B155">
        <v>2085.57712782</v>
      </c>
      <c r="C155" s="6">
        <f t="shared" si="13"/>
        <v>1125058.3353533105</v>
      </c>
      <c r="D155" s="10">
        <f t="shared" si="14"/>
        <v>1.8571929840183188E-3</v>
      </c>
      <c r="E155" s="12">
        <f t="shared" si="15"/>
        <v>112.50583353533118</v>
      </c>
      <c r="F155" s="13">
        <f>IF(B155="","",E155/MAX(E$23:E154)-1)</f>
        <v>-3.4426905233154725E-3</v>
      </c>
      <c r="G155">
        <f t="shared" si="16"/>
        <v>5</v>
      </c>
      <c r="H155">
        <f t="shared" si="17"/>
        <v>2010</v>
      </c>
    </row>
    <row r="156" spans="1:8" x14ac:dyDescent="0.2">
      <c r="A156" s="17">
        <v>40329</v>
      </c>
      <c r="B156">
        <v>1991.9464209740001</v>
      </c>
      <c r="C156" s="6">
        <f t="shared" si="13"/>
        <v>1127050.2817742846</v>
      </c>
      <c r="D156" s="10">
        <f t="shared" si="14"/>
        <v>1.7705272325709842E-3</v>
      </c>
      <c r="E156" s="12">
        <f t="shared" si="15"/>
        <v>112.70502817742857</v>
      </c>
      <c r="F156" s="13">
        <f>IF(B156="","",E156/MAX(E$23:E155)-1)</f>
        <v>-1.6782586680693656E-3</v>
      </c>
      <c r="G156">
        <f t="shared" si="16"/>
        <v>5</v>
      </c>
      <c r="H156">
        <f t="shared" si="17"/>
        <v>2010</v>
      </c>
    </row>
    <row r="157" spans="1:8" x14ac:dyDescent="0.2">
      <c r="A157" s="17">
        <v>40336</v>
      </c>
      <c r="B157">
        <v>2038.6188595799999</v>
      </c>
      <c r="C157" s="6">
        <f t="shared" si="13"/>
        <v>1129088.9006338646</v>
      </c>
      <c r="D157" s="10">
        <f t="shared" si="14"/>
        <v>1.8088091476899937E-3</v>
      </c>
      <c r="E157" s="12">
        <f t="shared" si="15"/>
        <v>112.90889006338656</v>
      </c>
      <c r="F157" s="13">
        <f>IF(B157="","",E157/MAX(E$23:E156)-1)</f>
        <v>1.275148299895168E-4</v>
      </c>
      <c r="G157">
        <f t="shared" si="16"/>
        <v>6</v>
      </c>
      <c r="H157">
        <f t="shared" si="17"/>
        <v>2010</v>
      </c>
    </row>
    <row r="158" spans="1:8" x14ac:dyDescent="0.2">
      <c r="A158" s="17">
        <v>40343</v>
      </c>
      <c r="B158">
        <v>3711.37770172</v>
      </c>
      <c r="C158" s="6">
        <f t="shared" si="13"/>
        <v>1132800.2783355846</v>
      </c>
      <c r="D158" s="10">
        <f t="shared" si="14"/>
        <v>3.2870553413786308E-3</v>
      </c>
      <c r="E158" s="12">
        <f t="shared" si="15"/>
        <v>113.28002783355855</v>
      </c>
      <c r="F158" s="13">
        <f>IF(B158="","",E158/MAX(E$23:E157)-1)</f>
        <v>3.2870553413786308E-3</v>
      </c>
      <c r="G158">
        <f t="shared" si="16"/>
        <v>6</v>
      </c>
      <c r="H158">
        <f t="shared" si="17"/>
        <v>2010</v>
      </c>
    </row>
    <row r="159" spans="1:8" x14ac:dyDescent="0.2">
      <c r="A159" s="17">
        <v>40350</v>
      </c>
      <c r="B159">
        <v>3369.8492037199999</v>
      </c>
      <c r="C159" s="6">
        <f t="shared" si="13"/>
        <v>1136170.1275393046</v>
      </c>
      <c r="D159" s="10">
        <f t="shared" si="14"/>
        <v>2.9747955294214812E-3</v>
      </c>
      <c r="E159" s="12">
        <f t="shared" si="15"/>
        <v>113.61701275393057</v>
      </c>
      <c r="F159" s="13">
        <f>IF(B159="","",E159/MAX(E$23:E158)-1)</f>
        <v>2.9747955294214812E-3</v>
      </c>
      <c r="G159">
        <f t="shared" si="16"/>
        <v>6</v>
      </c>
      <c r="H159">
        <f t="shared" si="17"/>
        <v>2010</v>
      </c>
    </row>
    <row r="160" spans="1:8" x14ac:dyDescent="0.2">
      <c r="A160" s="17">
        <v>40357</v>
      </c>
      <c r="B160">
        <v>-6287.0854646600001</v>
      </c>
      <c r="C160" s="6">
        <f t="shared" si="13"/>
        <v>1129883.0420746445</v>
      </c>
      <c r="D160" s="10">
        <f t="shared" si="14"/>
        <v>-5.5335775094497164E-3</v>
      </c>
      <c r="E160" s="12">
        <f t="shared" si="15"/>
        <v>112.98830420746455</v>
      </c>
      <c r="F160" s="13">
        <f>IF(B160="","",E160/MAX(E$23:E159)-1)</f>
        <v>-5.5335775094497164E-3</v>
      </c>
      <c r="G160">
        <f t="shared" si="16"/>
        <v>6</v>
      </c>
      <c r="H160">
        <f t="shared" si="17"/>
        <v>2010</v>
      </c>
    </row>
    <row r="161" spans="1:8" x14ac:dyDescent="0.2">
      <c r="A161" s="17">
        <v>40364</v>
      </c>
      <c r="B161">
        <v>1566.93868307</v>
      </c>
      <c r="C161" s="6">
        <f t="shared" si="13"/>
        <v>1131449.9807577145</v>
      </c>
      <c r="D161" s="10">
        <f t="shared" si="14"/>
        <v>1.3868149398834628E-3</v>
      </c>
      <c r="E161" s="12">
        <f t="shared" si="15"/>
        <v>113.14499807577157</v>
      </c>
      <c r="F161" s="13">
        <f>IF(B161="","",E161/MAX(E$23:E160)-1)</f>
        <v>-4.1544366175273462E-3</v>
      </c>
      <c r="G161">
        <f t="shared" si="16"/>
        <v>7</v>
      </c>
      <c r="H161">
        <f t="shared" si="17"/>
        <v>2010</v>
      </c>
    </row>
    <row r="162" spans="1:8" x14ac:dyDescent="0.2">
      <c r="A162" s="17">
        <v>40371</v>
      </c>
      <c r="B162">
        <v>-1203.7477091559999</v>
      </c>
      <c r="C162" s="6">
        <f t="shared" si="13"/>
        <v>1130246.2330485585</v>
      </c>
      <c r="D162" s="10">
        <f t="shared" si="14"/>
        <v>-1.0638982983144363E-3</v>
      </c>
      <c r="E162" s="12">
        <f t="shared" si="15"/>
        <v>113.02462330485596</v>
      </c>
      <c r="F162" s="13">
        <f>IF(B162="","",E162/MAX(E$23:E161)-1)</f>
        <v>-5.2139150177938909E-3</v>
      </c>
      <c r="G162">
        <f t="shared" si="16"/>
        <v>7</v>
      </c>
      <c r="H162">
        <f t="shared" si="17"/>
        <v>2010</v>
      </c>
    </row>
    <row r="163" spans="1:8" x14ac:dyDescent="0.2">
      <c r="A163" s="17">
        <v>40378</v>
      </c>
      <c r="B163">
        <v>617.228337442</v>
      </c>
      <c r="C163" s="6">
        <f t="shared" si="13"/>
        <v>1130863.4613860005</v>
      </c>
      <c r="D163" s="10">
        <f t="shared" si="14"/>
        <v>5.4610076936700835E-4</v>
      </c>
      <c r="E163" s="12">
        <f t="shared" si="15"/>
        <v>113.08634613860016</v>
      </c>
      <c r="F163" s="13">
        <f>IF(B163="","",E163/MAX(E$23:E162)-1)</f>
        <v>-4.6706615714295907E-3</v>
      </c>
      <c r="G163">
        <f t="shared" si="16"/>
        <v>7</v>
      </c>
      <c r="H163">
        <f t="shared" si="17"/>
        <v>2010</v>
      </c>
    </row>
    <row r="164" spans="1:8" x14ac:dyDescent="0.2">
      <c r="A164" s="17">
        <v>40385</v>
      </c>
      <c r="B164">
        <v>1386.8536944519999</v>
      </c>
      <c r="C164" s="6">
        <f t="shared" si="13"/>
        <v>1132250.3150804525</v>
      </c>
      <c r="D164" s="10">
        <f t="shared" si="14"/>
        <v>1.2263670565075824E-3</v>
      </c>
      <c r="E164" s="12">
        <f t="shared" si="15"/>
        <v>113.22503150804536</v>
      </c>
      <c r="F164" s="13">
        <f>IF(B164="","",E164/MAX(E$23:E163)-1)</f>
        <v>-3.4500224604051555E-3</v>
      </c>
      <c r="G164">
        <f t="shared" si="16"/>
        <v>7</v>
      </c>
      <c r="H164">
        <f t="shared" si="17"/>
        <v>2010</v>
      </c>
    </row>
    <row r="165" spans="1:8" x14ac:dyDescent="0.2">
      <c r="A165" s="17">
        <v>40392</v>
      </c>
      <c r="B165">
        <v>2927.0988259199999</v>
      </c>
      <c r="C165" s="6">
        <f t="shared" si="13"/>
        <v>1135177.4139063724</v>
      </c>
      <c r="D165" s="10">
        <f t="shared" si="14"/>
        <v>2.5852046909891069E-3</v>
      </c>
      <c r="E165" s="12">
        <f t="shared" si="15"/>
        <v>113.51774139063735</v>
      </c>
      <c r="F165" s="13">
        <f>IF(B165="","",E165/MAX(E$23:E164)-1)</f>
        <v>-8.7373678366475804E-4</v>
      </c>
      <c r="G165">
        <f t="shared" si="16"/>
        <v>8</v>
      </c>
      <c r="H165">
        <f t="shared" si="17"/>
        <v>2010</v>
      </c>
    </row>
    <row r="166" spans="1:8" x14ac:dyDescent="0.2">
      <c r="A166" s="17">
        <v>40399</v>
      </c>
      <c r="B166">
        <v>-3488.9197002400001</v>
      </c>
      <c r="C166" s="6">
        <f t="shared" si="13"/>
        <v>1131688.4942061324</v>
      </c>
      <c r="D166" s="10">
        <f t="shared" si="14"/>
        <v>-3.0734576441526773E-3</v>
      </c>
      <c r="E166" s="12">
        <f t="shared" si="15"/>
        <v>113.16884942061336</v>
      </c>
      <c r="F166" s="13">
        <f>IF(B166="","",E166/MAX(E$23:E165)-1)</f>
        <v>-3.9445090348206868E-3</v>
      </c>
      <c r="G166">
        <f t="shared" si="16"/>
        <v>8</v>
      </c>
      <c r="H166">
        <f t="shared" si="17"/>
        <v>2010</v>
      </c>
    </row>
    <row r="167" spans="1:8" x14ac:dyDescent="0.2">
      <c r="A167" s="17">
        <v>40406</v>
      </c>
      <c r="B167">
        <v>3406.7648372600001</v>
      </c>
      <c r="C167" s="6">
        <f t="shared" si="13"/>
        <v>1135095.2590433923</v>
      </c>
      <c r="D167" s="10">
        <f t="shared" si="14"/>
        <v>3.0103379637607119E-3</v>
      </c>
      <c r="E167" s="12">
        <f t="shared" si="15"/>
        <v>113.50952590433934</v>
      </c>
      <c r="F167" s="13">
        <f>IF(B167="","",E167/MAX(E$23:E166)-1)</f>
        <v>-9.4604537635589736E-4</v>
      </c>
      <c r="G167">
        <f t="shared" si="16"/>
        <v>8</v>
      </c>
      <c r="H167">
        <f t="shared" si="17"/>
        <v>2010</v>
      </c>
    </row>
    <row r="168" spans="1:8" x14ac:dyDescent="0.2">
      <c r="A168" s="17">
        <v>40413</v>
      </c>
      <c r="B168">
        <v>1704.4213308779999</v>
      </c>
      <c r="C168" s="6">
        <f t="shared" si="13"/>
        <v>1136799.6803742703</v>
      </c>
      <c r="D168" s="10">
        <f t="shared" si="14"/>
        <v>1.5015667780291508E-3</v>
      </c>
      <c r="E168" s="12">
        <f t="shared" si="15"/>
        <v>113.67996803742713</v>
      </c>
      <c r="F168" s="13">
        <f>IF(B168="","",E168/MAX(E$23:E167)-1)</f>
        <v>5.5410085136564646E-4</v>
      </c>
      <c r="G168">
        <f t="shared" si="16"/>
        <v>8</v>
      </c>
      <c r="H168">
        <f t="shared" si="17"/>
        <v>2010</v>
      </c>
    </row>
    <row r="169" spans="1:8" x14ac:dyDescent="0.2">
      <c r="A169" s="17">
        <v>40420</v>
      </c>
      <c r="B169">
        <v>-4309.64129804</v>
      </c>
      <c r="C169" s="6">
        <f t="shared" si="13"/>
        <v>1132490.0390762303</v>
      </c>
      <c r="D169" s="10">
        <f t="shared" si="14"/>
        <v>-3.7910296531937782E-3</v>
      </c>
      <c r="E169" s="12">
        <f t="shared" si="15"/>
        <v>113.24900390762312</v>
      </c>
      <c r="F169" s="13">
        <f>IF(B169="","",E169/MAX(E$23:E168)-1)</f>
        <v>-3.7910296531937782E-3</v>
      </c>
      <c r="G169">
        <f t="shared" si="16"/>
        <v>8</v>
      </c>
      <c r="H169">
        <f t="shared" si="17"/>
        <v>2010</v>
      </c>
    </row>
    <row r="170" spans="1:8" x14ac:dyDescent="0.2">
      <c r="A170" s="17">
        <v>40427</v>
      </c>
      <c r="B170">
        <v>-388.52493645999999</v>
      </c>
      <c r="C170" s="6">
        <f t="shared" si="13"/>
        <v>1132101.5141397703</v>
      </c>
      <c r="D170" s="10">
        <f t="shared" si="14"/>
        <v>-3.4307139405564957E-4</v>
      </c>
      <c r="E170" s="12">
        <f t="shared" si="15"/>
        <v>113.21015141397712</v>
      </c>
      <c r="F170" s="13">
        <f>IF(B170="","",E170/MAX(E$23:E169)-1)</f>
        <v>-4.1328004534214591E-3</v>
      </c>
      <c r="G170">
        <f t="shared" si="16"/>
        <v>9</v>
      </c>
      <c r="H170">
        <f t="shared" si="17"/>
        <v>2010</v>
      </c>
    </row>
    <row r="171" spans="1:8" x14ac:dyDescent="0.2">
      <c r="A171" s="17">
        <v>40434</v>
      </c>
      <c r="B171">
        <v>1690.664421492</v>
      </c>
      <c r="C171" s="6">
        <f t="shared" si="13"/>
        <v>1133792.1785612623</v>
      </c>
      <c r="D171" s="10">
        <f t="shared" si="14"/>
        <v>1.4933858849015547E-3</v>
      </c>
      <c r="E171" s="12">
        <f t="shared" si="15"/>
        <v>113.37921785612632</v>
      </c>
      <c r="F171" s="13">
        <f>IF(B171="","",E171/MAX(E$23:E170)-1)</f>
        <v>-2.6455864343821744E-3</v>
      </c>
      <c r="G171">
        <f t="shared" si="16"/>
        <v>9</v>
      </c>
      <c r="H171">
        <f t="shared" si="17"/>
        <v>2010</v>
      </c>
    </row>
    <row r="172" spans="1:8" x14ac:dyDescent="0.2">
      <c r="A172" s="17">
        <v>40441</v>
      </c>
      <c r="B172">
        <v>-30.674264772999997</v>
      </c>
      <c r="C172" s="6">
        <f t="shared" si="13"/>
        <v>1133761.5042964893</v>
      </c>
      <c r="D172" s="10">
        <f t="shared" si="14"/>
        <v>-2.7054574332940895E-5</v>
      </c>
      <c r="E172" s="12">
        <f t="shared" si="15"/>
        <v>113.37615042964902</v>
      </c>
      <c r="F172" s="13">
        <f>IF(B172="","",E172/MAX(E$23:E171)-1)</f>
        <v>-2.6725694335002492E-3</v>
      </c>
      <c r="G172">
        <f t="shared" si="16"/>
        <v>9</v>
      </c>
      <c r="H172">
        <f t="shared" si="17"/>
        <v>2010</v>
      </c>
    </row>
    <row r="173" spans="1:8" x14ac:dyDescent="0.2">
      <c r="A173" s="17">
        <v>40448</v>
      </c>
      <c r="B173">
        <v>2736.0278771599997</v>
      </c>
      <c r="C173" s="6">
        <f t="shared" si="13"/>
        <v>1136497.5321736494</v>
      </c>
      <c r="D173" s="10">
        <f t="shared" si="14"/>
        <v>2.4132305311053148E-3</v>
      </c>
      <c r="E173" s="12">
        <f t="shared" si="15"/>
        <v>113.64975321736503</v>
      </c>
      <c r="F173" s="13">
        <f>IF(B173="","",E173/MAX(E$23:E172)-1)</f>
        <v>-2.6578842854840801E-4</v>
      </c>
      <c r="G173">
        <f t="shared" si="16"/>
        <v>9</v>
      </c>
      <c r="H173">
        <f t="shared" si="17"/>
        <v>2010</v>
      </c>
    </row>
    <row r="174" spans="1:8" x14ac:dyDescent="0.2">
      <c r="A174" s="17">
        <v>40455</v>
      </c>
      <c r="B174">
        <v>-555.849446898</v>
      </c>
      <c r="C174" s="6">
        <f t="shared" si="13"/>
        <v>1135941.6827267513</v>
      </c>
      <c r="D174" s="10">
        <f t="shared" si="14"/>
        <v>-4.8908988463436387E-4</v>
      </c>
      <c r="E174" s="12">
        <f t="shared" si="15"/>
        <v>113.59416827267523</v>
      </c>
      <c r="F174" s="13">
        <f>IF(B174="","",E174/MAX(E$23:E173)-1)</f>
        <v>-7.5474831875088633E-4</v>
      </c>
      <c r="G174">
        <f t="shared" si="16"/>
        <v>10</v>
      </c>
      <c r="H174">
        <f t="shared" si="17"/>
        <v>2010</v>
      </c>
    </row>
    <row r="175" spans="1:8" x14ac:dyDescent="0.2">
      <c r="A175" s="17">
        <v>40462</v>
      </c>
      <c r="B175">
        <v>2888.4012457399999</v>
      </c>
      <c r="C175" s="6">
        <f t="shared" si="13"/>
        <v>1138830.0839724913</v>
      </c>
      <c r="D175" s="10">
        <f t="shared" si="14"/>
        <v>2.5427372634188039E-3</v>
      </c>
      <c r="E175" s="12">
        <f t="shared" si="15"/>
        <v>113.88300839724923</v>
      </c>
      <c r="F175" s="13">
        <f>IF(B175="","",E175/MAX(E$23:E174)-1)</f>
        <v>1.786069817993452E-3</v>
      </c>
      <c r="G175">
        <f t="shared" si="16"/>
        <v>10</v>
      </c>
      <c r="H175">
        <f t="shared" si="17"/>
        <v>2010</v>
      </c>
    </row>
    <row r="176" spans="1:8" x14ac:dyDescent="0.2">
      <c r="A176" s="17">
        <v>40469</v>
      </c>
      <c r="B176">
        <v>3001.9929908600002</v>
      </c>
      <c r="C176" s="6">
        <f t="shared" si="13"/>
        <v>1141832.0769633513</v>
      </c>
      <c r="D176" s="10">
        <f t="shared" si="14"/>
        <v>2.6360323924605744E-3</v>
      </c>
      <c r="E176" s="12">
        <f t="shared" si="15"/>
        <v>114.18320769633523</v>
      </c>
      <c r="F176" s="13">
        <f>IF(B176="","",E176/MAX(E$23:E175)-1)</f>
        <v>2.6360323924605744E-3</v>
      </c>
      <c r="G176">
        <f t="shared" si="16"/>
        <v>10</v>
      </c>
      <c r="H176">
        <f t="shared" si="17"/>
        <v>2010</v>
      </c>
    </row>
    <row r="177" spans="1:8" x14ac:dyDescent="0.2">
      <c r="A177" s="17">
        <v>40476</v>
      </c>
      <c r="B177">
        <v>-5570.6216009199998</v>
      </c>
      <c r="C177" s="6">
        <f t="shared" si="13"/>
        <v>1136261.4553624312</v>
      </c>
      <c r="D177" s="10">
        <f t="shared" si="14"/>
        <v>-4.8786697390170719E-3</v>
      </c>
      <c r="E177" s="12">
        <f t="shared" si="15"/>
        <v>113.62614553624321</v>
      </c>
      <c r="F177" s="13">
        <f>IF(B177="","",E177/MAX(E$23:E176)-1)</f>
        <v>-4.8786697390170719E-3</v>
      </c>
      <c r="G177">
        <f t="shared" si="16"/>
        <v>10</v>
      </c>
      <c r="H177">
        <f t="shared" si="17"/>
        <v>2010</v>
      </c>
    </row>
    <row r="178" spans="1:8" x14ac:dyDescent="0.2">
      <c r="A178" s="17">
        <v>40483</v>
      </c>
      <c r="B178">
        <v>3220.58997864</v>
      </c>
      <c r="C178" s="6">
        <f t="shared" si="13"/>
        <v>1139482.0453410712</v>
      </c>
      <c r="D178" s="10">
        <f t="shared" si="14"/>
        <v>2.8343740460796685E-3</v>
      </c>
      <c r="E178" s="12">
        <f t="shared" si="15"/>
        <v>113.94820453410722</v>
      </c>
      <c r="F178" s="13">
        <f>IF(B178="","",E178/MAX(E$23:E177)-1)</f>
        <v>-2.0581236678250958E-3</v>
      </c>
      <c r="G178">
        <f t="shared" si="16"/>
        <v>11</v>
      </c>
      <c r="H178">
        <f t="shared" si="17"/>
        <v>2010</v>
      </c>
    </row>
    <row r="179" spans="1:8" x14ac:dyDescent="0.2">
      <c r="A179" s="17">
        <v>40490</v>
      </c>
      <c r="B179">
        <v>2695.28044254</v>
      </c>
      <c r="C179" s="6">
        <f t="shared" si="13"/>
        <v>1142177.3257836113</v>
      </c>
      <c r="D179" s="10">
        <f t="shared" si="14"/>
        <v>2.3653557803391401E-3</v>
      </c>
      <c r="E179" s="12">
        <f t="shared" si="15"/>
        <v>114.21773257836124</v>
      </c>
      <c r="F179" s="13">
        <f>IF(B179="","",E179/MAX(E$23:E178)-1)</f>
        <v>3.0236391779969729E-4</v>
      </c>
      <c r="G179">
        <f t="shared" si="16"/>
        <v>11</v>
      </c>
      <c r="H179">
        <f t="shared" si="17"/>
        <v>2010</v>
      </c>
    </row>
    <row r="180" spans="1:8" x14ac:dyDescent="0.2">
      <c r="A180" s="17">
        <v>40497</v>
      </c>
      <c r="B180">
        <v>3007.9262671800002</v>
      </c>
      <c r="C180" s="6">
        <f t="shared" si="13"/>
        <v>1145185.2520507912</v>
      </c>
      <c r="D180" s="10">
        <f t="shared" si="14"/>
        <v>2.6335019959500272E-3</v>
      </c>
      <c r="E180" s="12">
        <f t="shared" si="15"/>
        <v>114.51852520507924</v>
      </c>
      <c r="F180" s="13">
        <f>IF(B180="","",E180/MAX(E$23:E179)-1)</f>
        <v>2.6335019959500272E-3</v>
      </c>
      <c r="G180">
        <f t="shared" si="16"/>
        <v>11</v>
      </c>
      <c r="H180">
        <f t="shared" si="17"/>
        <v>2010</v>
      </c>
    </row>
    <row r="181" spans="1:8" x14ac:dyDescent="0.2">
      <c r="A181" s="17">
        <v>40504</v>
      </c>
      <c r="B181">
        <v>2365.5336543799999</v>
      </c>
      <c r="C181" s="6">
        <f t="shared" si="13"/>
        <v>1147550.7857051711</v>
      </c>
      <c r="D181" s="10">
        <f t="shared" si="14"/>
        <v>2.0656340536553408E-3</v>
      </c>
      <c r="E181" s="12">
        <f t="shared" si="15"/>
        <v>114.75507857051724</v>
      </c>
      <c r="F181" s="13">
        <f>IF(B181="","",E181/MAX(E$23:E180)-1)</f>
        <v>2.0656340536553408E-3</v>
      </c>
      <c r="G181">
        <f t="shared" si="16"/>
        <v>11</v>
      </c>
      <c r="H181">
        <f t="shared" si="17"/>
        <v>2010</v>
      </c>
    </row>
    <row r="182" spans="1:8" x14ac:dyDescent="0.2">
      <c r="A182" s="17">
        <v>40511</v>
      </c>
      <c r="B182">
        <v>-3139.8652034800002</v>
      </c>
      <c r="C182" s="6">
        <f t="shared" si="13"/>
        <v>1144410.9205016911</v>
      </c>
      <c r="D182" s="10">
        <f t="shared" si="14"/>
        <v>-2.7361448770657493E-3</v>
      </c>
      <c r="E182" s="12">
        <f t="shared" si="15"/>
        <v>114.44109205016925</v>
      </c>
      <c r="F182" s="13">
        <f>IF(B182="","",E182/MAX(E$23:E181)-1)</f>
        <v>-2.7361448770657493E-3</v>
      </c>
      <c r="G182">
        <f t="shared" si="16"/>
        <v>11</v>
      </c>
      <c r="H182">
        <f t="shared" si="17"/>
        <v>2010</v>
      </c>
    </row>
    <row r="183" spans="1:8" x14ac:dyDescent="0.2">
      <c r="A183" s="17">
        <v>40518</v>
      </c>
      <c r="B183">
        <v>1847.929324558</v>
      </c>
      <c r="C183" s="6">
        <f t="shared" si="13"/>
        <v>1146258.8498262491</v>
      </c>
      <c r="D183" s="10">
        <f t="shared" si="14"/>
        <v>1.6147428265957942E-3</v>
      </c>
      <c r="E183" s="12">
        <f t="shared" si="15"/>
        <v>114.62588498262505</v>
      </c>
      <c r="F183" s="13">
        <f>IF(B183="","",E183/MAX(E$23:E182)-1)</f>
        <v>-1.1258202207826695E-3</v>
      </c>
      <c r="G183">
        <f t="shared" si="16"/>
        <v>12</v>
      </c>
      <c r="H183">
        <f t="shared" si="17"/>
        <v>2010</v>
      </c>
    </row>
    <row r="184" spans="1:8" x14ac:dyDescent="0.2">
      <c r="A184" s="17">
        <v>40525</v>
      </c>
      <c r="B184">
        <v>-4765.8768425799999</v>
      </c>
      <c r="C184" s="6">
        <f t="shared" si="13"/>
        <v>1141492.972983669</v>
      </c>
      <c r="D184" s="10">
        <f t="shared" si="14"/>
        <v>-4.157766671378349E-3</v>
      </c>
      <c r="E184" s="12">
        <f t="shared" si="15"/>
        <v>114.14929729836705</v>
      </c>
      <c r="F184" s="13">
        <f>IF(B184="","",E184/MAX(E$23:E183)-1)</f>
        <v>-5.2789059943690875E-3</v>
      </c>
      <c r="G184">
        <f t="shared" si="16"/>
        <v>12</v>
      </c>
      <c r="H184">
        <f t="shared" si="17"/>
        <v>2010</v>
      </c>
    </row>
    <row r="185" spans="1:8" x14ac:dyDescent="0.2">
      <c r="A185" s="17">
        <v>40532</v>
      </c>
      <c r="B185">
        <v>1502.673527018</v>
      </c>
      <c r="C185" s="6">
        <f t="shared" si="13"/>
        <v>1142995.646510687</v>
      </c>
      <c r="D185" s="10">
        <f t="shared" si="14"/>
        <v>1.3164106679433019E-3</v>
      </c>
      <c r="E185" s="12">
        <f t="shared" si="15"/>
        <v>114.29956465106885</v>
      </c>
      <c r="F185" s="13">
        <f>IF(B185="","",E185/MAX(E$23:E184)-1)</f>
        <v>-3.9694445345918039E-3</v>
      </c>
      <c r="G185">
        <f t="shared" si="16"/>
        <v>12</v>
      </c>
      <c r="H185">
        <f t="shared" si="17"/>
        <v>2010</v>
      </c>
    </row>
    <row r="186" spans="1:8" x14ac:dyDescent="0.2">
      <c r="A186" s="17">
        <v>40539</v>
      </c>
      <c r="B186">
        <v>-2362.15741656</v>
      </c>
      <c r="C186" s="6">
        <f t="shared" si="13"/>
        <v>1140633.489094127</v>
      </c>
      <c r="D186" s="10">
        <f t="shared" si="14"/>
        <v>-2.066637282277628E-3</v>
      </c>
      <c r="E186" s="12">
        <f t="shared" si="15"/>
        <v>114.06334890941285</v>
      </c>
      <c r="F186" s="13">
        <f>IF(B186="","",E186/MAX(E$23:E185)-1)</f>
        <v>-6.027878414804233E-3</v>
      </c>
      <c r="G186">
        <f t="shared" si="16"/>
        <v>12</v>
      </c>
      <c r="H186">
        <f t="shared" si="17"/>
        <v>2010</v>
      </c>
    </row>
    <row r="187" spans="1:8" x14ac:dyDescent="0.2">
      <c r="A187" s="17">
        <v>40546</v>
      </c>
      <c r="B187">
        <v>1915.3198316</v>
      </c>
      <c r="C187" s="6">
        <f t="shared" si="13"/>
        <v>1142548.8089257269</v>
      </c>
      <c r="D187" s="10">
        <f t="shared" si="14"/>
        <v>1.6791720126689835E-3</v>
      </c>
      <c r="E187" s="12">
        <f t="shared" si="15"/>
        <v>114.25488089257284</v>
      </c>
      <c r="F187" s="13">
        <f>IF(B187="","",E187/MAX(E$23:E186)-1)</f>
        <v>-4.3588282468651762E-3</v>
      </c>
      <c r="G187">
        <f t="shared" si="16"/>
        <v>1</v>
      </c>
      <c r="H187">
        <f t="shared" si="17"/>
        <v>2011</v>
      </c>
    </row>
    <row r="188" spans="1:8" x14ac:dyDescent="0.2">
      <c r="A188" s="17">
        <v>40553</v>
      </c>
      <c r="B188">
        <v>2515.38829614</v>
      </c>
      <c r="C188" s="6">
        <f t="shared" si="13"/>
        <v>1145064.1972218668</v>
      </c>
      <c r="D188" s="10">
        <f t="shared" si="14"/>
        <v>2.2015587224715194E-3</v>
      </c>
      <c r="E188" s="12">
        <f t="shared" si="15"/>
        <v>114.50641972218683</v>
      </c>
      <c r="F188" s="13">
        <f>IF(B188="","",E188/MAX(E$23:E187)-1)</f>
        <v>-2.1668657407402092E-3</v>
      </c>
      <c r="G188">
        <f t="shared" si="16"/>
        <v>1</v>
      </c>
      <c r="H188">
        <f t="shared" si="17"/>
        <v>2011</v>
      </c>
    </row>
    <row r="189" spans="1:8" x14ac:dyDescent="0.2">
      <c r="A189" s="17">
        <v>40560</v>
      </c>
      <c r="B189">
        <v>2177.7242460799998</v>
      </c>
      <c r="C189" s="6">
        <f t="shared" si="13"/>
        <v>1147241.9214679468</v>
      </c>
      <c r="D189" s="10">
        <f t="shared" si="14"/>
        <v>1.9018359419180619E-3</v>
      </c>
      <c r="E189" s="12">
        <f t="shared" si="15"/>
        <v>114.72419214679485</v>
      </c>
      <c r="F189" s="13">
        <f>IF(B189="","",E189/MAX(E$23:E188)-1)</f>
        <v>-2.691508219692107E-4</v>
      </c>
      <c r="G189">
        <f t="shared" si="16"/>
        <v>1</v>
      </c>
      <c r="H189">
        <f t="shared" si="17"/>
        <v>2011</v>
      </c>
    </row>
    <row r="190" spans="1:8" x14ac:dyDescent="0.2">
      <c r="A190" s="17">
        <v>40567</v>
      </c>
      <c r="B190">
        <v>2385.01117742</v>
      </c>
      <c r="C190" s="6">
        <f t="shared" si="13"/>
        <v>1149626.9326453668</v>
      </c>
      <c r="D190" s="10">
        <f t="shared" si="14"/>
        <v>2.0789086702550641E-3</v>
      </c>
      <c r="E190" s="12">
        <f t="shared" si="15"/>
        <v>114.96269326453682</v>
      </c>
      <c r="F190" s="13">
        <f>IF(B190="","",E190/MAX(E$23:E189)-1)</f>
        <v>1.8091983083083907E-3</v>
      </c>
      <c r="G190">
        <f t="shared" si="16"/>
        <v>1</v>
      </c>
      <c r="H190">
        <f t="shared" si="17"/>
        <v>2011</v>
      </c>
    </row>
    <row r="191" spans="1:8" x14ac:dyDescent="0.2">
      <c r="A191" s="17">
        <v>40574</v>
      </c>
      <c r="B191">
        <v>1335.0420148640001</v>
      </c>
      <c r="C191" s="6">
        <f t="shared" si="13"/>
        <v>1150961.9746602308</v>
      </c>
      <c r="D191" s="10">
        <f t="shared" si="14"/>
        <v>1.1612828274578657E-3</v>
      </c>
      <c r="E191" s="12">
        <f t="shared" si="15"/>
        <v>115.09619746602324</v>
      </c>
      <c r="F191" s="13">
        <f>IF(B191="","",E191/MAX(E$23:E190)-1)</f>
        <v>1.1612828274578657E-3</v>
      </c>
      <c r="G191">
        <f t="shared" si="16"/>
        <v>1</v>
      </c>
      <c r="H191">
        <f t="shared" si="17"/>
        <v>2011</v>
      </c>
    </row>
    <row r="192" spans="1:8" x14ac:dyDescent="0.2">
      <c r="A192" s="17">
        <v>40581</v>
      </c>
      <c r="B192">
        <v>2210.2532264199999</v>
      </c>
      <c r="C192" s="6">
        <f t="shared" si="13"/>
        <v>1153172.2278866507</v>
      </c>
      <c r="D192" s="10">
        <f t="shared" si="14"/>
        <v>1.9203529526441443E-3</v>
      </c>
      <c r="E192" s="12">
        <f t="shared" si="15"/>
        <v>115.31722278866523</v>
      </c>
      <c r="F192" s="13">
        <f>IF(B192="","",E192/MAX(E$23:E191)-1)</f>
        <v>1.9203529526441443E-3</v>
      </c>
      <c r="G192">
        <f t="shared" si="16"/>
        <v>2</v>
      </c>
      <c r="H192">
        <f t="shared" si="17"/>
        <v>2011</v>
      </c>
    </row>
    <row r="193" spans="1:8" x14ac:dyDescent="0.2">
      <c r="A193" s="17">
        <v>40588</v>
      </c>
      <c r="B193">
        <v>1751.3596341</v>
      </c>
      <c r="C193" s="6">
        <f t="shared" si="13"/>
        <v>1154923.5875207507</v>
      </c>
      <c r="D193" s="10">
        <f t="shared" si="14"/>
        <v>1.518732060786343E-3</v>
      </c>
      <c r="E193" s="12">
        <f t="shared" si="15"/>
        <v>115.49235875207522</v>
      </c>
      <c r="F193" s="13">
        <f>IF(B193="","",E193/MAX(E$23:E192)-1)</f>
        <v>1.518732060786343E-3</v>
      </c>
      <c r="G193">
        <f t="shared" si="16"/>
        <v>2</v>
      </c>
      <c r="H193">
        <f t="shared" si="17"/>
        <v>2011</v>
      </c>
    </row>
    <row r="194" spans="1:8" x14ac:dyDescent="0.2">
      <c r="A194" s="17">
        <v>40595</v>
      </c>
      <c r="B194">
        <v>-1923.2897264819999</v>
      </c>
      <c r="C194" s="6">
        <f t="shared" si="13"/>
        <v>1153000.2977942687</v>
      </c>
      <c r="D194" s="10">
        <f t="shared" si="14"/>
        <v>-1.6652960830167984E-3</v>
      </c>
      <c r="E194" s="12">
        <f t="shared" si="15"/>
        <v>115.30002977942702</v>
      </c>
      <c r="F194" s="13">
        <f>IF(B194="","",E194/MAX(E$23:E193)-1)</f>
        <v>-1.6652960830167984E-3</v>
      </c>
      <c r="G194">
        <f t="shared" si="16"/>
        <v>2</v>
      </c>
      <c r="H194">
        <f t="shared" si="17"/>
        <v>2011</v>
      </c>
    </row>
    <row r="195" spans="1:8" x14ac:dyDescent="0.2">
      <c r="A195" s="17">
        <v>40602</v>
      </c>
      <c r="B195">
        <v>2223.0478347399999</v>
      </c>
      <c r="C195" s="6">
        <f t="shared" si="13"/>
        <v>1155223.3456290087</v>
      </c>
      <c r="D195" s="10">
        <f t="shared" si="14"/>
        <v>1.9280548660678409E-3</v>
      </c>
      <c r="E195" s="12">
        <f t="shared" si="15"/>
        <v>115.52233456290101</v>
      </c>
      <c r="F195" s="13">
        <f>IF(B195="","",E195/MAX(E$23:E194)-1)</f>
        <v>2.5954800083471952E-4</v>
      </c>
      <c r="G195">
        <f t="shared" si="16"/>
        <v>2</v>
      </c>
      <c r="H195">
        <f t="shared" si="17"/>
        <v>2011</v>
      </c>
    </row>
    <row r="196" spans="1:8" x14ac:dyDescent="0.2">
      <c r="A196" s="17">
        <v>40609</v>
      </c>
      <c r="B196">
        <v>1922.4939357139999</v>
      </c>
      <c r="C196" s="6">
        <f t="shared" si="13"/>
        <v>1157145.8395647227</v>
      </c>
      <c r="D196" s="10">
        <f t="shared" si="14"/>
        <v>1.6641751077730582E-3</v>
      </c>
      <c r="E196" s="12">
        <f t="shared" si="15"/>
        <v>115.71458395647242</v>
      </c>
      <c r="F196" s="13">
        <f>IF(B196="","",E196/MAX(E$23:E195)-1)</f>
        <v>1.6641751077730582E-3</v>
      </c>
      <c r="G196">
        <f t="shared" si="16"/>
        <v>3</v>
      </c>
      <c r="H196">
        <f t="shared" si="17"/>
        <v>2011</v>
      </c>
    </row>
    <row r="197" spans="1:8" x14ac:dyDescent="0.2">
      <c r="A197" s="17">
        <v>40616</v>
      </c>
      <c r="B197">
        <v>2358.1928131</v>
      </c>
      <c r="C197" s="6">
        <f t="shared" ref="C197:C260" si="18">IF(B197="","",C196+B197)</f>
        <v>1159504.0323778228</v>
      </c>
      <c r="D197" s="10">
        <f t="shared" ref="D197:D260" si="19">IF(B197="","",C197/C196-1)</f>
        <v>2.0379391537950209E-3</v>
      </c>
      <c r="E197" s="12">
        <f t="shared" ref="E197:E260" si="20">IF(B197="","",E196*(1+D197))</f>
        <v>115.95040323778242</v>
      </c>
      <c r="F197" s="13">
        <f>IF(B197="","",E197/MAX(E$23:E196)-1)</f>
        <v>2.0379391537950209E-3</v>
      </c>
      <c r="G197">
        <f t="shared" ref="G197:G260" si="21">MONTH(A197)</f>
        <v>3</v>
      </c>
      <c r="H197">
        <f t="shared" ref="H197:H260" si="22">YEAR(A197)</f>
        <v>2011</v>
      </c>
    </row>
    <row r="198" spans="1:8" x14ac:dyDescent="0.2">
      <c r="A198" s="17">
        <v>40623</v>
      </c>
      <c r="B198">
        <v>-1706.4486158340001</v>
      </c>
      <c r="C198" s="6">
        <f t="shared" si="18"/>
        <v>1157797.5837619889</v>
      </c>
      <c r="D198" s="10">
        <f t="shared" si="19"/>
        <v>-1.4717056329113243E-3</v>
      </c>
      <c r="E198" s="12">
        <f t="shared" si="20"/>
        <v>115.77975837619904</v>
      </c>
      <c r="F198" s="13">
        <f>IF(B198="","",E198/MAX(E$23:E197)-1)</f>
        <v>-1.4717056329113243E-3</v>
      </c>
      <c r="G198">
        <f t="shared" si="21"/>
        <v>3</v>
      </c>
      <c r="H198">
        <f t="shared" si="22"/>
        <v>2011</v>
      </c>
    </row>
    <row r="199" spans="1:8" x14ac:dyDescent="0.2">
      <c r="A199" s="17">
        <v>40630</v>
      </c>
      <c r="B199">
        <v>1975.3501811360002</v>
      </c>
      <c r="C199" s="6">
        <f t="shared" si="18"/>
        <v>1159772.933943125</v>
      </c>
      <c r="D199" s="10">
        <f t="shared" si="19"/>
        <v>1.7061273998495441E-3</v>
      </c>
      <c r="E199" s="12">
        <f t="shared" si="20"/>
        <v>115.97729339431264</v>
      </c>
      <c r="F199" s="13">
        <f>IF(B199="","",E199/MAX(E$23:E198)-1)</f>
        <v>2.319108496333655E-4</v>
      </c>
      <c r="G199">
        <f t="shared" si="21"/>
        <v>3</v>
      </c>
      <c r="H199">
        <f t="shared" si="22"/>
        <v>2011</v>
      </c>
    </row>
    <row r="200" spans="1:8" x14ac:dyDescent="0.2">
      <c r="A200" s="17">
        <v>40637</v>
      </c>
      <c r="B200">
        <v>-5812.9929806199998</v>
      </c>
      <c r="C200" s="6">
        <f t="shared" si="18"/>
        <v>1153959.9409625051</v>
      </c>
      <c r="D200" s="10">
        <f t="shared" si="19"/>
        <v>-5.0121819629436182E-3</v>
      </c>
      <c r="E200" s="12">
        <f t="shared" si="20"/>
        <v>115.39599409625065</v>
      </c>
      <c r="F200" s="13">
        <f>IF(B200="","",E200/MAX(E$23:E199)-1)</f>
        <v>-5.0121819629436182E-3</v>
      </c>
      <c r="G200">
        <f t="shared" si="21"/>
        <v>4</v>
      </c>
      <c r="H200">
        <f t="shared" si="22"/>
        <v>2011</v>
      </c>
    </row>
    <row r="201" spans="1:8" x14ac:dyDescent="0.2">
      <c r="A201" s="17">
        <v>40644</v>
      </c>
      <c r="B201">
        <v>-4878.7256124400001</v>
      </c>
      <c r="C201" s="6">
        <f t="shared" si="18"/>
        <v>1149081.2153500651</v>
      </c>
      <c r="D201" s="10">
        <f t="shared" si="19"/>
        <v>-4.2278119363230449E-3</v>
      </c>
      <c r="E201" s="12">
        <f t="shared" si="20"/>
        <v>114.90812153500666</v>
      </c>
      <c r="F201" s="13">
        <f>IF(B201="","",E201/MAX(E$23:E200)-1)</f>
        <v>-9.218803336536685E-3</v>
      </c>
      <c r="G201">
        <f t="shared" si="21"/>
        <v>4</v>
      </c>
      <c r="H201">
        <f t="shared" si="22"/>
        <v>2011</v>
      </c>
    </row>
    <row r="202" spans="1:8" x14ac:dyDescent="0.2">
      <c r="A202" s="17">
        <v>40651</v>
      </c>
      <c r="B202">
        <v>-4976.75413278</v>
      </c>
      <c r="C202" s="6">
        <f t="shared" si="18"/>
        <v>1144104.4612172851</v>
      </c>
      <c r="D202" s="10">
        <f t="shared" si="19"/>
        <v>-4.3310725702393471E-3</v>
      </c>
      <c r="E202" s="12">
        <f t="shared" si="20"/>
        <v>114.41044612172865</v>
      </c>
      <c r="F202" s="13">
        <f>IF(B202="","",E202/MAX(E$23:E201)-1)</f>
        <v>-1.3509948600514798E-2</v>
      </c>
      <c r="G202">
        <f t="shared" si="21"/>
        <v>4</v>
      </c>
      <c r="H202">
        <f t="shared" si="22"/>
        <v>2011</v>
      </c>
    </row>
    <row r="203" spans="1:8" x14ac:dyDescent="0.2">
      <c r="A203" s="17">
        <v>40658</v>
      </c>
      <c r="B203">
        <v>-1649.791406546</v>
      </c>
      <c r="C203" s="6">
        <f t="shared" si="18"/>
        <v>1142454.6698107391</v>
      </c>
      <c r="D203" s="10">
        <f t="shared" si="19"/>
        <v>-1.4419936836804759E-3</v>
      </c>
      <c r="E203" s="12">
        <f t="shared" si="20"/>
        <v>114.24546698107406</v>
      </c>
      <c r="F203" s="13">
        <f>IF(B203="","",E203/MAX(E$23:E202)-1)</f>
        <v>-1.4932461023646426E-2</v>
      </c>
      <c r="G203">
        <f t="shared" si="21"/>
        <v>4</v>
      </c>
      <c r="H203">
        <f t="shared" si="22"/>
        <v>2011</v>
      </c>
    </row>
    <row r="204" spans="1:8" x14ac:dyDescent="0.2">
      <c r="A204" s="17">
        <v>40665</v>
      </c>
      <c r="B204">
        <v>2021.7301886</v>
      </c>
      <c r="C204" s="6">
        <f t="shared" si="18"/>
        <v>1144476.3999993391</v>
      </c>
      <c r="D204" s="10">
        <f t="shared" si="19"/>
        <v>1.7696371173614445E-3</v>
      </c>
      <c r="E204" s="12">
        <f t="shared" si="20"/>
        <v>114.44763999993405</v>
      </c>
      <c r="F204" s="13">
        <f>IF(B204="","",E204/MAX(E$23:E203)-1)</f>
        <v>-1.318924894356599E-2</v>
      </c>
      <c r="G204">
        <f t="shared" si="21"/>
        <v>5</v>
      </c>
      <c r="H204">
        <f t="shared" si="22"/>
        <v>2011</v>
      </c>
    </row>
    <row r="205" spans="1:8" x14ac:dyDescent="0.2">
      <c r="A205" s="17">
        <v>40672</v>
      </c>
      <c r="B205">
        <v>2417.3153830000001</v>
      </c>
      <c r="C205" s="6">
        <f t="shared" si="18"/>
        <v>1146893.7153823392</v>
      </c>
      <c r="D205" s="10">
        <f t="shared" si="19"/>
        <v>2.1121583485701478E-3</v>
      </c>
      <c r="E205" s="12">
        <f t="shared" si="20"/>
        <v>114.68937153823407</v>
      </c>
      <c r="F205" s="13">
        <f>IF(B205="","",E205/MAX(E$23:E204)-1)</f>
        <v>-1.1104948377263391E-2</v>
      </c>
      <c r="G205">
        <f t="shared" si="21"/>
        <v>5</v>
      </c>
      <c r="H205">
        <f t="shared" si="22"/>
        <v>2011</v>
      </c>
    </row>
    <row r="206" spans="1:8" x14ac:dyDescent="0.2">
      <c r="A206" s="17">
        <v>40679</v>
      </c>
      <c r="B206">
        <v>2542.7508863600001</v>
      </c>
      <c r="C206" s="6">
        <f t="shared" si="18"/>
        <v>1149436.4662686992</v>
      </c>
      <c r="D206" s="10">
        <f t="shared" si="19"/>
        <v>2.2170763099109703E-3</v>
      </c>
      <c r="E206" s="12">
        <f t="shared" si="20"/>
        <v>114.94364662687006</v>
      </c>
      <c r="F206" s="13">
        <f>IF(B206="","",E206/MAX(E$23:E205)-1)</f>
        <v>-8.9124925853224513E-3</v>
      </c>
      <c r="G206">
        <f t="shared" si="21"/>
        <v>5</v>
      </c>
      <c r="H206">
        <f t="shared" si="22"/>
        <v>2011</v>
      </c>
    </row>
    <row r="207" spans="1:8" x14ac:dyDescent="0.2">
      <c r="A207" s="17">
        <v>40686</v>
      </c>
      <c r="B207">
        <v>-9500.1253140200006</v>
      </c>
      <c r="C207" s="6">
        <f t="shared" si="18"/>
        <v>1139936.3409546791</v>
      </c>
      <c r="D207" s="10">
        <f t="shared" si="19"/>
        <v>-8.2650286403905815E-3</v>
      </c>
      <c r="E207" s="12">
        <f t="shared" si="20"/>
        <v>113.99363409546805</v>
      </c>
      <c r="F207" s="13">
        <f>IF(B207="","",E207/MAX(E$23:E206)-1)</f>
        <v>-1.710385921923796E-2</v>
      </c>
      <c r="G207">
        <f t="shared" si="21"/>
        <v>5</v>
      </c>
      <c r="H207">
        <f t="shared" si="22"/>
        <v>2011</v>
      </c>
    </row>
    <row r="208" spans="1:8" x14ac:dyDescent="0.2">
      <c r="A208" s="17">
        <v>40693</v>
      </c>
      <c r="B208">
        <v>2559.3366800999997</v>
      </c>
      <c r="C208" s="6">
        <f t="shared" si="18"/>
        <v>1142495.6776347791</v>
      </c>
      <c r="D208" s="10">
        <f t="shared" si="19"/>
        <v>2.2451575479702779E-3</v>
      </c>
      <c r="E208" s="12">
        <f t="shared" si="20"/>
        <v>114.24956776347805</v>
      </c>
      <c r="F208" s="13">
        <f>IF(B208="","",E208/MAX(E$23:E207)-1)</f>
        <v>-1.489710252989318E-2</v>
      </c>
      <c r="G208">
        <f t="shared" si="21"/>
        <v>5</v>
      </c>
      <c r="H208">
        <f t="shared" si="22"/>
        <v>2011</v>
      </c>
    </row>
    <row r="209" spans="1:8" x14ac:dyDescent="0.2">
      <c r="A209" s="17">
        <v>40700</v>
      </c>
      <c r="B209">
        <v>2486.2044138199999</v>
      </c>
      <c r="C209" s="6">
        <f t="shared" si="18"/>
        <v>1144981.8820485992</v>
      </c>
      <c r="D209" s="10">
        <f t="shared" si="19"/>
        <v>2.1761171289216286E-3</v>
      </c>
      <c r="E209" s="12">
        <f t="shared" si="20"/>
        <v>114.49818820486006</v>
      </c>
      <c r="F209" s="13">
        <f>IF(B209="","",E209/MAX(E$23:E208)-1)</f>
        <v>-1.2753403240958194E-2</v>
      </c>
      <c r="G209">
        <f t="shared" si="21"/>
        <v>6</v>
      </c>
      <c r="H209">
        <f t="shared" si="22"/>
        <v>2011</v>
      </c>
    </row>
    <row r="210" spans="1:8" x14ac:dyDescent="0.2">
      <c r="A210" s="17">
        <v>40707</v>
      </c>
      <c r="B210">
        <v>2271.8471368400001</v>
      </c>
      <c r="C210" s="6">
        <f t="shared" si="18"/>
        <v>1147253.7291854392</v>
      </c>
      <c r="D210" s="10">
        <f t="shared" si="19"/>
        <v>1.9841773677460317E-3</v>
      </c>
      <c r="E210" s="12">
        <f t="shared" si="20"/>
        <v>114.72537291854407</v>
      </c>
      <c r="F210" s="13">
        <f>IF(B210="","",E210/MAX(E$23:E209)-1)</f>
        <v>-1.0794530887284548E-2</v>
      </c>
      <c r="G210">
        <f t="shared" si="21"/>
        <v>6</v>
      </c>
      <c r="H210">
        <f t="shared" si="22"/>
        <v>2011</v>
      </c>
    </row>
    <row r="211" spans="1:8" x14ac:dyDescent="0.2">
      <c r="A211" s="17">
        <v>40714</v>
      </c>
      <c r="B211">
        <v>2374.2863626200001</v>
      </c>
      <c r="C211" s="6">
        <f t="shared" si="18"/>
        <v>1149628.0155480593</v>
      </c>
      <c r="D211" s="10">
        <f t="shared" si="19"/>
        <v>2.069539023687339E-3</v>
      </c>
      <c r="E211" s="12">
        <f t="shared" si="20"/>
        <v>114.96280155480608</v>
      </c>
      <c r="F211" s="13">
        <f>IF(B211="","",E211/MAX(E$23:E210)-1)</f>
        <v>-8.7473315665108631E-3</v>
      </c>
      <c r="G211">
        <f t="shared" si="21"/>
        <v>6</v>
      </c>
      <c r="H211">
        <f t="shared" si="22"/>
        <v>2011</v>
      </c>
    </row>
    <row r="212" spans="1:8" x14ac:dyDescent="0.2">
      <c r="A212" s="17">
        <v>40721</v>
      </c>
      <c r="B212">
        <v>1579.7761625560001</v>
      </c>
      <c r="C212" s="6">
        <f t="shared" si="18"/>
        <v>1151207.7917106152</v>
      </c>
      <c r="D212" s="10">
        <f t="shared" si="19"/>
        <v>1.3741628954673235E-3</v>
      </c>
      <c r="E212" s="12">
        <f t="shared" si="20"/>
        <v>115.12077917106167</v>
      </c>
      <c r="F212" s="13">
        <f>IF(B212="","",E212/MAX(E$23:E211)-1)</f>
        <v>-7.3851889295165618E-3</v>
      </c>
      <c r="G212">
        <f t="shared" si="21"/>
        <v>6</v>
      </c>
      <c r="H212">
        <f t="shared" si="22"/>
        <v>2011</v>
      </c>
    </row>
    <row r="213" spans="1:8" x14ac:dyDescent="0.2">
      <c r="A213" s="17">
        <v>40728</v>
      </c>
      <c r="B213">
        <v>1602.978238596</v>
      </c>
      <c r="C213" s="6">
        <f t="shared" si="18"/>
        <v>1152810.7699492113</v>
      </c>
      <c r="D213" s="10">
        <f t="shared" si="19"/>
        <v>1.3924317140123765E-3</v>
      </c>
      <c r="E213" s="12">
        <f t="shared" si="20"/>
        <v>115.28107699492128</v>
      </c>
      <c r="F213" s="13">
        <f>IF(B213="","",E213/MAX(E$23:E212)-1)</f>
        <v>-6.0030405867835812E-3</v>
      </c>
      <c r="G213">
        <f t="shared" si="21"/>
        <v>7</v>
      </c>
      <c r="H213">
        <f t="shared" si="22"/>
        <v>2011</v>
      </c>
    </row>
    <row r="214" spans="1:8" x14ac:dyDescent="0.2">
      <c r="A214" s="17">
        <v>40735</v>
      </c>
      <c r="B214">
        <v>-519.91971983600001</v>
      </c>
      <c r="C214" s="6">
        <f t="shared" si="18"/>
        <v>1152290.8502293753</v>
      </c>
      <c r="D214" s="10">
        <f t="shared" si="19"/>
        <v>-4.5100178918255907E-4</v>
      </c>
      <c r="E214" s="12">
        <f t="shared" si="20"/>
        <v>115.22908502293768</v>
      </c>
      <c r="F214" s="13">
        <f>IF(B214="","",E214/MAX(E$23:E213)-1)</f>
        <v>-6.4513349939209208E-3</v>
      </c>
      <c r="G214">
        <f t="shared" si="21"/>
        <v>7</v>
      </c>
      <c r="H214">
        <f t="shared" si="22"/>
        <v>2011</v>
      </c>
    </row>
    <row r="215" spans="1:8" x14ac:dyDescent="0.2">
      <c r="A215" s="17">
        <v>40742</v>
      </c>
      <c r="B215">
        <v>1928.352332792</v>
      </c>
      <c r="C215" s="6">
        <f t="shared" si="18"/>
        <v>1154219.2025621673</v>
      </c>
      <c r="D215" s="10">
        <f t="shared" si="19"/>
        <v>1.6734944414495967E-3</v>
      </c>
      <c r="E215" s="12">
        <f t="shared" si="20"/>
        <v>115.42192025621689</v>
      </c>
      <c r="F215" s="13">
        <f>IF(B215="","",E215/MAX(E$23:E214)-1)</f>
        <v>-4.7886368257235024E-3</v>
      </c>
      <c r="G215">
        <f t="shared" si="21"/>
        <v>7</v>
      </c>
      <c r="H215">
        <f t="shared" si="22"/>
        <v>2011</v>
      </c>
    </row>
    <row r="216" spans="1:8" x14ac:dyDescent="0.2">
      <c r="A216" s="17">
        <v>40749</v>
      </c>
      <c r="B216">
        <v>-13225.16131646</v>
      </c>
      <c r="C216" s="6">
        <f t="shared" si="18"/>
        <v>1140994.0412457073</v>
      </c>
      <c r="D216" s="10">
        <f t="shared" si="19"/>
        <v>-1.1458101968068513E-2</v>
      </c>
      <c r="E216" s="12">
        <f t="shared" si="20"/>
        <v>114.09940412457088</v>
      </c>
      <c r="F216" s="13">
        <f>IF(B216="","",E216/MAX(E$23:E215)-1)</f>
        <v>-1.6191870104754869E-2</v>
      </c>
      <c r="G216">
        <f t="shared" si="21"/>
        <v>7</v>
      </c>
      <c r="H216">
        <f t="shared" si="22"/>
        <v>2011</v>
      </c>
    </row>
    <row r="217" spans="1:8" x14ac:dyDescent="0.2">
      <c r="A217" s="17">
        <v>40756</v>
      </c>
      <c r="B217">
        <v>-17259.363915419999</v>
      </c>
      <c r="C217" s="6">
        <f t="shared" si="18"/>
        <v>1123734.6773302874</v>
      </c>
      <c r="D217" s="10">
        <f t="shared" si="19"/>
        <v>-1.5126603024654295E-2</v>
      </c>
      <c r="E217" s="12">
        <f t="shared" si="20"/>
        <v>112.37346773302889</v>
      </c>
      <c r="F217" s="13">
        <f>IF(B217="","",E217/MAX(E$23:E216)-1)</f>
        <v>-3.1073545138107894E-2</v>
      </c>
      <c r="G217">
        <f t="shared" si="21"/>
        <v>8</v>
      </c>
      <c r="H217">
        <f t="shared" si="22"/>
        <v>2011</v>
      </c>
    </row>
    <row r="218" spans="1:8" x14ac:dyDescent="0.2">
      <c r="A218" s="17">
        <v>40763</v>
      </c>
      <c r="B218">
        <v>4668.49795412</v>
      </c>
      <c r="C218" s="6">
        <f t="shared" si="18"/>
        <v>1128403.1752844073</v>
      </c>
      <c r="D218" s="10">
        <f t="shared" si="19"/>
        <v>4.1544485974314149E-3</v>
      </c>
      <c r="E218" s="12">
        <f t="shared" si="20"/>
        <v>112.84031752844088</v>
      </c>
      <c r="F218" s="13">
        <f>IF(B218="","",E218/MAX(E$23:E217)-1)</f>
        <v>-2.7048189986692672E-2</v>
      </c>
      <c r="G218">
        <f t="shared" si="21"/>
        <v>8</v>
      </c>
      <c r="H218">
        <f t="shared" si="22"/>
        <v>2011</v>
      </c>
    </row>
    <row r="219" spans="1:8" x14ac:dyDescent="0.2">
      <c r="A219" s="17">
        <v>40770</v>
      </c>
      <c r="B219">
        <v>4266.5134226</v>
      </c>
      <c r="C219" s="6">
        <f t="shared" si="18"/>
        <v>1132669.6887070073</v>
      </c>
      <c r="D219" s="10">
        <f t="shared" si="19"/>
        <v>3.7810186253017797E-3</v>
      </c>
      <c r="E219" s="12">
        <f t="shared" si="20"/>
        <v>113.26696887070088</v>
      </c>
      <c r="F219" s="13">
        <f>IF(B219="","",E219/MAX(E$23:E218)-1)</f>
        <v>-2.3369441071511288E-2</v>
      </c>
      <c r="G219">
        <f t="shared" si="21"/>
        <v>8</v>
      </c>
      <c r="H219">
        <f t="shared" si="22"/>
        <v>2011</v>
      </c>
    </row>
    <row r="220" spans="1:8" x14ac:dyDescent="0.2">
      <c r="A220" s="17">
        <v>40777</v>
      </c>
      <c r="B220">
        <v>3134.6072876600001</v>
      </c>
      <c r="C220" s="6">
        <f t="shared" si="18"/>
        <v>1135804.2959946673</v>
      </c>
      <c r="D220" s="10">
        <f t="shared" si="19"/>
        <v>2.7674504923305143E-3</v>
      </c>
      <c r="E220" s="12">
        <f t="shared" si="20"/>
        <v>113.58042959946688</v>
      </c>
      <c r="F220" s="13">
        <f>IF(B220="","",E220/MAX(E$23:E219)-1)</f>
        <v>-2.066666435037956E-2</v>
      </c>
      <c r="G220">
        <f t="shared" si="21"/>
        <v>8</v>
      </c>
      <c r="H220">
        <f t="shared" si="22"/>
        <v>2011</v>
      </c>
    </row>
    <row r="221" spans="1:8" x14ac:dyDescent="0.2">
      <c r="A221" s="17">
        <v>40784</v>
      </c>
      <c r="B221">
        <v>-5528.04322452</v>
      </c>
      <c r="C221" s="6">
        <f t="shared" si="18"/>
        <v>1130276.2527701473</v>
      </c>
      <c r="D221" s="10">
        <f t="shared" si="19"/>
        <v>-4.8670737062840308E-3</v>
      </c>
      <c r="E221" s="12">
        <f t="shared" si="20"/>
        <v>113.02762527701488</v>
      </c>
      <c r="F221" s="13">
        <f>IF(B221="","",E221/MAX(E$23:E220)-1)</f>
        <v>-2.543315187800721E-2</v>
      </c>
      <c r="G221">
        <f t="shared" si="21"/>
        <v>8</v>
      </c>
      <c r="H221">
        <f t="shared" si="22"/>
        <v>2011</v>
      </c>
    </row>
    <row r="222" spans="1:8" x14ac:dyDescent="0.2">
      <c r="A222" s="17">
        <v>40791</v>
      </c>
      <c r="B222">
        <v>-22628.521111399998</v>
      </c>
      <c r="C222" s="6">
        <f t="shared" si="18"/>
        <v>1107647.7316587472</v>
      </c>
      <c r="D222" s="10">
        <f t="shared" si="19"/>
        <v>-2.0020345518134031E-2</v>
      </c>
      <c r="E222" s="12">
        <f t="shared" si="20"/>
        <v>110.76477316587486</v>
      </c>
      <c r="F222" s="13">
        <f>IF(B222="","",E222/MAX(E$23:E221)-1)</f>
        <v>-4.4944316907928439E-2</v>
      </c>
      <c r="G222">
        <f t="shared" si="21"/>
        <v>9</v>
      </c>
      <c r="H222">
        <f t="shared" si="22"/>
        <v>2011</v>
      </c>
    </row>
    <row r="223" spans="1:8" x14ac:dyDescent="0.2">
      <c r="A223" s="17">
        <v>40798</v>
      </c>
      <c r="B223">
        <v>4021.6564559199996</v>
      </c>
      <c r="C223" s="6">
        <f t="shared" si="18"/>
        <v>1111669.3881146673</v>
      </c>
      <c r="D223" s="10">
        <f t="shared" si="19"/>
        <v>3.630808190161261E-3</v>
      </c>
      <c r="E223" s="12">
        <f t="shared" si="20"/>
        <v>111.16693881146686</v>
      </c>
      <c r="F223" s="13">
        <f>IF(B223="","",E223/MAX(E$23:E222)-1)</f>
        <v>-4.1476692911697755E-2</v>
      </c>
      <c r="G223">
        <f t="shared" si="21"/>
        <v>9</v>
      </c>
      <c r="H223">
        <f t="shared" si="22"/>
        <v>2011</v>
      </c>
    </row>
    <row r="224" spans="1:8" x14ac:dyDescent="0.2">
      <c r="A224" s="17">
        <v>40805</v>
      </c>
      <c r="B224">
        <v>-7562.5528339600005</v>
      </c>
      <c r="C224" s="6">
        <f t="shared" si="18"/>
        <v>1104106.8352807073</v>
      </c>
      <c r="D224" s="10">
        <f t="shared" si="19"/>
        <v>-6.8028794485253119E-3</v>
      </c>
      <c r="E224" s="12">
        <f t="shared" si="20"/>
        <v>110.41068352807086</v>
      </c>
      <c r="F224" s="13">
        <f>IF(B224="","",E224/MAX(E$23:E223)-1)</f>
        <v>-4.7997411418421287E-2</v>
      </c>
      <c r="G224">
        <f t="shared" si="21"/>
        <v>9</v>
      </c>
      <c r="H224">
        <f t="shared" si="22"/>
        <v>2011</v>
      </c>
    </row>
    <row r="225" spans="1:8" x14ac:dyDescent="0.2">
      <c r="A225" s="17">
        <v>40812</v>
      </c>
      <c r="B225">
        <v>3839.67607172</v>
      </c>
      <c r="C225" s="6">
        <f t="shared" si="18"/>
        <v>1107946.5113524273</v>
      </c>
      <c r="D225" s="10">
        <f t="shared" si="19"/>
        <v>3.4776309221415946E-3</v>
      </c>
      <c r="E225" s="12">
        <f t="shared" si="20"/>
        <v>110.79465113524287</v>
      </c>
      <c r="F225" s="13">
        <f>IF(B225="","",E225/MAX(E$23:E224)-1)</f>
        <v>-4.4686697778411166E-2</v>
      </c>
      <c r="G225">
        <f t="shared" si="21"/>
        <v>9</v>
      </c>
      <c r="H225">
        <f t="shared" si="22"/>
        <v>2011</v>
      </c>
    </row>
    <row r="226" spans="1:8" x14ac:dyDescent="0.2">
      <c r="A226" s="17">
        <v>40819</v>
      </c>
      <c r="B226">
        <v>3165.5122912799998</v>
      </c>
      <c r="C226" s="6">
        <f t="shared" si="18"/>
        <v>1111112.0236437074</v>
      </c>
      <c r="D226" s="10">
        <f t="shared" si="19"/>
        <v>2.8570984779907604E-3</v>
      </c>
      <c r="E226" s="12">
        <f t="shared" si="20"/>
        <v>111.1112023643709</v>
      </c>
      <c r="F226" s="13">
        <f>IF(B226="","",E226/MAX(E$23:E225)-1)</f>
        <v>-4.1957273596629485E-2</v>
      </c>
      <c r="G226">
        <f t="shared" si="21"/>
        <v>10</v>
      </c>
      <c r="H226">
        <f t="shared" si="22"/>
        <v>2011</v>
      </c>
    </row>
    <row r="227" spans="1:8" x14ac:dyDescent="0.2">
      <c r="A227" s="17">
        <v>40826</v>
      </c>
      <c r="B227">
        <v>-333.949397256</v>
      </c>
      <c r="C227" s="6">
        <f t="shared" si="18"/>
        <v>1110778.0742464515</v>
      </c>
      <c r="D227" s="10">
        <f t="shared" si="19"/>
        <v>-3.0055421069130617E-4</v>
      </c>
      <c r="E227" s="12">
        <f t="shared" si="20"/>
        <v>111.07780742464531</v>
      </c>
      <c r="F227" s="13">
        <f>IF(B227="","",E227/MAX(E$23:E226)-1)</f>
        <v>-4.2245217372072097E-2</v>
      </c>
      <c r="G227">
        <f t="shared" si="21"/>
        <v>10</v>
      </c>
      <c r="H227">
        <f t="shared" si="22"/>
        <v>2011</v>
      </c>
    </row>
    <row r="228" spans="1:8" x14ac:dyDescent="0.2">
      <c r="A228" s="17">
        <v>40833</v>
      </c>
      <c r="B228">
        <v>424.10284525000003</v>
      </c>
      <c r="C228" s="6">
        <f t="shared" si="18"/>
        <v>1111202.1770917014</v>
      </c>
      <c r="D228" s="10">
        <f t="shared" si="19"/>
        <v>3.8180700095069575E-4</v>
      </c>
      <c r="E228" s="12">
        <f t="shared" si="20"/>
        <v>111.12021770917029</v>
      </c>
      <c r="F228" s="13">
        <f>IF(B228="","",E228/MAX(E$23:E227)-1)</f>
        <v>-4.1879539890870898E-2</v>
      </c>
      <c r="G228">
        <f t="shared" si="21"/>
        <v>10</v>
      </c>
      <c r="H228">
        <f t="shared" si="22"/>
        <v>2011</v>
      </c>
    </row>
    <row r="229" spans="1:8" x14ac:dyDescent="0.2">
      <c r="A229" s="17">
        <v>40840</v>
      </c>
      <c r="B229">
        <v>3561.95473012</v>
      </c>
      <c r="C229" s="6">
        <f t="shared" si="18"/>
        <v>1114764.1318218214</v>
      </c>
      <c r="D229" s="10">
        <f t="shared" si="19"/>
        <v>3.2054965365910792E-3</v>
      </c>
      <c r="E229" s="12">
        <f t="shared" si="20"/>
        <v>111.47641318218228</v>
      </c>
      <c r="F229" s="13">
        <f>IF(B229="","",E229/MAX(E$23:E228)-1)</f>
        <v>-3.8808288074353992E-2</v>
      </c>
      <c r="G229">
        <f t="shared" si="21"/>
        <v>10</v>
      </c>
      <c r="H229">
        <f t="shared" si="22"/>
        <v>2011</v>
      </c>
    </row>
    <row r="230" spans="1:8" x14ac:dyDescent="0.2">
      <c r="A230" s="17">
        <v>40847</v>
      </c>
      <c r="B230">
        <v>2198.2309522999999</v>
      </c>
      <c r="C230" s="6">
        <f t="shared" si="18"/>
        <v>1116962.3627741213</v>
      </c>
      <c r="D230" s="10">
        <f t="shared" si="19"/>
        <v>1.9719247234009085E-3</v>
      </c>
      <c r="E230" s="12">
        <f t="shared" si="20"/>
        <v>111.69623627741228</v>
      </c>
      <c r="F230" s="13">
        <f>IF(B230="","",E230/MAX(E$23:E229)-1)</f>
        <v>-3.691289037367973E-2</v>
      </c>
      <c r="G230">
        <f t="shared" si="21"/>
        <v>10</v>
      </c>
      <c r="H230">
        <f t="shared" si="22"/>
        <v>2011</v>
      </c>
    </row>
    <row r="231" spans="1:8" x14ac:dyDescent="0.2">
      <c r="A231" s="17">
        <v>40854</v>
      </c>
      <c r="B231">
        <v>1531.1428515059999</v>
      </c>
      <c r="C231" s="6">
        <f t="shared" si="18"/>
        <v>1118493.5056256272</v>
      </c>
      <c r="D231" s="10">
        <f t="shared" si="19"/>
        <v>1.3708097090245897E-3</v>
      </c>
      <c r="E231" s="12">
        <f t="shared" si="20"/>
        <v>111.84935056256286</v>
      </c>
      <c r="F231" s="13">
        <f>IF(B231="","",E231/MAX(E$23:E230)-1)</f>
        <v>-3.559268121316761E-2</v>
      </c>
      <c r="G231">
        <f t="shared" si="21"/>
        <v>11</v>
      </c>
      <c r="H231">
        <f t="shared" si="22"/>
        <v>2011</v>
      </c>
    </row>
    <row r="232" spans="1:8" x14ac:dyDescent="0.2">
      <c r="A232" s="17">
        <v>40861</v>
      </c>
      <c r="B232">
        <v>1968.0463051000002</v>
      </c>
      <c r="C232" s="6">
        <f t="shared" si="18"/>
        <v>1120461.5519307272</v>
      </c>
      <c r="D232" s="10">
        <f t="shared" si="19"/>
        <v>1.7595509452681402E-3</v>
      </c>
      <c r="E232" s="12">
        <f t="shared" si="20"/>
        <v>112.04615519307285</v>
      </c>
      <c r="F232" s="13">
        <f>IF(B232="","",E232/MAX(E$23:E231)-1)</f>
        <v>-3.3895757403772708E-2</v>
      </c>
      <c r="G232">
        <f t="shared" si="21"/>
        <v>11</v>
      </c>
      <c r="H232">
        <f t="shared" si="22"/>
        <v>2011</v>
      </c>
    </row>
    <row r="233" spans="1:8" x14ac:dyDescent="0.2">
      <c r="A233" s="17">
        <v>40868</v>
      </c>
      <c r="B233">
        <v>2361.47877092</v>
      </c>
      <c r="C233" s="6">
        <f t="shared" si="18"/>
        <v>1122823.0307016473</v>
      </c>
      <c r="D233" s="10">
        <f t="shared" si="19"/>
        <v>2.1075946486970309E-3</v>
      </c>
      <c r="E233" s="12">
        <f t="shared" si="20"/>
        <v>112.28230307016484</v>
      </c>
      <c r="F233" s="13">
        <f>IF(B233="","",E233/MAX(E$23:E232)-1)</f>
        <v>-3.1859601271993387E-2</v>
      </c>
      <c r="G233">
        <f t="shared" si="21"/>
        <v>11</v>
      </c>
      <c r="H233">
        <f t="shared" si="22"/>
        <v>2011</v>
      </c>
    </row>
    <row r="234" spans="1:8" x14ac:dyDescent="0.2">
      <c r="A234" s="17">
        <v>40875</v>
      </c>
      <c r="B234">
        <v>2460.4852835799998</v>
      </c>
      <c r="C234" s="6">
        <f t="shared" si="18"/>
        <v>1125283.5159852272</v>
      </c>
      <c r="D234" s="10">
        <f t="shared" si="19"/>
        <v>2.191338453435776E-3</v>
      </c>
      <c r="E234" s="12">
        <f t="shared" si="20"/>
        <v>112.52835159852283</v>
      </c>
      <c r="F234" s="13">
        <f>IF(B234="","",E234/MAX(E$23:E233)-1)</f>
        <v>-2.973807798793604E-2</v>
      </c>
      <c r="G234">
        <f t="shared" si="21"/>
        <v>11</v>
      </c>
      <c r="H234">
        <f t="shared" si="22"/>
        <v>2011</v>
      </c>
    </row>
    <row r="235" spans="1:8" x14ac:dyDescent="0.2">
      <c r="A235" s="17">
        <v>40882</v>
      </c>
      <c r="B235">
        <v>3235.3301295199999</v>
      </c>
      <c r="C235" s="6">
        <f t="shared" si="18"/>
        <v>1128518.8461147472</v>
      </c>
      <c r="D235" s="10">
        <f t="shared" si="19"/>
        <v>2.8751244318081515E-3</v>
      </c>
      <c r="E235" s="12">
        <f t="shared" si="20"/>
        <v>112.85188461147484</v>
      </c>
      <c r="F235" s="13">
        <f>IF(B235="","",E235/MAX(E$23:E234)-1)</f>
        <v>-2.694845423070602E-2</v>
      </c>
      <c r="G235">
        <f t="shared" si="21"/>
        <v>12</v>
      </c>
      <c r="H235">
        <f t="shared" si="22"/>
        <v>2011</v>
      </c>
    </row>
    <row r="236" spans="1:8" x14ac:dyDescent="0.2">
      <c r="A236" s="17">
        <v>40889</v>
      </c>
      <c r="B236">
        <v>2747.9320736200002</v>
      </c>
      <c r="C236" s="6">
        <f t="shared" si="18"/>
        <v>1131266.7781883671</v>
      </c>
      <c r="D236" s="10">
        <f t="shared" si="19"/>
        <v>2.4349899721041179E-3</v>
      </c>
      <c r="E236" s="12">
        <f t="shared" si="20"/>
        <v>113.12667781883684</v>
      </c>
      <c r="F236" s="13">
        <f>IF(B236="","",E236/MAX(E$23:E235)-1)</f>
        <v>-2.4579083474417285E-2</v>
      </c>
      <c r="G236">
        <f t="shared" si="21"/>
        <v>12</v>
      </c>
      <c r="H236">
        <f t="shared" si="22"/>
        <v>2011</v>
      </c>
    </row>
    <row r="237" spans="1:8" x14ac:dyDescent="0.2">
      <c r="A237" s="17">
        <v>40896</v>
      </c>
      <c r="B237">
        <v>1742.1809819499999</v>
      </c>
      <c r="C237" s="6">
        <f t="shared" si="18"/>
        <v>1133008.959170317</v>
      </c>
      <c r="D237" s="10">
        <f t="shared" si="19"/>
        <v>1.5400266458278633E-3</v>
      </c>
      <c r="E237" s="12">
        <f t="shared" si="20"/>
        <v>113.30089591703184</v>
      </c>
      <c r="F237" s="13">
        <f>IF(B237="","",E237/MAX(E$23:E236)-1)</f>
        <v>-2.3076909272070067E-2</v>
      </c>
      <c r="G237">
        <f t="shared" si="21"/>
        <v>12</v>
      </c>
      <c r="H237">
        <f t="shared" si="22"/>
        <v>2011</v>
      </c>
    </row>
    <row r="238" spans="1:8" x14ac:dyDescent="0.2">
      <c r="A238" s="17">
        <v>40903</v>
      </c>
      <c r="B238">
        <v>-558.17191020200005</v>
      </c>
      <c r="C238" s="6">
        <f t="shared" si="18"/>
        <v>1132450.7872601151</v>
      </c>
      <c r="D238" s="10">
        <f t="shared" si="19"/>
        <v>-4.9264562798390088E-4</v>
      </c>
      <c r="E238" s="12">
        <f t="shared" si="20"/>
        <v>113.24507872601166</v>
      </c>
      <c r="F238" s="13">
        <f>IF(B238="","",E238/MAX(E$23:E237)-1)</f>
        <v>-2.3558186161593664E-2</v>
      </c>
      <c r="G238">
        <f t="shared" si="21"/>
        <v>12</v>
      </c>
      <c r="H238">
        <f t="shared" si="22"/>
        <v>2011</v>
      </c>
    </row>
    <row r="239" spans="1:8" x14ac:dyDescent="0.2">
      <c r="A239" s="17">
        <v>40910</v>
      </c>
      <c r="B239">
        <v>2452.5718572199999</v>
      </c>
      <c r="C239" s="6">
        <f t="shared" si="18"/>
        <v>1134903.3591173352</v>
      </c>
      <c r="D239" s="10">
        <f t="shared" si="19"/>
        <v>2.1657204752834058E-3</v>
      </c>
      <c r="E239" s="12">
        <f t="shared" si="20"/>
        <v>113.49033591173367</v>
      </c>
      <c r="F239" s="13">
        <f>IF(B239="","",E239/MAX(E$23:E238)-1)</f>
        <v>-2.1443486132440848E-2</v>
      </c>
      <c r="G239">
        <f t="shared" si="21"/>
        <v>1</v>
      </c>
      <c r="H239">
        <f t="shared" si="22"/>
        <v>2012</v>
      </c>
    </row>
    <row r="240" spans="1:8" x14ac:dyDescent="0.2">
      <c r="A240" s="17">
        <v>40917</v>
      </c>
      <c r="B240">
        <v>1575.2235112660001</v>
      </c>
      <c r="C240" s="6">
        <f t="shared" si="18"/>
        <v>1136478.5826286012</v>
      </c>
      <c r="D240" s="10">
        <f t="shared" si="19"/>
        <v>1.3879803056457973E-3</v>
      </c>
      <c r="E240" s="12">
        <f t="shared" si="20"/>
        <v>113.64785826286028</v>
      </c>
      <c r="F240" s="13">
        <f>IF(B240="","",E240/MAX(E$23:E239)-1)</f>
        <v>-2.0085268963231262E-2</v>
      </c>
      <c r="G240">
        <f t="shared" si="21"/>
        <v>1</v>
      </c>
      <c r="H240">
        <f t="shared" si="22"/>
        <v>2012</v>
      </c>
    </row>
    <row r="241" spans="1:8" x14ac:dyDescent="0.2">
      <c r="A241" s="17">
        <v>40924</v>
      </c>
      <c r="B241">
        <v>-4896.3246422600005</v>
      </c>
      <c r="C241" s="6">
        <f t="shared" si="18"/>
        <v>1131582.2579863411</v>
      </c>
      <c r="D241" s="10">
        <f t="shared" si="19"/>
        <v>-4.308329885931661E-3</v>
      </c>
      <c r="E241" s="12">
        <f t="shared" si="20"/>
        <v>113.15822579863428</v>
      </c>
      <c r="F241" s="13">
        <f>IF(B241="","",E241/MAX(E$23:E240)-1)</f>
        <v>-2.4307064884621643E-2</v>
      </c>
      <c r="G241">
        <f t="shared" si="21"/>
        <v>1</v>
      </c>
      <c r="H241">
        <f t="shared" si="22"/>
        <v>2012</v>
      </c>
    </row>
    <row r="242" spans="1:8" x14ac:dyDescent="0.2">
      <c r="A242" s="17">
        <v>40931</v>
      </c>
      <c r="B242">
        <v>1830.890396256</v>
      </c>
      <c r="C242" s="6">
        <f t="shared" si="18"/>
        <v>1133413.1483825971</v>
      </c>
      <c r="D242" s="10">
        <f t="shared" si="19"/>
        <v>1.6179914304366161E-3</v>
      </c>
      <c r="E242" s="12">
        <f t="shared" si="20"/>
        <v>113.34131483825988</v>
      </c>
      <c r="F242" s="13">
        <f>IF(B242="","",E242/MAX(E$23:E241)-1)</f>
        <v>-2.2728402076867438E-2</v>
      </c>
      <c r="G242">
        <f t="shared" si="21"/>
        <v>1</v>
      </c>
      <c r="H242">
        <f t="shared" si="22"/>
        <v>2012</v>
      </c>
    </row>
    <row r="243" spans="1:8" x14ac:dyDescent="0.2">
      <c r="A243" s="17">
        <v>40938</v>
      </c>
      <c r="B243">
        <v>2718.1549866799996</v>
      </c>
      <c r="C243" s="6">
        <f t="shared" si="18"/>
        <v>1136131.3033692772</v>
      </c>
      <c r="D243" s="10">
        <f t="shared" si="19"/>
        <v>2.3982031535092485E-3</v>
      </c>
      <c r="E243" s="12">
        <f t="shared" si="20"/>
        <v>113.61313033692788</v>
      </c>
      <c r="F243" s="13">
        <f>IF(B243="","",E243/MAX(E$23:E242)-1)</f>
        <v>-2.0384706248893103E-2</v>
      </c>
      <c r="G243">
        <f t="shared" si="21"/>
        <v>1</v>
      </c>
      <c r="H243">
        <f t="shared" si="22"/>
        <v>2012</v>
      </c>
    </row>
    <row r="244" spans="1:8" x14ac:dyDescent="0.2">
      <c r="A244" s="17">
        <v>40945</v>
      </c>
      <c r="B244">
        <v>2610.1381399799998</v>
      </c>
      <c r="C244" s="6">
        <f t="shared" si="18"/>
        <v>1138741.4415092571</v>
      </c>
      <c r="D244" s="10">
        <f t="shared" si="19"/>
        <v>2.2973912718005085E-3</v>
      </c>
      <c r="E244" s="12">
        <f t="shared" si="20"/>
        <v>113.87414415092587</v>
      </c>
      <c r="F244" s="13">
        <f>IF(B244="","",E244/MAX(E$23:E243)-1)</f>
        <v>-1.8134146623307035E-2</v>
      </c>
      <c r="G244">
        <f t="shared" si="21"/>
        <v>2</v>
      </c>
      <c r="H244">
        <f t="shared" si="22"/>
        <v>2012</v>
      </c>
    </row>
    <row r="245" spans="1:8" x14ac:dyDescent="0.2">
      <c r="A245" s="17">
        <v>40952</v>
      </c>
      <c r="B245">
        <v>2353.3290114599999</v>
      </c>
      <c r="C245" s="6">
        <f t="shared" si="18"/>
        <v>1141094.7705207171</v>
      </c>
      <c r="D245" s="10">
        <f t="shared" si="19"/>
        <v>2.0666052236941734E-3</v>
      </c>
      <c r="E245" s="12">
        <f t="shared" si="20"/>
        <v>114.10947705207188</v>
      </c>
      <c r="F245" s="13">
        <f>IF(B245="","",E245/MAX(E$23:E244)-1)</f>
        <v>-1.6105017521751863E-2</v>
      </c>
      <c r="G245">
        <f t="shared" si="21"/>
        <v>2</v>
      </c>
      <c r="H245">
        <f t="shared" si="22"/>
        <v>2012</v>
      </c>
    </row>
    <row r="246" spans="1:8" x14ac:dyDescent="0.2">
      <c r="A246" s="17">
        <v>40959</v>
      </c>
      <c r="B246">
        <v>2339.2315358999999</v>
      </c>
      <c r="C246" s="6">
        <f t="shared" si="18"/>
        <v>1143434.0020566171</v>
      </c>
      <c r="D246" s="10">
        <f t="shared" si="19"/>
        <v>2.0499888320690829E-3</v>
      </c>
      <c r="E246" s="12">
        <f t="shared" si="20"/>
        <v>114.34340020566187</v>
      </c>
      <c r="F246" s="13">
        <f>IF(B246="","",E246/MAX(E$23:E245)-1)</f>
        <v>-1.4088043795742689E-2</v>
      </c>
      <c r="G246">
        <f t="shared" si="21"/>
        <v>2</v>
      </c>
      <c r="H246">
        <f t="shared" si="22"/>
        <v>2012</v>
      </c>
    </row>
    <row r="247" spans="1:8" x14ac:dyDescent="0.2">
      <c r="A247" s="17">
        <v>40966</v>
      </c>
      <c r="B247">
        <v>1247.248619318</v>
      </c>
      <c r="C247" s="6">
        <f t="shared" si="18"/>
        <v>1144681.2506759351</v>
      </c>
      <c r="D247" s="10">
        <f t="shared" si="19"/>
        <v>1.0907919626972351E-3</v>
      </c>
      <c r="E247" s="12">
        <f t="shared" si="20"/>
        <v>114.46812506759368</v>
      </c>
      <c r="F247" s="13">
        <f>IF(B247="","",E247/MAX(E$23:E246)-1)</f>
        <v>-1.3012618957987998E-2</v>
      </c>
      <c r="G247">
        <f t="shared" si="21"/>
        <v>2</v>
      </c>
      <c r="H247">
        <f t="shared" si="22"/>
        <v>2012</v>
      </c>
    </row>
    <row r="248" spans="1:8" x14ac:dyDescent="0.2">
      <c r="A248" s="17">
        <v>40973</v>
      </c>
      <c r="B248">
        <v>1154.4906686499999</v>
      </c>
      <c r="C248" s="6">
        <f t="shared" si="18"/>
        <v>1145835.7413445851</v>
      </c>
      <c r="D248" s="10">
        <f t="shared" si="19"/>
        <v>1.0085695628965219E-3</v>
      </c>
      <c r="E248" s="12">
        <f t="shared" si="20"/>
        <v>114.58357413445869</v>
      </c>
      <c r="F248" s="13">
        <f>IF(B248="","",E248/MAX(E$23:E247)-1)</f>
        <v>-1.2017173526505998E-2</v>
      </c>
      <c r="G248">
        <f t="shared" si="21"/>
        <v>3</v>
      </c>
      <c r="H248">
        <f t="shared" si="22"/>
        <v>2012</v>
      </c>
    </row>
    <row r="249" spans="1:8" x14ac:dyDescent="0.2">
      <c r="A249" s="17">
        <v>40980</v>
      </c>
      <c r="B249">
        <v>2011.6876599999998</v>
      </c>
      <c r="C249" s="6">
        <f t="shared" si="18"/>
        <v>1147847.4290045851</v>
      </c>
      <c r="D249" s="10">
        <f t="shared" si="19"/>
        <v>1.7556509955252153E-3</v>
      </c>
      <c r="E249" s="12">
        <f t="shared" si="20"/>
        <v>114.78474290045868</v>
      </c>
      <c r="F249" s="13">
        <f>IF(B249="","",E249/MAX(E$23:E248)-1)</f>
        <v>-1.0282620493646033E-2</v>
      </c>
      <c r="G249">
        <f t="shared" si="21"/>
        <v>3</v>
      </c>
      <c r="H249">
        <f t="shared" si="22"/>
        <v>2012</v>
      </c>
    </row>
    <row r="250" spans="1:8" x14ac:dyDescent="0.2">
      <c r="A250" s="17">
        <v>40987</v>
      </c>
      <c r="B250">
        <v>2227.5320817000002</v>
      </c>
      <c r="C250" s="6">
        <f t="shared" si="18"/>
        <v>1150074.9610862851</v>
      </c>
      <c r="D250" s="10">
        <f t="shared" si="19"/>
        <v>1.9406168672013724E-3</v>
      </c>
      <c r="E250" s="12">
        <f t="shared" si="20"/>
        <v>115.00749610862869</v>
      </c>
      <c r="F250" s="13">
        <f>IF(B250="","",E250/MAX(E$23:E249)-1)</f>
        <v>-8.3619582532136194E-3</v>
      </c>
      <c r="G250">
        <f t="shared" si="21"/>
        <v>3</v>
      </c>
      <c r="H250">
        <f t="shared" si="22"/>
        <v>2012</v>
      </c>
    </row>
    <row r="251" spans="1:8" x14ac:dyDescent="0.2">
      <c r="A251" s="17">
        <v>40994</v>
      </c>
      <c r="B251">
        <v>2024.4427127000001</v>
      </c>
      <c r="C251" s="6">
        <f t="shared" si="18"/>
        <v>1152099.4037989851</v>
      </c>
      <c r="D251" s="10">
        <f t="shared" si="19"/>
        <v>1.7602702268970649E-3</v>
      </c>
      <c r="E251" s="12">
        <f t="shared" si="20"/>
        <v>115.20994037989868</v>
      </c>
      <c r="F251" s="13">
        <f>IF(B251="","",E251/MAX(E$23:E250)-1)</f>
        <v>-6.616407332468266E-3</v>
      </c>
      <c r="G251">
        <f t="shared" si="21"/>
        <v>3</v>
      </c>
      <c r="H251">
        <f t="shared" si="22"/>
        <v>2012</v>
      </c>
    </row>
    <row r="252" spans="1:8" x14ac:dyDescent="0.2">
      <c r="A252" s="17">
        <v>41001</v>
      </c>
      <c r="B252">
        <v>-2646.7681924600001</v>
      </c>
      <c r="C252" s="6">
        <f t="shared" si="18"/>
        <v>1149452.635606525</v>
      </c>
      <c r="D252" s="10">
        <f t="shared" si="19"/>
        <v>-2.2973436005022663E-3</v>
      </c>
      <c r="E252" s="12">
        <f t="shared" si="20"/>
        <v>114.94526356065268</v>
      </c>
      <c r="F252" s="13">
        <f>IF(B252="","",E252/MAX(E$23:E251)-1)</f>
        <v>-8.8985507719270274E-3</v>
      </c>
      <c r="G252">
        <f t="shared" si="21"/>
        <v>4</v>
      </c>
      <c r="H252">
        <f t="shared" si="22"/>
        <v>2012</v>
      </c>
    </row>
    <row r="253" spans="1:8" x14ac:dyDescent="0.2">
      <c r="A253" s="17">
        <v>41008</v>
      </c>
      <c r="B253">
        <v>1713.0606453180001</v>
      </c>
      <c r="C253" s="6">
        <f t="shared" si="18"/>
        <v>1151165.6962518429</v>
      </c>
      <c r="D253" s="10">
        <f t="shared" si="19"/>
        <v>1.4903273021023011E-3</v>
      </c>
      <c r="E253" s="12">
        <f t="shared" si="20"/>
        <v>115.11656962518447</v>
      </c>
      <c r="F253" s="13">
        <f>IF(B253="","",E253/MAX(E$23:E252)-1)</f>
        <v>-7.4214852229891326E-3</v>
      </c>
      <c r="G253">
        <f t="shared" si="21"/>
        <v>4</v>
      </c>
      <c r="H253">
        <f t="shared" si="22"/>
        <v>2012</v>
      </c>
    </row>
    <row r="254" spans="1:8" x14ac:dyDescent="0.2">
      <c r="A254" s="17">
        <v>41015</v>
      </c>
      <c r="B254">
        <v>2130.00235832</v>
      </c>
      <c r="C254" s="6">
        <f t="shared" si="18"/>
        <v>1153295.6986101628</v>
      </c>
      <c r="D254" s="10">
        <f t="shared" si="19"/>
        <v>1.8503004087553343E-3</v>
      </c>
      <c r="E254" s="12">
        <f t="shared" si="20"/>
        <v>115.32956986101645</v>
      </c>
      <c r="F254" s="13">
        <f>IF(B254="","",E254/MAX(E$23:E253)-1)</f>
        <v>-5.584916791375516E-3</v>
      </c>
      <c r="G254">
        <f t="shared" si="21"/>
        <v>4</v>
      </c>
      <c r="H254">
        <f t="shared" si="22"/>
        <v>2012</v>
      </c>
    </row>
    <row r="255" spans="1:8" x14ac:dyDescent="0.2">
      <c r="A255" s="17">
        <v>41022</v>
      </c>
      <c r="B255">
        <v>1730.1957810700001</v>
      </c>
      <c r="C255" s="6">
        <f t="shared" si="18"/>
        <v>1155025.8943912329</v>
      </c>
      <c r="D255" s="10">
        <f t="shared" si="19"/>
        <v>1.500218706403933E-3</v>
      </c>
      <c r="E255" s="12">
        <f t="shared" si="20"/>
        <v>115.50258943912347</v>
      </c>
      <c r="F255" s="13">
        <f>IF(B255="","",E255/MAX(E$23:E254)-1)</f>
        <v>-4.0930766816157371E-3</v>
      </c>
      <c r="G255">
        <f t="shared" si="21"/>
        <v>4</v>
      </c>
      <c r="H255">
        <f t="shared" si="22"/>
        <v>2012</v>
      </c>
    </row>
    <row r="256" spans="1:8" x14ac:dyDescent="0.2">
      <c r="A256" s="17">
        <v>41029</v>
      </c>
      <c r="B256">
        <v>168.6141875616</v>
      </c>
      <c r="C256" s="6">
        <f t="shared" si="18"/>
        <v>1155194.5085787945</v>
      </c>
      <c r="D256" s="10">
        <f t="shared" si="19"/>
        <v>1.4598303672719304E-4</v>
      </c>
      <c r="E256" s="12">
        <f t="shared" si="20"/>
        <v>115.51945085787965</v>
      </c>
      <c r="F256" s="13">
        <f>IF(B256="","",E256/MAX(E$23:E255)-1)</f>
        <v>-3.9476911646521007E-3</v>
      </c>
      <c r="G256">
        <f t="shared" si="21"/>
        <v>4</v>
      </c>
      <c r="H256">
        <f t="shared" si="22"/>
        <v>2012</v>
      </c>
    </row>
    <row r="257" spans="1:8" x14ac:dyDescent="0.2">
      <c r="A257" s="17">
        <v>41036</v>
      </c>
      <c r="B257">
        <v>-3465.60886858</v>
      </c>
      <c r="C257" s="6">
        <f t="shared" si="18"/>
        <v>1151728.8997102145</v>
      </c>
      <c r="D257" s="10">
        <f t="shared" si="19"/>
        <v>-3.0000219381615123E-3</v>
      </c>
      <c r="E257" s="12">
        <f t="shared" si="20"/>
        <v>115.17288997102163</v>
      </c>
      <c r="F257" s="13">
        <f>IF(B257="","",E257/MAX(E$23:E256)-1)</f>
        <v>-6.9358699427145565E-3</v>
      </c>
      <c r="G257">
        <f t="shared" si="21"/>
        <v>5</v>
      </c>
      <c r="H257">
        <f t="shared" si="22"/>
        <v>2012</v>
      </c>
    </row>
    <row r="258" spans="1:8" x14ac:dyDescent="0.2">
      <c r="A258" s="17">
        <v>41043</v>
      </c>
      <c r="B258">
        <v>2220.6389977200001</v>
      </c>
      <c r="C258" s="6">
        <f t="shared" si="18"/>
        <v>1153949.5387079346</v>
      </c>
      <c r="D258" s="10">
        <f t="shared" si="19"/>
        <v>1.9280917569046707E-3</v>
      </c>
      <c r="E258" s="12">
        <f t="shared" si="20"/>
        <v>115.39495387079364</v>
      </c>
      <c r="F258" s="13">
        <f>IF(B258="","",E258/MAX(E$23:E257)-1)</f>
        <v>-5.0211511794735486E-3</v>
      </c>
      <c r="G258">
        <f t="shared" si="21"/>
        <v>5</v>
      </c>
      <c r="H258">
        <f t="shared" si="22"/>
        <v>2012</v>
      </c>
    </row>
    <row r="259" spans="1:8" x14ac:dyDescent="0.2">
      <c r="A259" s="17">
        <v>41050</v>
      </c>
      <c r="B259">
        <v>-5175.6535962399994</v>
      </c>
      <c r="C259" s="6">
        <f t="shared" si="18"/>
        <v>1148773.8851116945</v>
      </c>
      <c r="D259" s="10">
        <f t="shared" si="19"/>
        <v>-4.4851645783707816E-3</v>
      </c>
      <c r="E259" s="12">
        <f t="shared" si="20"/>
        <v>114.87738851116963</v>
      </c>
      <c r="F259" s="13">
        <f>IF(B259="","",E259/MAX(E$23:E258)-1)</f>
        <v>-9.4837950684314443E-3</v>
      </c>
      <c r="G259">
        <f t="shared" si="21"/>
        <v>5</v>
      </c>
      <c r="H259">
        <f t="shared" si="22"/>
        <v>2012</v>
      </c>
    </row>
    <row r="260" spans="1:8" x14ac:dyDescent="0.2">
      <c r="A260" s="17">
        <v>41057</v>
      </c>
      <c r="B260">
        <v>2388.2828928600002</v>
      </c>
      <c r="C260" s="6">
        <f t="shared" si="18"/>
        <v>1151162.1680045545</v>
      </c>
      <c r="D260" s="10">
        <f t="shared" si="19"/>
        <v>2.0789843186832524E-3</v>
      </c>
      <c r="E260" s="12">
        <f t="shared" si="20"/>
        <v>115.11621680045563</v>
      </c>
      <c r="F260" s="13">
        <f>IF(B260="","",E260/MAX(E$23:E259)-1)</f>
        <v>-7.4245274109770998E-3</v>
      </c>
      <c r="G260">
        <f t="shared" si="21"/>
        <v>5</v>
      </c>
      <c r="H260">
        <f t="shared" si="22"/>
        <v>2012</v>
      </c>
    </row>
    <row r="261" spans="1:8" x14ac:dyDescent="0.2">
      <c r="A261" s="17">
        <v>41064</v>
      </c>
      <c r="B261">
        <v>-156.00921385300001</v>
      </c>
      <c r="C261" s="6">
        <f t="shared" ref="C261:C324" si="23">IF(B261="","",C260+B261)</f>
        <v>1151006.1587907015</v>
      </c>
      <c r="D261" s="10">
        <f t="shared" ref="D261:D324" si="24">IF(B261="","",C261/C260-1)</f>
        <v>-1.3552322877619094E-4</v>
      </c>
      <c r="E261" s="12">
        <f t="shared" ref="E261:E324" si="25">IF(B261="","",E260*(1+D261))</f>
        <v>115.10061587907033</v>
      </c>
      <c r="F261" s="13">
        <f>IF(B261="","",E261/MAX(E$23:E260)-1)</f>
        <v>-7.5590444438263793E-3</v>
      </c>
      <c r="G261">
        <f t="shared" ref="G261:G324" si="26">MONTH(A261)</f>
        <v>6</v>
      </c>
      <c r="H261">
        <f t="shared" ref="H261:H324" si="27">YEAR(A261)</f>
        <v>2012</v>
      </c>
    </row>
    <row r="262" spans="1:8" x14ac:dyDescent="0.2">
      <c r="A262" s="17">
        <v>41071</v>
      </c>
      <c r="B262">
        <v>1254.808897186</v>
      </c>
      <c r="C262" s="6">
        <f t="shared" si="23"/>
        <v>1152260.9676878876</v>
      </c>
      <c r="D262" s="10">
        <f t="shared" si="24"/>
        <v>1.0901843466279981E-3</v>
      </c>
      <c r="E262" s="12">
        <f t="shared" si="25"/>
        <v>115.22609676878893</v>
      </c>
      <c r="F262" s="13">
        <f>IF(B262="","",E262/MAX(E$23:E261)-1)</f>
        <v>-6.4771008491265603E-3</v>
      </c>
      <c r="G262">
        <f t="shared" si="26"/>
        <v>6</v>
      </c>
      <c r="H262">
        <f t="shared" si="27"/>
        <v>2012</v>
      </c>
    </row>
    <row r="263" spans="1:8" x14ac:dyDescent="0.2">
      <c r="A263" s="17">
        <v>41078</v>
      </c>
      <c r="B263">
        <v>2704.7430135</v>
      </c>
      <c r="C263" s="6">
        <f t="shared" si="23"/>
        <v>1154965.7107013876</v>
      </c>
      <c r="D263" s="10">
        <f t="shared" si="24"/>
        <v>2.3473354468712682E-3</v>
      </c>
      <c r="E263" s="12">
        <f t="shared" si="25"/>
        <v>115.49657107013893</v>
      </c>
      <c r="F263" s="13">
        <f>IF(B263="","",E263/MAX(E$23:E262)-1)</f>
        <v>-4.144969330671433E-3</v>
      </c>
      <c r="G263">
        <f t="shared" si="26"/>
        <v>6</v>
      </c>
      <c r="H263">
        <f t="shared" si="27"/>
        <v>2012</v>
      </c>
    </row>
    <row r="264" spans="1:8" x14ac:dyDescent="0.2">
      <c r="A264" s="17">
        <v>41085</v>
      </c>
      <c r="B264">
        <v>1891.9812257900001</v>
      </c>
      <c r="C264" s="6">
        <f t="shared" si="23"/>
        <v>1156857.6919271776</v>
      </c>
      <c r="D264" s="10">
        <f t="shared" si="24"/>
        <v>1.6381276156163249E-3</v>
      </c>
      <c r="E264" s="12">
        <f t="shared" si="25"/>
        <v>115.68576919271791</v>
      </c>
      <c r="F264" s="13">
        <f>IF(B264="","",E264/MAX(E$23:E263)-1)</f>
        <v>-2.5136317037816047E-3</v>
      </c>
      <c r="G264">
        <f t="shared" si="26"/>
        <v>6</v>
      </c>
      <c r="H264">
        <f t="shared" si="27"/>
        <v>2012</v>
      </c>
    </row>
    <row r="265" spans="1:8" x14ac:dyDescent="0.2">
      <c r="A265" s="17">
        <v>41092</v>
      </c>
      <c r="B265">
        <v>-3036.8872685800002</v>
      </c>
      <c r="C265" s="6">
        <f t="shared" si="23"/>
        <v>1153820.8046585976</v>
      </c>
      <c r="D265" s="10">
        <f t="shared" si="24"/>
        <v>-2.6251174105269559E-3</v>
      </c>
      <c r="E265" s="12">
        <f t="shared" si="25"/>
        <v>115.3820804658599</v>
      </c>
      <c r="F265" s="13">
        <f>IF(B265="","",E265/MAX(E$23:E264)-1)</f>
        <v>-5.13215053595939E-3</v>
      </c>
      <c r="G265">
        <f t="shared" si="26"/>
        <v>7</v>
      </c>
      <c r="H265">
        <f t="shared" si="27"/>
        <v>2012</v>
      </c>
    </row>
    <row r="266" spans="1:8" x14ac:dyDescent="0.2">
      <c r="A266" s="17">
        <v>41099</v>
      </c>
      <c r="B266">
        <v>1474.2528312760001</v>
      </c>
      <c r="C266" s="6">
        <f t="shared" si="23"/>
        <v>1155295.0574898736</v>
      </c>
      <c r="D266" s="10">
        <f t="shared" si="24"/>
        <v>1.2777138575796876E-3</v>
      </c>
      <c r="E266" s="12">
        <f t="shared" si="25"/>
        <v>115.5295057489875</v>
      </c>
      <c r="F266" s="13">
        <f>IF(B266="","",E266/MAX(E$23:E265)-1)</f>
        <v>-3.8609940982387014E-3</v>
      </c>
      <c r="G266">
        <f t="shared" si="26"/>
        <v>7</v>
      </c>
      <c r="H266">
        <f t="shared" si="27"/>
        <v>2012</v>
      </c>
    </row>
    <row r="267" spans="1:8" x14ac:dyDescent="0.2">
      <c r="A267" s="17">
        <v>41106</v>
      </c>
      <c r="B267">
        <v>994.19528800800003</v>
      </c>
      <c r="C267" s="6">
        <f t="shared" si="23"/>
        <v>1156289.2527778817</v>
      </c>
      <c r="D267" s="10">
        <f t="shared" si="24"/>
        <v>8.6055530278827952E-4</v>
      </c>
      <c r="E267" s="12">
        <f t="shared" si="25"/>
        <v>115.6289252777883</v>
      </c>
      <c r="F267" s="13">
        <f>IF(B267="","",E267/MAX(E$23:E266)-1)</f>
        <v>-3.003761394395732E-3</v>
      </c>
      <c r="G267">
        <f t="shared" si="26"/>
        <v>7</v>
      </c>
      <c r="H267">
        <f t="shared" si="27"/>
        <v>2012</v>
      </c>
    </row>
    <row r="268" spans="1:8" x14ac:dyDescent="0.2">
      <c r="A268" s="17">
        <v>41113</v>
      </c>
      <c r="B268">
        <v>1152.507336806</v>
      </c>
      <c r="C268" s="6">
        <f t="shared" si="23"/>
        <v>1157441.7601146877</v>
      </c>
      <c r="D268" s="10">
        <f t="shared" si="24"/>
        <v>9.9672926479010826E-4</v>
      </c>
      <c r="E268" s="12">
        <f t="shared" si="25"/>
        <v>115.74417601146889</v>
      </c>
      <c r="F268" s="13">
        <f>IF(B268="","",E268/MAX(E$23:E267)-1)</f>
        <v>-2.0100260664919212E-3</v>
      </c>
      <c r="G268">
        <f t="shared" si="26"/>
        <v>7</v>
      </c>
      <c r="H268">
        <f t="shared" si="27"/>
        <v>2012</v>
      </c>
    </row>
    <row r="269" spans="1:8" x14ac:dyDescent="0.2">
      <c r="A269" s="17">
        <v>41120</v>
      </c>
      <c r="B269">
        <v>1990.3269655419999</v>
      </c>
      <c r="C269" s="6">
        <f t="shared" si="23"/>
        <v>1159432.0870802298</v>
      </c>
      <c r="D269" s="10">
        <f t="shared" si="24"/>
        <v>1.719591459482972E-3</v>
      </c>
      <c r="E269" s="12">
        <f t="shared" si="25"/>
        <v>115.94320870802311</v>
      </c>
      <c r="F269" s="13">
        <f>IF(B269="","",E269/MAX(E$23:E268)-1)</f>
        <v>-2.938910306662379E-4</v>
      </c>
      <c r="G269">
        <f t="shared" si="26"/>
        <v>7</v>
      </c>
      <c r="H269">
        <f t="shared" si="27"/>
        <v>2012</v>
      </c>
    </row>
    <row r="270" spans="1:8" x14ac:dyDescent="0.2">
      <c r="A270" s="17">
        <v>41127</v>
      </c>
      <c r="B270">
        <v>1519.642022834</v>
      </c>
      <c r="C270" s="6">
        <f t="shared" si="23"/>
        <v>1160951.7291030637</v>
      </c>
      <c r="D270" s="10">
        <f t="shared" si="24"/>
        <v>1.3106779084066655E-3</v>
      </c>
      <c r="E270" s="12">
        <f t="shared" si="25"/>
        <v>116.0951729103065</v>
      </c>
      <c r="F270" s="13">
        <f>IF(B270="","",E270/MAX(E$23:E269)-1)</f>
        <v>1.0164016812590493E-3</v>
      </c>
      <c r="G270">
        <f t="shared" si="26"/>
        <v>8</v>
      </c>
      <c r="H270">
        <f t="shared" si="27"/>
        <v>2012</v>
      </c>
    </row>
    <row r="271" spans="1:8" x14ac:dyDescent="0.2">
      <c r="A271" s="17">
        <v>41134</v>
      </c>
      <c r="B271">
        <v>1270.130643594</v>
      </c>
      <c r="C271" s="6">
        <f t="shared" si="23"/>
        <v>1162221.8597466578</v>
      </c>
      <c r="D271" s="10">
        <f t="shared" si="24"/>
        <v>1.0940425960477285E-3</v>
      </c>
      <c r="E271" s="12">
        <f t="shared" si="25"/>
        <v>116.2221859746659</v>
      </c>
      <c r="F271" s="13">
        <f>IF(B271="","",E271/MAX(E$23:E270)-1)</f>
        <v>1.0940425960477285E-3</v>
      </c>
      <c r="G271">
        <f t="shared" si="26"/>
        <v>8</v>
      </c>
      <c r="H271">
        <f t="shared" si="27"/>
        <v>2012</v>
      </c>
    </row>
    <row r="272" spans="1:8" x14ac:dyDescent="0.2">
      <c r="A272" s="17">
        <v>41141</v>
      </c>
      <c r="B272">
        <v>-3765.7788733799998</v>
      </c>
      <c r="C272" s="6">
        <f t="shared" si="23"/>
        <v>1158456.0808732777</v>
      </c>
      <c r="D272" s="10">
        <f t="shared" si="24"/>
        <v>-3.2401549168942223E-3</v>
      </c>
      <c r="E272" s="12">
        <f t="shared" si="25"/>
        <v>115.8456080873279</v>
      </c>
      <c r="F272" s="13">
        <f>IF(B272="","",E272/MAX(E$23:E271)-1)</f>
        <v>-3.2401549168941113E-3</v>
      </c>
      <c r="G272">
        <f t="shared" si="26"/>
        <v>8</v>
      </c>
      <c r="H272">
        <f t="shared" si="27"/>
        <v>2012</v>
      </c>
    </row>
    <row r="273" spans="1:8" x14ac:dyDescent="0.2">
      <c r="A273" s="17">
        <v>41148</v>
      </c>
      <c r="B273">
        <v>1312.6937706220001</v>
      </c>
      <c r="C273" s="6">
        <f t="shared" si="23"/>
        <v>1159768.7746438996</v>
      </c>
      <c r="D273" s="10">
        <f t="shared" si="24"/>
        <v>1.1331407312673569E-3</v>
      </c>
      <c r="E273" s="12">
        <f t="shared" si="25"/>
        <v>115.97687746439009</v>
      </c>
      <c r="F273" s="13">
        <f>IF(B273="","",E273/MAX(E$23:E272)-1)</f>
        <v>-2.1106857371387955E-3</v>
      </c>
      <c r="G273">
        <f t="shared" si="26"/>
        <v>8</v>
      </c>
      <c r="H273">
        <f t="shared" si="27"/>
        <v>2012</v>
      </c>
    </row>
    <row r="274" spans="1:8" x14ac:dyDescent="0.2">
      <c r="A274" s="17">
        <v>41155</v>
      </c>
      <c r="B274">
        <v>412.41599572400003</v>
      </c>
      <c r="C274" s="6">
        <f t="shared" si="23"/>
        <v>1160181.1906396237</v>
      </c>
      <c r="D274" s="10">
        <f t="shared" si="24"/>
        <v>3.5560191370964667E-4</v>
      </c>
      <c r="E274" s="12">
        <f t="shared" si="25"/>
        <v>116.01811906396249</v>
      </c>
      <c r="F274" s="13">
        <f>IF(B274="","",E274/MAX(E$23:E273)-1)</f>
        <v>-1.7558343873165239E-3</v>
      </c>
      <c r="G274">
        <f t="shared" si="26"/>
        <v>9</v>
      </c>
      <c r="H274">
        <f t="shared" si="27"/>
        <v>2012</v>
      </c>
    </row>
    <row r="275" spans="1:8" x14ac:dyDescent="0.2">
      <c r="A275" s="17">
        <v>41162</v>
      </c>
      <c r="B275">
        <v>-3903.8683390199999</v>
      </c>
      <c r="C275" s="6">
        <f t="shared" si="23"/>
        <v>1156277.3223006036</v>
      </c>
      <c r="D275" s="10">
        <f t="shared" si="24"/>
        <v>-3.3648781505135616E-3</v>
      </c>
      <c r="E275" s="12">
        <f t="shared" si="25"/>
        <v>115.62773223006047</v>
      </c>
      <c r="F275" s="13">
        <f>IF(B275="","",E275/MAX(E$23:E274)-1)</f>
        <v>-5.1148043690643075E-3</v>
      </c>
      <c r="G275">
        <f t="shared" si="26"/>
        <v>9</v>
      </c>
      <c r="H275">
        <f t="shared" si="27"/>
        <v>2012</v>
      </c>
    </row>
    <row r="276" spans="1:8" x14ac:dyDescent="0.2">
      <c r="A276" s="17">
        <v>41169</v>
      </c>
      <c r="B276">
        <v>996.05190672799995</v>
      </c>
      <c r="C276" s="6">
        <f t="shared" si="23"/>
        <v>1157273.3742073316</v>
      </c>
      <c r="D276" s="10">
        <f t="shared" si="24"/>
        <v>8.6142994203686207E-4</v>
      </c>
      <c r="E276" s="12">
        <f t="shared" si="25"/>
        <v>115.72733742073326</v>
      </c>
      <c r="F276" s="13">
        <f>IF(B276="","",E276/MAX(E$23:E275)-1)</f>
        <v>-4.2577804726586788E-3</v>
      </c>
      <c r="G276">
        <f t="shared" si="26"/>
        <v>9</v>
      </c>
      <c r="H276">
        <f t="shared" si="27"/>
        <v>2012</v>
      </c>
    </row>
    <row r="277" spans="1:8" x14ac:dyDescent="0.2">
      <c r="A277" s="17">
        <v>41176</v>
      </c>
      <c r="B277">
        <v>818.69110950799995</v>
      </c>
      <c r="C277" s="6">
        <f t="shared" si="23"/>
        <v>1158092.0653168396</v>
      </c>
      <c r="D277" s="10">
        <f t="shared" si="24"/>
        <v>7.0743104244397337E-4</v>
      </c>
      <c r="E277" s="12">
        <f t="shared" si="25"/>
        <v>115.80920653168408</v>
      </c>
      <c r="F277" s="13">
        <f>IF(B277="","",E277/MAX(E$23:E276)-1)</f>
        <v>-3.55336151629293E-3</v>
      </c>
      <c r="G277">
        <f t="shared" si="26"/>
        <v>9</v>
      </c>
      <c r="H277">
        <f t="shared" si="27"/>
        <v>2012</v>
      </c>
    </row>
    <row r="278" spans="1:8" x14ac:dyDescent="0.2">
      <c r="A278" s="17">
        <v>41183</v>
      </c>
      <c r="B278">
        <v>1711.9337560219999</v>
      </c>
      <c r="C278" s="6">
        <f t="shared" si="23"/>
        <v>1159803.9990728616</v>
      </c>
      <c r="D278" s="10">
        <f t="shared" si="24"/>
        <v>1.4782363227345829E-3</v>
      </c>
      <c r="E278" s="12">
        <f t="shared" si="25"/>
        <v>115.98039990728628</v>
      </c>
      <c r="F278" s="13">
        <f>IF(B278="","",E278/MAX(E$23:E277)-1)</f>
        <v>-2.0803779016196344E-3</v>
      </c>
      <c r="G278">
        <f t="shared" si="26"/>
        <v>10</v>
      </c>
      <c r="H278">
        <f t="shared" si="27"/>
        <v>2012</v>
      </c>
    </row>
    <row r="279" spans="1:8" x14ac:dyDescent="0.2">
      <c r="A279" s="17">
        <v>41190</v>
      </c>
      <c r="B279">
        <v>1691.2187785419999</v>
      </c>
      <c r="C279" s="6">
        <f t="shared" si="23"/>
        <v>1161495.2178514036</v>
      </c>
      <c r="D279" s="10">
        <f t="shared" si="24"/>
        <v>1.4581936084838709E-3</v>
      </c>
      <c r="E279" s="12">
        <f t="shared" si="25"/>
        <v>116.14952178514049</v>
      </c>
      <c r="F279" s="13">
        <f>IF(B279="","",E279/MAX(E$23:E278)-1)</f>
        <v>-6.2521788689506863E-4</v>
      </c>
      <c r="G279">
        <f t="shared" si="26"/>
        <v>10</v>
      </c>
      <c r="H279">
        <f t="shared" si="27"/>
        <v>2012</v>
      </c>
    </row>
    <row r="280" spans="1:8" x14ac:dyDescent="0.2">
      <c r="A280" s="17">
        <v>41197</v>
      </c>
      <c r="B280">
        <v>1409.4530675999999</v>
      </c>
      <c r="C280" s="6">
        <f t="shared" si="23"/>
        <v>1162904.6709190037</v>
      </c>
      <c r="D280" s="10">
        <f t="shared" si="24"/>
        <v>1.2134815933269039E-3</v>
      </c>
      <c r="E280" s="12">
        <f t="shared" si="25"/>
        <v>116.29046709190048</v>
      </c>
      <c r="F280" s="13">
        <f>IF(B280="","",E280/MAX(E$23:E279)-1)</f>
        <v>5.8750501603421768E-4</v>
      </c>
      <c r="G280">
        <f t="shared" si="26"/>
        <v>10</v>
      </c>
      <c r="H280">
        <f t="shared" si="27"/>
        <v>2012</v>
      </c>
    </row>
    <row r="281" spans="1:8" x14ac:dyDescent="0.2">
      <c r="A281" s="17">
        <v>41204</v>
      </c>
      <c r="B281">
        <v>-940.945804974</v>
      </c>
      <c r="C281" s="6">
        <f t="shared" si="23"/>
        <v>1161963.7251140296</v>
      </c>
      <c r="D281" s="10">
        <f t="shared" si="24"/>
        <v>-8.0913408339000625E-4</v>
      </c>
      <c r="E281" s="12">
        <f t="shared" si="25"/>
        <v>116.19637251140308</v>
      </c>
      <c r="F281" s="13">
        <f>IF(B281="","",E281/MAX(E$23:E280)-1)</f>
        <v>-8.0913408339000625E-4</v>
      </c>
      <c r="G281">
        <f t="shared" si="26"/>
        <v>10</v>
      </c>
      <c r="H281">
        <f t="shared" si="27"/>
        <v>2012</v>
      </c>
    </row>
    <row r="282" spans="1:8" x14ac:dyDescent="0.2">
      <c r="A282" s="17">
        <v>41211</v>
      </c>
      <c r="B282">
        <v>1553.005711022</v>
      </c>
      <c r="C282" s="6">
        <f t="shared" si="23"/>
        <v>1163516.7308250517</v>
      </c>
      <c r="D282" s="10">
        <f t="shared" si="24"/>
        <v>1.3365354506824634E-3</v>
      </c>
      <c r="E282" s="12">
        <f t="shared" si="25"/>
        <v>116.35167308250529</v>
      </c>
      <c r="F282" s="13">
        <f>IF(B282="","",E282/MAX(E$23:E281)-1)</f>
        <v>5.2631993090579421E-4</v>
      </c>
      <c r="G282">
        <f t="shared" si="26"/>
        <v>10</v>
      </c>
      <c r="H282">
        <f t="shared" si="27"/>
        <v>2012</v>
      </c>
    </row>
    <row r="283" spans="1:8" x14ac:dyDescent="0.2">
      <c r="A283" s="17">
        <v>41218</v>
      </c>
      <c r="B283">
        <v>537.01586733199997</v>
      </c>
      <c r="C283" s="6">
        <f t="shared" si="23"/>
        <v>1164053.7466923837</v>
      </c>
      <c r="D283" s="10">
        <f t="shared" si="24"/>
        <v>4.6154546222232362E-4</v>
      </c>
      <c r="E283" s="12">
        <f t="shared" si="25"/>
        <v>116.4053746692385</v>
      </c>
      <c r="F283" s="13">
        <f>IF(B283="","",E283/MAX(E$23:E282)-1)</f>
        <v>4.6154546222232362E-4</v>
      </c>
      <c r="G283">
        <f t="shared" si="26"/>
        <v>11</v>
      </c>
      <c r="H283">
        <f t="shared" si="27"/>
        <v>2012</v>
      </c>
    </row>
    <row r="284" spans="1:8" x14ac:dyDescent="0.2">
      <c r="A284" s="17">
        <v>41225</v>
      </c>
      <c r="B284">
        <v>1218.8773536660001</v>
      </c>
      <c r="C284" s="6">
        <f t="shared" si="23"/>
        <v>1165272.6240460495</v>
      </c>
      <c r="D284" s="10">
        <f t="shared" si="24"/>
        <v>1.0470971440359467E-3</v>
      </c>
      <c r="E284" s="12">
        <f t="shared" si="25"/>
        <v>116.5272624046051</v>
      </c>
      <c r="F284" s="13">
        <f>IF(B284="","",E284/MAX(E$23:E283)-1)</f>
        <v>1.0470971440359467E-3</v>
      </c>
      <c r="G284">
        <f t="shared" si="26"/>
        <v>11</v>
      </c>
      <c r="H284">
        <f t="shared" si="27"/>
        <v>2012</v>
      </c>
    </row>
    <row r="285" spans="1:8" x14ac:dyDescent="0.2">
      <c r="A285" s="17">
        <v>41232</v>
      </c>
      <c r="B285">
        <v>-1478.174110268</v>
      </c>
      <c r="C285" s="6">
        <f t="shared" si="23"/>
        <v>1163794.4499357815</v>
      </c>
      <c r="D285" s="10">
        <f t="shared" si="24"/>
        <v>-1.2685221292983995E-3</v>
      </c>
      <c r="E285" s="12">
        <f t="shared" si="25"/>
        <v>116.37944499357829</v>
      </c>
      <c r="F285" s="13">
        <f>IF(B285="","",E285/MAX(E$23:E284)-1)</f>
        <v>-1.2685221292983995E-3</v>
      </c>
      <c r="G285">
        <f t="shared" si="26"/>
        <v>11</v>
      </c>
      <c r="H285">
        <f t="shared" si="27"/>
        <v>2012</v>
      </c>
    </row>
    <row r="286" spans="1:8" x14ac:dyDescent="0.2">
      <c r="A286" s="17">
        <v>41239</v>
      </c>
      <c r="B286">
        <v>1443.7076754260002</v>
      </c>
      <c r="C286" s="6">
        <f t="shared" si="23"/>
        <v>1165238.1576112076</v>
      </c>
      <c r="D286" s="10">
        <f t="shared" si="24"/>
        <v>1.2405177525169897E-3</v>
      </c>
      <c r="E286" s="12">
        <f t="shared" si="25"/>
        <v>116.5238157611209</v>
      </c>
      <c r="F286" s="13">
        <f>IF(B286="","",E286/MAX(E$23:E285)-1)</f>
        <v>-2.9578001002228405E-5</v>
      </c>
      <c r="G286">
        <f t="shared" si="26"/>
        <v>11</v>
      </c>
      <c r="H286">
        <f t="shared" si="27"/>
        <v>2012</v>
      </c>
    </row>
    <row r="287" spans="1:8" x14ac:dyDescent="0.2">
      <c r="A287" s="17">
        <v>41246</v>
      </c>
      <c r="B287">
        <v>1101.065060442</v>
      </c>
      <c r="C287" s="6">
        <f t="shared" si="23"/>
        <v>1166339.2226716497</v>
      </c>
      <c r="D287" s="10">
        <f t="shared" si="24"/>
        <v>9.4492705482562833E-4</v>
      </c>
      <c r="E287" s="12">
        <f t="shared" si="25"/>
        <v>116.6339222671651</v>
      </c>
      <c r="F287" s="13">
        <f>IF(B287="","",E287/MAX(E$23:E286)-1)</f>
        <v>9.1532110477010598E-4</v>
      </c>
      <c r="G287">
        <f t="shared" si="26"/>
        <v>12</v>
      </c>
      <c r="H287">
        <f t="shared" si="27"/>
        <v>2012</v>
      </c>
    </row>
    <row r="288" spans="1:8" x14ac:dyDescent="0.2">
      <c r="A288" s="17">
        <v>41253</v>
      </c>
      <c r="B288">
        <v>1281.720588054</v>
      </c>
      <c r="C288" s="6">
        <f t="shared" si="23"/>
        <v>1167620.9432597037</v>
      </c>
      <c r="D288" s="10">
        <f t="shared" si="24"/>
        <v>1.0989260783995647E-3</v>
      </c>
      <c r="E288" s="12">
        <f t="shared" si="25"/>
        <v>116.76209432597052</v>
      </c>
      <c r="F288" s="13">
        <f>IF(B288="","",E288/MAX(E$23:E287)-1)</f>
        <v>1.0989260783995647E-3</v>
      </c>
      <c r="G288">
        <f t="shared" si="26"/>
        <v>12</v>
      </c>
      <c r="H288">
        <f t="shared" si="27"/>
        <v>2012</v>
      </c>
    </row>
    <row r="289" spans="1:8" x14ac:dyDescent="0.2">
      <c r="A289" s="17">
        <v>41260</v>
      </c>
      <c r="B289">
        <v>961.73419127199998</v>
      </c>
      <c r="C289" s="6">
        <f t="shared" si="23"/>
        <v>1168582.6774509756</v>
      </c>
      <c r="D289" s="10">
        <f t="shared" si="24"/>
        <v>8.2366987062343355E-4</v>
      </c>
      <c r="E289" s="12">
        <f t="shared" si="25"/>
        <v>116.85826774509772</v>
      </c>
      <c r="F289" s="13">
        <f>IF(B289="","",E289/MAX(E$23:E288)-1)</f>
        <v>8.2366987062343355E-4</v>
      </c>
      <c r="G289">
        <f t="shared" si="26"/>
        <v>12</v>
      </c>
      <c r="H289">
        <f t="shared" si="27"/>
        <v>2012</v>
      </c>
    </row>
    <row r="290" spans="1:8" x14ac:dyDescent="0.2">
      <c r="A290" s="17">
        <v>41267</v>
      </c>
      <c r="B290">
        <v>904.87057183800005</v>
      </c>
      <c r="C290" s="6">
        <f t="shared" si="23"/>
        <v>1169487.5480228136</v>
      </c>
      <c r="D290" s="10">
        <f t="shared" si="24"/>
        <v>7.7433166629825578E-4</v>
      </c>
      <c r="E290" s="12">
        <f t="shared" si="25"/>
        <v>116.94875480228151</v>
      </c>
      <c r="F290" s="13">
        <f>IF(B290="","",E290/MAX(E$23:E289)-1)</f>
        <v>7.7433166629825578E-4</v>
      </c>
      <c r="G290">
        <f t="shared" si="26"/>
        <v>12</v>
      </c>
      <c r="H290">
        <f t="shared" si="27"/>
        <v>2012</v>
      </c>
    </row>
    <row r="291" spans="1:8" x14ac:dyDescent="0.2">
      <c r="A291" s="17">
        <v>41274</v>
      </c>
      <c r="B291">
        <v>484.16861251</v>
      </c>
      <c r="C291" s="6">
        <f t="shared" si="23"/>
        <v>1169971.7166353236</v>
      </c>
      <c r="D291" s="10">
        <f t="shared" si="24"/>
        <v>4.140006563801979E-4</v>
      </c>
      <c r="E291" s="12">
        <f t="shared" si="25"/>
        <v>116.9971716635325</v>
      </c>
      <c r="F291" s="13">
        <f>IF(B291="","",E291/MAX(E$23:E290)-1)</f>
        <v>4.140006563801979E-4</v>
      </c>
      <c r="G291">
        <f t="shared" si="26"/>
        <v>12</v>
      </c>
      <c r="H291">
        <f t="shared" si="27"/>
        <v>2012</v>
      </c>
    </row>
    <row r="292" spans="1:8" x14ac:dyDescent="0.2">
      <c r="A292" s="17">
        <v>41281</v>
      </c>
      <c r="B292">
        <v>1561.7823012380002</v>
      </c>
      <c r="C292" s="6">
        <f t="shared" si="23"/>
        <v>1171533.4989365616</v>
      </c>
      <c r="D292" s="10">
        <f t="shared" si="24"/>
        <v>1.3348889370843331E-3</v>
      </c>
      <c r="E292" s="12">
        <f t="shared" si="25"/>
        <v>117.1533498936563</v>
      </c>
      <c r="F292" s="13">
        <f>IF(B292="","",E292/MAX(E$23:E291)-1)</f>
        <v>1.3348889370843331E-3</v>
      </c>
      <c r="G292">
        <f t="shared" si="26"/>
        <v>1</v>
      </c>
      <c r="H292">
        <f t="shared" si="27"/>
        <v>2013</v>
      </c>
    </row>
    <row r="293" spans="1:8" x14ac:dyDescent="0.2">
      <c r="A293" s="17">
        <v>41288</v>
      </c>
      <c r="B293">
        <v>552.83896881399994</v>
      </c>
      <c r="C293" s="6">
        <f t="shared" si="23"/>
        <v>1172086.3379053755</v>
      </c>
      <c r="D293" s="10">
        <f t="shared" si="24"/>
        <v>4.7189343652198623E-4</v>
      </c>
      <c r="E293" s="12">
        <f t="shared" si="25"/>
        <v>117.20863379053768</v>
      </c>
      <c r="F293" s="13">
        <f>IF(B293="","",E293/MAX(E$23:E292)-1)</f>
        <v>4.7189343652198623E-4</v>
      </c>
      <c r="G293">
        <f t="shared" si="26"/>
        <v>1</v>
      </c>
      <c r="H293">
        <f t="shared" si="27"/>
        <v>2013</v>
      </c>
    </row>
    <row r="294" spans="1:8" x14ac:dyDescent="0.2">
      <c r="A294" s="17">
        <v>41295</v>
      </c>
      <c r="B294">
        <v>2045.8701120999999</v>
      </c>
      <c r="C294" s="6">
        <f t="shared" si="23"/>
        <v>1174132.2080174754</v>
      </c>
      <c r="D294" s="10">
        <f t="shared" si="24"/>
        <v>1.7454943769381615E-3</v>
      </c>
      <c r="E294" s="12">
        <f t="shared" si="25"/>
        <v>117.41322080174767</v>
      </c>
      <c r="F294" s="13">
        <f>IF(B294="","",E294/MAX(E$23:E293)-1)</f>
        <v>1.7454943769381615E-3</v>
      </c>
      <c r="G294">
        <f t="shared" si="26"/>
        <v>1</v>
      </c>
      <c r="H294">
        <f t="shared" si="27"/>
        <v>2013</v>
      </c>
    </row>
    <row r="295" spans="1:8" x14ac:dyDescent="0.2">
      <c r="A295" s="17">
        <v>41302</v>
      </c>
      <c r="B295">
        <v>1294.9949593439999</v>
      </c>
      <c r="C295" s="6">
        <f t="shared" si="23"/>
        <v>1175427.2029768194</v>
      </c>
      <c r="D295" s="10">
        <f t="shared" si="24"/>
        <v>1.1029379404645656E-3</v>
      </c>
      <c r="E295" s="12">
        <f t="shared" si="25"/>
        <v>117.54272029768207</v>
      </c>
      <c r="F295" s="13">
        <f>IF(B295="","",E295/MAX(E$23:E294)-1)</f>
        <v>1.1029379404645656E-3</v>
      </c>
      <c r="G295">
        <f t="shared" si="26"/>
        <v>1</v>
      </c>
      <c r="H295">
        <f t="shared" si="27"/>
        <v>2013</v>
      </c>
    </row>
    <row r="296" spans="1:8" x14ac:dyDescent="0.2">
      <c r="A296" s="17">
        <v>41309</v>
      </c>
      <c r="B296">
        <v>1135.245309058</v>
      </c>
      <c r="C296" s="6">
        <f t="shared" si="23"/>
        <v>1176562.4482858775</v>
      </c>
      <c r="D296" s="10">
        <f t="shared" si="24"/>
        <v>9.6581507232684771E-4</v>
      </c>
      <c r="E296" s="12">
        <f t="shared" si="25"/>
        <v>117.65624482858787</v>
      </c>
      <c r="F296" s="13">
        <f>IF(B296="","",E296/MAX(E$23:E295)-1)</f>
        <v>9.6581507232684771E-4</v>
      </c>
      <c r="G296">
        <f t="shared" si="26"/>
        <v>2</v>
      </c>
      <c r="H296">
        <f t="shared" si="27"/>
        <v>2013</v>
      </c>
    </row>
    <row r="297" spans="1:8" x14ac:dyDescent="0.2">
      <c r="A297" s="17">
        <v>41316</v>
      </c>
      <c r="B297">
        <v>1415.178854176</v>
      </c>
      <c r="C297" s="6">
        <f t="shared" si="23"/>
        <v>1177977.6271400535</v>
      </c>
      <c r="D297" s="10">
        <f t="shared" si="24"/>
        <v>1.2028081095378784E-3</v>
      </c>
      <c r="E297" s="12">
        <f t="shared" si="25"/>
        <v>117.79776271400547</v>
      </c>
      <c r="F297" s="13">
        <f>IF(B297="","",E297/MAX(E$23:E296)-1)</f>
        <v>1.2028081095378784E-3</v>
      </c>
      <c r="G297">
        <f t="shared" si="26"/>
        <v>2</v>
      </c>
      <c r="H297">
        <f t="shared" si="27"/>
        <v>2013</v>
      </c>
    </row>
    <row r="298" spans="1:8" x14ac:dyDescent="0.2">
      <c r="A298" s="17">
        <v>41323</v>
      </c>
      <c r="B298">
        <v>1317.5282069719999</v>
      </c>
      <c r="C298" s="6">
        <f t="shared" si="23"/>
        <v>1179295.1553470255</v>
      </c>
      <c r="D298" s="10">
        <f t="shared" si="24"/>
        <v>1.1184662396099831E-3</v>
      </c>
      <c r="E298" s="12">
        <f t="shared" si="25"/>
        <v>117.92951553470267</v>
      </c>
      <c r="F298" s="13">
        <f>IF(B298="","",E298/MAX(E$23:E297)-1)</f>
        <v>1.1184662396099831E-3</v>
      </c>
      <c r="G298">
        <f t="shared" si="26"/>
        <v>2</v>
      </c>
      <c r="H298">
        <f t="shared" si="27"/>
        <v>2013</v>
      </c>
    </row>
    <row r="299" spans="1:8" x14ac:dyDescent="0.2">
      <c r="A299" s="17">
        <v>41330</v>
      </c>
      <c r="B299">
        <v>1780.9973031</v>
      </c>
      <c r="C299" s="6">
        <f t="shared" si="23"/>
        <v>1181076.1526501256</v>
      </c>
      <c r="D299" s="10">
        <f t="shared" si="24"/>
        <v>1.5102218431279901E-3</v>
      </c>
      <c r="E299" s="12">
        <f t="shared" si="25"/>
        <v>118.10761526501268</v>
      </c>
      <c r="F299" s="13">
        <f>IF(B299="","",E299/MAX(E$23:E298)-1)</f>
        <v>1.5102218431279901E-3</v>
      </c>
      <c r="G299">
        <f t="shared" si="26"/>
        <v>2</v>
      </c>
      <c r="H299">
        <f t="shared" si="27"/>
        <v>2013</v>
      </c>
    </row>
    <row r="300" spans="1:8" x14ac:dyDescent="0.2">
      <c r="A300" s="17">
        <v>41337</v>
      </c>
      <c r="B300">
        <v>1482.4323698319999</v>
      </c>
      <c r="C300" s="6">
        <f t="shared" si="23"/>
        <v>1182558.5850199575</v>
      </c>
      <c r="D300" s="10">
        <f t="shared" si="24"/>
        <v>1.255153925939112E-3</v>
      </c>
      <c r="E300" s="12">
        <f t="shared" si="25"/>
        <v>118.25585850199587</v>
      </c>
      <c r="F300" s="13">
        <f>IF(B300="","",E300/MAX(E$23:E299)-1)</f>
        <v>1.255153925939112E-3</v>
      </c>
      <c r="G300">
        <f t="shared" si="26"/>
        <v>3</v>
      </c>
      <c r="H300">
        <f t="shared" si="27"/>
        <v>2013</v>
      </c>
    </row>
    <row r="301" spans="1:8" x14ac:dyDescent="0.2">
      <c r="A301" s="17">
        <v>41344</v>
      </c>
      <c r="B301">
        <v>1004.499010012</v>
      </c>
      <c r="C301" s="6">
        <f t="shared" si="23"/>
        <v>1183563.0840299695</v>
      </c>
      <c r="D301" s="10">
        <f t="shared" si="24"/>
        <v>8.4942853803315899E-4</v>
      </c>
      <c r="E301" s="12">
        <f t="shared" si="25"/>
        <v>118.35630840299709</v>
      </c>
      <c r="F301" s="13">
        <f>IF(B301="","",E301/MAX(E$23:E300)-1)</f>
        <v>8.4942853803315899E-4</v>
      </c>
      <c r="G301">
        <f t="shared" si="26"/>
        <v>3</v>
      </c>
      <c r="H301">
        <f t="shared" si="27"/>
        <v>2013</v>
      </c>
    </row>
    <row r="302" spans="1:8" x14ac:dyDescent="0.2">
      <c r="A302" s="17">
        <v>41351</v>
      </c>
      <c r="B302">
        <v>1455.566832404</v>
      </c>
      <c r="C302" s="6">
        <f t="shared" si="23"/>
        <v>1185018.6508623734</v>
      </c>
      <c r="D302" s="10">
        <f t="shared" si="24"/>
        <v>1.2298177021943246E-3</v>
      </c>
      <c r="E302" s="12">
        <f t="shared" si="25"/>
        <v>118.50186508623746</v>
      </c>
      <c r="F302" s="13">
        <f>IF(B302="","",E302/MAX(E$23:E301)-1)</f>
        <v>1.2298177021943246E-3</v>
      </c>
      <c r="G302">
        <f t="shared" si="26"/>
        <v>3</v>
      </c>
      <c r="H302">
        <f t="shared" si="27"/>
        <v>2013</v>
      </c>
    </row>
    <row r="303" spans="1:8" x14ac:dyDescent="0.2">
      <c r="A303" s="17">
        <v>41358</v>
      </c>
      <c r="B303">
        <v>1605.262619348</v>
      </c>
      <c r="C303" s="6">
        <f t="shared" si="23"/>
        <v>1186623.9134817214</v>
      </c>
      <c r="D303" s="10">
        <f t="shared" si="24"/>
        <v>1.3546306787490803E-3</v>
      </c>
      <c r="E303" s="12">
        <f t="shared" si="25"/>
        <v>118.66239134817226</v>
      </c>
      <c r="F303" s="13">
        <f>IF(B303="","",E303/MAX(E$23:E302)-1)</f>
        <v>1.3546306787490803E-3</v>
      </c>
      <c r="G303">
        <f t="shared" si="26"/>
        <v>3</v>
      </c>
      <c r="H303">
        <f t="shared" si="27"/>
        <v>2013</v>
      </c>
    </row>
    <row r="304" spans="1:8" x14ac:dyDescent="0.2">
      <c r="A304" s="17">
        <v>41365</v>
      </c>
      <c r="B304">
        <v>275.31225465199998</v>
      </c>
      <c r="C304" s="6">
        <f t="shared" si="23"/>
        <v>1186899.2257363733</v>
      </c>
      <c r="D304" s="10">
        <f t="shared" si="24"/>
        <v>2.3201306793496634E-4</v>
      </c>
      <c r="E304" s="12">
        <f t="shared" si="25"/>
        <v>118.68992257363745</v>
      </c>
      <c r="F304" s="13">
        <f>IF(B304="","",E304/MAX(E$23:E303)-1)</f>
        <v>2.3201306793496634E-4</v>
      </c>
      <c r="G304">
        <f t="shared" si="26"/>
        <v>4</v>
      </c>
      <c r="H304">
        <f t="shared" si="27"/>
        <v>2013</v>
      </c>
    </row>
    <row r="305" spans="1:8" x14ac:dyDescent="0.2">
      <c r="A305" s="17">
        <v>41372</v>
      </c>
      <c r="B305">
        <v>1255.3290751280001</v>
      </c>
      <c r="C305" s="6">
        <f t="shared" si="23"/>
        <v>1188154.5548115014</v>
      </c>
      <c r="D305" s="10">
        <f t="shared" si="24"/>
        <v>1.0576543045170972E-3</v>
      </c>
      <c r="E305" s="12">
        <f t="shared" si="25"/>
        <v>118.81545548115025</v>
      </c>
      <c r="F305" s="13">
        <f>IF(B305="","",E305/MAX(E$23:E304)-1)</f>
        <v>1.0576543045170972E-3</v>
      </c>
      <c r="G305">
        <f t="shared" si="26"/>
        <v>4</v>
      </c>
      <c r="H305">
        <f t="shared" si="27"/>
        <v>2013</v>
      </c>
    </row>
    <row r="306" spans="1:8" x14ac:dyDescent="0.2">
      <c r="A306" s="17">
        <v>41379</v>
      </c>
      <c r="B306">
        <v>1702.350776664</v>
      </c>
      <c r="C306" s="6">
        <f t="shared" si="23"/>
        <v>1189856.9055881654</v>
      </c>
      <c r="D306" s="10">
        <f t="shared" si="24"/>
        <v>1.4327688008013428E-3</v>
      </c>
      <c r="E306" s="12">
        <f t="shared" si="25"/>
        <v>118.98569055881664</v>
      </c>
      <c r="F306" s="13">
        <f>IF(B306="","",E306/MAX(E$23:E305)-1)</f>
        <v>1.4327688008013428E-3</v>
      </c>
      <c r="G306">
        <f t="shared" si="26"/>
        <v>4</v>
      </c>
      <c r="H306">
        <f t="shared" si="27"/>
        <v>2013</v>
      </c>
    </row>
    <row r="307" spans="1:8" x14ac:dyDescent="0.2">
      <c r="A307" s="17">
        <v>41386</v>
      </c>
      <c r="B307">
        <v>1808.434512094</v>
      </c>
      <c r="C307" s="6">
        <f t="shared" si="23"/>
        <v>1191665.3401002593</v>
      </c>
      <c r="D307" s="10">
        <f t="shared" si="24"/>
        <v>1.5198756284058312E-3</v>
      </c>
      <c r="E307" s="12">
        <f t="shared" si="25"/>
        <v>119.16653401002603</v>
      </c>
      <c r="F307" s="13">
        <f>IF(B307="","",E307/MAX(E$23:E306)-1)</f>
        <v>1.5198756284058312E-3</v>
      </c>
      <c r="G307">
        <f t="shared" si="26"/>
        <v>4</v>
      </c>
      <c r="H307">
        <f t="shared" si="27"/>
        <v>2013</v>
      </c>
    </row>
    <row r="308" spans="1:8" x14ac:dyDescent="0.2">
      <c r="A308" s="17">
        <v>41393</v>
      </c>
      <c r="B308">
        <v>1946.73433067</v>
      </c>
      <c r="C308" s="6">
        <f t="shared" si="23"/>
        <v>1193612.0744309293</v>
      </c>
      <c r="D308" s="10">
        <f t="shared" si="24"/>
        <v>1.6336250331039359E-3</v>
      </c>
      <c r="E308" s="12">
        <f t="shared" si="25"/>
        <v>119.36120744309304</v>
      </c>
      <c r="F308" s="13">
        <f>IF(B308="","",E308/MAX(E$23:E307)-1)</f>
        <v>1.6336250331039359E-3</v>
      </c>
      <c r="G308">
        <f t="shared" si="26"/>
        <v>4</v>
      </c>
      <c r="H308">
        <f t="shared" si="27"/>
        <v>2013</v>
      </c>
    </row>
    <row r="309" spans="1:8" x14ac:dyDescent="0.2">
      <c r="A309" s="17">
        <v>41400</v>
      </c>
      <c r="B309">
        <v>1559.7552242860002</v>
      </c>
      <c r="C309" s="6">
        <f t="shared" si="23"/>
        <v>1195171.8296552154</v>
      </c>
      <c r="D309" s="10">
        <f t="shared" si="24"/>
        <v>1.3067522168204171E-3</v>
      </c>
      <c r="E309" s="12">
        <f t="shared" si="25"/>
        <v>119.51718296552166</v>
      </c>
      <c r="F309" s="13">
        <f>IF(B309="","",E309/MAX(E$23:E308)-1)</f>
        <v>1.3067522168204171E-3</v>
      </c>
      <c r="G309">
        <f t="shared" si="26"/>
        <v>5</v>
      </c>
      <c r="H309">
        <f t="shared" si="27"/>
        <v>2013</v>
      </c>
    </row>
    <row r="310" spans="1:8" x14ac:dyDescent="0.2">
      <c r="A310" s="17">
        <v>41407</v>
      </c>
      <c r="B310">
        <v>1568.072339046</v>
      </c>
      <c r="C310" s="6">
        <f t="shared" si="23"/>
        <v>1196739.9019942614</v>
      </c>
      <c r="D310" s="10">
        <f t="shared" si="24"/>
        <v>1.31200577200552E-3</v>
      </c>
      <c r="E310" s="12">
        <f t="shared" si="25"/>
        <v>119.67399019942626</v>
      </c>
      <c r="F310" s="13">
        <f>IF(B310="","",E310/MAX(E$23:E309)-1)</f>
        <v>1.31200577200552E-3</v>
      </c>
      <c r="G310">
        <f t="shared" si="26"/>
        <v>5</v>
      </c>
      <c r="H310">
        <f t="shared" si="27"/>
        <v>2013</v>
      </c>
    </row>
    <row r="311" spans="1:8" x14ac:dyDescent="0.2">
      <c r="A311" s="17">
        <v>41414</v>
      </c>
      <c r="B311">
        <v>1801.480012174</v>
      </c>
      <c r="C311" s="6">
        <f t="shared" si="23"/>
        <v>1198541.3820064354</v>
      </c>
      <c r="D311" s="10">
        <f t="shared" si="24"/>
        <v>1.5053229270387547E-3</v>
      </c>
      <c r="E311" s="12">
        <f t="shared" si="25"/>
        <v>119.85413820064366</v>
      </c>
      <c r="F311" s="13">
        <f>IF(B311="","",E311/MAX(E$23:E310)-1)</f>
        <v>1.5053229270387547E-3</v>
      </c>
      <c r="G311">
        <f t="shared" si="26"/>
        <v>5</v>
      </c>
      <c r="H311">
        <f t="shared" si="27"/>
        <v>2013</v>
      </c>
    </row>
    <row r="312" spans="1:8" x14ac:dyDescent="0.2">
      <c r="A312" s="17">
        <v>41421</v>
      </c>
      <c r="B312">
        <v>2220.3361932399998</v>
      </c>
      <c r="C312" s="6">
        <f t="shared" si="23"/>
        <v>1200761.7181996754</v>
      </c>
      <c r="D312" s="10">
        <f t="shared" si="24"/>
        <v>1.8525319413862373E-3</v>
      </c>
      <c r="E312" s="12">
        <f t="shared" si="25"/>
        <v>120.07617181996767</v>
      </c>
      <c r="F312" s="13">
        <f>IF(B312="","",E312/MAX(E$23:E311)-1)</f>
        <v>1.8525319413862373E-3</v>
      </c>
      <c r="G312">
        <f t="shared" si="26"/>
        <v>5</v>
      </c>
      <c r="H312">
        <f t="shared" si="27"/>
        <v>2013</v>
      </c>
    </row>
    <row r="313" spans="1:8" x14ac:dyDescent="0.2">
      <c r="A313" s="17">
        <v>41428</v>
      </c>
      <c r="B313">
        <v>883.70672296199996</v>
      </c>
      <c r="C313" s="6">
        <f t="shared" si="23"/>
        <v>1201645.4249226374</v>
      </c>
      <c r="D313" s="10">
        <f t="shared" si="24"/>
        <v>7.3595511046686823E-4</v>
      </c>
      <c r="E313" s="12">
        <f t="shared" si="25"/>
        <v>120.16454249226388</v>
      </c>
      <c r="F313" s="13">
        <f>IF(B313="","",E313/MAX(E$23:E312)-1)</f>
        <v>7.3595511046686823E-4</v>
      </c>
      <c r="G313">
        <f t="shared" si="26"/>
        <v>6</v>
      </c>
      <c r="H313">
        <f t="shared" si="27"/>
        <v>2013</v>
      </c>
    </row>
    <row r="314" spans="1:8" x14ac:dyDescent="0.2">
      <c r="A314" s="17">
        <v>41435</v>
      </c>
      <c r="B314">
        <v>798.41982048</v>
      </c>
      <c r="C314" s="6">
        <f t="shared" si="23"/>
        <v>1202443.8447431175</v>
      </c>
      <c r="D314" s="10">
        <f t="shared" si="24"/>
        <v>6.6443878029276426E-4</v>
      </c>
      <c r="E314" s="12">
        <f t="shared" si="25"/>
        <v>120.24438447431187</v>
      </c>
      <c r="F314" s="13">
        <f>IF(B314="","",E314/MAX(E$23:E313)-1)</f>
        <v>6.6443878029276426E-4</v>
      </c>
      <c r="G314">
        <f t="shared" si="26"/>
        <v>6</v>
      </c>
      <c r="H314">
        <f t="shared" si="27"/>
        <v>2013</v>
      </c>
    </row>
    <row r="315" spans="1:8" x14ac:dyDescent="0.2">
      <c r="A315" s="17">
        <v>41442</v>
      </c>
      <c r="B315">
        <v>-8151.8657896999994</v>
      </c>
      <c r="C315" s="6">
        <f t="shared" si="23"/>
        <v>1194291.9789534174</v>
      </c>
      <c r="D315" s="10">
        <f t="shared" si="24"/>
        <v>-6.7794149600737263E-3</v>
      </c>
      <c r="E315" s="12">
        <f t="shared" si="25"/>
        <v>119.42919789534186</v>
      </c>
      <c r="F315" s="13">
        <f>IF(B315="","",E315/MAX(E$23:E314)-1)</f>
        <v>-6.7794149600738374E-3</v>
      </c>
      <c r="G315">
        <f t="shared" si="26"/>
        <v>6</v>
      </c>
      <c r="H315">
        <f t="shared" si="27"/>
        <v>2013</v>
      </c>
    </row>
    <row r="316" spans="1:8" x14ac:dyDescent="0.2">
      <c r="A316" s="17">
        <v>41449</v>
      </c>
      <c r="B316">
        <v>651.88185731400006</v>
      </c>
      <c r="C316" s="6">
        <f t="shared" si="23"/>
        <v>1194943.8608107313</v>
      </c>
      <c r="D316" s="10">
        <f t="shared" si="24"/>
        <v>5.4583122787543736E-4</v>
      </c>
      <c r="E316" s="12">
        <f t="shared" si="25"/>
        <v>119.49438608107324</v>
      </c>
      <c r="F316" s="13">
        <f>IF(B316="","",E316/MAX(E$23:E315)-1)</f>
        <v>-6.2372841485903718E-3</v>
      </c>
      <c r="G316">
        <f t="shared" si="26"/>
        <v>6</v>
      </c>
      <c r="H316">
        <f t="shared" si="27"/>
        <v>2013</v>
      </c>
    </row>
    <row r="317" spans="1:8" x14ac:dyDescent="0.2">
      <c r="A317" s="17">
        <v>41456</v>
      </c>
      <c r="B317">
        <v>-4261.6630132</v>
      </c>
      <c r="C317" s="6">
        <f t="shared" si="23"/>
        <v>1190682.1977975313</v>
      </c>
      <c r="D317" s="10">
        <f t="shared" si="24"/>
        <v>-3.5664127436988435E-3</v>
      </c>
      <c r="E317" s="12">
        <f t="shared" si="25"/>
        <v>119.06821977975324</v>
      </c>
      <c r="F317" s="13">
        <f>IF(B317="","",E317/MAX(E$23:E316)-1)</f>
        <v>-9.7814521626156115E-3</v>
      </c>
      <c r="G317">
        <f t="shared" si="26"/>
        <v>7</v>
      </c>
      <c r="H317">
        <f t="shared" si="27"/>
        <v>2013</v>
      </c>
    </row>
    <row r="318" spans="1:8" x14ac:dyDescent="0.2">
      <c r="A318" s="17">
        <v>41463</v>
      </c>
      <c r="B318">
        <v>1338.1802280540001</v>
      </c>
      <c r="C318" s="6">
        <f t="shared" si="23"/>
        <v>1192020.3780255853</v>
      </c>
      <c r="D318" s="10">
        <f t="shared" si="24"/>
        <v>1.1238769089934042E-3</v>
      </c>
      <c r="E318" s="12">
        <f t="shared" si="25"/>
        <v>119.20203780255865</v>
      </c>
      <c r="F318" s="13">
        <f>IF(B318="","",E318/MAX(E$23:E317)-1)</f>
        <v>-8.6685684018441567E-3</v>
      </c>
      <c r="G318">
        <f t="shared" si="26"/>
        <v>7</v>
      </c>
      <c r="H318">
        <f t="shared" si="27"/>
        <v>2013</v>
      </c>
    </row>
    <row r="319" spans="1:8" x14ac:dyDescent="0.2">
      <c r="A319" s="17">
        <v>41470</v>
      </c>
      <c r="B319">
        <v>1589.6213171899999</v>
      </c>
      <c r="C319" s="6">
        <f t="shared" si="23"/>
        <v>1193609.9993427752</v>
      </c>
      <c r="D319" s="10">
        <f t="shared" si="24"/>
        <v>1.3335521325759103E-3</v>
      </c>
      <c r="E319" s="12">
        <f t="shared" si="25"/>
        <v>119.36099993427764</v>
      </c>
      <c r="F319" s="13">
        <f>IF(B319="","",E319/MAX(E$23:E318)-1)</f>
        <v>-7.3465762571469639E-3</v>
      </c>
      <c r="G319">
        <f t="shared" si="26"/>
        <v>7</v>
      </c>
      <c r="H319">
        <f t="shared" si="27"/>
        <v>2013</v>
      </c>
    </row>
    <row r="320" spans="1:8" x14ac:dyDescent="0.2">
      <c r="A320" s="17">
        <v>41477</v>
      </c>
      <c r="B320">
        <v>1082.5867372779999</v>
      </c>
      <c r="C320" s="6">
        <f t="shared" si="23"/>
        <v>1194692.5860800531</v>
      </c>
      <c r="D320" s="10">
        <f t="shared" si="24"/>
        <v>9.0698531167965335E-4</v>
      </c>
      <c r="E320" s="12">
        <f t="shared" si="25"/>
        <v>119.46925860800543</v>
      </c>
      <c r="F320" s="13">
        <f>IF(B320="","",E320/MAX(E$23:E319)-1)</f>
        <v>-6.4462541822236652E-3</v>
      </c>
      <c r="G320">
        <f t="shared" si="26"/>
        <v>7</v>
      </c>
      <c r="H320">
        <f t="shared" si="27"/>
        <v>2013</v>
      </c>
    </row>
    <row r="321" spans="1:8" x14ac:dyDescent="0.2">
      <c r="A321" s="17">
        <v>41484</v>
      </c>
      <c r="B321">
        <v>1495.0314242740001</v>
      </c>
      <c r="C321" s="6">
        <f t="shared" si="23"/>
        <v>1196187.6175043271</v>
      </c>
      <c r="D321" s="10">
        <f t="shared" si="24"/>
        <v>1.2513942429150937E-3</v>
      </c>
      <c r="E321" s="12">
        <f t="shared" si="25"/>
        <v>119.61876175043282</v>
      </c>
      <c r="F321" s="13">
        <f>IF(B321="","",E321/MAX(E$23:E320)-1)</f>
        <v>-5.2029267446805916E-3</v>
      </c>
      <c r="G321">
        <f t="shared" si="26"/>
        <v>7</v>
      </c>
      <c r="H321">
        <f t="shared" si="27"/>
        <v>2013</v>
      </c>
    </row>
    <row r="322" spans="1:8" x14ac:dyDescent="0.2">
      <c r="A322" s="17">
        <v>41491</v>
      </c>
      <c r="B322">
        <v>680.06773959199995</v>
      </c>
      <c r="C322" s="6">
        <f t="shared" si="23"/>
        <v>1196867.685243919</v>
      </c>
      <c r="D322" s="10">
        <f t="shared" si="24"/>
        <v>5.6852932570117254E-4</v>
      </c>
      <c r="E322" s="12">
        <f t="shared" si="25"/>
        <v>119.68676852439201</v>
      </c>
      <c r="F322" s="13">
        <f>IF(B322="","",E322/MAX(E$23:E321)-1)</f>
        <v>-4.6373554354132152E-3</v>
      </c>
      <c r="G322">
        <f t="shared" si="26"/>
        <v>8</v>
      </c>
      <c r="H322">
        <f t="shared" si="27"/>
        <v>2013</v>
      </c>
    </row>
    <row r="323" spans="1:8" x14ac:dyDescent="0.2">
      <c r="A323" s="17">
        <v>41498</v>
      </c>
      <c r="B323">
        <v>1567.3636625460001</v>
      </c>
      <c r="C323" s="6">
        <f t="shared" si="23"/>
        <v>1198435.0489064651</v>
      </c>
      <c r="D323" s="10">
        <f t="shared" si="24"/>
        <v>1.3095546666268554E-3</v>
      </c>
      <c r="E323" s="12">
        <f t="shared" si="25"/>
        <v>119.84350489064661</v>
      </c>
      <c r="F323" s="13">
        <f>IF(B323="","",E323/MAX(E$23:E322)-1)</f>
        <v>-3.333873639237539E-3</v>
      </c>
      <c r="G323">
        <f t="shared" si="26"/>
        <v>8</v>
      </c>
      <c r="H323">
        <f t="shared" si="27"/>
        <v>2013</v>
      </c>
    </row>
    <row r="324" spans="1:8" x14ac:dyDescent="0.2">
      <c r="A324" s="17">
        <v>41505</v>
      </c>
      <c r="B324">
        <v>1528.0695621</v>
      </c>
      <c r="C324" s="6">
        <f t="shared" si="23"/>
        <v>1199963.1184685652</v>
      </c>
      <c r="D324" s="10">
        <f t="shared" si="24"/>
        <v>1.2750541328829801E-3</v>
      </c>
      <c r="E324" s="12">
        <f t="shared" si="25"/>
        <v>119.99631184685661</v>
      </c>
      <c r="F324" s="13">
        <f>IF(B324="","",E324/MAX(E$23:E323)-1)</f>
        <v>-2.0630703757168467E-3</v>
      </c>
      <c r="G324">
        <f t="shared" si="26"/>
        <v>8</v>
      </c>
      <c r="H324">
        <f t="shared" si="27"/>
        <v>2013</v>
      </c>
    </row>
    <row r="325" spans="1:8" x14ac:dyDescent="0.2">
      <c r="A325" s="17">
        <v>41512</v>
      </c>
      <c r="B325">
        <v>1513.9957293799998</v>
      </c>
      <c r="C325" s="6">
        <f t="shared" ref="C325:C388" si="28">IF(B325="","",C324+B325)</f>
        <v>1201477.1141979452</v>
      </c>
      <c r="D325" s="10">
        <f t="shared" ref="D325:D388" si="29">IF(B325="","",C325/C324-1)</f>
        <v>1.2617018857314921E-3</v>
      </c>
      <c r="E325" s="12">
        <f t="shared" ref="E325:E388" si="30">IF(B325="","",E324*(1+D325))</f>
        <v>120.14771141979462</v>
      </c>
      <c r="F325" s="13">
        <f>IF(B325="","",E325/MAX(E$23:E324)-1)</f>
        <v>-8.0397146976873834E-4</v>
      </c>
      <c r="G325">
        <f t="shared" ref="G325:G388" si="31">MONTH(A325)</f>
        <v>8</v>
      </c>
      <c r="H325">
        <f t="shared" ref="H325:H388" si="32">YEAR(A325)</f>
        <v>2013</v>
      </c>
    </row>
    <row r="326" spans="1:8" x14ac:dyDescent="0.2">
      <c r="A326" s="17">
        <v>41519</v>
      </c>
      <c r="B326">
        <v>2392.7537213599999</v>
      </c>
      <c r="C326" s="6">
        <f t="shared" si="28"/>
        <v>1203869.8679193051</v>
      </c>
      <c r="D326" s="10">
        <f t="shared" si="29"/>
        <v>1.9915100280185616E-3</v>
      </c>
      <c r="E326" s="12">
        <f t="shared" si="30"/>
        <v>120.38698679193062</v>
      </c>
      <c r="F326" s="13">
        <f>IF(B326="","",E326/MAX(E$23:E325)-1)</f>
        <v>1.1859374410054802E-3</v>
      </c>
      <c r="G326">
        <f t="shared" si="31"/>
        <v>9</v>
      </c>
      <c r="H326">
        <f t="shared" si="32"/>
        <v>2013</v>
      </c>
    </row>
    <row r="327" spans="1:8" x14ac:dyDescent="0.2">
      <c r="A327" s="17">
        <v>41526</v>
      </c>
      <c r="B327">
        <v>-1944.386908142</v>
      </c>
      <c r="C327" s="6">
        <f t="shared" si="28"/>
        <v>1201925.4810111632</v>
      </c>
      <c r="D327" s="10">
        <f t="shared" si="29"/>
        <v>-1.6151138590273506E-3</v>
      </c>
      <c r="E327" s="12">
        <f t="shared" si="30"/>
        <v>120.19254810111643</v>
      </c>
      <c r="F327" s="13">
        <f>IF(B327="","",E327/MAX(E$23:E326)-1)</f>
        <v>-1.6151138590273506E-3</v>
      </c>
      <c r="G327">
        <f t="shared" si="31"/>
        <v>9</v>
      </c>
      <c r="H327">
        <f t="shared" si="32"/>
        <v>2013</v>
      </c>
    </row>
    <row r="328" spans="1:8" x14ac:dyDescent="0.2">
      <c r="A328" s="17">
        <v>41533</v>
      </c>
      <c r="B328">
        <v>2454.08258634</v>
      </c>
      <c r="C328" s="6">
        <f t="shared" si="28"/>
        <v>1204379.5635975031</v>
      </c>
      <c r="D328" s="10">
        <f t="shared" si="29"/>
        <v>2.0417926278386567E-3</v>
      </c>
      <c r="E328" s="12">
        <f t="shared" si="30"/>
        <v>120.43795635975043</v>
      </c>
      <c r="F328" s="13">
        <f>IF(B328="","",E328/MAX(E$23:E327)-1)</f>
        <v>4.2338104124084452E-4</v>
      </c>
      <c r="G328">
        <f t="shared" si="31"/>
        <v>9</v>
      </c>
      <c r="H328">
        <f t="shared" si="32"/>
        <v>2013</v>
      </c>
    </row>
    <row r="329" spans="1:8" x14ac:dyDescent="0.2">
      <c r="A329" s="17">
        <v>41540</v>
      </c>
      <c r="B329">
        <v>924.82811245599999</v>
      </c>
      <c r="C329" s="6">
        <f t="shared" si="28"/>
        <v>1205304.3917099591</v>
      </c>
      <c r="D329" s="10">
        <f t="shared" si="29"/>
        <v>7.6788758329104922E-4</v>
      </c>
      <c r="E329" s="12">
        <f t="shared" si="30"/>
        <v>120.53043917099603</v>
      </c>
      <c r="F329" s="13">
        <f>IF(B329="","",E329/MAX(E$23:E328)-1)</f>
        <v>7.6788758329104922E-4</v>
      </c>
      <c r="G329">
        <f t="shared" si="31"/>
        <v>9</v>
      </c>
      <c r="H329">
        <f t="shared" si="32"/>
        <v>2013</v>
      </c>
    </row>
    <row r="330" spans="1:8" x14ac:dyDescent="0.2">
      <c r="A330" s="17">
        <v>41547</v>
      </c>
      <c r="B330">
        <v>2301.8095046399999</v>
      </c>
      <c r="C330" s="6">
        <f t="shared" si="28"/>
        <v>1207606.2012145992</v>
      </c>
      <c r="D330" s="10">
        <f t="shared" si="29"/>
        <v>1.9097329442021582E-3</v>
      </c>
      <c r="E330" s="12">
        <f t="shared" si="30"/>
        <v>120.76062012146004</v>
      </c>
      <c r="F330" s="13">
        <f>IF(B330="","",E330/MAX(E$23:E329)-1)</f>
        <v>1.9097329442021582E-3</v>
      </c>
      <c r="G330">
        <f t="shared" si="31"/>
        <v>9</v>
      </c>
      <c r="H330">
        <f t="shared" si="32"/>
        <v>2013</v>
      </c>
    </row>
    <row r="331" spans="1:8" x14ac:dyDescent="0.2">
      <c r="A331" s="17">
        <v>41554</v>
      </c>
      <c r="B331">
        <v>1168.1468119580002</v>
      </c>
      <c r="C331" s="6">
        <f t="shared" si="28"/>
        <v>1208774.3480265571</v>
      </c>
      <c r="D331" s="10">
        <f t="shared" si="29"/>
        <v>9.6732429063628445E-4</v>
      </c>
      <c r="E331" s="12">
        <f t="shared" si="30"/>
        <v>120.87743480265583</v>
      </c>
      <c r="F331" s="13">
        <f>IF(B331="","",E331/MAX(E$23:E330)-1)</f>
        <v>9.6732429063628445E-4</v>
      </c>
      <c r="G331">
        <f t="shared" si="31"/>
        <v>10</v>
      </c>
      <c r="H331">
        <f t="shared" si="32"/>
        <v>2013</v>
      </c>
    </row>
    <row r="332" spans="1:8" x14ac:dyDescent="0.2">
      <c r="A332" s="17">
        <v>41561</v>
      </c>
      <c r="B332">
        <v>-85.034843944999992</v>
      </c>
      <c r="C332" s="6">
        <f t="shared" si="28"/>
        <v>1208689.3131826122</v>
      </c>
      <c r="D332" s="10">
        <f t="shared" si="29"/>
        <v>-7.0347988509023018E-5</v>
      </c>
      <c r="E332" s="12">
        <f t="shared" si="30"/>
        <v>120.86893131826133</v>
      </c>
      <c r="F332" s="13">
        <f>IF(B332="","",E332/MAX(E$23:E331)-1)</f>
        <v>-7.0347988509023018E-5</v>
      </c>
      <c r="G332">
        <f t="shared" si="31"/>
        <v>10</v>
      </c>
      <c r="H332">
        <f t="shared" si="32"/>
        <v>2013</v>
      </c>
    </row>
    <row r="333" spans="1:8" x14ac:dyDescent="0.2">
      <c r="A333" s="17">
        <v>41568</v>
      </c>
      <c r="B333">
        <v>1525.355623792</v>
      </c>
      <c r="C333" s="6">
        <f t="shared" si="28"/>
        <v>1210214.6688064041</v>
      </c>
      <c r="D333" s="10">
        <f t="shared" si="29"/>
        <v>1.2619914871054849E-3</v>
      </c>
      <c r="E333" s="12">
        <f t="shared" si="30"/>
        <v>121.02146688064052</v>
      </c>
      <c r="F333" s="13">
        <f>IF(B333="","",E333/MAX(E$23:E332)-1)</f>
        <v>1.1915547200338494E-3</v>
      </c>
      <c r="G333">
        <f t="shared" si="31"/>
        <v>10</v>
      </c>
      <c r="H333">
        <f t="shared" si="32"/>
        <v>2013</v>
      </c>
    </row>
    <row r="334" spans="1:8" x14ac:dyDescent="0.2">
      <c r="A334" s="17">
        <v>41575</v>
      </c>
      <c r="B334">
        <v>1518.4593698600002</v>
      </c>
      <c r="C334" s="6">
        <f t="shared" si="28"/>
        <v>1211733.128176264</v>
      </c>
      <c r="D334" s="10">
        <f t="shared" si="29"/>
        <v>1.2547024994808975E-3</v>
      </c>
      <c r="E334" s="12">
        <f t="shared" si="30"/>
        <v>121.1733128176265</v>
      </c>
      <c r="F334" s="13">
        <f>IF(B334="","",E334/MAX(E$23:E333)-1)</f>
        <v>1.2547024994808975E-3</v>
      </c>
      <c r="G334">
        <f t="shared" si="31"/>
        <v>10</v>
      </c>
      <c r="H334">
        <f t="shared" si="32"/>
        <v>2013</v>
      </c>
    </row>
    <row r="335" spans="1:8" x14ac:dyDescent="0.2">
      <c r="A335" s="17">
        <v>41582</v>
      </c>
      <c r="B335">
        <v>1514.875191178</v>
      </c>
      <c r="C335" s="6">
        <f t="shared" si="28"/>
        <v>1213248.0033674419</v>
      </c>
      <c r="D335" s="10">
        <f t="shared" si="29"/>
        <v>1.2501722994551212E-3</v>
      </c>
      <c r="E335" s="12">
        <f t="shared" si="30"/>
        <v>121.3248003367443</v>
      </c>
      <c r="F335" s="13">
        <f>IF(B335="","",E335/MAX(E$23:E334)-1)</f>
        <v>1.2501722994551212E-3</v>
      </c>
      <c r="G335">
        <f t="shared" si="31"/>
        <v>11</v>
      </c>
      <c r="H335">
        <f t="shared" si="32"/>
        <v>2013</v>
      </c>
    </row>
    <row r="336" spans="1:8" x14ac:dyDescent="0.2">
      <c r="A336" s="17">
        <v>41589</v>
      </c>
      <c r="B336">
        <v>1020.0111347719999</v>
      </c>
      <c r="C336" s="6">
        <f t="shared" si="28"/>
        <v>1214268.014502214</v>
      </c>
      <c r="D336" s="10">
        <f t="shared" si="29"/>
        <v>8.4072764343390283E-4</v>
      </c>
      <c r="E336" s="12">
        <f t="shared" si="30"/>
        <v>121.4268014502215</v>
      </c>
      <c r="F336" s="13">
        <f>IF(B336="","",E336/MAX(E$23:E335)-1)</f>
        <v>8.4072764343390283E-4</v>
      </c>
      <c r="G336">
        <f t="shared" si="31"/>
        <v>11</v>
      </c>
      <c r="H336">
        <f t="shared" si="32"/>
        <v>2013</v>
      </c>
    </row>
    <row r="337" spans="1:8" x14ac:dyDescent="0.2">
      <c r="A337" s="17">
        <v>41596</v>
      </c>
      <c r="B337">
        <v>998.62043066799993</v>
      </c>
      <c r="C337" s="6">
        <f t="shared" si="28"/>
        <v>1215266.6349328819</v>
      </c>
      <c r="D337" s="10">
        <f t="shared" si="29"/>
        <v>8.2240528346400055E-4</v>
      </c>
      <c r="E337" s="12">
        <f t="shared" si="30"/>
        <v>121.5266634932883</v>
      </c>
      <c r="F337" s="13">
        <f>IF(B337="","",E337/MAX(E$23:E336)-1)</f>
        <v>8.2240528346400055E-4</v>
      </c>
      <c r="G337">
        <f t="shared" si="31"/>
        <v>11</v>
      </c>
      <c r="H337">
        <f t="shared" si="32"/>
        <v>2013</v>
      </c>
    </row>
    <row r="338" spans="1:8" x14ac:dyDescent="0.2">
      <c r="A338" s="17">
        <v>41603</v>
      </c>
      <c r="B338">
        <v>-3032.9283026400003</v>
      </c>
      <c r="C338" s="6">
        <f t="shared" si="28"/>
        <v>1212233.7066302418</v>
      </c>
      <c r="D338" s="10">
        <f t="shared" si="29"/>
        <v>-2.4956896005028373E-3</v>
      </c>
      <c r="E338" s="12">
        <f t="shared" si="30"/>
        <v>121.22337066302428</v>
      </c>
      <c r="F338" s="13">
        <f>IF(B338="","",E338/MAX(E$23:E337)-1)</f>
        <v>-2.4956896005028373E-3</v>
      </c>
      <c r="G338">
        <f t="shared" si="31"/>
        <v>11</v>
      </c>
      <c r="H338">
        <f t="shared" si="32"/>
        <v>2013</v>
      </c>
    </row>
    <row r="339" spans="1:8" x14ac:dyDescent="0.2">
      <c r="A339" s="17">
        <v>41610</v>
      </c>
      <c r="B339">
        <v>-1593.3361380159999</v>
      </c>
      <c r="C339" s="6">
        <f t="shared" si="28"/>
        <v>1210640.3704922257</v>
      </c>
      <c r="D339" s="10">
        <f t="shared" si="29"/>
        <v>-1.3143803288931943E-3</v>
      </c>
      <c r="E339" s="12">
        <f t="shared" si="30"/>
        <v>121.06403704922268</v>
      </c>
      <c r="F339" s="13">
        <f>IF(B339="","",E339/MAX(E$23:E338)-1)</f>
        <v>-3.8067896440781013E-3</v>
      </c>
      <c r="G339">
        <f t="shared" si="31"/>
        <v>12</v>
      </c>
      <c r="H339">
        <f t="shared" si="32"/>
        <v>2013</v>
      </c>
    </row>
    <row r="340" spans="1:8" x14ac:dyDescent="0.2">
      <c r="A340" s="17">
        <v>41617</v>
      </c>
      <c r="B340">
        <v>1621.0735624039999</v>
      </c>
      <c r="C340" s="6">
        <f t="shared" si="28"/>
        <v>1212261.4440546297</v>
      </c>
      <c r="D340" s="10">
        <f t="shared" si="29"/>
        <v>1.3390215640542991E-3</v>
      </c>
      <c r="E340" s="12">
        <f t="shared" si="30"/>
        <v>121.22614440546306</v>
      </c>
      <c r="F340" s="13">
        <f>IF(B340="","",E340/MAX(E$23:E339)-1)</f>
        <v>-2.4728654534470484E-3</v>
      </c>
      <c r="G340">
        <f t="shared" si="31"/>
        <v>12</v>
      </c>
      <c r="H340">
        <f t="shared" si="32"/>
        <v>2013</v>
      </c>
    </row>
    <row r="341" spans="1:8" x14ac:dyDescent="0.2">
      <c r="A341" s="17">
        <v>41624</v>
      </c>
      <c r="B341">
        <v>1882.00600199</v>
      </c>
      <c r="C341" s="6">
        <f t="shared" si="28"/>
        <v>1214143.4500566197</v>
      </c>
      <c r="D341" s="10">
        <f t="shared" si="29"/>
        <v>1.5524753436810812E-3</v>
      </c>
      <c r="E341" s="12">
        <f t="shared" si="30"/>
        <v>121.41434500566207</v>
      </c>
      <c r="F341" s="13">
        <f>IF(B341="","",E341/MAX(E$23:E340)-1)</f>
        <v>-9.2422917241063995E-4</v>
      </c>
      <c r="G341">
        <f t="shared" si="31"/>
        <v>12</v>
      </c>
      <c r="H341">
        <f t="shared" si="32"/>
        <v>2013</v>
      </c>
    </row>
    <row r="342" spans="1:8" x14ac:dyDescent="0.2">
      <c r="A342" s="17">
        <v>41631</v>
      </c>
      <c r="B342">
        <v>-731.22390127599999</v>
      </c>
      <c r="C342" s="6">
        <f t="shared" si="28"/>
        <v>1213412.2261553437</v>
      </c>
      <c r="D342" s="10">
        <f t="shared" si="29"/>
        <v>-6.0225494873933361E-4</v>
      </c>
      <c r="E342" s="12">
        <f t="shared" si="30"/>
        <v>121.34122261553446</v>
      </c>
      <c r="F342" s="13">
        <f>IF(B342="","",E342/MAX(E$23:E341)-1)</f>
        <v>-1.5259274995571559E-3</v>
      </c>
      <c r="G342">
        <f t="shared" si="31"/>
        <v>12</v>
      </c>
      <c r="H342">
        <f t="shared" si="32"/>
        <v>2013</v>
      </c>
    </row>
    <row r="343" spans="1:8" x14ac:dyDescent="0.2">
      <c r="A343" s="17">
        <v>41638</v>
      </c>
      <c r="B343">
        <v>-129.38677969940002</v>
      </c>
      <c r="C343" s="6">
        <f t="shared" si="28"/>
        <v>1213282.8393756442</v>
      </c>
      <c r="D343" s="10">
        <f t="shared" si="29"/>
        <v>-1.0663052251369542E-4</v>
      </c>
      <c r="E343" s="12">
        <f t="shared" si="30"/>
        <v>121.32828393756452</v>
      </c>
      <c r="F343" s="13">
        <f>IF(B343="","",E343/MAX(E$23:E342)-1)</f>
        <v>-1.6323953116241796E-3</v>
      </c>
      <c r="G343">
        <f t="shared" si="31"/>
        <v>12</v>
      </c>
      <c r="H343">
        <f t="shared" si="32"/>
        <v>2013</v>
      </c>
    </row>
    <row r="344" spans="1:8" x14ac:dyDescent="0.2">
      <c r="A344" s="17">
        <v>41645</v>
      </c>
      <c r="B344">
        <v>948.37130230600008</v>
      </c>
      <c r="C344" s="6">
        <f t="shared" si="28"/>
        <v>1214231.2106779502</v>
      </c>
      <c r="D344" s="10">
        <f t="shared" si="29"/>
        <v>7.8165722907108659E-4</v>
      </c>
      <c r="E344" s="12">
        <f t="shared" si="30"/>
        <v>121.42312106779511</v>
      </c>
      <c r="F344" s="13">
        <f>IF(B344="","",E344/MAX(E$23:E343)-1)</f>
        <v>-8.5201405614909742E-4</v>
      </c>
      <c r="G344">
        <f t="shared" si="31"/>
        <v>1</v>
      </c>
      <c r="H344">
        <f t="shared" si="32"/>
        <v>2014</v>
      </c>
    </row>
    <row r="345" spans="1:8" x14ac:dyDescent="0.2">
      <c r="A345" s="17">
        <v>41652</v>
      </c>
      <c r="B345">
        <v>160.49991338800001</v>
      </c>
      <c r="C345" s="6">
        <f t="shared" si="28"/>
        <v>1214391.7105913381</v>
      </c>
      <c r="D345" s="10">
        <f t="shared" si="29"/>
        <v>1.3218233230749554E-4</v>
      </c>
      <c r="E345" s="12">
        <f t="shared" si="30"/>
        <v>121.4391710591339</v>
      </c>
      <c r="F345" s="13">
        <f>IF(B345="","",E345/MAX(E$23:E344)-1)</f>
        <v>-7.1994434504685234E-4</v>
      </c>
      <c r="G345">
        <f t="shared" si="31"/>
        <v>1</v>
      </c>
      <c r="H345">
        <f t="shared" si="32"/>
        <v>2014</v>
      </c>
    </row>
    <row r="346" spans="1:8" x14ac:dyDescent="0.2">
      <c r="A346" s="17">
        <v>41659</v>
      </c>
      <c r="B346">
        <v>151.38001175639999</v>
      </c>
      <c r="C346" s="6">
        <f t="shared" si="28"/>
        <v>1214543.0906030945</v>
      </c>
      <c r="D346" s="10">
        <f t="shared" si="29"/>
        <v>1.2465501076475149E-4</v>
      </c>
      <c r="E346" s="12">
        <f t="shared" si="30"/>
        <v>121.45430906030954</v>
      </c>
      <c r="F346" s="13">
        <f>IF(B346="","",E346/MAX(E$23:E345)-1)</f>
        <v>-5.953790789521296E-4</v>
      </c>
      <c r="G346">
        <f t="shared" si="31"/>
        <v>1</v>
      </c>
      <c r="H346">
        <f t="shared" si="32"/>
        <v>2014</v>
      </c>
    </row>
    <row r="347" spans="1:8" x14ac:dyDescent="0.2">
      <c r="A347" s="17">
        <v>41666</v>
      </c>
      <c r="B347">
        <v>1237.8673575580001</v>
      </c>
      <c r="C347" s="6">
        <f t="shared" si="28"/>
        <v>1215780.9579606527</v>
      </c>
      <c r="D347" s="10">
        <f t="shared" si="29"/>
        <v>1.019204149391939E-3</v>
      </c>
      <c r="E347" s="12">
        <f t="shared" si="30"/>
        <v>121.57809579606534</v>
      </c>
      <c r="F347" s="13">
        <f>IF(B347="","",E347/MAX(E$23:E346)-1)</f>
        <v>4.2321825761204579E-4</v>
      </c>
      <c r="G347">
        <f t="shared" si="31"/>
        <v>1</v>
      </c>
      <c r="H347">
        <f t="shared" si="32"/>
        <v>2014</v>
      </c>
    </row>
    <row r="348" spans="1:8" x14ac:dyDescent="0.2">
      <c r="A348" s="17">
        <v>41673</v>
      </c>
      <c r="B348">
        <v>1271.6469111240001</v>
      </c>
      <c r="C348" s="6">
        <f t="shared" si="28"/>
        <v>1217052.6048717767</v>
      </c>
      <c r="D348" s="10">
        <f t="shared" si="29"/>
        <v>1.0459506729378898E-3</v>
      </c>
      <c r="E348" s="12">
        <f t="shared" si="30"/>
        <v>121.70526048717774</v>
      </c>
      <c r="F348" s="13">
        <f>IF(B348="","",E348/MAX(E$23:E347)-1)</f>
        <v>1.0459506729378898E-3</v>
      </c>
      <c r="G348">
        <f t="shared" si="31"/>
        <v>2</v>
      </c>
      <c r="H348">
        <f t="shared" si="32"/>
        <v>2014</v>
      </c>
    </row>
    <row r="349" spans="1:8" x14ac:dyDescent="0.2">
      <c r="A349" s="17">
        <v>41680</v>
      </c>
      <c r="B349">
        <v>-5766.38714282</v>
      </c>
      <c r="C349" s="6">
        <f t="shared" si="28"/>
        <v>1211286.2177289566</v>
      </c>
      <c r="D349" s="10">
        <f t="shared" si="29"/>
        <v>-4.7379933453473022E-3</v>
      </c>
      <c r="E349" s="12">
        <f t="shared" si="30"/>
        <v>121.12862177289573</v>
      </c>
      <c r="F349" s="13">
        <f>IF(B349="","",E349/MAX(E$23:E348)-1)</f>
        <v>-4.7379933453473022E-3</v>
      </c>
      <c r="G349">
        <f t="shared" si="31"/>
        <v>2</v>
      </c>
      <c r="H349">
        <f t="shared" si="32"/>
        <v>2014</v>
      </c>
    </row>
    <row r="350" spans="1:8" x14ac:dyDescent="0.2">
      <c r="A350" s="17">
        <v>41687</v>
      </c>
      <c r="B350">
        <v>1553.4503471740002</v>
      </c>
      <c r="C350" s="6">
        <f t="shared" si="28"/>
        <v>1212839.6680761306</v>
      </c>
      <c r="D350" s="10">
        <f t="shared" si="29"/>
        <v>1.2824799988944147E-3</v>
      </c>
      <c r="E350" s="12">
        <f t="shared" si="30"/>
        <v>121.28396680761311</v>
      </c>
      <c r="F350" s="13">
        <f>IF(B350="","",E350/MAX(E$23:E349)-1)</f>
        <v>-3.4615897281532471E-3</v>
      </c>
      <c r="G350">
        <f t="shared" si="31"/>
        <v>2</v>
      </c>
      <c r="H350">
        <f t="shared" si="32"/>
        <v>2014</v>
      </c>
    </row>
    <row r="351" spans="1:8" x14ac:dyDescent="0.2">
      <c r="A351" s="17">
        <v>41694</v>
      </c>
      <c r="B351">
        <v>1023.551749058</v>
      </c>
      <c r="C351" s="6">
        <f t="shared" si="28"/>
        <v>1213863.2198251886</v>
      </c>
      <c r="D351" s="10">
        <f t="shared" si="29"/>
        <v>8.4392997359805655E-4</v>
      </c>
      <c r="E351" s="12">
        <f t="shared" si="30"/>
        <v>121.38632198251892</v>
      </c>
      <c r="F351" s="13">
        <f>IF(B351="","",E351/MAX(E$23:E350)-1)</f>
        <v>-2.6205810938830787E-3</v>
      </c>
      <c r="G351">
        <f t="shared" si="31"/>
        <v>2</v>
      </c>
      <c r="H351">
        <f t="shared" si="32"/>
        <v>2014</v>
      </c>
    </row>
    <row r="352" spans="1:8" x14ac:dyDescent="0.2">
      <c r="A352" s="17">
        <v>41701</v>
      </c>
      <c r="B352">
        <v>2046.1105923000002</v>
      </c>
      <c r="C352" s="6">
        <f t="shared" si="28"/>
        <v>1215909.3304174887</v>
      </c>
      <c r="D352" s="10">
        <f t="shared" si="29"/>
        <v>1.685618740960626E-3</v>
      </c>
      <c r="E352" s="12">
        <f t="shared" si="30"/>
        <v>121.59093304174894</v>
      </c>
      <c r="F352" s="13">
        <f>IF(B352="","",E352/MAX(E$23:E351)-1)</f>
        <v>-9.3937965352652864E-4</v>
      </c>
      <c r="G352">
        <f t="shared" si="31"/>
        <v>3</v>
      </c>
      <c r="H352">
        <f t="shared" si="32"/>
        <v>2014</v>
      </c>
    </row>
    <row r="353" spans="1:8" x14ac:dyDescent="0.2">
      <c r="A353" s="17">
        <v>41708</v>
      </c>
      <c r="B353">
        <v>944.42007619399999</v>
      </c>
      <c r="C353" s="6">
        <f t="shared" si="28"/>
        <v>1216853.7504936827</v>
      </c>
      <c r="D353" s="10">
        <f t="shared" si="29"/>
        <v>7.7671916200339197E-4</v>
      </c>
      <c r="E353" s="12">
        <f t="shared" si="30"/>
        <v>121.68537504936833</v>
      </c>
      <c r="F353" s="13">
        <f>IF(B353="","",E353/MAX(E$23:E352)-1)</f>
        <v>-1.6339012570043554E-4</v>
      </c>
      <c r="G353">
        <f t="shared" si="31"/>
        <v>3</v>
      </c>
      <c r="H353">
        <f t="shared" si="32"/>
        <v>2014</v>
      </c>
    </row>
    <row r="354" spans="1:8" x14ac:dyDescent="0.2">
      <c r="A354" s="17">
        <v>41715</v>
      </c>
      <c r="B354">
        <v>-1335.3916958700001</v>
      </c>
      <c r="C354" s="6">
        <f t="shared" si="28"/>
        <v>1215518.3587978126</v>
      </c>
      <c r="D354" s="10">
        <f t="shared" si="29"/>
        <v>-1.097413469226094E-3</v>
      </c>
      <c r="E354" s="12">
        <f t="shared" si="30"/>
        <v>121.55183587978132</v>
      </c>
      <c r="F354" s="13">
        <f>IF(B354="","",E354/MAX(E$23:E353)-1)</f>
        <v>-1.2606242884019014E-3</v>
      </c>
      <c r="G354">
        <f t="shared" si="31"/>
        <v>3</v>
      </c>
      <c r="H354">
        <f t="shared" si="32"/>
        <v>2014</v>
      </c>
    </row>
    <row r="355" spans="1:8" x14ac:dyDescent="0.2">
      <c r="A355" s="17">
        <v>41722</v>
      </c>
      <c r="B355">
        <v>-2278.8398180000004</v>
      </c>
      <c r="C355" s="6">
        <f t="shared" si="28"/>
        <v>1213239.5189798125</v>
      </c>
      <c r="D355" s="10">
        <f t="shared" si="29"/>
        <v>-1.8747884813964388E-3</v>
      </c>
      <c r="E355" s="12">
        <f t="shared" si="30"/>
        <v>121.32395189798132</v>
      </c>
      <c r="F355" s="13">
        <f>IF(B355="","",E355/MAX(E$23:E354)-1)</f>
        <v>-3.1330493659030845E-3</v>
      </c>
      <c r="G355">
        <f t="shared" si="31"/>
        <v>3</v>
      </c>
      <c r="H355">
        <f t="shared" si="32"/>
        <v>2014</v>
      </c>
    </row>
    <row r="356" spans="1:8" x14ac:dyDescent="0.2">
      <c r="A356" s="17">
        <v>41729</v>
      </c>
      <c r="B356">
        <v>458.87307142399999</v>
      </c>
      <c r="C356" s="6">
        <f t="shared" si="28"/>
        <v>1213698.3920512365</v>
      </c>
      <c r="D356" s="10">
        <f t="shared" si="29"/>
        <v>3.7822133572595895E-4</v>
      </c>
      <c r="E356" s="12">
        <f t="shared" si="30"/>
        <v>121.36983920512372</v>
      </c>
      <c r="F356" s="13">
        <f>IF(B356="","",E356/MAX(E$23:E355)-1)</f>
        <v>-2.7560130162931351E-3</v>
      </c>
      <c r="G356">
        <f t="shared" si="31"/>
        <v>3</v>
      </c>
      <c r="H356">
        <f t="shared" si="32"/>
        <v>2014</v>
      </c>
    </row>
    <row r="357" spans="1:8" x14ac:dyDescent="0.2">
      <c r="A357" s="17">
        <v>41736</v>
      </c>
      <c r="B357">
        <v>-2049.65744172</v>
      </c>
      <c r="C357" s="6">
        <f t="shared" si="28"/>
        <v>1211648.7346095166</v>
      </c>
      <c r="D357" s="10">
        <f t="shared" si="29"/>
        <v>-1.6887700067360623E-3</v>
      </c>
      <c r="E357" s="12">
        <f t="shared" si="30"/>
        <v>121.16487346095174</v>
      </c>
      <c r="F357" s="13">
        <f>IF(B357="","",E357/MAX(E$23:E356)-1)</f>
        <v>-4.4401287509091558E-3</v>
      </c>
      <c r="G357">
        <f t="shared" si="31"/>
        <v>4</v>
      </c>
      <c r="H357">
        <f t="shared" si="32"/>
        <v>2014</v>
      </c>
    </row>
    <row r="358" spans="1:8" x14ac:dyDescent="0.2">
      <c r="A358" s="17">
        <v>41743</v>
      </c>
      <c r="B358">
        <v>420.42827729800001</v>
      </c>
      <c r="C358" s="6">
        <f t="shared" si="28"/>
        <v>1212069.1628868147</v>
      </c>
      <c r="D358" s="10">
        <f t="shared" si="29"/>
        <v>3.4698858282022904E-4</v>
      </c>
      <c r="E358" s="12">
        <f t="shared" si="30"/>
        <v>121.20691628868154</v>
      </c>
      <c r="F358" s="13">
        <f>IF(B358="","",E358/MAX(E$23:E357)-1)</f>
        <v>-4.0946808420717629E-3</v>
      </c>
      <c r="G358">
        <f t="shared" si="31"/>
        <v>4</v>
      </c>
      <c r="H358">
        <f t="shared" si="32"/>
        <v>2014</v>
      </c>
    </row>
    <row r="359" spans="1:8" x14ac:dyDescent="0.2">
      <c r="A359" s="17">
        <v>41750</v>
      </c>
      <c r="B359">
        <v>791.96945543000004</v>
      </c>
      <c r="C359" s="6">
        <f t="shared" si="28"/>
        <v>1212861.1323422447</v>
      </c>
      <c r="D359" s="10">
        <f t="shared" si="29"/>
        <v>6.5340285825254973E-4</v>
      </c>
      <c r="E359" s="12">
        <f t="shared" si="30"/>
        <v>121.28611323422454</v>
      </c>
      <c r="F359" s="13">
        <f>IF(B359="","",E359/MAX(E$23:E358)-1)</f>
        <v>-3.4439534599850496E-3</v>
      </c>
      <c r="G359">
        <f t="shared" si="31"/>
        <v>4</v>
      </c>
      <c r="H359">
        <f t="shared" si="32"/>
        <v>2014</v>
      </c>
    </row>
    <row r="360" spans="1:8" x14ac:dyDescent="0.2">
      <c r="A360" s="17">
        <v>41757</v>
      </c>
      <c r="B360">
        <v>1057.1439028860002</v>
      </c>
      <c r="C360" s="6">
        <f t="shared" si="28"/>
        <v>1213918.2762451307</v>
      </c>
      <c r="D360" s="10">
        <f t="shared" si="29"/>
        <v>8.7161165833093968E-4</v>
      </c>
      <c r="E360" s="12">
        <f t="shared" si="30"/>
        <v>121.39182762451314</v>
      </c>
      <c r="F360" s="13">
        <f>IF(B360="","",E360/MAX(E$23:E359)-1)</f>
        <v>-2.5753435916405776E-3</v>
      </c>
      <c r="G360">
        <f t="shared" si="31"/>
        <v>4</v>
      </c>
      <c r="H360">
        <f t="shared" si="32"/>
        <v>2014</v>
      </c>
    </row>
    <row r="361" spans="1:8" x14ac:dyDescent="0.2">
      <c r="A361" s="17">
        <v>41764</v>
      </c>
      <c r="B361">
        <v>551.17692869000007</v>
      </c>
      <c r="C361" s="6">
        <f t="shared" si="28"/>
        <v>1214469.4531738206</v>
      </c>
      <c r="D361" s="10">
        <f t="shared" si="29"/>
        <v>4.5404780492708241E-4</v>
      </c>
      <c r="E361" s="12">
        <f t="shared" si="30"/>
        <v>121.44694531738214</v>
      </c>
      <c r="F361" s="13">
        <f>IF(B361="","",E361/MAX(E$23:E360)-1)</f>
        <v>-2.1224651158181507E-3</v>
      </c>
      <c r="G361">
        <f t="shared" si="31"/>
        <v>5</v>
      </c>
      <c r="H361">
        <f t="shared" si="32"/>
        <v>2014</v>
      </c>
    </row>
    <row r="362" spans="1:8" x14ac:dyDescent="0.2">
      <c r="A362" s="17">
        <v>41771</v>
      </c>
      <c r="B362">
        <v>1619.155432796</v>
      </c>
      <c r="C362" s="6">
        <f t="shared" si="28"/>
        <v>1216088.6086066167</v>
      </c>
      <c r="D362" s="10">
        <f t="shared" si="29"/>
        <v>1.3332203857121527E-3</v>
      </c>
      <c r="E362" s="12">
        <f t="shared" si="30"/>
        <v>121.60886086066175</v>
      </c>
      <c r="F362" s="13">
        <f>IF(B362="","",E362/MAX(E$23:E361)-1)</f>
        <v>-7.9207444386630854E-4</v>
      </c>
      <c r="G362">
        <f t="shared" si="31"/>
        <v>5</v>
      </c>
      <c r="H362">
        <f t="shared" si="32"/>
        <v>2014</v>
      </c>
    </row>
    <row r="363" spans="1:8" x14ac:dyDescent="0.2">
      <c r="A363" s="17">
        <v>41778</v>
      </c>
      <c r="B363">
        <v>219.750455512</v>
      </c>
      <c r="C363" s="6">
        <f t="shared" si="28"/>
        <v>1216308.3590621287</v>
      </c>
      <c r="D363" s="10">
        <f t="shared" si="29"/>
        <v>1.8070266751668562E-4</v>
      </c>
      <c r="E363" s="12">
        <f t="shared" si="30"/>
        <v>121.63083590621294</v>
      </c>
      <c r="F363" s="13">
        <f>IF(B363="","",E363/MAX(E$23:E362)-1)</f>
        <v>-6.1151490631450311E-4</v>
      </c>
      <c r="G363">
        <f t="shared" si="31"/>
        <v>5</v>
      </c>
      <c r="H363">
        <f t="shared" si="32"/>
        <v>2014</v>
      </c>
    </row>
    <row r="364" spans="1:8" x14ac:dyDescent="0.2">
      <c r="A364" s="17">
        <v>41785</v>
      </c>
      <c r="B364">
        <v>1413.3639512079999</v>
      </c>
      <c r="C364" s="6">
        <f t="shared" si="28"/>
        <v>1217721.7230133368</v>
      </c>
      <c r="D364" s="10">
        <f t="shared" si="29"/>
        <v>1.1620112125989568E-3</v>
      </c>
      <c r="E364" s="12">
        <f t="shared" si="30"/>
        <v>121.77217230133374</v>
      </c>
      <c r="F364" s="13">
        <f>IF(B364="","",E364/MAX(E$23:E363)-1)</f>
        <v>5.4978571910657692E-4</v>
      </c>
      <c r="G364">
        <f t="shared" si="31"/>
        <v>5</v>
      </c>
      <c r="H364">
        <f t="shared" si="32"/>
        <v>2014</v>
      </c>
    </row>
    <row r="365" spans="1:8" x14ac:dyDescent="0.2">
      <c r="A365" s="17">
        <v>41792</v>
      </c>
      <c r="B365">
        <v>870.63175446000002</v>
      </c>
      <c r="C365" s="6">
        <f t="shared" si="28"/>
        <v>1218592.3547677968</v>
      </c>
      <c r="D365" s="10">
        <f t="shared" si="29"/>
        <v>7.1496774509838268E-4</v>
      </c>
      <c r="E365" s="12">
        <f t="shared" si="30"/>
        <v>121.85923547677976</v>
      </c>
      <c r="F365" s="13">
        <f>IF(B365="","",E365/MAX(E$23:E364)-1)</f>
        <v>7.1496774509838268E-4</v>
      </c>
      <c r="G365">
        <f t="shared" si="31"/>
        <v>6</v>
      </c>
      <c r="H365">
        <f t="shared" si="32"/>
        <v>2014</v>
      </c>
    </row>
    <row r="366" spans="1:8" x14ac:dyDescent="0.2">
      <c r="A366" s="17">
        <v>41799</v>
      </c>
      <c r="B366">
        <v>-4007.0917260399997</v>
      </c>
      <c r="C366" s="6">
        <f t="shared" si="28"/>
        <v>1214585.2630417568</v>
      </c>
      <c r="D366" s="10">
        <f t="shared" si="29"/>
        <v>-3.2882954749896554E-3</v>
      </c>
      <c r="E366" s="12">
        <f t="shared" si="30"/>
        <v>121.45852630417576</v>
      </c>
      <c r="F366" s="13">
        <f>IF(B366="","",E366/MAX(E$23:E365)-1)</f>
        <v>-3.2882954749896554E-3</v>
      </c>
      <c r="G366">
        <f t="shared" si="31"/>
        <v>6</v>
      </c>
      <c r="H366">
        <f t="shared" si="32"/>
        <v>2014</v>
      </c>
    </row>
    <row r="367" spans="1:8" x14ac:dyDescent="0.2">
      <c r="A367" s="17">
        <v>41806</v>
      </c>
      <c r="B367">
        <v>1515.4779730299999</v>
      </c>
      <c r="C367" s="6">
        <f t="shared" si="28"/>
        <v>1216100.7410147868</v>
      </c>
      <c r="D367" s="10">
        <f t="shared" si="29"/>
        <v>1.2477328839266555E-3</v>
      </c>
      <c r="E367" s="12">
        <f t="shared" si="30"/>
        <v>121.61007410147876</v>
      </c>
      <c r="F367" s="13">
        <f>IF(B367="","",E367/MAX(E$23:E366)-1)</f>
        <v>-2.0446655054592311E-3</v>
      </c>
      <c r="G367">
        <f t="shared" si="31"/>
        <v>6</v>
      </c>
      <c r="H367">
        <f t="shared" si="32"/>
        <v>2014</v>
      </c>
    </row>
    <row r="368" spans="1:8" x14ac:dyDescent="0.2">
      <c r="A368" s="17">
        <v>41813</v>
      </c>
      <c r="B368">
        <v>1285.5400484660001</v>
      </c>
      <c r="C368" s="6">
        <f t="shared" si="28"/>
        <v>1217386.2810632528</v>
      </c>
      <c r="D368" s="10">
        <f t="shared" si="29"/>
        <v>1.0570999631109856E-3</v>
      </c>
      <c r="E368" s="12">
        <f t="shared" si="30"/>
        <v>121.73862810632535</v>
      </c>
      <c r="F368" s="13">
        <f>IF(B368="","",E368/MAX(E$23:E367)-1)</f>
        <v>-9.8972695817867162E-4</v>
      </c>
      <c r="G368">
        <f t="shared" si="31"/>
        <v>6</v>
      </c>
      <c r="H368">
        <f t="shared" si="32"/>
        <v>2014</v>
      </c>
    </row>
    <row r="369" spans="1:8" x14ac:dyDescent="0.2">
      <c r="A369" s="17">
        <v>41820</v>
      </c>
      <c r="B369">
        <v>1135.5356559300001</v>
      </c>
      <c r="C369" s="6">
        <f t="shared" si="28"/>
        <v>1218521.8167191828</v>
      </c>
      <c r="D369" s="10">
        <f t="shared" si="29"/>
        <v>9.3276528049757168E-4</v>
      </c>
      <c r="E369" s="12">
        <f t="shared" si="30"/>
        <v>121.85218167191833</v>
      </c>
      <c r="F369" s="13">
        <f>IF(B369="","",E369/MAX(E$23:E368)-1)</f>
        <v>-5.7884860624857204E-5</v>
      </c>
      <c r="G369">
        <f t="shared" si="31"/>
        <v>6</v>
      </c>
      <c r="H369">
        <f t="shared" si="32"/>
        <v>2014</v>
      </c>
    </row>
    <row r="370" spans="1:8" x14ac:dyDescent="0.2">
      <c r="A370" s="17">
        <v>41827</v>
      </c>
      <c r="B370">
        <v>313.01974046199996</v>
      </c>
      <c r="C370" s="6">
        <f t="shared" si="28"/>
        <v>1218834.8364596448</v>
      </c>
      <c r="D370" s="10">
        <f t="shared" si="29"/>
        <v>2.5688480597318986E-4</v>
      </c>
      <c r="E370" s="12">
        <f t="shared" si="30"/>
        <v>121.88348364596453</v>
      </c>
      <c r="F370" s="13">
        <f>IF(B370="","",E370/MAX(E$23:E369)-1)</f>
        <v>1.9898507560722756E-4</v>
      </c>
      <c r="G370">
        <f t="shared" si="31"/>
        <v>7</v>
      </c>
      <c r="H370">
        <f t="shared" si="32"/>
        <v>2014</v>
      </c>
    </row>
    <row r="371" spans="1:8" x14ac:dyDescent="0.2">
      <c r="A371" s="17">
        <v>41834</v>
      </c>
      <c r="B371">
        <v>458.50446294</v>
      </c>
      <c r="C371" s="6">
        <f t="shared" si="28"/>
        <v>1219293.3409225848</v>
      </c>
      <c r="D371" s="10">
        <f t="shared" si="29"/>
        <v>3.7618260425809069E-4</v>
      </c>
      <c r="E371" s="12">
        <f t="shared" si="30"/>
        <v>121.92933409225851</v>
      </c>
      <c r="F371" s="13">
        <f>IF(B371="","",E371/MAX(E$23:E370)-1)</f>
        <v>3.7618260425809069E-4</v>
      </c>
      <c r="G371">
        <f t="shared" si="31"/>
        <v>7</v>
      </c>
      <c r="H371">
        <f t="shared" si="32"/>
        <v>2014</v>
      </c>
    </row>
    <row r="372" spans="1:8" x14ac:dyDescent="0.2">
      <c r="A372" s="17">
        <v>41841</v>
      </c>
      <c r="B372">
        <v>882.49852503199997</v>
      </c>
      <c r="C372" s="6">
        <f t="shared" si="28"/>
        <v>1220175.8394476168</v>
      </c>
      <c r="D372" s="10">
        <f t="shared" si="29"/>
        <v>7.237786801692625E-4</v>
      </c>
      <c r="E372" s="12">
        <f t="shared" si="30"/>
        <v>122.01758394476172</v>
      </c>
      <c r="F372" s="13">
        <f>IF(B372="","",E372/MAX(E$23:E371)-1)</f>
        <v>7.237786801692625E-4</v>
      </c>
      <c r="G372">
        <f t="shared" si="31"/>
        <v>7</v>
      </c>
      <c r="H372">
        <f t="shared" si="32"/>
        <v>2014</v>
      </c>
    </row>
    <row r="373" spans="1:8" x14ac:dyDescent="0.2">
      <c r="A373" s="17">
        <v>41848</v>
      </c>
      <c r="B373">
        <v>979.02457951600002</v>
      </c>
      <c r="C373" s="6">
        <f t="shared" si="28"/>
        <v>1221154.8640271327</v>
      </c>
      <c r="D373" s="10">
        <f t="shared" si="29"/>
        <v>8.0236351832629893E-4</v>
      </c>
      <c r="E373" s="12">
        <f t="shared" si="30"/>
        <v>122.11548640271332</v>
      </c>
      <c r="F373" s="13">
        <f>IF(B373="","",E373/MAX(E$23:E372)-1)</f>
        <v>8.0236351832629893E-4</v>
      </c>
      <c r="G373">
        <f t="shared" si="31"/>
        <v>7</v>
      </c>
      <c r="H373">
        <f t="shared" si="32"/>
        <v>2014</v>
      </c>
    </row>
    <row r="374" spans="1:8" x14ac:dyDescent="0.2">
      <c r="A374" s="17">
        <v>41855</v>
      </c>
      <c r="B374">
        <v>975.86082048799994</v>
      </c>
      <c r="C374" s="6">
        <f t="shared" si="28"/>
        <v>1222130.7248476208</v>
      </c>
      <c r="D374" s="10">
        <f t="shared" si="29"/>
        <v>7.9912945461302343E-4</v>
      </c>
      <c r="E374" s="12">
        <f t="shared" si="30"/>
        <v>122.21307248476212</v>
      </c>
      <c r="F374" s="13">
        <f>IF(B374="","",E374/MAX(E$23:E373)-1)</f>
        <v>7.9912945461302343E-4</v>
      </c>
      <c r="G374">
        <f t="shared" si="31"/>
        <v>8</v>
      </c>
      <c r="H374">
        <f t="shared" si="32"/>
        <v>2014</v>
      </c>
    </row>
    <row r="375" spans="1:8" x14ac:dyDescent="0.2">
      <c r="A375" s="17">
        <v>41862</v>
      </c>
      <c r="B375">
        <v>658.96788248400003</v>
      </c>
      <c r="C375" s="6">
        <f t="shared" si="28"/>
        <v>1222789.6927301048</v>
      </c>
      <c r="D375" s="10">
        <f t="shared" si="29"/>
        <v>5.391959052221118E-4</v>
      </c>
      <c r="E375" s="12">
        <f t="shared" si="30"/>
        <v>122.27896927301052</v>
      </c>
      <c r="F375" s="13">
        <f>IF(B375="","",E375/MAX(E$23:E374)-1)</f>
        <v>5.391959052221118E-4</v>
      </c>
      <c r="G375">
        <f t="shared" si="31"/>
        <v>8</v>
      </c>
      <c r="H375">
        <f t="shared" si="32"/>
        <v>2014</v>
      </c>
    </row>
    <row r="376" spans="1:8" x14ac:dyDescent="0.2">
      <c r="A376" s="17">
        <v>41869</v>
      </c>
      <c r="B376">
        <v>1265.2051647440001</v>
      </c>
      <c r="C376" s="6">
        <f t="shared" si="28"/>
        <v>1224054.8978948488</v>
      </c>
      <c r="D376" s="10">
        <f t="shared" si="29"/>
        <v>1.0346874628286429E-3</v>
      </c>
      <c r="E376" s="12">
        <f t="shared" si="30"/>
        <v>122.4054897894849</v>
      </c>
      <c r="F376" s="13">
        <f>IF(B376="","",E376/MAX(E$23:E375)-1)</f>
        <v>1.0346874628286429E-3</v>
      </c>
      <c r="G376">
        <f t="shared" si="31"/>
        <v>8</v>
      </c>
      <c r="H376">
        <f t="shared" si="32"/>
        <v>2014</v>
      </c>
    </row>
    <row r="377" spans="1:8" x14ac:dyDescent="0.2">
      <c r="A377" s="17">
        <v>41876</v>
      </c>
      <c r="B377">
        <v>1126.0440870720001</v>
      </c>
      <c r="C377" s="6">
        <f t="shared" si="28"/>
        <v>1225180.9419819207</v>
      </c>
      <c r="D377" s="10">
        <f t="shared" si="29"/>
        <v>9.1992939941532015E-4</v>
      </c>
      <c r="E377" s="12">
        <f t="shared" si="30"/>
        <v>122.51809419819209</v>
      </c>
      <c r="F377" s="13">
        <f>IF(B377="","",E377/MAX(E$23:E376)-1)</f>
        <v>9.1992939941532015E-4</v>
      </c>
      <c r="G377">
        <f t="shared" si="31"/>
        <v>8</v>
      </c>
      <c r="H377">
        <f t="shared" si="32"/>
        <v>2014</v>
      </c>
    </row>
    <row r="378" spans="1:8" x14ac:dyDescent="0.2">
      <c r="A378" s="17">
        <v>41883</v>
      </c>
      <c r="B378">
        <v>1063.2135421559999</v>
      </c>
      <c r="C378" s="6">
        <f t="shared" si="28"/>
        <v>1226244.1555240767</v>
      </c>
      <c r="D378" s="10">
        <f t="shared" si="29"/>
        <v>8.6780124120777735E-4</v>
      </c>
      <c r="E378" s="12">
        <f t="shared" si="30"/>
        <v>122.6244155524077</v>
      </c>
      <c r="F378" s="13">
        <f>IF(B378="","",E378/MAX(E$23:E377)-1)</f>
        <v>8.6780124120777735E-4</v>
      </c>
      <c r="G378">
        <f t="shared" si="31"/>
        <v>9</v>
      </c>
      <c r="H378">
        <f t="shared" si="32"/>
        <v>2014</v>
      </c>
    </row>
    <row r="379" spans="1:8" x14ac:dyDescent="0.2">
      <c r="A379" s="17">
        <v>41890</v>
      </c>
      <c r="B379">
        <v>-5627.7617559599994</v>
      </c>
      <c r="C379" s="6">
        <f t="shared" si="28"/>
        <v>1220616.3937681166</v>
      </c>
      <c r="D379" s="10">
        <f t="shared" si="29"/>
        <v>-4.5894300336581928E-3</v>
      </c>
      <c r="E379" s="12">
        <f t="shared" si="30"/>
        <v>122.0616393768117</v>
      </c>
      <c r="F379" s="13">
        <f>IF(B379="","",E379/MAX(E$23:E378)-1)</f>
        <v>-4.5894300336581928E-3</v>
      </c>
      <c r="G379">
        <f t="shared" si="31"/>
        <v>9</v>
      </c>
      <c r="H379">
        <f t="shared" si="32"/>
        <v>2014</v>
      </c>
    </row>
    <row r="380" spans="1:8" x14ac:dyDescent="0.2">
      <c r="A380" s="17">
        <v>41897</v>
      </c>
      <c r="B380">
        <v>248.76406195600001</v>
      </c>
      <c r="C380" s="6">
        <f t="shared" si="28"/>
        <v>1220865.1578300726</v>
      </c>
      <c r="D380" s="10">
        <f t="shared" si="29"/>
        <v>2.0380199973235591E-4</v>
      </c>
      <c r="E380" s="12">
        <f t="shared" si="30"/>
        <v>122.0865157830073</v>
      </c>
      <c r="F380" s="13">
        <f>IF(B380="","",E380/MAX(E$23:E379)-1)</f>
        <v>-4.386563368944274E-3</v>
      </c>
      <c r="G380">
        <f t="shared" si="31"/>
        <v>9</v>
      </c>
      <c r="H380">
        <f t="shared" si="32"/>
        <v>2014</v>
      </c>
    </row>
    <row r="381" spans="1:8" x14ac:dyDescent="0.2">
      <c r="A381" s="17">
        <v>41904</v>
      </c>
      <c r="B381">
        <v>-389.96639119600002</v>
      </c>
      <c r="C381" s="6">
        <f t="shared" si="28"/>
        <v>1220475.1914388766</v>
      </c>
      <c r="D381" s="10">
        <f t="shared" si="29"/>
        <v>-3.1941806897750613E-4</v>
      </c>
      <c r="E381" s="12">
        <f t="shared" si="30"/>
        <v>122.0475191438877</v>
      </c>
      <c r="F381" s="13">
        <f>IF(B381="","",E381/MAX(E$23:E380)-1)</f>
        <v>-4.7045802903210587E-3</v>
      </c>
      <c r="G381">
        <f t="shared" si="31"/>
        <v>9</v>
      </c>
      <c r="H381">
        <f t="shared" si="32"/>
        <v>2014</v>
      </c>
    </row>
    <row r="382" spans="1:8" x14ac:dyDescent="0.2">
      <c r="A382" s="17">
        <v>41911</v>
      </c>
      <c r="B382">
        <v>2699.08055444</v>
      </c>
      <c r="C382" s="6">
        <f t="shared" si="28"/>
        <v>1223174.2719933165</v>
      </c>
      <c r="D382" s="10">
        <f t="shared" si="29"/>
        <v>2.211499728444144E-3</v>
      </c>
      <c r="E382" s="12">
        <f t="shared" si="30"/>
        <v>122.31742719933169</v>
      </c>
      <c r="F382" s="13">
        <f>IF(B382="","",E382/MAX(E$23:E381)-1)</f>
        <v>-2.5034847399113547E-3</v>
      </c>
      <c r="G382">
        <f t="shared" si="31"/>
        <v>9</v>
      </c>
      <c r="H382">
        <f t="shared" si="32"/>
        <v>2014</v>
      </c>
    </row>
    <row r="383" spans="1:8" x14ac:dyDescent="0.2">
      <c r="A383" s="17">
        <v>41918</v>
      </c>
      <c r="B383">
        <v>1766.0925308379999</v>
      </c>
      <c r="C383" s="6">
        <f t="shared" si="28"/>
        <v>1224940.3645241545</v>
      </c>
      <c r="D383" s="10">
        <f t="shared" si="29"/>
        <v>1.443860103401251E-3</v>
      </c>
      <c r="E383" s="12">
        <f t="shared" si="30"/>
        <v>122.49403645241549</v>
      </c>
      <c r="F383" s="13">
        <f>IF(B383="","",E383/MAX(E$23:E382)-1)</f>
        <v>-1.0632393182455901E-3</v>
      </c>
      <c r="G383">
        <f t="shared" si="31"/>
        <v>10</v>
      </c>
      <c r="H383">
        <f t="shared" si="32"/>
        <v>2014</v>
      </c>
    </row>
    <row r="384" spans="1:8" x14ac:dyDescent="0.2">
      <c r="A384" s="17">
        <v>41925</v>
      </c>
      <c r="B384">
        <v>2650.87009558</v>
      </c>
      <c r="C384" s="6">
        <f t="shared" si="28"/>
        <v>1227591.2346197343</v>
      </c>
      <c r="D384" s="10">
        <f t="shared" si="29"/>
        <v>2.164080940062485E-3</v>
      </c>
      <c r="E384" s="12">
        <f t="shared" si="30"/>
        <v>122.75912346197347</v>
      </c>
      <c r="F384" s="13">
        <f>IF(B384="","",E384/MAX(E$23:E383)-1)</f>
        <v>1.0985406858734503E-3</v>
      </c>
      <c r="G384">
        <f t="shared" si="31"/>
        <v>10</v>
      </c>
      <c r="H384">
        <f t="shared" si="32"/>
        <v>2014</v>
      </c>
    </row>
    <row r="385" spans="1:8" x14ac:dyDescent="0.2">
      <c r="A385" s="17">
        <v>41932</v>
      </c>
      <c r="B385">
        <v>1640.0652947860001</v>
      </c>
      <c r="C385" s="6">
        <f t="shared" si="28"/>
        <v>1229231.2999145202</v>
      </c>
      <c r="D385" s="10">
        <f t="shared" si="29"/>
        <v>1.3360027739965918E-3</v>
      </c>
      <c r="E385" s="12">
        <f t="shared" si="30"/>
        <v>122.92312999145206</v>
      </c>
      <c r="F385" s="13">
        <f>IF(B385="","",E385/MAX(E$23:E384)-1)</f>
        <v>1.3360027739965918E-3</v>
      </c>
      <c r="G385">
        <f t="shared" si="31"/>
        <v>10</v>
      </c>
      <c r="H385">
        <f t="shared" si="32"/>
        <v>2014</v>
      </c>
    </row>
    <row r="386" spans="1:8" x14ac:dyDescent="0.2">
      <c r="A386" s="17">
        <v>41939</v>
      </c>
      <c r="B386">
        <v>2241.3801062799998</v>
      </c>
      <c r="C386" s="6">
        <f t="shared" si="28"/>
        <v>1231472.6800208003</v>
      </c>
      <c r="D386" s="10">
        <f t="shared" si="29"/>
        <v>1.8233997998879925E-3</v>
      </c>
      <c r="E386" s="12">
        <f t="shared" si="30"/>
        <v>123.14726800208008</v>
      </c>
      <c r="F386" s="13">
        <f>IF(B386="","",E386/MAX(E$23:E385)-1)</f>
        <v>1.8233997998879925E-3</v>
      </c>
      <c r="G386">
        <f t="shared" si="31"/>
        <v>10</v>
      </c>
      <c r="H386">
        <f t="shared" si="32"/>
        <v>2014</v>
      </c>
    </row>
    <row r="387" spans="1:8" x14ac:dyDescent="0.2">
      <c r="A387" s="17">
        <v>41946</v>
      </c>
      <c r="B387">
        <v>1811.34950091</v>
      </c>
      <c r="C387" s="6">
        <f t="shared" si="28"/>
        <v>1233284.0295217102</v>
      </c>
      <c r="D387" s="10">
        <f t="shared" si="29"/>
        <v>1.4708807838752502E-3</v>
      </c>
      <c r="E387" s="12">
        <f t="shared" si="30"/>
        <v>123.32840295217107</v>
      </c>
      <c r="F387" s="13">
        <f>IF(B387="","",E387/MAX(E$23:E386)-1)</f>
        <v>1.4708807838752502E-3</v>
      </c>
      <c r="G387">
        <f t="shared" si="31"/>
        <v>11</v>
      </c>
      <c r="H387">
        <f t="shared" si="32"/>
        <v>2014</v>
      </c>
    </row>
    <row r="388" spans="1:8" x14ac:dyDescent="0.2">
      <c r="A388" s="17">
        <v>41953</v>
      </c>
      <c r="B388">
        <v>-1728.499637016</v>
      </c>
      <c r="C388" s="6">
        <f t="shared" si="28"/>
        <v>1231555.5298846941</v>
      </c>
      <c r="D388" s="10">
        <f t="shared" si="29"/>
        <v>-1.4015422203159655E-3</v>
      </c>
      <c r="E388" s="12">
        <f t="shared" si="30"/>
        <v>123.15555298846947</v>
      </c>
      <c r="F388" s="13">
        <f>IF(B388="","",E388/MAX(E$23:E387)-1)</f>
        <v>-1.4015422203159655E-3</v>
      </c>
      <c r="G388">
        <f t="shared" si="31"/>
        <v>11</v>
      </c>
      <c r="H388">
        <f t="shared" si="32"/>
        <v>2014</v>
      </c>
    </row>
    <row r="389" spans="1:8" x14ac:dyDescent="0.2">
      <c r="A389" s="17">
        <v>41960</v>
      </c>
      <c r="B389">
        <v>1720.6179078159998</v>
      </c>
      <c r="C389" s="6">
        <f t="shared" ref="C389:C452" si="33">IF(B389="","",C388+B389)</f>
        <v>1233276.1477925102</v>
      </c>
      <c r="D389" s="10">
        <f t="shared" ref="D389:D452" si="34">IF(B389="","",C389/C388-1)</f>
        <v>1.3971094815166119E-3</v>
      </c>
      <c r="E389" s="12">
        <f t="shared" ref="E389:E452" si="35">IF(B389="","",E388*(1+D389))</f>
        <v>123.32761477925108</v>
      </c>
      <c r="F389" s="13">
        <f>IF(B389="","",E389/MAX(E$23:E388)-1)</f>
        <v>-6.3908467241580169E-6</v>
      </c>
      <c r="G389">
        <f t="shared" ref="G389:G452" si="36">MONTH(A389)</f>
        <v>11</v>
      </c>
      <c r="H389">
        <f t="shared" ref="H389:H452" si="37">YEAR(A389)</f>
        <v>2014</v>
      </c>
    </row>
    <row r="390" spans="1:8" x14ac:dyDescent="0.2">
      <c r="A390" s="17">
        <v>41967</v>
      </c>
      <c r="B390">
        <v>757.33071005800002</v>
      </c>
      <c r="C390" s="6">
        <f t="shared" si="33"/>
        <v>1234033.4785025683</v>
      </c>
      <c r="D390" s="10">
        <f t="shared" si="34"/>
        <v>6.1408039992794095E-4</v>
      </c>
      <c r="E390" s="12">
        <f t="shared" si="35"/>
        <v>123.40334785025688</v>
      </c>
      <c r="F390" s="13">
        <f>IF(B390="","",E390/MAX(E$23:E389)-1)</f>
        <v>6.0768562871005294E-4</v>
      </c>
      <c r="G390">
        <f t="shared" si="36"/>
        <v>11</v>
      </c>
      <c r="H390">
        <f t="shared" si="37"/>
        <v>2014</v>
      </c>
    </row>
    <row r="391" spans="1:8" x14ac:dyDescent="0.2">
      <c r="A391" s="17">
        <v>41974</v>
      </c>
      <c r="B391">
        <v>1842.3755670599999</v>
      </c>
      <c r="C391" s="6">
        <f t="shared" si="33"/>
        <v>1235875.8540696283</v>
      </c>
      <c r="D391" s="10">
        <f t="shared" si="34"/>
        <v>1.4929704899866447E-3</v>
      </c>
      <c r="E391" s="12">
        <f t="shared" si="35"/>
        <v>123.58758540696287</v>
      </c>
      <c r="F391" s="13">
        <f>IF(B391="","",E391/MAX(E$23:E390)-1)</f>
        <v>1.4929704899866447E-3</v>
      </c>
      <c r="G391">
        <f t="shared" si="36"/>
        <v>12</v>
      </c>
      <c r="H391">
        <f t="shared" si="37"/>
        <v>2014</v>
      </c>
    </row>
    <row r="392" spans="1:8" x14ac:dyDescent="0.2">
      <c r="A392" s="17">
        <v>41981</v>
      </c>
      <c r="B392">
        <v>1565.327355788</v>
      </c>
      <c r="C392" s="6">
        <f t="shared" si="33"/>
        <v>1237441.1814254164</v>
      </c>
      <c r="D392" s="10">
        <f t="shared" si="34"/>
        <v>1.2665732974987964E-3</v>
      </c>
      <c r="E392" s="12">
        <f t="shared" si="35"/>
        <v>123.74411814254168</v>
      </c>
      <c r="F392" s="13">
        <f>IF(B392="","",E392/MAX(E$23:E391)-1)</f>
        <v>1.2665732974987964E-3</v>
      </c>
      <c r="G392">
        <f t="shared" si="36"/>
        <v>12</v>
      </c>
      <c r="H392">
        <f t="shared" si="37"/>
        <v>2014</v>
      </c>
    </row>
    <row r="393" spans="1:8" x14ac:dyDescent="0.2">
      <c r="A393" s="17">
        <v>41988</v>
      </c>
      <c r="B393">
        <v>1897.4021077299999</v>
      </c>
      <c r="C393" s="6">
        <f t="shared" si="33"/>
        <v>1239338.5835331464</v>
      </c>
      <c r="D393" s="10">
        <f t="shared" si="34"/>
        <v>1.5333271077535571E-3</v>
      </c>
      <c r="E393" s="12">
        <f t="shared" si="35"/>
        <v>123.9338583533147</v>
      </c>
      <c r="F393" s="13">
        <f>IF(B393="","",E393/MAX(E$23:E392)-1)</f>
        <v>1.5333271077535571E-3</v>
      </c>
      <c r="G393">
        <f t="shared" si="36"/>
        <v>12</v>
      </c>
      <c r="H393">
        <f t="shared" si="37"/>
        <v>2014</v>
      </c>
    </row>
    <row r="394" spans="1:8" x14ac:dyDescent="0.2">
      <c r="A394" s="17">
        <v>41995</v>
      </c>
      <c r="B394">
        <v>1352.1392902699999</v>
      </c>
      <c r="C394" s="6">
        <f t="shared" si="33"/>
        <v>1240690.7228234163</v>
      </c>
      <c r="D394" s="10">
        <f t="shared" si="34"/>
        <v>1.0910168603119885E-3</v>
      </c>
      <c r="E394" s="12">
        <f t="shared" si="35"/>
        <v>124.06907228234169</v>
      </c>
      <c r="F394" s="13">
        <f>IF(B394="","",E394/MAX(E$23:E393)-1)</f>
        <v>1.0910168603119885E-3</v>
      </c>
      <c r="G394">
        <f t="shared" si="36"/>
        <v>12</v>
      </c>
      <c r="H394">
        <f t="shared" si="37"/>
        <v>2014</v>
      </c>
    </row>
    <row r="395" spans="1:8" x14ac:dyDescent="0.2">
      <c r="A395" s="17">
        <v>42002</v>
      </c>
      <c r="B395">
        <v>1328.4829835400001</v>
      </c>
      <c r="C395" s="6">
        <f t="shared" si="33"/>
        <v>1242019.2058069564</v>
      </c>
      <c r="D395" s="10">
        <f t="shared" si="34"/>
        <v>1.0707607940494412E-3</v>
      </c>
      <c r="E395" s="12">
        <f t="shared" si="35"/>
        <v>124.20192058069571</v>
      </c>
      <c r="F395" s="13">
        <f>IF(B395="","",E395/MAX(E$23:E394)-1)</f>
        <v>1.0707607940494412E-3</v>
      </c>
      <c r="G395">
        <f t="shared" si="36"/>
        <v>12</v>
      </c>
      <c r="H395">
        <f t="shared" si="37"/>
        <v>2014</v>
      </c>
    </row>
    <row r="396" spans="1:8" x14ac:dyDescent="0.2">
      <c r="A396" s="17">
        <v>42009</v>
      </c>
      <c r="B396">
        <v>1854.3974118240001</v>
      </c>
      <c r="C396" s="6">
        <f t="shared" si="33"/>
        <v>1243873.6032187804</v>
      </c>
      <c r="D396" s="10">
        <f t="shared" si="34"/>
        <v>1.4930505125474447E-3</v>
      </c>
      <c r="E396" s="12">
        <f t="shared" si="35"/>
        <v>124.38736032187809</v>
      </c>
      <c r="F396" s="13">
        <f>IF(B396="","",E396/MAX(E$23:E395)-1)</f>
        <v>1.4930505125474447E-3</v>
      </c>
      <c r="G396">
        <f t="shared" si="36"/>
        <v>1</v>
      </c>
      <c r="H396">
        <f t="shared" si="37"/>
        <v>2015</v>
      </c>
    </row>
    <row r="397" spans="1:8" x14ac:dyDescent="0.2">
      <c r="A397" s="17">
        <v>42016</v>
      </c>
      <c r="B397">
        <v>1477.2824107859999</v>
      </c>
      <c r="C397" s="6">
        <f t="shared" si="33"/>
        <v>1245350.8856295664</v>
      </c>
      <c r="D397" s="10">
        <f t="shared" si="34"/>
        <v>1.1876467246858535E-3</v>
      </c>
      <c r="E397" s="12">
        <f t="shared" si="35"/>
        <v>124.53508856295669</v>
      </c>
      <c r="F397" s="13">
        <f>IF(B397="","",E397/MAX(E$23:E396)-1)</f>
        <v>1.1876467246858535E-3</v>
      </c>
      <c r="G397">
        <f t="shared" si="36"/>
        <v>1</v>
      </c>
      <c r="H397">
        <f t="shared" si="37"/>
        <v>2015</v>
      </c>
    </row>
    <row r="398" spans="1:8" x14ac:dyDescent="0.2">
      <c r="A398" s="17">
        <v>42023</v>
      </c>
      <c r="B398">
        <v>1874.765756578</v>
      </c>
      <c r="C398" s="6">
        <f t="shared" si="33"/>
        <v>1247225.6513861443</v>
      </c>
      <c r="D398" s="10">
        <f t="shared" si="34"/>
        <v>1.5054116700854436E-3</v>
      </c>
      <c r="E398" s="12">
        <f t="shared" si="35"/>
        <v>124.72256513861448</v>
      </c>
      <c r="F398" s="13">
        <f>IF(B398="","",E398/MAX(E$23:E397)-1)</f>
        <v>1.5054116700854436E-3</v>
      </c>
      <c r="G398">
        <f t="shared" si="36"/>
        <v>1</v>
      </c>
      <c r="H398">
        <f t="shared" si="37"/>
        <v>2015</v>
      </c>
    </row>
    <row r="399" spans="1:8" x14ac:dyDescent="0.2">
      <c r="A399" s="17">
        <v>42030</v>
      </c>
      <c r="B399">
        <v>4010.5138870400001</v>
      </c>
      <c r="C399" s="6">
        <f t="shared" si="33"/>
        <v>1251236.1652731844</v>
      </c>
      <c r="D399" s="10">
        <f t="shared" si="34"/>
        <v>3.215547950431219E-3</v>
      </c>
      <c r="E399" s="12">
        <f t="shared" si="35"/>
        <v>125.12361652731848</v>
      </c>
      <c r="F399" s="13">
        <f>IF(B399="","",E399/MAX(E$23:E398)-1)</f>
        <v>3.215547950431219E-3</v>
      </c>
      <c r="G399">
        <f t="shared" si="36"/>
        <v>1</v>
      </c>
      <c r="H399">
        <f t="shared" si="37"/>
        <v>2015</v>
      </c>
    </row>
    <row r="400" spans="1:8" x14ac:dyDescent="0.2">
      <c r="A400" s="17">
        <v>42037</v>
      </c>
      <c r="B400">
        <v>2620.73346674</v>
      </c>
      <c r="C400" s="6">
        <f t="shared" si="33"/>
        <v>1253856.8987399244</v>
      </c>
      <c r="D400" s="10">
        <f t="shared" si="34"/>
        <v>2.0945154395914933E-3</v>
      </c>
      <c r="E400" s="12">
        <f t="shared" si="35"/>
        <v>125.38568987399248</v>
      </c>
      <c r="F400" s="13">
        <f>IF(B400="","",E400/MAX(E$23:E399)-1)</f>
        <v>2.0945154395914933E-3</v>
      </c>
      <c r="G400">
        <f t="shared" si="36"/>
        <v>2</v>
      </c>
      <c r="H400">
        <f t="shared" si="37"/>
        <v>2015</v>
      </c>
    </row>
    <row r="401" spans="1:8" x14ac:dyDescent="0.2">
      <c r="A401" s="17">
        <v>42044</v>
      </c>
      <c r="B401">
        <v>1839.588603422</v>
      </c>
      <c r="C401" s="6">
        <f t="shared" si="33"/>
        <v>1255696.4873433465</v>
      </c>
      <c r="D401" s="10">
        <f t="shared" si="34"/>
        <v>1.4671439821170029E-3</v>
      </c>
      <c r="E401" s="12">
        <f t="shared" si="35"/>
        <v>125.56964873433469</v>
      </c>
      <c r="F401" s="13">
        <f>IF(B401="","",E401/MAX(E$23:E400)-1)</f>
        <v>1.4671439821170029E-3</v>
      </c>
      <c r="G401">
        <f t="shared" si="36"/>
        <v>2</v>
      </c>
      <c r="H401">
        <f t="shared" si="37"/>
        <v>2015</v>
      </c>
    </row>
    <row r="402" spans="1:8" x14ac:dyDescent="0.2">
      <c r="A402" s="17">
        <v>42051</v>
      </c>
      <c r="B402">
        <v>1865.0457236299999</v>
      </c>
      <c r="C402" s="6">
        <f t="shared" si="33"/>
        <v>1257561.5330669766</v>
      </c>
      <c r="D402" s="10">
        <f t="shared" si="34"/>
        <v>1.4852679309280692E-3</v>
      </c>
      <c r="E402" s="12">
        <f t="shared" si="35"/>
        <v>125.7561533066977</v>
      </c>
      <c r="F402" s="13">
        <f>IF(B402="","",E402/MAX(E$23:E401)-1)</f>
        <v>1.4852679309280692E-3</v>
      </c>
      <c r="G402">
        <f t="shared" si="36"/>
        <v>2</v>
      </c>
      <c r="H402">
        <f t="shared" si="37"/>
        <v>2015</v>
      </c>
    </row>
    <row r="403" spans="1:8" x14ac:dyDescent="0.2">
      <c r="A403" s="17">
        <v>42058</v>
      </c>
      <c r="B403">
        <v>1832.53854247</v>
      </c>
      <c r="C403" s="6">
        <f t="shared" si="33"/>
        <v>1259394.0716094465</v>
      </c>
      <c r="D403" s="10">
        <f t="shared" si="34"/>
        <v>1.4572158055763396E-3</v>
      </c>
      <c r="E403" s="12">
        <f t="shared" si="35"/>
        <v>125.9394071609447</v>
      </c>
      <c r="F403" s="13">
        <f>IF(B403="","",E403/MAX(E$23:E402)-1)</f>
        <v>1.4572158055763396E-3</v>
      </c>
      <c r="G403">
        <f t="shared" si="36"/>
        <v>2</v>
      </c>
      <c r="H403">
        <f t="shared" si="37"/>
        <v>2015</v>
      </c>
    </row>
    <row r="404" spans="1:8" x14ac:dyDescent="0.2">
      <c r="A404" s="17">
        <v>42065</v>
      </c>
      <c r="B404">
        <v>-4466.9132029599996</v>
      </c>
      <c r="C404" s="6">
        <f t="shared" si="33"/>
        <v>1254927.1584064865</v>
      </c>
      <c r="D404" s="10">
        <f t="shared" si="34"/>
        <v>-3.5468748850401299E-3</v>
      </c>
      <c r="E404" s="12">
        <f t="shared" si="35"/>
        <v>125.4927158406487</v>
      </c>
      <c r="F404" s="13">
        <f>IF(B404="","",E404/MAX(E$23:E403)-1)</f>
        <v>-3.5468748850401299E-3</v>
      </c>
      <c r="G404">
        <f t="shared" si="36"/>
        <v>3</v>
      </c>
      <c r="H404">
        <f t="shared" si="37"/>
        <v>2015</v>
      </c>
    </row>
    <row r="405" spans="1:8" x14ac:dyDescent="0.2">
      <c r="A405" s="17">
        <v>42072</v>
      </c>
      <c r="B405">
        <v>1691.7584524679999</v>
      </c>
      <c r="C405" s="6">
        <f t="shared" si="33"/>
        <v>1256618.9168589546</v>
      </c>
      <c r="D405" s="10">
        <f t="shared" si="34"/>
        <v>1.3480929479734449E-3</v>
      </c>
      <c r="E405" s="12">
        <f t="shared" si="35"/>
        <v>125.66189168589551</v>
      </c>
      <c r="F405" s="13">
        <f>IF(B405="","",E405/MAX(E$23:E404)-1)</f>
        <v>-2.2035634540865656E-3</v>
      </c>
      <c r="G405">
        <f t="shared" si="36"/>
        <v>3</v>
      </c>
      <c r="H405">
        <f t="shared" si="37"/>
        <v>2015</v>
      </c>
    </row>
    <row r="406" spans="1:8" x14ac:dyDescent="0.2">
      <c r="A406" s="17">
        <v>42079</v>
      </c>
      <c r="B406">
        <v>-5668.2330344400007</v>
      </c>
      <c r="C406" s="6">
        <f t="shared" si="33"/>
        <v>1250950.6838245145</v>
      </c>
      <c r="D406" s="10">
        <f t="shared" si="34"/>
        <v>-4.5107016601408922E-3</v>
      </c>
      <c r="E406" s="12">
        <f t="shared" si="35"/>
        <v>125.0950683824515</v>
      </c>
      <c r="F406" s="13">
        <f>IF(B406="","",E406/MAX(E$23:E405)-1)</f>
        <v>-6.7043254968968125E-3</v>
      </c>
      <c r="G406">
        <f t="shared" si="36"/>
        <v>3</v>
      </c>
      <c r="H406">
        <f t="shared" si="37"/>
        <v>2015</v>
      </c>
    </row>
    <row r="407" spans="1:8" x14ac:dyDescent="0.2">
      <c r="A407" s="17">
        <v>42086</v>
      </c>
      <c r="B407">
        <v>2415.6384072800001</v>
      </c>
      <c r="C407" s="6">
        <f t="shared" si="33"/>
        <v>1253366.3222317945</v>
      </c>
      <c r="D407" s="10">
        <f t="shared" si="34"/>
        <v>1.9310420774500958E-3</v>
      </c>
      <c r="E407" s="12">
        <f t="shared" si="35"/>
        <v>125.33663222317951</v>
      </c>
      <c r="F407" s="13">
        <f>IF(B407="","",E407/MAX(E$23:E406)-1)</f>
        <v>-4.7862297540822718E-3</v>
      </c>
      <c r="G407">
        <f t="shared" si="36"/>
        <v>3</v>
      </c>
      <c r="H407">
        <f t="shared" si="37"/>
        <v>2015</v>
      </c>
    </row>
    <row r="408" spans="1:8" x14ac:dyDescent="0.2">
      <c r="A408" s="17">
        <v>42093</v>
      </c>
      <c r="B408">
        <v>2611.2366661599999</v>
      </c>
      <c r="C408" s="6">
        <f t="shared" si="33"/>
        <v>1255977.5588979544</v>
      </c>
      <c r="D408" s="10">
        <f t="shared" si="34"/>
        <v>2.0833786737706195E-3</v>
      </c>
      <c r="E408" s="12">
        <f t="shared" si="35"/>
        <v>125.59775588979551</v>
      </c>
      <c r="F408" s="13">
        <f>IF(B408="","",E408/MAX(E$23:E407)-1)</f>
        <v>-2.7128226093090513E-3</v>
      </c>
      <c r="G408">
        <f t="shared" si="36"/>
        <v>3</v>
      </c>
      <c r="H408">
        <f t="shared" si="37"/>
        <v>2015</v>
      </c>
    </row>
    <row r="409" spans="1:8" x14ac:dyDescent="0.2">
      <c r="A409" s="17">
        <v>42100</v>
      </c>
      <c r="B409">
        <v>813.11018796000008</v>
      </c>
      <c r="C409" s="6">
        <f t="shared" si="33"/>
        <v>1256790.6690859145</v>
      </c>
      <c r="D409" s="10">
        <f t="shared" si="34"/>
        <v>6.4739228993349052E-4</v>
      </c>
      <c r="E409" s="12">
        <f t="shared" si="35"/>
        <v>125.67906690859151</v>
      </c>
      <c r="F409" s="13">
        <f>IF(B409="","",E409/MAX(E$23:E408)-1)</f>
        <v>-2.0671865798167488E-3</v>
      </c>
      <c r="G409">
        <f t="shared" si="36"/>
        <v>4</v>
      </c>
      <c r="H409">
        <f t="shared" si="37"/>
        <v>2015</v>
      </c>
    </row>
    <row r="410" spans="1:8" x14ac:dyDescent="0.2">
      <c r="A410" s="17">
        <v>42107</v>
      </c>
      <c r="B410">
        <v>-10340.018965220001</v>
      </c>
      <c r="C410" s="6">
        <f t="shared" si="33"/>
        <v>1246450.6501206944</v>
      </c>
      <c r="D410" s="10">
        <f t="shared" si="34"/>
        <v>-8.2273199662920016E-3</v>
      </c>
      <c r="E410" s="12">
        <f t="shared" si="35"/>
        <v>124.64506501206951</v>
      </c>
      <c r="F410" s="13">
        <f>IF(B410="","",E410/MAX(E$23:E409)-1)</f>
        <v>-1.0277499140686541E-2</v>
      </c>
      <c r="G410">
        <f t="shared" si="36"/>
        <v>4</v>
      </c>
      <c r="H410">
        <f t="shared" si="37"/>
        <v>2015</v>
      </c>
    </row>
    <row r="411" spans="1:8" x14ac:dyDescent="0.2">
      <c r="A411" s="17">
        <v>42114</v>
      </c>
      <c r="B411">
        <v>-2326.74272608</v>
      </c>
      <c r="C411" s="6">
        <f t="shared" si="33"/>
        <v>1244123.9073946145</v>
      </c>
      <c r="D411" s="10">
        <f t="shared" si="34"/>
        <v>-1.8666946227310355E-3</v>
      </c>
      <c r="E411" s="12">
        <f t="shared" si="35"/>
        <v>124.41239073946151</v>
      </c>
      <c r="F411" s="13">
        <f>IF(B411="","",E411/MAX(E$23:E410)-1)</f>
        <v>-1.2125008811036619E-2</v>
      </c>
      <c r="G411">
        <f t="shared" si="36"/>
        <v>4</v>
      </c>
      <c r="H411">
        <f t="shared" si="37"/>
        <v>2015</v>
      </c>
    </row>
    <row r="412" spans="1:8" x14ac:dyDescent="0.2">
      <c r="A412" s="17">
        <v>42121</v>
      </c>
      <c r="B412">
        <v>1376.2096311</v>
      </c>
      <c r="C412" s="6">
        <f t="shared" si="33"/>
        <v>1245500.1170257146</v>
      </c>
      <c r="D412" s="10">
        <f t="shared" si="34"/>
        <v>1.1061676597647896E-3</v>
      </c>
      <c r="E412" s="12">
        <f t="shared" si="35"/>
        <v>124.55001170257152</v>
      </c>
      <c r="F412" s="13">
        <f>IF(B412="","",E412/MAX(E$23:E411)-1)</f>
        <v>-1.1032253443893025E-2</v>
      </c>
      <c r="G412">
        <f t="shared" si="36"/>
        <v>4</v>
      </c>
      <c r="H412">
        <f t="shared" si="37"/>
        <v>2015</v>
      </c>
    </row>
    <row r="413" spans="1:8" x14ac:dyDescent="0.2">
      <c r="A413" s="17">
        <v>42128</v>
      </c>
      <c r="B413">
        <v>-4089.7374495400004</v>
      </c>
      <c r="C413" s="6">
        <f t="shared" si="33"/>
        <v>1241410.3795761745</v>
      </c>
      <c r="D413" s="10">
        <f t="shared" si="34"/>
        <v>-3.2836106505605978E-3</v>
      </c>
      <c r="E413" s="12">
        <f t="shared" si="35"/>
        <v>124.14103795761751</v>
      </c>
      <c r="F413" s="13">
        <f>IF(B413="","",E413/MAX(E$23:E412)-1)</f>
        <v>-1.4279638469545497E-2</v>
      </c>
      <c r="G413">
        <f t="shared" si="36"/>
        <v>5</v>
      </c>
      <c r="H413">
        <f t="shared" si="37"/>
        <v>2015</v>
      </c>
    </row>
    <row r="414" spans="1:8" x14ac:dyDescent="0.2">
      <c r="A414" s="17">
        <v>42135</v>
      </c>
      <c r="B414">
        <v>1127.491199912</v>
      </c>
      <c r="C414" s="6">
        <f t="shared" si="33"/>
        <v>1242537.8707760866</v>
      </c>
      <c r="D414" s="10">
        <f t="shared" si="34"/>
        <v>9.0823406865414569E-4</v>
      </c>
      <c r="E414" s="12">
        <f t="shared" si="35"/>
        <v>124.25378707760871</v>
      </c>
      <c r="F414" s="13">
        <f>IF(B414="","",E414/MAX(E$23:E413)-1)</f>
        <v>-1.3384373655037529E-2</v>
      </c>
      <c r="G414">
        <f t="shared" si="36"/>
        <v>5</v>
      </c>
      <c r="H414">
        <f t="shared" si="37"/>
        <v>2015</v>
      </c>
    </row>
    <row r="415" spans="1:8" x14ac:dyDescent="0.2">
      <c r="A415" s="17">
        <v>42142</v>
      </c>
      <c r="B415">
        <v>1460.5447045599999</v>
      </c>
      <c r="C415" s="6">
        <f t="shared" si="33"/>
        <v>1243998.4154806465</v>
      </c>
      <c r="D415" s="10">
        <f t="shared" si="34"/>
        <v>1.1754528686096499E-3</v>
      </c>
      <c r="E415" s="12">
        <f t="shared" si="35"/>
        <v>124.3998415480647</v>
      </c>
      <c r="F415" s="13">
        <f>IF(B415="","",E415/MAX(E$23:E414)-1)</f>
        <v>-1.2224653486835213E-2</v>
      </c>
      <c r="G415">
        <f t="shared" si="36"/>
        <v>5</v>
      </c>
      <c r="H415">
        <f t="shared" si="37"/>
        <v>2015</v>
      </c>
    </row>
    <row r="416" spans="1:8" x14ac:dyDescent="0.2">
      <c r="A416" s="17">
        <v>42149</v>
      </c>
      <c r="B416">
        <v>1054.681889014</v>
      </c>
      <c r="C416" s="6">
        <f t="shared" si="33"/>
        <v>1245053.0973696606</v>
      </c>
      <c r="D416" s="10">
        <f t="shared" si="34"/>
        <v>8.4781610321149614E-4</v>
      </c>
      <c r="E416" s="12">
        <f t="shared" si="35"/>
        <v>124.50530973696611</v>
      </c>
      <c r="F416" s="13">
        <f>IF(B416="","",E416/MAX(E$23:E415)-1)</f>
        <v>-1.1387201641705924E-2</v>
      </c>
      <c r="G416">
        <f t="shared" si="36"/>
        <v>5</v>
      </c>
      <c r="H416">
        <f t="shared" si="37"/>
        <v>2015</v>
      </c>
    </row>
    <row r="417" spans="1:8" x14ac:dyDescent="0.2">
      <c r="A417" s="17">
        <v>42156</v>
      </c>
      <c r="B417">
        <v>1090.0566251139999</v>
      </c>
      <c r="C417" s="6">
        <f t="shared" si="33"/>
        <v>1246143.1539947747</v>
      </c>
      <c r="D417" s="10">
        <f t="shared" si="34"/>
        <v>8.7551015086573258E-4</v>
      </c>
      <c r="E417" s="12">
        <f t="shared" si="35"/>
        <v>124.6143153994775</v>
      </c>
      <c r="F417" s="13">
        <f>IF(B417="","",E417/MAX(E$23:E416)-1)</f>
        <v>-1.0521661101467572E-2</v>
      </c>
      <c r="G417">
        <f t="shared" si="36"/>
        <v>6</v>
      </c>
      <c r="H417">
        <f t="shared" si="37"/>
        <v>2015</v>
      </c>
    </row>
    <row r="418" spans="1:8" x14ac:dyDescent="0.2">
      <c r="A418" s="17">
        <v>42163</v>
      </c>
      <c r="B418">
        <v>352.627769258</v>
      </c>
      <c r="C418" s="6">
        <f t="shared" si="33"/>
        <v>1246495.7817640328</v>
      </c>
      <c r="D418" s="10">
        <f t="shared" si="34"/>
        <v>2.8297532922105795E-4</v>
      </c>
      <c r="E418" s="12">
        <f t="shared" si="35"/>
        <v>124.64957817640332</v>
      </c>
      <c r="F418" s="13">
        <f>IF(B418="","",E418/MAX(E$23:E417)-1)</f>
        <v>-1.0241663142760649E-2</v>
      </c>
      <c r="G418">
        <f t="shared" si="36"/>
        <v>6</v>
      </c>
      <c r="H418">
        <f t="shared" si="37"/>
        <v>2015</v>
      </c>
    </row>
    <row r="419" spans="1:8" x14ac:dyDescent="0.2">
      <c r="A419" s="17">
        <v>42170</v>
      </c>
      <c r="B419">
        <v>905.68496923200007</v>
      </c>
      <c r="C419" s="6">
        <f t="shared" si="33"/>
        <v>1247401.4667332647</v>
      </c>
      <c r="D419" s="10">
        <f t="shared" si="34"/>
        <v>7.2658486493248908E-4</v>
      </c>
      <c r="E419" s="12">
        <f t="shared" si="35"/>
        <v>124.74014667332652</v>
      </c>
      <c r="F419" s="13">
        <f>IF(B419="","",E419/MAX(E$23:E418)-1)</f>
        <v>-9.5225197152594143E-3</v>
      </c>
      <c r="G419">
        <f t="shared" si="36"/>
        <v>6</v>
      </c>
      <c r="H419">
        <f t="shared" si="37"/>
        <v>2015</v>
      </c>
    </row>
    <row r="420" spans="1:8" x14ac:dyDescent="0.2">
      <c r="A420" s="17">
        <v>42177</v>
      </c>
      <c r="B420">
        <v>1150.6235018679999</v>
      </c>
      <c r="C420" s="6">
        <f t="shared" si="33"/>
        <v>1248552.0902351327</v>
      </c>
      <c r="D420" s="10">
        <f t="shared" si="34"/>
        <v>9.2241634514134141E-4</v>
      </c>
      <c r="E420" s="12">
        <f t="shared" si="35"/>
        <v>124.85520902351332</v>
      </c>
      <c r="F420" s="13">
        <f>IF(B420="","",E420/MAX(E$23:E419)-1)</f>
        <v>-8.6088870979503795E-3</v>
      </c>
      <c r="G420">
        <f t="shared" si="36"/>
        <v>6</v>
      </c>
      <c r="H420">
        <f t="shared" si="37"/>
        <v>2015</v>
      </c>
    </row>
    <row r="421" spans="1:8" x14ac:dyDescent="0.2">
      <c r="A421" s="17">
        <v>42184</v>
      </c>
      <c r="B421">
        <v>1129.3707893999999</v>
      </c>
      <c r="C421" s="6">
        <f t="shared" si="33"/>
        <v>1249681.4610245328</v>
      </c>
      <c r="D421" s="10">
        <f t="shared" si="34"/>
        <v>9.0454439044451718E-4</v>
      </c>
      <c r="E421" s="12">
        <f t="shared" si="35"/>
        <v>124.96814610245332</v>
      </c>
      <c r="F421" s="13">
        <f>IF(B421="","",E421/MAX(E$23:E420)-1)</f>
        <v>-7.7121298280382611E-3</v>
      </c>
      <c r="G421">
        <f t="shared" si="36"/>
        <v>6</v>
      </c>
      <c r="H421">
        <f t="shared" si="37"/>
        <v>2015</v>
      </c>
    </row>
    <row r="422" spans="1:8" x14ac:dyDescent="0.2">
      <c r="A422" s="17">
        <v>42191</v>
      </c>
      <c r="B422">
        <v>1876.3856251959999</v>
      </c>
      <c r="C422" s="6">
        <f t="shared" si="33"/>
        <v>1251557.8466497287</v>
      </c>
      <c r="D422" s="10">
        <f t="shared" si="34"/>
        <v>1.5014911269128906E-3</v>
      </c>
      <c r="E422" s="12">
        <f t="shared" si="35"/>
        <v>125.1557846649729</v>
      </c>
      <c r="F422" s="13">
        <f>IF(B422="","",E422/MAX(E$23:E421)-1)</f>
        <v>-6.2222183956318622E-3</v>
      </c>
      <c r="G422">
        <f t="shared" si="36"/>
        <v>7</v>
      </c>
      <c r="H422">
        <f t="shared" si="37"/>
        <v>2015</v>
      </c>
    </row>
    <row r="423" spans="1:8" x14ac:dyDescent="0.2">
      <c r="A423" s="17">
        <v>42198</v>
      </c>
      <c r="B423">
        <v>-890.07513083000003</v>
      </c>
      <c r="C423" s="6">
        <f t="shared" si="33"/>
        <v>1250667.7715188987</v>
      </c>
      <c r="D423" s="10">
        <f t="shared" si="34"/>
        <v>-7.1117378490548333E-4</v>
      </c>
      <c r="E423" s="12">
        <f t="shared" si="35"/>
        <v>125.06677715188989</v>
      </c>
      <c r="F423" s="13">
        <f>IF(B423="","",E423/MAX(E$23:E422)-1)</f>
        <v>-6.9289671019303611E-3</v>
      </c>
      <c r="G423">
        <f t="shared" si="36"/>
        <v>7</v>
      </c>
      <c r="H423">
        <f t="shared" si="37"/>
        <v>2015</v>
      </c>
    </row>
    <row r="424" spans="1:8" x14ac:dyDescent="0.2">
      <c r="A424" s="17">
        <v>42205</v>
      </c>
      <c r="B424">
        <v>2015.7121010800001</v>
      </c>
      <c r="C424" s="6">
        <f t="shared" si="33"/>
        <v>1252683.4836199787</v>
      </c>
      <c r="D424" s="10">
        <f t="shared" si="34"/>
        <v>1.6117086783422607E-3</v>
      </c>
      <c r="E424" s="12">
        <f t="shared" si="35"/>
        <v>125.26834836199789</v>
      </c>
      <c r="F424" s="13">
        <f>IF(B424="","",E424/MAX(E$23:E423)-1)</f>
        <v>-5.3284258999982681E-3</v>
      </c>
      <c r="G424">
        <f t="shared" si="36"/>
        <v>7</v>
      </c>
      <c r="H424">
        <f t="shared" si="37"/>
        <v>2015</v>
      </c>
    </row>
    <row r="425" spans="1:8" x14ac:dyDescent="0.2">
      <c r="A425" s="17">
        <v>42212</v>
      </c>
      <c r="B425">
        <v>1975.1668739659999</v>
      </c>
      <c r="C425" s="6">
        <f t="shared" si="33"/>
        <v>1254658.6504939448</v>
      </c>
      <c r="D425" s="10">
        <f t="shared" si="34"/>
        <v>1.5767485560345129E-3</v>
      </c>
      <c r="E425" s="12">
        <f t="shared" si="35"/>
        <v>125.46586504939451</v>
      </c>
      <c r="F425" s="13">
        <f>IF(B425="","",E425/MAX(E$23:E424)-1)</f>
        <v>-3.760078931807409E-3</v>
      </c>
      <c r="G425">
        <f t="shared" si="36"/>
        <v>7</v>
      </c>
      <c r="H425">
        <f t="shared" si="37"/>
        <v>2015</v>
      </c>
    </row>
    <row r="426" spans="1:8" x14ac:dyDescent="0.2">
      <c r="A426" s="17">
        <v>42219</v>
      </c>
      <c r="B426">
        <v>1112.511759384</v>
      </c>
      <c r="C426" s="6">
        <f t="shared" si="33"/>
        <v>1255771.1622533288</v>
      </c>
      <c r="D426" s="10">
        <f t="shared" si="34"/>
        <v>8.8670472956620117E-4</v>
      </c>
      <c r="E426" s="12">
        <f t="shared" si="35"/>
        <v>125.57711622533292</v>
      </c>
      <c r="F426" s="13">
        <f>IF(B426="","",E426/MAX(E$23:E425)-1)</f>
        <v>-2.8767082820136958E-3</v>
      </c>
      <c r="G426">
        <f t="shared" si="36"/>
        <v>8</v>
      </c>
      <c r="H426">
        <f t="shared" si="37"/>
        <v>2015</v>
      </c>
    </row>
    <row r="427" spans="1:8" x14ac:dyDescent="0.2">
      <c r="A427" s="17">
        <v>42226</v>
      </c>
      <c r="B427">
        <v>941.15903558800005</v>
      </c>
      <c r="C427" s="6">
        <f t="shared" si="33"/>
        <v>1256712.3212889167</v>
      </c>
      <c r="D427" s="10">
        <f t="shared" si="34"/>
        <v>7.4946699197897537E-4</v>
      </c>
      <c r="E427" s="12">
        <f t="shared" si="35"/>
        <v>125.67123212889172</v>
      </c>
      <c r="F427" s="13">
        <f>IF(B427="","",E427/MAX(E$23:E426)-1)</f>
        <v>-2.1293972879375955E-3</v>
      </c>
      <c r="G427">
        <f t="shared" si="36"/>
        <v>8</v>
      </c>
      <c r="H427">
        <f t="shared" si="37"/>
        <v>2015</v>
      </c>
    </row>
    <row r="428" spans="1:8" x14ac:dyDescent="0.2">
      <c r="A428" s="17">
        <v>42233</v>
      </c>
      <c r="B428">
        <v>-7995.4919043999998</v>
      </c>
      <c r="C428" s="6">
        <f t="shared" si="33"/>
        <v>1248716.8293845167</v>
      </c>
      <c r="D428" s="10">
        <f t="shared" si="34"/>
        <v>-6.3622292619839316E-3</v>
      </c>
      <c r="E428" s="12">
        <f t="shared" si="35"/>
        <v>124.87168293845171</v>
      </c>
      <c r="F428" s="13">
        <f>IF(B428="","",E428/MAX(E$23:E427)-1)</f>
        <v>-8.4780788361857873E-3</v>
      </c>
      <c r="G428">
        <f t="shared" si="36"/>
        <v>8</v>
      </c>
      <c r="H428">
        <f t="shared" si="37"/>
        <v>2015</v>
      </c>
    </row>
    <row r="429" spans="1:8" x14ac:dyDescent="0.2">
      <c r="A429" s="17">
        <v>42240</v>
      </c>
      <c r="B429">
        <v>-1801.079177562</v>
      </c>
      <c r="C429" s="6">
        <f t="shared" si="33"/>
        <v>1246915.7502069548</v>
      </c>
      <c r="D429" s="10">
        <f t="shared" si="34"/>
        <v>-1.4423439607598176E-3</v>
      </c>
      <c r="E429" s="12">
        <f t="shared" si="35"/>
        <v>124.69157502069552</v>
      </c>
      <c r="F429" s="13">
        <f>IF(B429="","",E429/MAX(E$23:E428)-1)</f>
        <v>-9.9081944911373343E-3</v>
      </c>
      <c r="G429">
        <f t="shared" si="36"/>
        <v>8</v>
      </c>
      <c r="H429">
        <f t="shared" si="37"/>
        <v>2015</v>
      </c>
    </row>
    <row r="430" spans="1:8" x14ac:dyDescent="0.2">
      <c r="A430" s="17">
        <v>42247</v>
      </c>
      <c r="B430">
        <v>2081.2431098399998</v>
      </c>
      <c r="C430" s="6">
        <f t="shared" si="33"/>
        <v>1248996.9933167947</v>
      </c>
      <c r="D430" s="10">
        <f t="shared" si="34"/>
        <v>1.6691128566581614E-3</v>
      </c>
      <c r="E430" s="12">
        <f t="shared" si="35"/>
        <v>124.89969933167953</v>
      </c>
      <c r="F430" s="13">
        <f>IF(B430="","",E430/MAX(E$23:E429)-1)</f>
        <v>-8.2556195292905477E-3</v>
      </c>
      <c r="G430">
        <f t="shared" si="36"/>
        <v>8</v>
      </c>
      <c r="H430">
        <f t="shared" si="37"/>
        <v>2015</v>
      </c>
    </row>
    <row r="431" spans="1:8" x14ac:dyDescent="0.2">
      <c r="A431" s="17">
        <v>42254</v>
      </c>
      <c r="B431">
        <v>1984.8483252240001</v>
      </c>
      <c r="C431" s="6">
        <f t="shared" si="33"/>
        <v>1250981.8416420186</v>
      </c>
      <c r="D431" s="10">
        <f t="shared" si="34"/>
        <v>1.5891538056893584E-3</v>
      </c>
      <c r="E431" s="12">
        <f t="shared" si="35"/>
        <v>125.09818416420192</v>
      </c>
      <c r="F431" s="13">
        <f>IF(B431="","",E431/MAX(E$23:E430)-1)</f>
        <v>-6.6795851727944333E-3</v>
      </c>
      <c r="G431">
        <f t="shared" si="36"/>
        <v>9</v>
      </c>
      <c r="H431">
        <f t="shared" si="37"/>
        <v>2015</v>
      </c>
    </row>
    <row r="432" spans="1:8" x14ac:dyDescent="0.2">
      <c r="A432" s="17">
        <v>42261</v>
      </c>
      <c r="B432">
        <v>2551.34203252</v>
      </c>
      <c r="C432" s="6">
        <f t="shared" si="33"/>
        <v>1253533.1836745387</v>
      </c>
      <c r="D432" s="10">
        <f t="shared" si="34"/>
        <v>2.0394716754410513E-3</v>
      </c>
      <c r="E432" s="12">
        <f t="shared" si="35"/>
        <v>125.35331836745392</v>
      </c>
      <c r="F432" s="13">
        <f>IF(B432="","",E432/MAX(E$23:E431)-1)</f>
        <v>-4.6537363221170747E-3</v>
      </c>
      <c r="G432">
        <f t="shared" si="36"/>
        <v>9</v>
      </c>
      <c r="H432">
        <f t="shared" si="37"/>
        <v>2015</v>
      </c>
    </row>
    <row r="433" spans="1:8" x14ac:dyDescent="0.2">
      <c r="A433" s="17">
        <v>42268</v>
      </c>
      <c r="B433">
        <v>-1635.057903532</v>
      </c>
      <c r="C433" s="6">
        <f t="shared" si="33"/>
        <v>1251898.1257710068</v>
      </c>
      <c r="D433" s="10">
        <f t="shared" si="34"/>
        <v>-1.3043594895023602E-3</v>
      </c>
      <c r="E433" s="12">
        <f t="shared" si="35"/>
        <v>125.18981257710072</v>
      </c>
      <c r="F433" s="13">
        <f>IF(B433="","",E433/MAX(E$23:E432)-1)</f>
        <v>-5.952025666486005E-3</v>
      </c>
      <c r="G433">
        <f t="shared" si="36"/>
        <v>9</v>
      </c>
      <c r="H433">
        <f t="shared" si="37"/>
        <v>2015</v>
      </c>
    </row>
    <row r="434" spans="1:8" x14ac:dyDescent="0.2">
      <c r="A434" s="17">
        <v>42275</v>
      </c>
      <c r="B434">
        <v>1095.309542792</v>
      </c>
      <c r="C434" s="6">
        <f t="shared" si="33"/>
        <v>1252993.4353137987</v>
      </c>
      <c r="D434" s="10">
        <f t="shared" si="34"/>
        <v>8.7491906908754302E-4</v>
      </c>
      <c r="E434" s="12">
        <f t="shared" si="35"/>
        <v>125.29934353137993</v>
      </c>
      <c r="F434" s="13">
        <f>IF(B434="","",E434/MAX(E$23:E433)-1)</f>
        <v>-5.0823141381537429E-3</v>
      </c>
      <c r="G434">
        <f t="shared" si="36"/>
        <v>9</v>
      </c>
      <c r="H434">
        <f t="shared" si="37"/>
        <v>2015</v>
      </c>
    </row>
    <row r="435" spans="1:8" x14ac:dyDescent="0.2">
      <c r="A435" s="17">
        <v>42282</v>
      </c>
      <c r="B435">
        <v>-4014.3446617200002</v>
      </c>
      <c r="C435" s="6">
        <f t="shared" si="33"/>
        <v>1248979.0906520786</v>
      </c>
      <c r="D435" s="10">
        <f t="shared" si="34"/>
        <v>-3.2038034267232174E-3</v>
      </c>
      <c r="E435" s="12">
        <f t="shared" si="35"/>
        <v>124.89790906520793</v>
      </c>
      <c r="F435" s="13">
        <f>IF(B435="","",E435/MAX(E$23:E434)-1)</f>
        <v>-8.2698348294254487E-3</v>
      </c>
      <c r="G435">
        <f t="shared" si="36"/>
        <v>10</v>
      </c>
      <c r="H435">
        <f t="shared" si="37"/>
        <v>2015</v>
      </c>
    </row>
    <row r="436" spans="1:8" x14ac:dyDescent="0.2">
      <c r="A436" s="17">
        <v>42289</v>
      </c>
      <c r="B436">
        <v>13.131293835680001</v>
      </c>
      <c r="C436" s="6">
        <f t="shared" si="33"/>
        <v>1248992.2219459142</v>
      </c>
      <c r="D436" s="10">
        <f t="shared" si="34"/>
        <v>1.0513621832242137E-5</v>
      </c>
      <c r="E436" s="12">
        <f t="shared" si="35"/>
        <v>124.89922219459147</v>
      </c>
      <c r="F436" s="13">
        <f>IF(B436="","",E436/MAX(E$23:E435)-1)</f>
        <v>-8.259408153509229E-3</v>
      </c>
      <c r="G436">
        <f t="shared" si="36"/>
        <v>10</v>
      </c>
      <c r="H436">
        <f t="shared" si="37"/>
        <v>2015</v>
      </c>
    </row>
    <row r="437" spans="1:8" x14ac:dyDescent="0.2">
      <c r="A437" s="17">
        <v>42296</v>
      </c>
      <c r="B437">
        <v>933.48574480799994</v>
      </c>
      <c r="C437" s="6">
        <f t="shared" si="33"/>
        <v>1249925.7076907223</v>
      </c>
      <c r="D437" s="10">
        <f t="shared" si="34"/>
        <v>7.4739115937316747E-4</v>
      </c>
      <c r="E437" s="12">
        <f t="shared" si="35"/>
        <v>124.9925707690723</v>
      </c>
      <c r="F437" s="13">
        <f>IF(B437="","",E437/MAX(E$23:E436)-1)</f>
        <v>-7.5181900027715409E-3</v>
      </c>
      <c r="G437">
        <f t="shared" si="36"/>
        <v>10</v>
      </c>
      <c r="H437">
        <f t="shared" si="37"/>
        <v>2015</v>
      </c>
    </row>
    <row r="438" spans="1:8" x14ac:dyDescent="0.2">
      <c r="A438" s="17">
        <v>42303</v>
      </c>
      <c r="B438">
        <v>938.483295064</v>
      </c>
      <c r="C438" s="6">
        <f t="shared" si="33"/>
        <v>1250864.1909857863</v>
      </c>
      <c r="D438" s="10">
        <f t="shared" si="34"/>
        <v>7.5083126084174445E-4</v>
      </c>
      <c r="E438" s="12">
        <f t="shared" si="35"/>
        <v>125.0864190985787</v>
      </c>
      <c r="F438" s="13">
        <f>IF(B438="","",E438/MAX(E$23:E437)-1)</f>
        <v>-6.7730036340087896E-3</v>
      </c>
      <c r="G438">
        <f t="shared" si="36"/>
        <v>10</v>
      </c>
      <c r="H438">
        <f t="shared" si="37"/>
        <v>2015</v>
      </c>
    </row>
    <row r="439" spans="1:8" x14ac:dyDescent="0.2">
      <c r="A439" s="17">
        <v>42310</v>
      </c>
      <c r="B439">
        <v>-1559.9097490439999</v>
      </c>
      <c r="C439" s="6">
        <f t="shared" si="33"/>
        <v>1249304.2812367422</v>
      </c>
      <c r="D439" s="10">
        <f t="shared" si="34"/>
        <v>-1.2470656369295563E-3</v>
      </c>
      <c r="E439" s="12">
        <f t="shared" si="35"/>
        <v>124.93042812367429</v>
      </c>
      <c r="F439" s="13">
        <f>IF(B439="","",E439/MAX(E$23:E438)-1)</f>
        <v>-8.0116228908476694E-3</v>
      </c>
      <c r="G439">
        <f t="shared" si="36"/>
        <v>11</v>
      </c>
      <c r="H439">
        <f t="shared" si="37"/>
        <v>2015</v>
      </c>
    </row>
    <row r="440" spans="1:8" x14ac:dyDescent="0.2">
      <c r="A440" s="17">
        <v>42317</v>
      </c>
      <c r="B440">
        <v>908.2453831360001</v>
      </c>
      <c r="C440" s="6">
        <f t="shared" si="33"/>
        <v>1250212.5266198781</v>
      </c>
      <c r="D440" s="10">
        <f t="shared" si="34"/>
        <v>7.2700093706301594E-4</v>
      </c>
      <c r="E440" s="12">
        <f t="shared" si="35"/>
        <v>125.02125266198789</v>
      </c>
      <c r="F440" s="13">
        <f>IF(B440="","",E440/MAX(E$23:E439)-1)</f>
        <v>-7.2904464111336331E-3</v>
      </c>
      <c r="G440">
        <f t="shared" si="36"/>
        <v>11</v>
      </c>
      <c r="H440">
        <f t="shared" si="37"/>
        <v>2015</v>
      </c>
    </row>
    <row r="441" spans="1:8" x14ac:dyDescent="0.2">
      <c r="A441" s="17">
        <v>42324</v>
      </c>
      <c r="B441">
        <v>797.31245329199999</v>
      </c>
      <c r="C441" s="6">
        <f t="shared" si="33"/>
        <v>1251009.8390731702</v>
      </c>
      <c r="D441" s="10">
        <f t="shared" si="34"/>
        <v>6.377415329916758E-4</v>
      </c>
      <c r="E441" s="12">
        <f t="shared" si="35"/>
        <v>125.10098390731709</v>
      </c>
      <c r="F441" s="13">
        <f>IF(B441="","",E441/MAX(E$23:E440)-1)</f>
        <v>-6.6573542986123613E-3</v>
      </c>
      <c r="G441">
        <f t="shared" si="36"/>
        <v>11</v>
      </c>
      <c r="H441">
        <f t="shared" si="37"/>
        <v>2015</v>
      </c>
    </row>
    <row r="442" spans="1:8" x14ac:dyDescent="0.2">
      <c r="A442" s="17">
        <v>42331</v>
      </c>
      <c r="B442">
        <v>660.08025323200002</v>
      </c>
      <c r="C442" s="6">
        <f t="shared" si="33"/>
        <v>1251669.9193264022</v>
      </c>
      <c r="D442" s="10">
        <f t="shared" si="34"/>
        <v>5.276379390597441E-4</v>
      </c>
      <c r="E442" s="12">
        <f t="shared" si="35"/>
        <v>125.16699193264029</v>
      </c>
      <c r="F442" s="13">
        <f>IF(B442="","",E442/MAX(E$23:E441)-1)</f>
        <v>-6.1332290322543281E-3</v>
      </c>
      <c r="G442">
        <f t="shared" si="36"/>
        <v>11</v>
      </c>
      <c r="H442">
        <f t="shared" si="37"/>
        <v>2015</v>
      </c>
    </row>
    <row r="443" spans="1:8" x14ac:dyDescent="0.2">
      <c r="A443" s="17">
        <v>42338</v>
      </c>
      <c r="B443">
        <v>86.219498093200002</v>
      </c>
      <c r="C443" s="6">
        <f t="shared" si="33"/>
        <v>1251756.1388244955</v>
      </c>
      <c r="D443" s="10">
        <f t="shared" si="34"/>
        <v>6.8883574464884134E-5</v>
      </c>
      <c r="E443" s="12">
        <f t="shared" si="35"/>
        <v>125.17561388244962</v>
      </c>
      <c r="F443" s="13">
        <f>IF(B443="","",E443/MAX(E$23:E442)-1)</f>
        <v>-6.0647679365282148E-3</v>
      </c>
      <c r="G443">
        <f t="shared" si="36"/>
        <v>11</v>
      </c>
      <c r="H443">
        <f t="shared" si="37"/>
        <v>2015</v>
      </c>
    </row>
    <row r="444" spans="1:8" x14ac:dyDescent="0.2">
      <c r="A444" s="17">
        <v>42345</v>
      </c>
      <c r="B444">
        <v>1075.6143477239998</v>
      </c>
      <c r="C444" s="6">
        <f t="shared" si="33"/>
        <v>1252831.7531722195</v>
      </c>
      <c r="D444" s="10">
        <f t="shared" si="34"/>
        <v>8.5928426021864013E-4</v>
      </c>
      <c r="E444" s="12">
        <f t="shared" si="35"/>
        <v>125.28317531722202</v>
      </c>
      <c r="F444" s="13">
        <f>IF(B444="","",E444/MAX(E$23:E443)-1)</f>
        <v>-5.2106950359394055E-3</v>
      </c>
      <c r="G444">
        <f t="shared" si="36"/>
        <v>12</v>
      </c>
      <c r="H444">
        <f t="shared" si="37"/>
        <v>2015</v>
      </c>
    </row>
    <row r="445" spans="1:8" x14ac:dyDescent="0.2">
      <c r="A445" s="17">
        <v>42352</v>
      </c>
      <c r="B445">
        <v>1266.596250976</v>
      </c>
      <c r="C445" s="6">
        <f t="shared" si="33"/>
        <v>1254098.3494231955</v>
      </c>
      <c r="D445" s="10">
        <f t="shared" si="34"/>
        <v>1.0109867089247437E-3</v>
      </c>
      <c r="E445" s="12">
        <f t="shared" si="35"/>
        <v>125.40983494231962</v>
      </c>
      <c r="F445" s="13">
        <f>IF(B445="","",E445/MAX(E$23:E444)-1)</f>
        <v>-4.2049762704401417E-3</v>
      </c>
      <c r="G445">
        <f t="shared" si="36"/>
        <v>12</v>
      </c>
      <c r="H445">
        <f t="shared" si="37"/>
        <v>2015</v>
      </c>
    </row>
    <row r="446" spans="1:8" x14ac:dyDescent="0.2">
      <c r="A446" s="17">
        <v>42359</v>
      </c>
      <c r="B446">
        <v>701.86939903799998</v>
      </c>
      <c r="C446" s="6">
        <f t="shared" si="33"/>
        <v>1254800.2188222334</v>
      </c>
      <c r="D446" s="10">
        <f t="shared" si="34"/>
        <v>5.5966057156586757E-4</v>
      </c>
      <c r="E446" s="12">
        <f t="shared" si="35"/>
        <v>125.48002188222343</v>
      </c>
      <c r="F446" s="13">
        <f>IF(B446="","",E446/MAX(E$23:E445)-1)</f>
        <v>-3.6476690582971649E-3</v>
      </c>
      <c r="G446">
        <f t="shared" si="36"/>
        <v>12</v>
      </c>
      <c r="H446">
        <f t="shared" si="37"/>
        <v>2015</v>
      </c>
    </row>
    <row r="447" spans="1:8" x14ac:dyDescent="0.2">
      <c r="A447" s="17">
        <v>42366</v>
      </c>
      <c r="B447">
        <v>-14.764644173299999</v>
      </c>
      <c r="C447" s="6">
        <f t="shared" si="33"/>
        <v>1254785.4541780602</v>
      </c>
      <c r="D447" s="10">
        <f t="shared" si="34"/>
        <v>-1.1766529804280168E-5</v>
      </c>
      <c r="E447" s="12">
        <f t="shared" si="35"/>
        <v>125.4785454178061</v>
      </c>
      <c r="F447" s="13">
        <f>IF(B447="","",E447/MAX(E$23:E446)-1)</f>
        <v>-3.6593926676947719E-3</v>
      </c>
      <c r="G447">
        <f t="shared" si="36"/>
        <v>12</v>
      </c>
      <c r="H447">
        <f t="shared" si="37"/>
        <v>2015</v>
      </c>
    </row>
    <row r="448" spans="1:8" x14ac:dyDescent="0.2">
      <c r="A448" s="17">
        <v>42373</v>
      </c>
      <c r="B448">
        <v>1776.1879807580001</v>
      </c>
      <c r="C448" s="6">
        <f t="shared" si="33"/>
        <v>1256561.6421588182</v>
      </c>
      <c r="D448" s="10">
        <f t="shared" si="34"/>
        <v>1.415531216786059E-3</v>
      </c>
      <c r="E448" s="12">
        <f t="shared" si="35"/>
        <v>125.65616421588192</v>
      </c>
      <c r="F448" s="13">
        <f>IF(B448="","",E448/MAX(E$23:E447)-1)</f>
        <v>-2.2490414354643384E-3</v>
      </c>
      <c r="G448">
        <f t="shared" si="36"/>
        <v>1</v>
      </c>
      <c r="H448">
        <f t="shared" si="37"/>
        <v>2016</v>
      </c>
    </row>
    <row r="449" spans="1:8" x14ac:dyDescent="0.2">
      <c r="A449" s="17">
        <v>42380</v>
      </c>
      <c r="B449">
        <v>-373.27859435600004</v>
      </c>
      <c r="C449" s="6">
        <f t="shared" si="33"/>
        <v>1256188.3635644622</v>
      </c>
      <c r="D449" s="10">
        <f t="shared" si="34"/>
        <v>-2.9706349599745163E-4</v>
      </c>
      <c r="E449" s="12">
        <f t="shared" si="35"/>
        <v>125.61883635644631</v>
      </c>
      <c r="F449" s="13">
        <f>IF(B449="","",E449/MAX(E$23:E448)-1)</f>
        <v>-2.5454368233503999E-3</v>
      </c>
      <c r="G449">
        <f t="shared" si="36"/>
        <v>1</v>
      </c>
      <c r="H449">
        <f t="shared" si="37"/>
        <v>2016</v>
      </c>
    </row>
    <row r="450" spans="1:8" x14ac:dyDescent="0.2">
      <c r="A450" s="17">
        <v>42387</v>
      </c>
      <c r="B450">
        <v>1882.105256094</v>
      </c>
      <c r="C450" s="6">
        <f t="shared" si="33"/>
        <v>1258070.4688205561</v>
      </c>
      <c r="D450" s="10">
        <f t="shared" si="34"/>
        <v>1.4982667493856905E-3</v>
      </c>
      <c r="E450" s="12">
        <f t="shared" si="35"/>
        <v>125.8070468820557</v>
      </c>
      <c r="F450" s="13">
        <f>IF(B450="","",E450/MAX(E$23:E449)-1)</f>
        <v>-1.0509838173197172E-3</v>
      </c>
      <c r="G450">
        <f t="shared" si="36"/>
        <v>1</v>
      </c>
      <c r="H450">
        <f t="shared" si="37"/>
        <v>2016</v>
      </c>
    </row>
    <row r="451" spans="1:8" x14ac:dyDescent="0.2">
      <c r="A451" s="17">
        <v>42394</v>
      </c>
      <c r="B451">
        <v>1907.9215021080001</v>
      </c>
      <c r="C451" s="6">
        <f t="shared" si="33"/>
        <v>1259978.3903226641</v>
      </c>
      <c r="D451" s="10">
        <f t="shared" si="34"/>
        <v>1.5165458131265463E-3</v>
      </c>
      <c r="E451" s="12">
        <f t="shared" si="35"/>
        <v>125.9978390322665</v>
      </c>
      <c r="F451" s="13">
        <f>IF(B451="","",E451/MAX(E$23:E450)-1)</f>
        <v>4.6396813069904397E-4</v>
      </c>
      <c r="G451">
        <f t="shared" si="36"/>
        <v>1</v>
      </c>
      <c r="H451">
        <f t="shared" si="37"/>
        <v>2016</v>
      </c>
    </row>
    <row r="452" spans="1:8" x14ac:dyDescent="0.2">
      <c r="A452" s="17">
        <v>42401</v>
      </c>
      <c r="B452">
        <v>-920.16533437199996</v>
      </c>
      <c r="C452" s="6">
        <f t="shared" si="33"/>
        <v>1259058.224988292</v>
      </c>
      <c r="D452" s="10">
        <f t="shared" si="34"/>
        <v>-7.3030247299432638E-4</v>
      </c>
      <c r="E452" s="12">
        <f t="shared" si="35"/>
        <v>125.90582249882929</v>
      </c>
      <c r="F452" s="13">
        <f>IF(B452="","",E452/MAX(E$23:E451)-1)</f>
        <v>-7.3030247299432638E-4</v>
      </c>
      <c r="G452">
        <f t="shared" si="36"/>
        <v>2</v>
      </c>
      <c r="H452">
        <f t="shared" si="37"/>
        <v>2016</v>
      </c>
    </row>
    <row r="453" spans="1:8" x14ac:dyDescent="0.2">
      <c r="A453" s="17">
        <v>42408</v>
      </c>
      <c r="B453">
        <v>1326.074770016</v>
      </c>
      <c r="C453" s="6">
        <f t="shared" ref="C453:C499" si="38">IF(B453="","",C452+B453)</f>
        <v>1260384.2997583079</v>
      </c>
      <c r="D453" s="10">
        <f t="shared" ref="D453:D499" si="39">IF(B453="","",C453/C452-1)</f>
        <v>1.0532275185513029E-3</v>
      </c>
      <c r="E453" s="12">
        <f t="shared" ref="E453:E499" si="40">IF(B453="","",E452*(1+D453))</f>
        <v>126.03842997583089</v>
      </c>
      <c r="F453" s="13">
        <f>IF(B453="","",E453/MAX(E$23:E452)-1)</f>
        <v>3.221558708954575E-4</v>
      </c>
      <c r="G453">
        <f t="shared" ref="G453:G499" si="41">MONTH(A453)</f>
        <v>2</v>
      </c>
      <c r="H453">
        <f t="shared" ref="H453:H499" si="42">YEAR(A453)</f>
        <v>2016</v>
      </c>
    </row>
    <row r="454" spans="1:8" x14ac:dyDescent="0.2">
      <c r="A454" s="17">
        <v>42415</v>
      </c>
      <c r="B454">
        <v>1967.333384476</v>
      </c>
      <c r="C454" s="6">
        <f t="shared" si="38"/>
        <v>1262351.6331427838</v>
      </c>
      <c r="D454" s="10">
        <f t="shared" si="39"/>
        <v>1.5608996278779763E-3</v>
      </c>
      <c r="E454" s="12">
        <f t="shared" si="40"/>
        <v>126.23516331427849</v>
      </c>
      <c r="F454" s="13">
        <f>IF(B454="","",E454/MAX(E$23:E453)-1)</f>
        <v>1.5608996278779763E-3</v>
      </c>
      <c r="G454">
        <f t="shared" si="41"/>
        <v>2</v>
      </c>
      <c r="H454">
        <f t="shared" si="42"/>
        <v>2016</v>
      </c>
    </row>
    <row r="455" spans="1:8" x14ac:dyDescent="0.2">
      <c r="A455" s="17">
        <v>42422</v>
      </c>
      <c r="B455">
        <v>1906.34861262</v>
      </c>
      <c r="C455" s="6">
        <f t="shared" si="38"/>
        <v>1264257.9817554038</v>
      </c>
      <c r="D455" s="10">
        <f t="shared" si="39"/>
        <v>1.5101565701420849E-3</v>
      </c>
      <c r="E455" s="12">
        <f t="shared" si="40"/>
        <v>126.42579817554051</v>
      </c>
      <c r="F455" s="13">
        <f>IF(B455="","",E455/MAX(E$23:E454)-1)</f>
        <v>1.5101565701420849E-3</v>
      </c>
      <c r="G455">
        <f t="shared" si="41"/>
        <v>2</v>
      </c>
      <c r="H455">
        <f t="shared" si="42"/>
        <v>2016</v>
      </c>
    </row>
    <row r="456" spans="1:8" x14ac:dyDescent="0.2">
      <c r="A456" s="17">
        <v>42429</v>
      </c>
      <c r="B456">
        <v>-3037.3200780000002</v>
      </c>
      <c r="C456" s="6">
        <f t="shared" si="38"/>
        <v>1261220.6616774038</v>
      </c>
      <c r="D456" s="10">
        <f t="shared" si="39"/>
        <v>-2.4024527603002666E-3</v>
      </c>
      <c r="E456" s="12">
        <f t="shared" si="40"/>
        <v>126.12206616774051</v>
      </c>
      <c r="F456" s="13">
        <f>IF(B456="","",E456/MAX(E$23:E455)-1)</f>
        <v>-2.4024527603002666E-3</v>
      </c>
      <c r="G456">
        <f t="shared" si="41"/>
        <v>2</v>
      </c>
      <c r="H456">
        <f t="shared" si="42"/>
        <v>2016</v>
      </c>
    </row>
    <row r="457" spans="1:8" x14ac:dyDescent="0.2">
      <c r="A457" s="17">
        <v>42436</v>
      </c>
      <c r="B457">
        <v>1711.36927337</v>
      </c>
      <c r="C457" s="6">
        <f t="shared" si="38"/>
        <v>1262932.0309507737</v>
      </c>
      <c r="D457" s="10">
        <f t="shared" si="39"/>
        <v>1.3569150311047995E-3</v>
      </c>
      <c r="E457" s="12">
        <f t="shared" si="40"/>
        <v>126.29320309507752</v>
      </c>
      <c r="F457" s="13">
        <f>IF(B457="","",E457/MAX(E$23:E456)-1)</f>
        <v>-1.048797653457445E-3</v>
      </c>
      <c r="G457">
        <f t="shared" si="41"/>
        <v>3</v>
      </c>
      <c r="H457">
        <f t="shared" si="42"/>
        <v>2016</v>
      </c>
    </row>
    <row r="458" spans="1:8" x14ac:dyDescent="0.2">
      <c r="A458" s="17">
        <v>42443</v>
      </c>
      <c r="B458">
        <v>1722.9064392099999</v>
      </c>
      <c r="C458" s="6">
        <f t="shared" si="38"/>
        <v>1264654.9373899838</v>
      </c>
      <c r="D458" s="10">
        <f t="shared" si="39"/>
        <v>1.3642115307765934E-3</v>
      </c>
      <c r="E458" s="12">
        <f t="shared" si="40"/>
        <v>126.46549373899853</v>
      </c>
      <c r="F458" s="13">
        <f>IF(B458="","",E458/MAX(E$23:E457)-1)</f>
        <v>3.139830954668188E-4</v>
      </c>
      <c r="G458">
        <f t="shared" si="41"/>
        <v>3</v>
      </c>
      <c r="H458">
        <f t="shared" si="42"/>
        <v>2016</v>
      </c>
    </row>
    <row r="459" spans="1:8" x14ac:dyDescent="0.2">
      <c r="A459" s="17">
        <v>42450</v>
      </c>
      <c r="B459">
        <v>1865.5986236179999</v>
      </c>
      <c r="C459" s="6">
        <f t="shared" si="38"/>
        <v>1266520.5360136018</v>
      </c>
      <c r="D459" s="10">
        <f t="shared" si="39"/>
        <v>1.4751839165458858E-3</v>
      </c>
      <c r="E459" s="12">
        <f t="shared" si="40"/>
        <v>126.65205360136034</v>
      </c>
      <c r="F459" s="13">
        <f>IF(B459="","",E459/MAX(E$23:E458)-1)</f>
        <v>1.4751839165458858E-3</v>
      </c>
      <c r="G459">
        <f t="shared" si="41"/>
        <v>3</v>
      </c>
      <c r="H459">
        <f t="shared" si="42"/>
        <v>2016</v>
      </c>
    </row>
    <row r="460" spans="1:8" x14ac:dyDescent="0.2">
      <c r="A460" s="17">
        <v>42457</v>
      </c>
      <c r="B460">
        <v>-3609.8468322000003</v>
      </c>
      <c r="C460" s="6">
        <f t="shared" si="38"/>
        <v>1262910.6891814019</v>
      </c>
      <c r="D460" s="10">
        <f t="shared" si="39"/>
        <v>-2.8502078960062072E-3</v>
      </c>
      <c r="E460" s="12">
        <f t="shared" si="40"/>
        <v>126.29106891814034</v>
      </c>
      <c r="F460" s="13">
        <f>IF(B460="","",E460/MAX(E$23:E459)-1)</f>
        <v>-2.8502078960062072E-3</v>
      </c>
      <c r="G460">
        <f t="shared" si="41"/>
        <v>3</v>
      </c>
      <c r="H460">
        <f t="shared" si="42"/>
        <v>2016</v>
      </c>
    </row>
    <row r="461" spans="1:8" x14ac:dyDescent="0.2">
      <c r="A461" s="17">
        <v>42464</v>
      </c>
      <c r="B461">
        <v>1514.978363322</v>
      </c>
      <c r="C461" s="6">
        <f t="shared" si="38"/>
        <v>1264425.667544724</v>
      </c>
      <c r="D461" s="10">
        <f t="shared" si="39"/>
        <v>1.1995926365182541E-3</v>
      </c>
      <c r="E461" s="12">
        <f t="shared" si="40"/>
        <v>126.44256675447257</v>
      </c>
      <c r="F461" s="13">
        <f>IF(B461="","",E461/MAX(E$23:E460)-1)</f>
        <v>-1.6540343478924635E-3</v>
      </c>
      <c r="G461">
        <f t="shared" si="41"/>
        <v>4</v>
      </c>
      <c r="H461">
        <f t="shared" si="42"/>
        <v>2016</v>
      </c>
    </row>
    <row r="462" spans="1:8" x14ac:dyDescent="0.2">
      <c r="A462" s="17">
        <v>42471</v>
      </c>
      <c r="B462">
        <v>2339.2673578599997</v>
      </c>
      <c r="C462" s="6">
        <f t="shared" si="38"/>
        <v>1266764.9349025839</v>
      </c>
      <c r="D462" s="10">
        <f t="shared" si="39"/>
        <v>1.8500631693141312E-3</v>
      </c>
      <c r="E462" s="12">
        <f t="shared" si="40"/>
        <v>126.67649349025857</v>
      </c>
      <c r="F462" s="13">
        <f>IF(B462="","",E462/MAX(E$23:E461)-1)</f>
        <v>1.9296875339391839E-4</v>
      </c>
      <c r="G462">
        <f t="shared" si="41"/>
        <v>4</v>
      </c>
      <c r="H462">
        <f t="shared" si="42"/>
        <v>2016</v>
      </c>
    </row>
    <row r="463" spans="1:8" x14ac:dyDescent="0.2">
      <c r="A463" s="17">
        <v>42478</v>
      </c>
      <c r="B463">
        <v>2305.9926709800002</v>
      </c>
      <c r="C463" s="6">
        <f t="shared" si="38"/>
        <v>1269070.927573564</v>
      </c>
      <c r="D463" s="10">
        <f t="shared" si="39"/>
        <v>1.8203793043556349E-3</v>
      </c>
      <c r="E463" s="12">
        <f t="shared" si="40"/>
        <v>126.90709275735658</v>
      </c>
      <c r="F463" s="13">
        <f>IF(B463="","",E463/MAX(E$23:E462)-1)</f>
        <v>1.8203793043556349E-3</v>
      </c>
      <c r="G463">
        <f t="shared" si="41"/>
        <v>4</v>
      </c>
      <c r="H463">
        <f t="shared" si="42"/>
        <v>2016</v>
      </c>
    </row>
    <row r="464" spans="1:8" x14ac:dyDescent="0.2">
      <c r="A464" s="17">
        <v>42485</v>
      </c>
      <c r="B464">
        <v>-6312.0877945999991</v>
      </c>
      <c r="C464" s="6">
        <f t="shared" si="38"/>
        <v>1262758.8397789639</v>
      </c>
      <c r="D464" s="10">
        <f t="shared" si="39"/>
        <v>-4.9737864586250069E-3</v>
      </c>
      <c r="E464" s="12">
        <f t="shared" si="40"/>
        <v>126.27588397789657</v>
      </c>
      <c r="F464" s="13">
        <f>IF(B464="","",E464/MAX(E$23:E463)-1)</f>
        <v>-4.9737864586250069E-3</v>
      </c>
      <c r="G464">
        <f t="shared" si="41"/>
        <v>4</v>
      </c>
      <c r="H464">
        <f t="shared" si="42"/>
        <v>2016</v>
      </c>
    </row>
    <row r="465" spans="1:8" x14ac:dyDescent="0.2">
      <c r="A465" s="17">
        <v>42492</v>
      </c>
      <c r="B465">
        <v>1933.1601401799999</v>
      </c>
      <c r="C465" s="6">
        <f t="shared" si="38"/>
        <v>1264691.999919144</v>
      </c>
      <c r="D465" s="10">
        <f t="shared" si="39"/>
        <v>1.5309020846121513E-3</v>
      </c>
      <c r="E465" s="12">
        <f t="shared" si="40"/>
        <v>126.46919999191458</v>
      </c>
      <c r="F465" s="13">
        <f>IF(B465="","",E465/MAX(E$23:E464)-1)</f>
        <v>-3.4504987540707743E-3</v>
      </c>
      <c r="G465">
        <f t="shared" si="41"/>
        <v>5</v>
      </c>
      <c r="H465">
        <f t="shared" si="42"/>
        <v>2016</v>
      </c>
    </row>
    <row r="466" spans="1:8" x14ac:dyDescent="0.2">
      <c r="A466" s="17">
        <v>42499</v>
      </c>
      <c r="B466">
        <v>1355.688394086</v>
      </c>
      <c r="C466" s="6">
        <f t="shared" si="38"/>
        <v>1266047.6883132299</v>
      </c>
      <c r="D466" s="10">
        <f t="shared" si="39"/>
        <v>1.0719514270451924E-3</v>
      </c>
      <c r="E466" s="12">
        <f t="shared" si="40"/>
        <v>126.60476883132317</v>
      </c>
      <c r="F466" s="13">
        <f>IF(B466="","",E466/MAX(E$23:E465)-1)</f>
        <v>-2.3822460940891022E-3</v>
      </c>
      <c r="G466">
        <f t="shared" si="41"/>
        <v>5</v>
      </c>
      <c r="H466">
        <f t="shared" si="42"/>
        <v>2016</v>
      </c>
    </row>
    <row r="467" spans="1:8" x14ac:dyDescent="0.2">
      <c r="A467" s="17">
        <v>42506</v>
      </c>
      <c r="B467">
        <v>929.30875515399998</v>
      </c>
      <c r="C467" s="6">
        <f t="shared" si="38"/>
        <v>1266976.997068384</v>
      </c>
      <c r="D467" s="10">
        <f t="shared" si="39"/>
        <v>7.3402349985096649E-4</v>
      </c>
      <c r="E467" s="12">
        <f t="shared" si="40"/>
        <v>126.69769970683856</v>
      </c>
      <c r="F467" s="13">
        <f>IF(B467="","",E467/MAX(E$23:E466)-1)</f>
        <v>-1.6499712188535742E-3</v>
      </c>
      <c r="G467">
        <f t="shared" si="41"/>
        <v>5</v>
      </c>
      <c r="H467">
        <f t="shared" si="42"/>
        <v>2016</v>
      </c>
    </row>
    <row r="468" spans="1:8" x14ac:dyDescent="0.2">
      <c r="A468" s="17">
        <v>42513</v>
      </c>
      <c r="B468">
        <v>882.15217075999999</v>
      </c>
      <c r="C468" s="6">
        <f t="shared" si="38"/>
        <v>1267859.1492391441</v>
      </c>
      <c r="D468" s="10">
        <f t="shared" si="39"/>
        <v>6.9626534088729208E-4</v>
      </c>
      <c r="E468" s="12">
        <f t="shared" si="40"/>
        <v>126.78591492391458</v>
      </c>
      <c r="F468" s="13">
        <f>IF(B468="","",E468/MAX(E$23:E467)-1)</f>
        <v>-9.548546957394155E-4</v>
      </c>
      <c r="G468">
        <f t="shared" si="41"/>
        <v>5</v>
      </c>
      <c r="H468">
        <f t="shared" si="42"/>
        <v>2016</v>
      </c>
    </row>
    <row r="469" spans="1:8" x14ac:dyDescent="0.2">
      <c r="A469" s="17">
        <v>42520</v>
      </c>
      <c r="B469">
        <v>-11307.04625136</v>
      </c>
      <c r="C469" s="6">
        <f t="shared" si="38"/>
        <v>1256552.102987784</v>
      </c>
      <c r="D469" s="10">
        <f t="shared" si="39"/>
        <v>-8.9182195499757366E-3</v>
      </c>
      <c r="E469" s="12">
        <f t="shared" si="40"/>
        <v>125.65521029877856</v>
      </c>
      <c r="F469" s="13">
        <f>IF(B469="","",E469/MAX(E$23:E468)-1)</f>
        <v>-9.8645586419002784E-3</v>
      </c>
      <c r="G469">
        <f t="shared" si="41"/>
        <v>5</v>
      </c>
      <c r="H469">
        <f t="shared" si="42"/>
        <v>2016</v>
      </c>
    </row>
    <row r="470" spans="1:8" x14ac:dyDescent="0.2">
      <c r="A470" s="17">
        <v>42527</v>
      </c>
      <c r="B470">
        <v>484.01316932000003</v>
      </c>
      <c r="C470" s="6">
        <f t="shared" si="38"/>
        <v>1257036.116157104</v>
      </c>
      <c r="D470" s="10">
        <f t="shared" si="39"/>
        <v>3.8519148403737269E-4</v>
      </c>
      <c r="E470" s="12">
        <f t="shared" si="40"/>
        <v>125.70361161571057</v>
      </c>
      <c r="F470" s="13">
        <f>IF(B470="","",E470/MAX(E$23:E469)-1)</f>
        <v>-9.4831669018455855E-3</v>
      </c>
      <c r="G470">
        <f t="shared" si="41"/>
        <v>6</v>
      </c>
      <c r="H470">
        <f t="shared" si="42"/>
        <v>2016</v>
      </c>
    </row>
    <row r="471" spans="1:8" x14ac:dyDescent="0.2">
      <c r="A471" s="17">
        <v>42534</v>
      </c>
      <c r="B471">
        <v>2134.0516689200003</v>
      </c>
      <c r="C471" s="6">
        <f t="shared" si="38"/>
        <v>1259170.1678260241</v>
      </c>
      <c r="D471" s="10">
        <f t="shared" si="39"/>
        <v>1.6976852466610293E-3</v>
      </c>
      <c r="E471" s="12">
        <f t="shared" si="40"/>
        <v>125.91701678260257</v>
      </c>
      <c r="F471" s="13">
        <f>IF(B471="","",E471/MAX(E$23:E470)-1)</f>
        <v>-7.8015810877254399E-3</v>
      </c>
      <c r="G471">
        <f t="shared" si="41"/>
        <v>6</v>
      </c>
      <c r="H471">
        <f t="shared" si="42"/>
        <v>2016</v>
      </c>
    </row>
    <row r="472" spans="1:8" x14ac:dyDescent="0.2">
      <c r="A472" s="17">
        <v>42541</v>
      </c>
      <c r="B472">
        <v>2630.58675378</v>
      </c>
      <c r="C472" s="6">
        <f t="shared" si="38"/>
        <v>1261800.7545798041</v>
      </c>
      <c r="D472" s="10">
        <f t="shared" si="39"/>
        <v>2.0891431682517059E-3</v>
      </c>
      <c r="E472" s="12">
        <f t="shared" si="40"/>
        <v>126.18007545798058</v>
      </c>
      <c r="F472" s="13">
        <f>IF(B472="","",E472/MAX(E$23:E471)-1)</f>
        <v>-5.728736539304724E-3</v>
      </c>
      <c r="G472">
        <f t="shared" si="41"/>
        <v>6</v>
      </c>
      <c r="H472">
        <f t="shared" si="42"/>
        <v>2016</v>
      </c>
    </row>
    <row r="473" spans="1:8" x14ac:dyDescent="0.2">
      <c r="A473" s="17">
        <v>42548</v>
      </c>
      <c r="B473">
        <v>-4934.3012219799994</v>
      </c>
      <c r="C473" s="6">
        <f t="shared" si="38"/>
        <v>1256866.4533578241</v>
      </c>
      <c r="D473" s="10">
        <f t="shared" si="39"/>
        <v>-3.9105232772056464E-3</v>
      </c>
      <c r="E473" s="12">
        <f t="shared" si="40"/>
        <v>125.68664533578259</v>
      </c>
      <c r="F473" s="13">
        <f>IF(B473="","",E473/MAX(E$23:E472)-1)</f>
        <v>-9.6168574589243772E-3</v>
      </c>
      <c r="G473">
        <f t="shared" si="41"/>
        <v>6</v>
      </c>
      <c r="H473">
        <f t="shared" si="42"/>
        <v>2016</v>
      </c>
    </row>
    <row r="474" spans="1:8" x14ac:dyDescent="0.2">
      <c r="A474" s="17">
        <v>42555</v>
      </c>
      <c r="B474">
        <v>-515.07186651000006</v>
      </c>
      <c r="C474" s="6">
        <f t="shared" si="38"/>
        <v>1256351.3814913142</v>
      </c>
      <c r="D474" s="10">
        <f t="shared" si="39"/>
        <v>-4.098063602014923E-4</v>
      </c>
      <c r="E474" s="12">
        <f t="shared" si="40"/>
        <v>125.63513814913159</v>
      </c>
      <c r="F474" s="13">
        <f>IF(B474="","",E474/MAX(E$23:E473)-1)</f>
        <v>-1.0022722769774117E-2</v>
      </c>
      <c r="G474">
        <f t="shared" si="41"/>
        <v>7</v>
      </c>
      <c r="H474">
        <f t="shared" si="42"/>
        <v>2016</v>
      </c>
    </row>
    <row r="475" spans="1:8" x14ac:dyDescent="0.2">
      <c r="A475" s="17">
        <v>42562</v>
      </c>
      <c r="B475">
        <v>2073.4026152799997</v>
      </c>
      <c r="C475" s="6">
        <f t="shared" si="38"/>
        <v>1258424.784106594</v>
      </c>
      <c r="D475" s="10">
        <f t="shared" si="39"/>
        <v>1.6503365585658347E-3</v>
      </c>
      <c r="E475" s="12">
        <f t="shared" si="40"/>
        <v>125.84247841065957</v>
      </c>
      <c r="F475" s="13">
        <f>IF(B475="","",E475/MAX(E$23:E474)-1)</f>
        <v>-8.3889270770116653E-3</v>
      </c>
      <c r="G475">
        <f t="shared" si="41"/>
        <v>7</v>
      </c>
      <c r="H475">
        <f t="shared" si="42"/>
        <v>2016</v>
      </c>
    </row>
    <row r="476" spans="1:8" x14ac:dyDescent="0.2">
      <c r="A476" s="17">
        <v>42569</v>
      </c>
      <c r="B476">
        <v>-682.31641732599996</v>
      </c>
      <c r="C476" s="6">
        <f t="shared" si="38"/>
        <v>1257742.4676892681</v>
      </c>
      <c r="D476" s="10">
        <f t="shared" si="39"/>
        <v>-5.4219880754369232E-4</v>
      </c>
      <c r="E476" s="12">
        <f t="shared" si="40"/>
        <v>125.77424676892696</v>
      </c>
      <c r="F476" s="13">
        <f>IF(B476="","",E476/MAX(E$23:E475)-1)</f>
        <v>-8.9265774182976099E-3</v>
      </c>
      <c r="G476">
        <f t="shared" si="41"/>
        <v>7</v>
      </c>
      <c r="H476">
        <f t="shared" si="42"/>
        <v>2016</v>
      </c>
    </row>
    <row r="477" spans="1:8" x14ac:dyDescent="0.2">
      <c r="A477" s="17">
        <v>42576</v>
      </c>
      <c r="B477">
        <v>-4415.6015344200005</v>
      </c>
      <c r="C477" s="6">
        <f t="shared" si="38"/>
        <v>1253326.8661548481</v>
      </c>
      <c r="D477" s="10">
        <f t="shared" si="39"/>
        <v>-3.5107358206106776E-3</v>
      </c>
      <c r="E477" s="12">
        <f t="shared" si="40"/>
        <v>125.33268661548496</v>
      </c>
      <c r="F477" s="13">
        <f>IF(B477="","",E477/MAX(E$23:E476)-1)</f>
        <v>-1.2405974383810414E-2</v>
      </c>
      <c r="G477">
        <f t="shared" si="41"/>
        <v>7</v>
      </c>
      <c r="H477">
        <f t="shared" si="42"/>
        <v>2016</v>
      </c>
    </row>
    <row r="478" spans="1:8" x14ac:dyDescent="0.2">
      <c r="A478" s="17">
        <v>42583</v>
      </c>
      <c r="B478">
        <v>1886.7722708479998</v>
      </c>
      <c r="C478" s="6">
        <f t="shared" si="38"/>
        <v>1255213.6384256962</v>
      </c>
      <c r="D478" s="10">
        <f t="shared" si="39"/>
        <v>1.5054111754873034E-3</v>
      </c>
      <c r="E478" s="12">
        <f t="shared" si="40"/>
        <v>125.52136384256976</v>
      </c>
      <c r="F478" s="13">
        <f>IF(B478="","",E478/MAX(E$23:E477)-1)</f>
        <v>-1.0919239300803407E-2</v>
      </c>
      <c r="G478">
        <f t="shared" si="41"/>
        <v>8</v>
      </c>
      <c r="H478">
        <f t="shared" si="42"/>
        <v>2016</v>
      </c>
    </row>
    <row r="479" spans="1:8" x14ac:dyDescent="0.2">
      <c r="A479" s="17">
        <v>42590</v>
      </c>
      <c r="B479">
        <v>-1921.0785083999999</v>
      </c>
      <c r="C479" s="6">
        <f t="shared" si="38"/>
        <v>1253292.5599172963</v>
      </c>
      <c r="D479" s="10">
        <f t="shared" si="39"/>
        <v>-1.5304793141105444E-3</v>
      </c>
      <c r="E479" s="12">
        <f t="shared" si="40"/>
        <v>125.32925599172975</v>
      </c>
      <c r="F479" s="13">
        <f>IF(B479="","",E479/MAX(E$23:E478)-1)</f>
        <v>-1.2433006945038239E-2</v>
      </c>
      <c r="G479">
        <f t="shared" si="41"/>
        <v>8</v>
      </c>
      <c r="H479">
        <f t="shared" si="42"/>
        <v>2016</v>
      </c>
    </row>
    <row r="480" spans="1:8" x14ac:dyDescent="0.2">
      <c r="A480" s="17">
        <v>42597</v>
      </c>
      <c r="B480">
        <v>-1451.533972018</v>
      </c>
      <c r="C480" s="6">
        <f t="shared" si="38"/>
        <v>1251841.0259452784</v>
      </c>
      <c r="D480" s="10">
        <f t="shared" si="39"/>
        <v>-1.1581764852364174E-3</v>
      </c>
      <c r="E480" s="12">
        <f t="shared" si="40"/>
        <v>125.18410259452796</v>
      </c>
      <c r="F480" s="13">
        <f>IF(B480="","",E480/MAX(E$23:E479)-1)</f>
        <v>-1.3576783813990079E-2</v>
      </c>
      <c r="G480">
        <f t="shared" si="41"/>
        <v>8</v>
      </c>
      <c r="H480">
        <f t="shared" si="42"/>
        <v>2016</v>
      </c>
    </row>
    <row r="481" spans="1:8" x14ac:dyDescent="0.2">
      <c r="A481" s="17">
        <v>42604</v>
      </c>
      <c r="B481">
        <v>1554.9481463920001</v>
      </c>
      <c r="C481" s="6">
        <f t="shared" si="38"/>
        <v>1253395.9740916702</v>
      </c>
      <c r="D481" s="10">
        <f t="shared" si="39"/>
        <v>1.242129083617316E-3</v>
      </c>
      <c r="E481" s="12">
        <f t="shared" si="40"/>
        <v>125.33959740916715</v>
      </c>
      <c r="F481" s="13">
        <f>IF(B481="","",E481/MAX(E$23:E480)-1)</f>
        <v>-1.2351518848410126E-2</v>
      </c>
      <c r="G481">
        <f t="shared" si="41"/>
        <v>8</v>
      </c>
      <c r="H481">
        <f t="shared" si="42"/>
        <v>2016</v>
      </c>
    </row>
    <row r="482" spans="1:8" x14ac:dyDescent="0.2">
      <c r="A482" s="17">
        <v>42611</v>
      </c>
      <c r="B482">
        <v>1976.1705182600001</v>
      </c>
      <c r="C482" s="6">
        <f t="shared" si="38"/>
        <v>1255372.1446099302</v>
      </c>
      <c r="D482" s="10">
        <f t="shared" si="39"/>
        <v>1.5766529964260645E-3</v>
      </c>
      <c r="E482" s="12">
        <f t="shared" si="40"/>
        <v>125.53721446099316</v>
      </c>
      <c r="F482" s="13">
        <f>IF(B482="","",E482/MAX(E$23:E481)-1)</f>
        <v>-1.0794339911186834E-2</v>
      </c>
      <c r="G482">
        <f t="shared" si="41"/>
        <v>8</v>
      </c>
      <c r="H482">
        <f t="shared" si="42"/>
        <v>2016</v>
      </c>
    </row>
    <row r="483" spans="1:8" x14ac:dyDescent="0.2">
      <c r="A483" s="17">
        <v>42618</v>
      </c>
      <c r="B483">
        <v>1653.3032460039999</v>
      </c>
      <c r="C483" s="6">
        <f t="shared" si="38"/>
        <v>1257025.4478559343</v>
      </c>
      <c r="D483" s="10">
        <f t="shared" si="39"/>
        <v>1.3169825801080393E-3</v>
      </c>
      <c r="E483" s="12">
        <f t="shared" si="40"/>
        <v>125.70254478559357</v>
      </c>
      <c r="F483" s="13">
        <f>IF(B483="","",E483/MAX(E$23:E482)-1)</f>
        <v>-9.4915732887055348E-3</v>
      </c>
      <c r="G483">
        <f t="shared" si="41"/>
        <v>9</v>
      </c>
      <c r="H483">
        <f t="shared" si="42"/>
        <v>2016</v>
      </c>
    </row>
    <row r="484" spans="1:8" x14ac:dyDescent="0.2">
      <c r="A484" s="17">
        <v>42625</v>
      </c>
      <c r="B484">
        <v>1803.269800176</v>
      </c>
      <c r="C484" s="6">
        <f t="shared" si="38"/>
        <v>1258828.7176561102</v>
      </c>
      <c r="D484" s="10">
        <f t="shared" si="39"/>
        <v>1.4345531375292708E-3</v>
      </c>
      <c r="E484" s="12">
        <f t="shared" si="40"/>
        <v>125.88287176561116</v>
      </c>
      <c r="F484" s="13">
        <f>IF(B484="","",E484/MAX(E$23:E483)-1)</f>
        <v>-8.0706363174177786E-3</v>
      </c>
      <c r="G484">
        <f t="shared" si="41"/>
        <v>9</v>
      </c>
      <c r="H484">
        <f t="shared" si="42"/>
        <v>2016</v>
      </c>
    </row>
    <row r="485" spans="1:8" x14ac:dyDescent="0.2">
      <c r="A485" s="17">
        <v>42632</v>
      </c>
      <c r="B485">
        <v>2141.4004170800004</v>
      </c>
      <c r="C485" s="6">
        <f t="shared" si="38"/>
        <v>1260970.1180731901</v>
      </c>
      <c r="D485" s="10">
        <f t="shared" si="39"/>
        <v>1.7011054697473327E-3</v>
      </c>
      <c r="E485" s="12">
        <f t="shared" si="40"/>
        <v>126.09701180731913</v>
      </c>
      <c r="F485" s="13">
        <f>IF(B485="","",E485/MAX(E$23:E484)-1)</f>
        <v>-6.3832598512543193E-3</v>
      </c>
      <c r="G485">
        <f t="shared" si="41"/>
        <v>9</v>
      </c>
      <c r="H485">
        <f t="shared" si="42"/>
        <v>2016</v>
      </c>
    </row>
    <row r="486" spans="1:8" x14ac:dyDescent="0.2">
      <c r="A486" s="17">
        <v>42639</v>
      </c>
      <c r="B486">
        <v>1778.1443338080001</v>
      </c>
      <c r="C486" s="6">
        <f t="shared" si="38"/>
        <v>1262748.2624069981</v>
      </c>
      <c r="D486" s="10">
        <f t="shared" si="39"/>
        <v>1.4101399456833974E-3</v>
      </c>
      <c r="E486" s="12">
        <f t="shared" si="40"/>
        <v>126.27482624069995</v>
      </c>
      <c r="F486" s="13">
        <f>IF(B486="","",E486/MAX(E$23:E485)-1)</f>
        <v>-4.9821211952708611E-3</v>
      </c>
      <c r="G486">
        <f t="shared" si="41"/>
        <v>9</v>
      </c>
      <c r="H486">
        <f t="shared" si="42"/>
        <v>2016</v>
      </c>
    </row>
    <row r="487" spans="1:8" x14ac:dyDescent="0.2">
      <c r="A487" s="17">
        <v>42646</v>
      </c>
      <c r="B487">
        <v>1594.736307546</v>
      </c>
      <c r="C487" s="6">
        <f t="shared" si="38"/>
        <v>1264342.9987145441</v>
      </c>
      <c r="D487" s="10">
        <f t="shared" si="39"/>
        <v>1.2629091284641625E-3</v>
      </c>
      <c r="E487" s="12">
        <f t="shared" si="40"/>
        <v>126.43429987145456</v>
      </c>
      <c r="F487" s="13">
        <f>IF(B487="","",E487/MAX(E$23:E486)-1)</f>
        <v>-3.725504033143312E-3</v>
      </c>
      <c r="G487">
        <f t="shared" si="41"/>
        <v>10</v>
      </c>
      <c r="H487">
        <f t="shared" si="42"/>
        <v>2016</v>
      </c>
    </row>
    <row r="488" spans="1:8" x14ac:dyDescent="0.2">
      <c r="A488" s="17">
        <v>42653</v>
      </c>
      <c r="B488">
        <v>1037.6428390819999</v>
      </c>
      <c r="C488" s="6">
        <f t="shared" si="38"/>
        <v>1265380.6415536262</v>
      </c>
      <c r="D488" s="10">
        <f t="shared" si="39"/>
        <v>8.2069726343014793E-4</v>
      </c>
      <c r="E488" s="12">
        <f t="shared" si="40"/>
        <v>126.53806415536276</v>
      </c>
      <c r="F488" s="13">
        <f>IF(B488="","",E488/MAX(E$23:E487)-1)</f>
        <v>-2.9078642806781296E-3</v>
      </c>
      <c r="G488">
        <f t="shared" si="41"/>
        <v>10</v>
      </c>
      <c r="H488">
        <f t="shared" si="42"/>
        <v>2016</v>
      </c>
    </row>
    <row r="489" spans="1:8" x14ac:dyDescent="0.2">
      <c r="A489" s="17">
        <v>42660</v>
      </c>
      <c r="B489">
        <v>1786.4173241559999</v>
      </c>
      <c r="C489" s="6">
        <f t="shared" si="38"/>
        <v>1267167.0588777822</v>
      </c>
      <c r="D489" s="10">
        <f t="shared" si="39"/>
        <v>1.4117628051923958E-3</v>
      </c>
      <c r="E489" s="12">
        <f t="shared" si="40"/>
        <v>126.71670588777835</v>
      </c>
      <c r="F489" s="13">
        <f>IF(B489="","",E489/MAX(E$23:E488)-1)</f>
        <v>-1.5002066901197431E-3</v>
      </c>
      <c r="G489">
        <f t="shared" si="41"/>
        <v>10</v>
      </c>
      <c r="H489">
        <f t="shared" si="42"/>
        <v>2016</v>
      </c>
    </row>
    <row r="490" spans="1:8" x14ac:dyDescent="0.2">
      <c r="A490" s="17">
        <v>42667</v>
      </c>
      <c r="B490">
        <v>1519.979814924</v>
      </c>
      <c r="C490" s="6">
        <f t="shared" si="38"/>
        <v>1268687.0386927063</v>
      </c>
      <c r="D490" s="10">
        <f t="shared" si="39"/>
        <v>1.1995102021276072E-3</v>
      </c>
      <c r="E490" s="12">
        <f t="shared" si="40"/>
        <v>126.86870386927075</v>
      </c>
      <c r="F490" s="13">
        <f>IF(B490="","",E490/MAX(E$23:E489)-1)</f>
        <v>-3.0249600122222997E-4</v>
      </c>
      <c r="G490">
        <f t="shared" si="41"/>
        <v>10</v>
      </c>
      <c r="H490">
        <f t="shared" si="42"/>
        <v>2016</v>
      </c>
    </row>
    <row r="491" spans="1:8" x14ac:dyDescent="0.2">
      <c r="A491" s="17">
        <v>42674</v>
      </c>
      <c r="B491">
        <v>-1555.897454468</v>
      </c>
      <c r="C491" s="6">
        <f t="shared" si="38"/>
        <v>1267131.1412382382</v>
      </c>
      <c r="D491" s="10">
        <f t="shared" si="39"/>
        <v>-1.2263839757291617E-3</v>
      </c>
      <c r="E491" s="12">
        <f t="shared" si="40"/>
        <v>126.71311412382394</v>
      </c>
      <c r="F491" s="13">
        <f>IF(B491="","",E491/MAX(E$23:E490)-1)</f>
        <v>-1.5285090007027824E-3</v>
      </c>
      <c r="G491">
        <f t="shared" si="41"/>
        <v>10</v>
      </c>
      <c r="H491">
        <f t="shared" si="42"/>
        <v>2016</v>
      </c>
    </row>
    <row r="492" spans="1:8" x14ac:dyDescent="0.2">
      <c r="A492" s="17">
        <v>42681</v>
      </c>
      <c r="B492">
        <v>1077.7365737360001</v>
      </c>
      <c r="C492" s="6">
        <f t="shared" si="38"/>
        <v>1268208.8778119741</v>
      </c>
      <c r="D492" s="10">
        <f t="shared" si="39"/>
        <v>8.5053278122648734E-4</v>
      </c>
      <c r="E492" s="12">
        <f t="shared" si="40"/>
        <v>126.82088778119754</v>
      </c>
      <c r="F492" s="13">
        <f>IF(B492="","",E492/MAX(E$23:E491)-1)</f>
        <v>-6.7927626648778272E-4</v>
      </c>
      <c r="G492">
        <f t="shared" si="41"/>
        <v>11</v>
      </c>
      <c r="H492">
        <f t="shared" si="42"/>
        <v>2016</v>
      </c>
    </row>
    <row r="493" spans="1:8" x14ac:dyDescent="0.2">
      <c r="A493" s="17">
        <v>42688</v>
      </c>
      <c r="B493">
        <v>1960.8675283340001</v>
      </c>
      <c r="C493" s="6">
        <f t="shared" si="38"/>
        <v>1270169.7453403082</v>
      </c>
      <c r="D493" s="10">
        <f t="shared" si="39"/>
        <v>1.5461707946069492E-3</v>
      </c>
      <c r="E493" s="12">
        <f t="shared" si="40"/>
        <v>127.01697453403095</v>
      </c>
      <c r="F493" s="13">
        <f>IF(B493="","",E493/MAX(E$23:E492)-1)</f>
        <v>8.6584425099434092E-4</v>
      </c>
      <c r="G493">
        <f t="shared" si="41"/>
        <v>11</v>
      </c>
      <c r="H493">
        <f t="shared" si="42"/>
        <v>2016</v>
      </c>
    </row>
    <row r="494" spans="1:8" x14ac:dyDescent="0.2">
      <c r="A494" s="17">
        <v>42695</v>
      </c>
      <c r="B494">
        <v>1699.8361493360001</v>
      </c>
      <c r="C494" s="6">
        <f t="shared" si="38"/>
        <v>1271869.5814896442</v>
      </c>
      <c r="D494" s="10">
        <f t="shared" si="39"/>
        <v>1.338274790099625E-3</v>
      </c>
      <c r="E494" s="12">
        <f t="shared" si="40"/>
        <v>127.18695814896456</v>
      </c>
      <c r="F494" s="13">
        <f>IF(B494="","",E494/MAX(E$23:E493)-1)</f>
        <v>1.338274790099625E-3</v>
      </c>
      <c r="G494">
        <f t="shared" si="41"/>
        <v>11</v>
      </c>
      <c r="H494">
        <f t="shared" si="42"/>
        <v>2016</v>
      </c>
    </row>
    <row r="495" spans="1:8" x14ac:dyDescent="0.2">
      <c r="A495" s="17">
        <v>42702</v>
      </c>
      <c r="B495">
        <v>2397.79172754</v>
      </c>
      <c r="C495" s="6">
        <f t="shared" si="38"/>
        <v>1274267.3732171843</v>
      </c>
      <c r="D495" s="10">
        <f t="shared" si="39"/>
        <v>1.8852496847450162E-3</v>
      </c>
      <c r="E495" s="12">
        <f t="shared" si="40"/>
        <v>127.42673732171858</v>
      </c>
      <c r="F495" s="13">
        <f>IF(B495="","",E495/MAX(E$23:E494)-1)</f>
        <v>1.8852496847450162E-3</v>
      </c>
      <c r="G495">
        <f t="shared" si="41"/>
        <v>11</v>
      </c>
      <c r="H495">
        <f t="shared" si="42"/>
        <v>2016</v>
      </c>
    </row>
    <row r="496" spans="1:8" x14ac:dyDescent="0.2">
      <c r="A496" s="17">
        <v>42709</v>
      </c>
      <c r="B496">
        <v>960.67258295400006</v>
      </c>
      <c r="C496" s="6">
        <f t="shared" si="38"/>
        <v>1275228.0458001383</v>
      </c>
      <c r="D496" s="10">
        <f t="shared" si="39"/>
        <v>7.5390189150681408E-4</v>
      </c>
      <c r="E496" s="12">
        <f t="shared" si="40"/>
        <v>127.52280458001397</v>
      </c>
      <c r="F496" s="13">
        <f>IF(B496="","",E496/MAX(E$23:E495)-1)</f>
        <v>7.5390189150681408E-4</v>
      </c>
      <c r="G496">
        <f t="shared" si="41"/>
        <v>12</v>
      </c>
      <c r="H496">
        <f t="shared" si="42"/>
        <v>2016</v>
      </c>
    </row>
    <row r="497" spans="1:8" x14ac:dyDescent="0.2">
      <c r="A497" s="17">
        <v>42716</v>
      </c>
      <c r="B497">
        <v>1656.6656929380001</v>
      </c>
      <c r="C497" s="6">
        <f t="shared" si="38"/>
        <v>1276884.7114930763</v>
      </c>
      <c r="D497" s="10">
        <f t="shared" si="39"/>
        <v>1.2991132828312768E-3</v>
      </c>
      <c r="E497" s="12">
        <f t="shared" si="40"/>
        <v>127.68847114930776</v>
      </c>
      <c r="F497" s="13">
        <f>IF(B497="","",E497/MAX(E$23:E496)-1)</f>
        <v>1.2991132828312768E-3</v>
      </c>
      <c r="G497">
        <f t="shared" si="41"/>
        <v>12</v>
      </c>
      <c r="H497">
        <f t="shared" si="42"/>
        <v>2016</v>
      </c>
    </row>
    <row r="498" spans="1:8" x14ac:dyDescent="0.2">
      <c r="A498" s="17">
        <v>42723</v>
      </c>
      <c r="B498">
        <v>1782.389879718</v>
      </c>
      <c r="C498" s="6">
        <f t="shared" si="38"/>
        <v>1278667.1013727942</v>
      </c>
      <c r="D498" s="10">
        <f t="shared" si="39"/>
        <v>1.3958894359646923E-3</v>
      </c>
      <c r="E498" s="12">
        <f t="shared" si="40"/>
        <v>127.86671013727955</v>
      </c>
      <c r="F498" s="13">
        <f>IF(B498="","",E498/MAX(E$23:E497)-1)</f>
        <v>1.3958894359646923E-3</v>
      </c>
      <c r="G498">
        <f t="shared" si="41"/>
        <v>12</v>
      </c>
      <c r="H498">
        <f t="shared" si="42"/>
        <v>2016</v>
      </c>
    </row>
    <row r="499" spans="1:8" x14ac:dyDescent="0.2">
      <c r="A499" s="17">
        <v>42730</v>
      </c>
      <c r="B499">
        <v>1270.9748854320001</v>
      </c>
      <c r="C499" s="6">
        <f t="shared" si="38"/>
        <v>1279938.0762582263</v>
      </c>
      <c r="D499" s="10">
        <f t="shared" si="39"/>
        <v>9.9398419187246567E-4</v>
      </c>
      <c r="E499" s="12">
        <f t="shared" si="40"/>
        <v>127.99380762582275</v>
      </c>
      <c r="F499" s="13">
        <f>IF(B499="","",E499/MAX(E$23:E498)-1)</f>
        <v>9.9398419187246567E-4</v>
      </c>
      <c r="G499">
        <f t="shared" si="41"/>
        <v>12</v>
      </c>
      <c r="H499">
        <f t="shared" si="42"/>
        <v>2016</v>
      </c>
    </row>
    <row r="500" spans="1:8" x14ac:dyDescent="0.2">
      <c r="A500" s="17"/>
      <c r="B500"/>
      <c r="C500" s="6" t="str">
        <f t="shared" ref="C500:C537" si="43">IF(B500="","",C499+B500)</f>
        <v/>
      </c>
      <c r="D500" s="10" t="str">
        <f t="shared" ref="D500:D537" si="44">IF(B500="","",C500/C499-1)</f>
        <v/>
      </c>
      <c r="E500" s="12" t="str">
        <f t="shared" ref="E500:E536" si="45">IF(B500="","",E499*(1+D500))</f>
        <v/>
      </c>
      <c r="F500" s="13" t="str">
        <f>IF(B500="","",E500/MAX(E$23:E499)-1)</f>
        <v/>
      </c>
      <c r="G500">
        <f t="shared" ref="G500:G536" si="46">MONTH(A500)</f>
        <v>1</v>
      </c>
      <c r="H500">
        <f t="shared" ref="H500:H536" si="47">YEAR(A500)</f>
        <v>1900</v>
      </c>
    </row>
    <row r="501" spans="1:8" x14ac:dyDescent="0.2">
      <c r="A501" s="17"/>
      <c r="B501"/>
      <c r="C501" s="6" t="str">
        <f t="shared" si="43"/>
        <v/>
      </c>
      <c r="D501" s="10" t="str">
        <f t="shared" si="44"/>
        <v/>
      </c>
      <c r="E501" s="12" t="str">
        <f t="shared" si="45"/>
        <v/>
      </c>
      <c r="F501" s="13" t="str">
        <f>IF(B501="","",E501/MAX(E$23:E500)-1)</f>
        <v/>
      </c>
      <c r="G501">
        <f t="shared" si="46"/>
        <v>1</v>
      </c>
      <c r="H501">
        <f t="shared" si="47"/>
        <v>1900</v>
      </c>
    </row>
    <row r="502" spans="1:8" x14ac:dyDescent="0.2">
      <c r="A502" s="17"/>
      <c r="B502"/>
      <c r="C502" s="6" t="str">
        <f t="shared" si="43"/>
        <v/>
      </c>
      <c r="D502" s="10" t="str">
        <f t="shared" si="44"/>
        <v/>
      </c>
      <c r="E502" s="12" t="str">
        <f t="shared" si="45"/>
        <v/>
      </c>
      <c r="F502" s="13" t="str">
        <f>IF(B502="","",E502/MAX(E$23:E501)-1)</f>
        <v/>
      </c>
      <c r="G502">
        <f t="shared" si="46"/>
        <v>1</v>
      </c>
      <c r="H502">
        <f t="shared" si="47"/>
        <v>1900</v>
      </c>
    </row>
    <row r="503" spans="1:8" x14ac:dyDescent="0.2">
      <c r="A503" s="17"/>
      <c r="B503"/>
      <c r="C503" s="6" t="str">
        <f t="shared" si="43"/>
        <v/>
      </c>
      <c r="D503" s="10" t="str">
        <f t="shared" si="44"/>
        <v/>
      </c>
      <c r="E503" s="12" t="str">
        <f t="shared" si="45"/>
        <v/>
      </c>
      <c r="F503" s="13" t="str">
        <f>IF(B503="","",E503/MAX(E$23:E502)-1)</f>
        <v/>
      </c>
      <c r="G503">
        <f t="shared" si="46"/>
        <v>1</v>
      </c>
      <c r="H503">
        <f t="shared" si="47"/>
        <v>1900</v>
      </c>
    </row>
    <row r="504" spans="1:8" x14ac:dyDescent="0.2">
      <c r="A504" s="17"/>
      <c r="B504"/>
      <c r="C504" s="6" t="str">
        <f t="shared" si="43"/>
        <v/>
      </c>
      <c r="D504" s="10" t="str">
        <f t="shared" si="44"/>
        <v/>
      </c>
      <c r="E504" s="12" t="str">
        <f t="shared" si="45"/>
        <v/>
      </c>
      <c r="F504" s="13" t="str">
        <f>IF(B504="","",E504/MAX(E$23:E503)-1)</f>
        <v/>
      </c>
      <c r="G504">
        <f t="shared" si="46"/>
        <v>1</v>
      </c>
      <c r="H504">
        <f t="shared" si="47"/>
        <v>1900</v>
      </c>
    </row>
    <row r="505" spans="1:8" x14ac:dyDescent="0.2">
      <c r="A505" s="17"/>
      <c r="B505"/>
      <c r="C505" s="6" t="str">
        <f t="shared" si="43"/>
        <v/>
      </c>
      <c r="D505" s="10" t="str">
        <f t="shared" si="44"/>
        <v/>
      </c>
      <c r="E505" s="12" t="str">
        <f t="shared" si="45"/>
        <v/>
      </c>
      <c r="F505" s="13" t="str">
        <f>IF(B505="","",E505/MAX(E$23:E504)-1)</f>
        <v/>
      </c>
      <c r="G505">
        <f t="shared" si="46"/>
        <v>1</v>
      </c>
      <c r="H505">
        <f t="shared" si="47"/>
        <v>1900</v>
      </c>
    </row>
    <row r="506" spans="1:8" x14ac:dyDescent="0.2">
      <c r="A506" s="17"/>
      <c r="B506"/>
      <c r="C506" s="6" t="str">
        <f t="shared" si="43"/>
        <v/>
      </c>
      <c r="D506" s="10" t="str">
        <f t="shared" si="44"/>
        <v/>
      </c>
      <c r="E506" s="12" t="str">
        <f t="shared" si="45"/>
        <v/>
      </c>
      <c r="F506" s="13" t="str">
        <f>IF(B506="","",E506/MAX(E$23:E505)-1)</f>
        <v/>
      </c>
      <c r="G506">
        <f t="shared" si="46"/>
        <v>1</v>
      </c>
      <c r="H506">
        <f t="shared" si="47"/>
        <v>1900</v>
      </c>
    </row>
    <row r="507" spans="1:8" x14ac:dyDescent="0.2">
      <c r="A507" s="17"/>
      <c r="B507"/>
      <c r="C507" s="6" t="str">
        <f t="shared" si="43"/>
        <v/>
      </c>
      <c r="D507" s="10" t="str">
        <f t="shared" si="44"/>
        <v/>
      </c>
      <c r="E507" s="12" t="str">
        <f t="shared" si="45"/>
        <v/>
      </c>
      <c r="F507" s="13" t="str">
        <f>IF(B507="","",E507/MAX(E$23:E506)-1)</f>
        <v/>
      </c>
      <c r="G507">
        <f t="shared" si="46"/>
        <v>1</v>
      </c>
      <c r="H507">
        <f t="shared" si="47"/>
        <v>1900</v>
      </c>
    </row>
    <row r="508" spans="1:8" x14ac:dyDescent="0.2">
      <c r="A508" s="17"/>
      <c r="B508"/>
      <c r="C508" s="6" t="str">
        <f t="shared" si="43"/>
        <v/>
      </c>
      <c r="D508" s="10" t="str">
        <f t="shared" si="44"/>
        <v/>
      </c>
      <c r="E508" s="12" t="str">
        <f t="shared" si="45"/>
        <v/>
      </c>
      <c r="F508" s="13" t="str">
        <f>IF(B508="","",E508/MAX(E$23:E507)-1)</f>
        <v/>
      </c>
      <c r="G508">
        <f t="shared" si="46"/>
        <v>1</v>
      </c>
      <c r="H508">
        <f t="shared" si="47"/>
        <v>1900</v>
      </c>
    </row>
    <row r="509" spans="1:8" x14ac:dyDescent="0.2">
      <c r="A509" s="17"/>
      <c r="B509"/>
      <c r="C509" s="6" t="str">
        <f t="shared" si="43"/>
        <v/>
      </c>
      <c r="D509" s="10" t="str">
        <f t="shared" si="44"/>
        <v/>
      </c>
      <c r="E509" s="12" t="str">
        <f t="shared" si="45"/>
        <v/>
      </c>
      <c r="F509" s="13" t="str">
        <f>IF(B509="","",E509/MAX(E$23:E508)-1)</f>
        <v/>
      </c>
      <c r="G509">
        <f t="shared" si="46"/>
        <v>1</v>
      </c>
      <c r="H509">
        <f t="shared" si="47"/>
        <v>1900</v>
      </c>
    </row>
    <row r="510" spans="1:8" x14ac:dyDescent="0.2">
      <c r="A510" s="17"/>
      <c r="B510"/>
      <c r="C510" s="6" t="str">
        <f t="shared" si="43"/>
        <v/>
      </c>
      <c r="D510" s="10" t="str">
        <f t="shared" si="44"/>
        <v/>
      </c>
      <c r="E510" s="12" t="str">
        <f t="shared" si="45"/>
        <v/>
      </c>
      <c r="F510" s="13" t="str">
        <f>IF(B510="","",E510/MAX(E$23:E509)-1)</f>
        <v/>
      </c>
      <c r="G510">
        <f t="shared" si="46"/>
        <v>1</v>
      </c>
      <c r="H510">
        <f t="shared" si="47"/>
        <v>1900</v>
      </c>
    </row>
    <row r="511" spans="1:8" x14ac:dyDescent="0.2">
      <c r="A511" s="17"/>
      <c r="B511"/>
      <c r="C511" s="6" t="str">
        <f t="shared" si="43"/>
        <v/>
      </c>
      <c r="D511" s="10" t="str">
        <f t="shared" si="44"/>
        <v/>
      </c>
      <c r="E511" s="12" t="str">
        <f t="shared" si="45"/>
        <v/>
      </c>
      <c r="F511" s="13" t="str">
        <f>IF(B511="","",E511/MAX(E$23:E510)-1)</f>
        <v/>
      </c>
      <c r="G511">
        <f t="shared" si="46"/>
        <v>1</v>
      </c>
      <c r="H511">
        <f t="shared" si="47"/>
        <v>1900</v>
      </c>
    </row>
    <row r="512" spans="1:8" x14ac:dyDescent="0.2">
      <c r="A512" s="17"/>
      <c r="B512"/>
      <c r="C512" s="6" t="str">
        <f t="shared" si="43"/>
        <v/>
      </c>
      <c r="D512" s="10" t="str">
        <f t="shared" si="44"/>
        <v/>
      </c>
      <c r="E512" s="12" t="str">
        <f t="shared" si="45"/>
        <v/>
      </c>
      <c r="F512" s="13" t="str">
        <f>IF(B512="","",E512/MAX(E$23:E511)-1)</f>
        <v/>
      </c>
      <c r="G512">
        <f t="shared" si="46"/>
        <v>1</v>
      </c>
      <c r="H512">
        <f t="shared" si="47"/>
        <v>1900</v>
      </c>
    </row>
    <row r="513" spans="1:8" x14ac:dyDescent="0.2">
      <c r="A513" s="17"/>
      <c r="B513"/>
      <c r="C513" s="6" t="str">
        <f t="shared" si="43"/>
        <v/>
      </c>
      <c r="D513" s="10" t="str">
        <f t="shared" si="44"/>
        <v/>
      </c>
      <c r="E513" s="12" t="str">
        <f t="shared" si="45"/>
        <v/>
      </c>
      <c r="F513" s="13" t="str">
        <f>IF(B513="","",E513/MAX(E$23:E512)-1)</f>
        <v/>
      </c>
      <c r="G513">
        <f t="shared" si="46"/>
        <v>1</v>
      </c>
      <c r="H513">
        <f t="shared" si="47"/>
        <v>1900</v>
      </c>
    </row>
    <row r="514" spans="1:8" x14ac:dyDescent="0.2">
      <c r="A514" s="17"/>
      <c r="B514"/>
      <c r="C514" s="6" t="str">
        <f t="shared" si="43"/>
        <v/>
      </c>
      <c r="D514" s="10" t="str">
        <f t="shared" si="44"/>
        <v/>
      </c>
      <c r="E514" s="12" t="str">
        <f t="shared" si="45"/>
        <v/>
      </c>
      <c r="F514" s="13" t="str">
        <f>IF(B514="","",E514/MAX(E$23:E513)-1)</f>
        <v/>
      </c>
      <c r="G514">
        <f t="shared" si="46"/>
        <v>1</v>
      </c>
      <c r="H514">
        <f t="shared" si="47"/>
        <v>1900</v>
      </c>
    </row>
    <row r="515" spans="1:8" x14ac:dyDescent="0.2">
      <c r="A515" s="17"/>
      <c r="B515"/>
      <c r="C515" s="6" t="str">
        <f t="shared" si="43"/>
        <v/>
      </c>
      <c r="D515" s="10" t="str">
        <f t="shared" si="44"/>
        <v/>
      </c>
      <c r="E515" s="12" t="str">
        <f t="shared" si="45"/>
        <v/>
      </c>
      <c r="F515" s="13" t="str">
        <f>IF(B515="","",E515/MAX(E$23:E514)-1)</f>
        <v/>
      </c>
      <c r="G515">
        <f t="shared" si="46"/>
        <v>1</v>
      </c>
      <c r="H515">
        <f t="shared" si="47"/>
        <v>1900</v>
      </c>
    </row>
    <row r="516" spans="1:8" x14ac:dyDescent="0.2">
      <c r="A516" s="17"/>
      <c r="B516"/>
      <c r="C516" s="6" t="str">
        <f t="shared" si="43"/>
        <v/>
      </c>
      <c r="D516" s="10" t="str">
        <f t="shared" si="44"/>
        <v/>
      </c>
      <c r="E516" s="12" t="str">
        <f t="shared" si="45"/>
        <v/>
      </c>
      <c r="F516" s="13" t="str">
        <f>IF(B516="","",E516/MAX(E$23:E515)-1)</f>
        <v/>
      </c>
      <c r="G516">
        <f t="shared" si="46"/>
        <v>1</v>
      </c>
      <c r="H516">
        <f t="shared" si="47"/>
        <v>1900</v>
      </c>
    </row>
    <row r="517" spans="1:8" x14ac:dyDescent="0.2">
      <c r="A517" s="17"/>
      <c r="B517"/>
      <c r="C517" s="6" t="str">
        <f t="shared" si="43"/>
        <v/>
      </c>
      <c r="D517" s="10" t="str">
        <f t="shared" si="44"/>
        <v/>
      </c>
      <c r="E517" s="12" t="str">
        <f t="shared" si="45"/>
        <v/>
      </c>
      <c r="F517" s="13" t="str">
        <f>IF(B517="","",E517/MAX(E$23:E516)-1)</f>
        <v/>
      </c>
      <c r="G517">
        <f t="shared" si="46"/>
        <v>1</v>
      </c>
      <c r="H517">
        <f t="shared" si="47"/>
        <v>1900</v>
      </c>
    </row>
    <row r="518" spans="1:8" x14ac:dyDescent="0.2">
      <c r="A518" s="17"/>
      <c r="B518"/>
      <c r="C518" s="6" t="str">
        <f t="shared" si="43"/>
        <v/>
      </c>
      <c r="D518" s="10" t="str">
        <f t="shared" si="44"/>
        <v/>
      </c>
      <c r="E518" s="12" t="str">
        <f t="shared" si="45"/>
        <v/>
      </c>
      <c r="F518" s="13" t="str">
        <f>IF(B518="","",E518/MAX(E$23:E517)-1)</f>
        <v/>
      </c>
      <c r="G518">
        <f t="shared" si="46"/>
        <v>1</v>
      </c>
      <c r="H518">
        <f t="shared" si="47"/>
        <v>1900</v>
      </c>
    </row>
    <row r="519" spans="1:8" x14ac:dyDescent="0.2">
      <c r="A519" s="17"/>
      <c r="B519"/>
      <c r="C519" s="6" t="str">
        <f t="shared" si="43"/>
        <v/>
      </c>
      <c r="D519" s="10" t="str">
        <f t="shared" si="44"/>
        <v/>
      </c>
      <c r="E519" s="12" t="str">
        <f t="shared" si="45"/>
        <v/>
      </c>
      <c r="F519" s="13" t="str">
        <f>IF(B519="","",E519/MAX(E$23:E518)-1)</f>
        <v/>
      </c>
      <c r="G519">
        <f t="shared" si="46"/>
        <v>1</v>
      </c>
      <c r="H519">
        <f t="shared" si="47"/>
        <v>1900</v>
      </c>
    </row>
    <row r="520" spans="1:8" x14ac:dyDescent="0.2">
      <c r="A520" s="17"/>
      <c r="B520"/>
      <c r="C520" s="6" t="str">
        <f t="shared" si="43"/>
        <v/>
      </c>
      <c r="D520" s="10" t="str">
        <f t="shared" si="44"/>
        <v/>
      </c>
      <c r="E520" s="12" t="str">
        <f t="shared" si="45"/>
        <v/>
      </c>
      <c r="F520" s="13" t="str">
        <f>IF(B520="","",E520/MAX(E$23:E519)-1)</f>
        <v/>
      </c>
      <c r="G520">
        <f t="shared" si="46"/>
        <v>1</v>
      </c>
      <c r="H520">
        <f t="shared" si="47"/>
        <v>1900</v>
      </c>
    </row>
    <row r="521" spans="1:8" x14ac:dyDescent="0.2">
      <c r="A521" s="17"/>
      <c r="B521"/>
      <c r="C521" s="6" t="str">
        <f t="shared" si="43"/>
        <v/>
      </c>
      <c r="D521" s="10" t="str">
        <f t="shared" si="44"/>
        <v/>
      </c>
      <c r="E521" s="12" t="str">
        <f t="shared" si="45"/>
        <v/>
      </c>
      <c r="F521" s="13" t="str">
        <f>IF(B521="","",E521/MAX(E$23:E520)-1)</f>
        <v/>
      </c>
      <c r="G521">
        <f t="shared" si="46"/>
        <v>1</v>
      </c>
      <c r="H521">
        <f t="shared" si="47"/>
        <v>1900</v>
      </c>
    </row>
    <row r="522" spans="1:8" x14ac:dyDescent="0.2">
      <c r="A522" s="17"/>
      <c r="B522"/>
      <c r="C522" s="6" t="str">
        <f t="shared" si="43"/>
        <v/>
      </c>
      <c r="D522" s="10" t="str">
        <f t="shared" si="44"/>
        <v/>
      </c>
      <c r="E522" s="12" t="str">
        <f t="shared" si="45"/>
        <v/>
      </c>
      <c r="F522" s="13" t="str">
        <f>IF(B522="","",E522/MAX(E$23:E521)-1)</f>
        <v/>
      </c>
      <c r="G522">
        <f t="shared" si="46"/>
        <v>1</v>
      </c>
      <c r="H522">
        <f t="shared" si="47"/>
        <v>1900</v>
      </c>
    </row>
    <row r="523" spans="1:8" x14ac:dyDescent="0.2">
      <c r="A523" s="17"/>
      <c r="B523"/>
      <c r="C523" s="6" t="str">
        <f t="shared" si="43"/>
        <v/>
      </c>
      <c r="D523" s="10" t="str">
        <f t="shared" si="44"/>
        <v/>
      </c>
      <c r="E523" s="12" t="str">
        <f t="shared" si="45"/>
        <v/>
      </c>
      <c r="F523" s="13" t="str">
        <f>IF(B523="","",E523/MAX(E$23:E522)-1)</f>
        <v/>
      </c>
      <c r="G523">
        <f t="shared" si="46"/>
        <v>1</v>
      </c>
      <c r="H523">
        <f t="shared" si="47"/>
        <v>1900</v>
      </c>
    </row>
    <row r="524" spans="1:8" x14ac:dyDescent="0.2">
      <c r="A524" s="17"/>
      <c r="B524"/>
      <c r="C524" s="6" t="str">
        <f t="shared" si="43"/>
        <v/>
      </c>
      <c r="D524" s="10" t="str">
        <f t="shared" si="44"/>
        <v/>
      </c>
      <c r="E524" s="12" t="str">
        <f t="shared" si="45"/>
        <v/>
      </c>
      <c r="F524" s="13" t="str">
        <f>IF(B524="","",E524/MAX(E$23:E523)-1)</f>
        <v/>
      </c>
      <c r="G524">
        <f t="shared" si="46"/>
        <v>1</v>
      </c>
      <c r="H524">
        <f t="shared" si="47"/>
        <v>1900</v>
      </c>
    </row>
    <row r="525" spans="1:8" x14ac:dyDescent="0.2">
      <c r="A525" s="17"/>
      <c r="B525"/>
      <c r="C525" s="6" t="str">
        <f t="shared" si="43"/>
        <v/>
      </c>
      <c r="D525" s="10" t="str">
        <f t="shared" si="44"/>
        <v/>
      </c>
      <c r="E525" s="12" t="str">
        <f t="shared" si="45"/>
        <v/>
      </c>
      <c r="F525" s="13" t="str">
        <f>IF(B525="","",E525/MAX(E$23:E524)-1)</f>
        <v/>
      </c>
      <c r="G525">
        <f t="shared" si="46"/>
        <v>1</v>
      </c>
      <c r="H525">
        <f t="shared" si="47"/>
        <v>1900</v>
      </c>
    </row>
    <row r="526" spans="1:8" x14ac:dyDescent="0.2">
      <c r="A526" s="17"/>
      <c r="B526"/>
      <c r="C526" s="6" t="str">
        <f t="shared" si="43"/>
        <v/>
      </c>
      <c r="D526" s="10" t="str">
        <f t="shared" si="44"/>
        <v/>
      </c>
      <c r="E526" s="12" t="str">
        <f t="shared" si="45"/>
        <v/>
      </c>
      <c r="F526" s="13" t="str">
        <f>IF(B526="","",E526/MAX(E$23:E525)-1)</f>
        <v/>
      </c>
      <c r="G526">
        <f t="shared" si="46"/>
        <v>1</v>
      </c>
      <c r="H526">
        <f t="shared" si="47"/>
        <v>1900</v>
      </c>
    </row>
    <row r="527" spans="1:8" x14ac:dyDescent="0.2">
      <c r="A527" s="17"/>
      <c r="B527"/>
      <c r="C527" s="6" t="str">
        <f t="shared" si="43"/>
        <v/>
      </c>
      <c r="D527" s="10" t="str">
        <f t="shared" si="44"/>
        <v/>
      </c>
      <c r="E527" s="12" t="str">
        <f t="shared" si="45"/>
        <v/>
      </c>
      <c r="F527" s="13" t="str">
        <f>IF(B527="","",E527/MAX(E$23:E526)-1)</f>
        <v/>
      </c>
      <c r="G527">
        <f t="shared" si="46"/>
        <v>1</v>
      </c>
      <c r="H527">
        <f t="shared" si="47"/>
        <v>1900</v>
      </c>
    </row>
    <row r="528" spans="1:8" x14ac:dyDescent="0.2">
      <c r="A528" s="17"/>
      <c r="B528"/>
      <c r="C528" s="6" t="str">
        <f t="shared" si="43"/>
        <v/>
      </c>
      <c r="D528" s="10" t="str">
        <f t="shared" si="44"/>
        <v/>
      </c>
      <c r="E528" s="12" t="str">
        <f t="shared" si="45"/>
        <v/>
      </c>
      <c r="F528" s="13" t="str">
        <f>IF(B528="","",E528/MAX(E$23:E527)-1)</f>
        <v/>
      </c>
      <c r="G528">
        <f t="shared" si="46"/>
        <v>1</v>
      </c>
      <c r="H528">
        <f t="shared" si="47"/>
        <v>1900</v>
      </c>
    </row>
    <row r="529" spans="1:8" x14ac:dyDescent="0.2">
      <c r="A529" s="17"/>
      <c r="B529"/>
      <c r="C529" s="6" t="str">
        <f t="shared" si="43"/>
        <v/>
      </c>
      <c r="D529" s="10" t="str">
        <f t="shared" si="44"/>
        <v/>
      </c>
      <c r="E529" s="12" t="str">
        <f t="shared" si="45"/>
        <v/>
      </c>
      <c r="F529" s="13" t="str">
        <f>IF(B529="","",E529/MAX(E$23:E528)-1)</f>
        <v/>
      </c>
      <c r="G529">
        <f t="shared" si="46"/>
        <v>1</v>
      </c>
      <c r="H529">
        <f t="shared" si="47"/>
        <v>1900</v>
      </c>
    </row>
    <row r="530" spans="1:8" x14ac:dyDescent="0.2">
      <c r="A530" s="17"/>
      <c r="B530"/>
      <c r="C530" s="6" t="str">
        <f t="shared" si="43"/>
        <v/>
      </c>
      <c r="D530" s="10" t="str">
        <f t="shared" si="44"/>
        <v/>
      </c>
      <c r="E530" s="12" t="str">
        <f t="shared" si="45"/>
        <v/>
      </c>
      <c r="F530" s="13" t="str">
        <f>IF(B530="","",E530/MAX(E$23:E529)-1)</f>
        <v/>
      </c>
      <c r="G530">
        <f t="shared" si="46"/>
        <v>1</v>
      </c>
      <c r="H530">
        <f t="shared" si="47"/>
        <v>1900</v>
      </c>
    </row>
    <row r="531" spans="1:8" x14ac:dyDescent="0.2">
      <c r="A531" s="17"/>
      <c r="B531"/>
      <c r="C531" s="6" t="str">
        <f t="shared" si="43"/>
        <v/>
      </c>
      <c r="D531" s="10" t="str">
        <f t="shared" si="44"/>
        <v/>
      </c>
      <c r="E531" s="12" t="str">
        <f t="shared" si="45"/>
        <v/>
      </c>
      <c r="F531" s="13" t="str">
        <f>IF(B531="","",E531/MAX(E$23:E530)-1)</f>
        <v/>
      </c>
      <c r="G531">
        <f t="shared" si="46"/>
        <v>1</v>
      </c>
      <c r="H531">
        <f t="shared" si="47"/>
        <v>1900</v>
      </c>
    </row>
    <row r="532" spans="1:8" x14ac:dyDescent="0.2">
      <c r="A532" s="17"/>
      <c r="B532"/>
      <c r="C532" s="6" t="str">
        <f t="shared" si="43"/>
        <v/>
      </c>
      <c r="D532" s="10" t="str">
        <f t="shared" si="44"/>
        <v/>
      </c>
      <c r="E532" s="12" t="str">
        <f t="shared" si="45"/>
        <v/>
      </c>
      <c r="F532" s="13" t="str">
        <f>IF(B532="","",E532/MAX(E$23:E531)-1)</f>
        <v/>
      </c>
      <c r="G532">
        <f t="shared" si="46"/>
        <v>1</v>
      </c>
      <c r="H532">
        <f t="shared" si="47"/>
        <v>1900</v>
      </c>
    </row>
    <row r="533" spans="1:8" x14ac:dyDescent="0.2">
      <c r="A533" s="17"/>
      <c r="B533"/>
      <c r="C533" s="6" t="str">
        <f t="shared" si="43"/>
        <v/>
      </c>
      <c r="D533" s="10" t="str">
        <f t="shared" si="44"/>
        <v/>
      </c>
      <c r="E533" s="12" t="str">
        <f t="shared" si="45"/>
        <v/>
      </c>
      <c r="F533" s="13" t="str">
        <f>IF(B533="","",E533/MAX(E$23:E532)-1)</f>
        <v/>
      </c>
      <c r="G533">
        <f t="shared" si="46"/>
        <v>1</v>
      </c>
      <c r="H533">
        <f t="shared" si="47"/>
        <v>1900</v>
      </c>
    </row>
    <row r="534" spans="1:8" x14ac:dyDescent="0.2">
      <c r="A534" s="17"/>
      <c r="B534"/>
      <c r="C534" s="6" t="str">
        <f t="shared" si="43"/>
        <v/>
      </c>
      <c r="D534" s="10" t="str">
        <f t="shared" si="44"/>
        <v/>
      </c>
      <c r="E534" s="12" t="str">
        <f t="shared" si="45"/>
        <v/>
      </c>
      <c r="F534" s="13" t="str">
        <f>IF(B534="","",E534/MAX(E$23:E533)-1)</f>
        <v/>
      </c>
      <c r="G534">
        <f t="shared" si="46"/>
        <v>1</v>
      </c>
      <c r="H534">
        <f t="shared" si="47"/>
        <v>1900</v>
      </c>
    </row>
    <row r="535" spans="1:8" x14ac:dyDescent="0.2">
      <c r="A535" s="17"/>
      <c r="B535"/>
      <c r="C535" s="6" t="str">
        <f t="shared" si="43"/>
        <v/>
      </c>
      <c r="D535" s="10" t="str">
        <f t="shared" si="44"/>
        <v/>
      </c>
      <c r="E535" s="12" t="str">
        <f t="shared" si="45"/>
        <v/>
      </c>
      <c r="F535" s="13" t="str">
        <f>IF(B535="","",E535/MAX(E$23:E534)-1)</f>
        <v/>
      </c>
      <c r="G535">
        <f t="shared" si="46"/>
        <v>1</v>
      </c>
      <c r="H535">
        <f t="shared" si="47"/>
        <v>1900</v>
      </c>
    </row>
    <row r="536" spans="1:8" x14ac:dyDescent="0.2">
      <c r="A536" s="17"/>
      <c r="B536"/>
      <c r="C536" s="6" t="str">
        <f t="shared" si="43"/>
        <v/>
      </c>
      <c r="D536" s="10" t="str">
        <f t="shared" si="44"/>
        <v/>
      </c>
      <c r="E536" s="12" t="str">
        <f t="shared" si="45"/>
        <v/>
      </c>
      <c r="F536" s="13" t="str">
        <f>IF(B536="","",E536/MAX(E$23:E535)-1)</f>
        <v/>
      </c>
      <c r="G536">
        <f t="shared" si="46"/>
        <v>1</v>
      </c>
      <c r="H536">
        <f t="shared" si="47"/>
        <v>1900</v>
      </c>
    </row>
    <row r="537" spans="1:8" x14ac:dyDescent="0.2">
      <c r="A537" s="17"/>
      <c r="B537"/>
      <c r="C537" s="6" t="str">
        <f t="shared" si="43"/>
        <v/>
      </c>
      <c r="D537" s="10" t="str">
        <f t="shared" si="44"/>
        <v/>
      </c>
      <c r="E537" s="12" t="str">
        <f t="shared" ref="E537:E573" si="48">IF(B537="","",E536*(1+D537))</f>
        <v/>
      </c>
      <c r="F537" s="13" t="str">
        <f>IF(B537="","",E537/MAX(E$23:E536)-1)</f>
        <v/>
      </c>
      <c r="G537">
        <f t="shared" ref="G537:G600" si="49">MONTH(A537)</f>
        <v>1</v>
      </c>
      <c r="H537">
        <f t="shared" ref="H537:H600" si="50">YEAR(A537)</f>
        <v>1900</v>
      </c>
    </row>
    <row r="538" spans="1:8" x14ac:dyDescent="0.2">
      <c r="A538" s="17"/>
      <c r="B538"/>
      <c r="C538" s="6" t="str">
        <f t="shared" ref="C538:C596" si="51">IF(B538="","",C537+B538)</f>
        <v/>
      </c>
      <c r="D538" s="10" t="str">
        <f t="shared" ref="D538:D573" si="52">IF(B538="","",C538/C537-1)</f>
        <v/>
      </c>
      <c r="E538" s="12" t="str">
        <f t="shared" si="48"/>
        <v/>
      </c>
      <c r="F538" s="13" t="str">
        <f>IF(B538="","",E538/MAX(E$23:E537)-1)</f>
        <v/>
      </c>
      <c r="G538">
        <f t="shared" si="49"/>
        <v>1</v>
      </c>
      <c r="H538">
        <f t="shared" si="50"/>
        <v>1900</v>
      </c>
    </row>
    <row r="539" spans="1:8" x14ac:dyDescent="0.2">
      <c r="A539" s="17"/>
      <c r="B539"/>
      <c r="C539" s="6" t="str">
        <f t="shared" si="51"/>
        <v/>
      </c>
      <c r="D539" s="10" t="str">
        <f t="shared" si="52"/>
        <v/>
      </c>
      <c r="E539" s="12" t="str">
        <f t="shared" si="48"/>
        <v/>
      </c>
      <c r="F539" s="13" t="str">
        <f>IF(B539="","",E539/MAX(E$23:E538)-1)</f>
        <v/>
      </c>
      <c r="G539">
        <f t="shared" si="49"/>
        <v>1</v>
      </c>
      <c r="H539">
        <f t="shared" si="50"/>
        <v>1900</v>
      </c>
    </row>
    <row r="540" spans="1:8" x14ac:dyDescent="0.2">
      <c r="A540" s="17"/>
      <c r="B540"/>
      <c r="C540" s="6" t="str">
        <f t="shared" si="51"/>
        <v/>
      </c>
      <c r="D540" s="10" t="str">
        <f t="shared" si="52"/>
        <v/>
      </c>
      <c r="E540" s="12" t="str">
        <f t="shared" si="48"/>
        <v/>
      </c>
      <c r="F540" s="13" t="str">
        <f>IF(B540="","",E540/MAX(E$23:E539)-1)</f>
        <v/>
      </c>
      <c r="G540">
        <f t="shared" si="49"/>
        <v>1</v>
      </c>
      <c r="H540">
        <f t="shared" si="50"/>
        <v>1900</v>
      </c>
    </row>
    <row r="541" spans="1:8" x14ac:dyDescent="0.2">
      <c r="A541" s="17"/>
      <c r="B541"/>
      <c r="C541" s="6" t="str">
        <f t="shared" si="51"/>
        <v/>
      </c>
      <c r="D541" s="10" t="str">
        <f t="shared" si="52"/>
        <v/>
      </c>
      <c r="E541" s="12" t="str">
        <f t="shared" si="48"/>
        <v/>
      </c>
      <c r="F541" s="13" t="str">
        <f>IF(B541="","",E541/MAX(E$23:E540)-1)</f>
        <v/>
      </c>
      <c r="G541">
        <f t="shared" si="49"/>
        <v>1</v>
      </c>
      <c r="H541">
        <f t="shared" si="50"/>
        <v>1900</v>
      </c>
    </row>
    <row r="542" spans="1:8" x14ac:dyDescent="0.2">
      <c r="A542" s="17"/>
      <c r="B542"/>
      <c r="C542" s="6" t="str">
        <f t="shared" si="51"/>
        <v/>
      </c>
      <c r="D542" s="10" t="str">
        <f t="shared" si="52"/>
        <v/>
      </c>
      <c r="E542" s="12" t="str">
        <f t="shared" si="48"/>
        <v/>
      </c>
      <c r="F542" s="13" t="str">
        <f>IF(B542="","",E542/MAX(E$23:E541)-1)</f>
        <v/>
      </c>
      <c r="G542">
        <f t="shared" si="49"/>
        <v>1</v>
      </c>
      <c r="H542">
        <f t="shared" si="50"/>
        <v>1900</v>
      </c>
    </row>
    <row r="543" spans="1:8" x14ac:dyDescent="0.2">
      <c r="A543" s="17"/>
      <c r="B543"/>
      <c r="C543" s="6" t="str">
        <f t="shared" si="51"/>
        <v/>
      </c>
      <c r="D543" s="10" t="str">
        <f t="shared" si="52"/>
        <v/>
      </c>
      <c r="E543" s="12" t="str">
        <f t="shared" si="48"/>
        <v/>
      </c>
      <c r="F543" s="13" t="str">
        <f>IF(B543="","",E543/MAX(E$23:E542)-1)</f>
        <v/>
      </c>
      <c r="G543">
        <f t="shared" si="49"/>
        <v>1</v>
      </c>
      <c r="H543">
        <f t="shared" si="50"/>
        <v>1900</v>
      </c>
    </row>
    <row r="544" spans="1:8" x14ac:dyDescent="0.2">
      <c r="A544" s="17"/>
      <c r="B544"/>
      <c r="C544" s="6" t="str">
        <f t="shared" si="51"/>
        <v/>
      </c>
      <c r="D544" s="10" t="str">
        <f t="shared" si="52"/>
        <v/>
      </c>
      <c r="E544" s="12" t="str">
        <f t="shared" si="48"/>
        <v/>
      </c>
      <c r="F544" s="13" t="str">
        <f>IF(B544="","",E544/MAX(E$23:E543)-1)</f>
        <v/>
      </c>
      <c r="G544">
        <f t="shared" si="49"/>
        <v>1</v>
      </c>
      <c r="H544">
        <f t="shared" si="50"/>
        <v>1900</v>
      </c>
    </row>
    <row r="545" spans="1:8" x14ac:dyDescent="0.2">
      <c r="A545" s="17"/>
      <c r="B545"/>
      <c r="C545" s="6" t="str">
        <f t="shared" si="51"/>
        <v/>
      </c>
      <c r="D545" s="10" t="str">
        <f t="shared" si="52"/>
        <v/>
      </c>
      <c r="E545" s="12" t="str">
        <f t="shared" si="48"/>
        <v/>
      </c>
      <c r="F545" s="13" t="str">
        <f>IF(B545="","",E545/MAX(E$23:E544)-1)</f>
        <v/>
      </c>
      <c r="G545">
        <f t="shared" si="49"/>
        <v>1</v>
      </c>
      <c r="H545">
        <f t="shared" si="50"/>
        <v>1900</v>
      </c>
    </row>
    <row r="546" spans="1:8" x14ac:dyDescent="0.2">
      <c r="A546" s="17"/>
      <c r="B546"/>
      <c r="C546" s="6" t="str">
        <f t="shared" si="51"/>
        <v/>
      </c>
      <c r="D546" s="10" t="str">
        <f t="shared" si="52"/>
        <v/>
      </c>
      <c r="E546" s="12" t="str">
        <f t="shared" si="48"/>
        <v/>
      </c>
      <c r="F546" s="13" t="str">
        <f>IF(B546="","",E546/MAX(E$23:E545)-1)</f>
        <v/>
      </c>
      <c r="G546">
        <f t="shared" si="49"/>
        <v>1</v>
      </c>
      <c r="H546">
        <f t="shared" si="50"/>
        <v>1900</v>
      </c>
    </row>
    <row r="547" spans="1:8" x14ac:dyDescent="0.2">
      <c r="A547" s="17"/>
      <c r="B547"/>
      <c r="C547" s="6" t="str">
        <f t="shared" si="51"/>
        <v/>
      </c>
      <c r="D547" s="10" t="str">
        <f t="shared" si="52"/>
        <v/>
      </c>
      <c r="E547" s="12" t="str">
        <f t="shared" si="48"/>
        <v/>
      </c>
      <c r="F547" s="13" t="str">
        <f>IF(B547="","",E547/MAX(E$23:E546)-1)</f>
        <v/>
      </c>
      <c r="G547">
        <f t="shared" si="49"/>
        <v>1</v>
      </c>
      <c r="H547">
        <f t="shared" si="50"/>
        <v>1900</v>
      </c>
    </row>
    <row r="548" spans="1:8" x14ac:dyDescent="0.2">
      <c r="A548" s="17"/>
      <c r="B548"/>
      <c r="C548" s="6" t="str">
        <f t="shared" si="51"/>
        <v/>
      </c>
      <c r="D548" s="10" t="str">
        <f t="shared" si="52"/>
        <v/>
      </c>
      <c r="E548" s="12" t="str">
        <f t="shared" si="48"/>
        <v/>
      </c>
      <c r="F548" s="13" t="str">
        <f>IF(B548="","",E548/MAX(E$23:E547)-1)</f>
        <v/>
      </c>
      <c r="G548">
        <f t="shared" si="49"/>
        <v>1</v>
      </c>
      <c r="H548">
        <f t="shared" si="50"/>
        <v>1900</v>
      </c>
    </row>
    <row r="549" spans="1:8" x14ac:dyDescent="0.2">
      <c r="A549" s="17"/>
      <c r="B549"/>
      <c r="C549" s="6" t="str">
        <f t="shared" si="51"/>
        <v/>
      </c>
      <c r="D549" s="10" t="str">
        <f t="shared" si="52"/>
        <v/>
      </c>
      <c r="E549" s="12" t="str">
        <f t="shared" si="48"/>
        <v/>
      </c>
      <c r="F549" s="13" t="str">
        <f>IF(B549="","",E549/MAX(E$23:E548)-1)</f>
        <v/>
      </c>
      <c r="G549">
        <f t="shared" si="49"/>
        <v>1</v>
      </c>
      <c r="H549">
        <f t="shared" si="50"/>
        <v>1900</v>
      </c>
    </row>
    <row r="550" spans="1:8" x14ac:dyDescent="0.2">
      <c r="A550" s="17"/>
      <c r="B550"/>
      <c r="C550" s="6" t="str">
        <f t="shared" si="51"/>
        <v/>
      </c>
      <c r="D550" s="10" t="str">
        <f t="shared" si="52"/>
        <v/>
      </c>
      <c r="E550" s="12" t="str">
        <f t="shared" si="48"/>
        <v/>
      </c>
      <c r="F550" s="13" t="str">
        <f>IF(B550="","",E550/MAX(E$23:E549)-1)</f>
        <v/>
      </c>
      <c r="G550">
        <f t="shared" si="49"/>
        <v>1</v>
      </c>
      <c r="H550">
        <f t="shared" si="50"/>
        <v>1900</v>
      </c>
    </row>
    <row r="551" spans="1:8" x14ac:dyDescent="0.2">
      <c r="A551" s="17"/>
      <c r="B551"/>
      <c r="C551" s="6" t="str">
        <f t="shared" si="51"/>
        <v/>
      </c>
      <c r="D551" s="10" t="str">
        <f t="shared" si="52"/>
        <v/>
      </c>
      <c r="E551" s="12" t="str">
        <f t="shared" si="48"/>
        <v/>
      </c>
      <c r="F551" s="13" t="str">
        <f>IF(B551="","",E551/MAX(E$23:E550)-1)</f>
        <v/>
      </c>
      <c r="G551">
        <f t="shared" si="49"/>
        <v>1</v>
      </c>
      <c r="H551">
        <f t="shared" si="50"/>
        <v>1900</v>
      </c>
    </row>
    <row r="552" spans="1:8" x14ac:dyDescent="0.2">
      <c r="A552" s="17"/>
      <c r="B552"/>
      <c r="C552" s="6" t="str">
        <f t="shared" si="51"/>
        <v/>
      </c>
      <c r="D552" s="10" t="str">
        <f t="shared" si="52"/>
        <v/>
      </c>
      <c r="E552" s="12" t="str">
        <f t="shared" si="48"/>
        <v/>
      </c>
      <c r="F552" s="13" t="str">
        <f>IF(B552="","",E552/MAX(E$23:E551)-1)</f>
        <v/>
      </c>
      <c r="G552">
        <f t="shared" si="49"/>
        <v>1</v>
      </c>
      <c r="H552">
        <f t="shared" si="50"/>
        <v>1900</v>
      </c>
    </row>
    <row r="553" spans="1:8" x14ac:dyDescent="0.2">
      <c r="A553" s="17"/>
      <c r="B553"/>
      <c r="C553" s="6" t="str">
        <f t="shared" si="51"/>
        <v/>
      </c>
      <c r="D553" s="10" t="str">
        <f t="shared" si="52"/>
        <v/>
      </c>
      <c r="E553" s="12" t="str">
        <f t="shared" si="48"/>
        <v/>
      </c>
      <c r="F553" s="13" t="str">
        <f>IF(B553="","",E553/MAX(E$23:E552)-1)</f>
        <v/>
      </c>
      <c r="G553">
        <f t="shared" si="49"/>
        <v>1</v>
      </c>
      <c r="H553">
        <f t="shared" si="50"/>
        <v>1900</v>
      </c>
    </row>
    <row r="554" spans="1:8" x14ac:dyDescent="0.2">
      <c r="A554" s="17"/>
      <c r="B554"/>
      <c r="C554" s="6" t="str">
        <f t="shared" si="51"/>
        <v/>
      </c>
      <c r="D554" s="10" t="str">
        <f t="shared" si="52"/>
        <v/>
      </c>
      <c r="E554" s="12" t="str">
        <f t="shared" si="48"/>
        <v/>
      </c>
      <c r="F554" s="13" t="str">
        <f>IF(B554="","",E554/MAX(E$23:E553)-1)</f>
        <v/>
      </c>
      <c r="G554">
        <f t="shared" si="49"/>
        <v>1</v>
      </c>
      <c r="H554">
        <f t="shared" si="50"/>
        <v>1900</v>
      </c>
    </row>
    <row r="555" spans="1:8" x14ac:dyDescent="0.2">
      <c r="A555" s="17"/>
      <c r="B555"/>
      <c r="C555" s="6" t="str">
        <f t="shared" si="51"/>
        <v/>
      </c>
      <c r="D555" s="10" t="str">
        <f t="shared" si="52"/>
        <v/>
      </c>
      <c r="E555" s="12" t="str">
        <f t="shared" si="48"/>
        <v/>
      </c>
      <c r="F555" s="13" t="str">
        <f>IF(B555="","",E555/MAX(E$23:E554)-1)</f>
        <v/>
      </c>
      <c r="G555">
        <f t="shared" si="49"/>
        <v>1</v>
      </c>
      <c r="H555">
        <f t="shared" si="50"/>
        <v>1900</v>
      </c>
    </row>
    <row r="556" spans="1:8" x14ac:dyDescent="0.2">
      <c r="A556" s="17"/>
      <c r="B556"/>
      <c r="C556" s="6" t="str">
        <f t="shared" si="51"/>
        <v/>
      </c>
      <c r="D556" s="10" t="str">
        <f t="shared" si="52"/>
        <v/>
      </c>
      <c r="E556" s="12" t="str">
        <f t="shared" si="48"/>
        <v/>
      </c>
      <c r="F556" s="13" t="str">
        <f>IF(B556="","",E556/MAX(E$23:E555)-1)</f>
        <v/>
      </c>
      <c r="G556">
        <f t="shared" si="49"/>
        <v>1</v>
      </c>
      <c r="H556">
        <f t="shared" si="50"/>
        <v>1900</v>
      </c>
    </row>
    <row r="557" spans="1:8" x14ac:dyDescent="0.2">
      <c r="A557" s="17"/>
      <c r="B557"/>
      <c r="C557" s="6" t="str">
        <f t="shared" si="51"/>
        <v/>
      </c>
      <c r="D557" s="10" t="str">
        <f t="shared" si="52"/>
        <v/>
      </c>
      <c r="E557" s="12" t="str">
        <f t="shared" si="48"/>
        <v/>
      </c>
      <c r="F557" s="13" t="str">
        <f>IF(B557="","",E557/MAX(E$23:E556)-1)</f>
        <v/>
      </c>
      <c r="G557">
        <f t="shared" si="49"/>
        <v>1</v>
      </c>
      <c r="H557">
        <f t="shared" si="50"/>
        <v>1900</v>
      </c>
    </row>
    <row r="558" spans="1:8" x14ac:dyDescent="0.2">
      <c r="A558" s="17"/>
      <c r="B558"/>
      <c r="C558" s="6" t="str">
        <f t="shared" si="51"/>
        <v/>
      </c>
      <c r="D558" s="10" t="str">
        <f t="shared" si="52"/>
        <v/>
      </c>
      <c r="E558" s="12" t="str">
        <f t="shared" si="48"/>
        <v/>
      </c>
      <c r="F558" s="13" t="str">
        <f>IF(B558="","",E558/MAX(E$23:E557)-1)</f>
        <v/>
      </c>
      <c r="G558">
        <f t="shared" si="49"/>
        <v>1</v>
      </c>
      <c r="H558">
        <f t="shared" si="50"/>
        <v>1900</v>
      </c>
    </row>
    <row r="559" spans="1:8" x14ac:dyDescent="0.2">
      <c r="A559" s="17"/>
      <c r="B559"/>
      <c r="C559" s="6" t="str">
        <f t="shared" si="51"/>
        <v/>
      </c>
      <c r="D559" s="10" t="str">
        <f t="shared" si="52"/>
        <v/>
      </c>
      <c r="E559" s="12" t="str">
        <f t="shared" si="48"/>
        <v/>
      </c>
      <c r="F559" s="13" t="str">
        <f>IF(B559="","",E559/MAX(E$23:E558)-1)</f>
        <v/>
      </c>
      <c r="G559">
        <f t="shared" si="49"/>
        <v>1</v>
      </c>
      <c r="H559">
        <f t="shared" si="50"/>
        <v>1900</v>
      </c>
    </row>
    <row r="560" spans="1:8" x14ac:dyDescent="0.2">
      <c r="A560" s="17"/>
      <c r="B560"/>
      <c r="C560" s="6" t="str">
        <f t="shared" si="51"/>
        <v/>
      </c>
      <c r="D560" s="10" t="str">
        <f t="shared" si="52"/>
        <v/>
      </c>
      <c r="E560" s="12" t="str">
        <f t="shared" si="48"/>
        <v/>
      </c>
      <c r="F560" s="13" t="str">
        <f>IF(B560="","",E560/MAX(E$23:E559)-1)</f>
        <v/>
      </c>
      <c r="G560">
        <f t="shared" si="49"/>
        <v>1</v>
      </c>
      <c r="H560">
        <f t="shared" si="50"/>
        <v>1900</v>
      </c>
    </row>
    <row r="561" spans="1:8" x14ac:dyDescent="0.2">
      <c r="A561" s="17"/>
      <c r="B561"/>
      <c r="C561" s="6" t="str">
        <f t="shared" si="51"/>
        <v/>
      </c>
      <c r="D561" s="10" t="str">
        <f t="shared" si="52"/>
        <v/>
      </c>
      <c r="E561" s="12" t="str">
        <f t="shared" si="48"/>
        <v/>
      </c>
      <c r="F561" s="13" t="str">
        <f>IF(B561="","",E561/MAX(E$23:E560)-1)</f>
        <v/>
      </c>
      <c r="G561">
        <f t="shared" si="49"/>
        <v>1</v>
      </c>
      <c r="H561">
        <f t="shared" si="50"/>
        <v>1900</v>
      </c>
    </row>
    <row r="562" spans="1:8" x14ac:dyDescent="0.2">
      <c r="A562" s="17"/>
      <c r="B562"/>
      <c r="C562" s="6" t="str">
        <f t="shared" si="51"/>
        <v/>
      </c>
      <c r="D562" s="10" t="str">
        <f t="shared" si="52"/>
        <v/>
      </c>
      <c r="E562" s="12" t="str">
        <f t="shared" si="48"/>
        <v/>
      </c>
      <c r="F562" s="13" t="str">
        <f>IF(B562="","",E562/MAX(E$23:E561)-1)</f>
        <v/>
      </c>
      <c r="G562">
        <f t="shared" si="49"/>
        <v>1</v>
      </c>
      <c r="H562">
        <f t="shared" si="50"/>
        <v>1900</v>
      </c>
    </row>
    <row r="563" spans="1:8" x14ac:dyDescent="0.2">
      <c r="A563" s="17"/>
      <c r="B563"/>
      <c r="C563" s="6" t="str">
        <f t="shared" si="51"/>
        <v/>
      </c>
      <c r="D563" s="10" t="str">
        <f t="shared" si="52"/>
        <v/>
      </c>
      <c r="E563" s="12" t="str">
        <f t="shared" si="48"/>
        <v/>
      </c>
      <c r="F563" s="13" t="str">
        <f>IF(B563="","",E563/MAX(E$23:E562)-1)</f>
        <v/>
      </c>
      <c r="G563">
        <f t="shared" si="49"/>
        <v>1</v>
      </c>
      <c r="H563">
        <f t="shared" si="50"/>
        <v>1900</v>
      </c>
    </row>
    <row r="564" spans="1:8" x14ac:dyDescent="0.2">
      <c r="A564" s="17"/>
      <c r="B564"/>
      <c r="C564" s="6" t="str">
        <f t="shared" si="51"/>
        <v/>
      </c>
      <c r="D564" s="10" t="str">
        <f t="shared" si="52"/>
        <v/>
      </c>
      <c r="E564" s="12" t="str">
        <f t="shared" si="48"/>
        <v/>
      </c>
      <c r="F564" s="13" t="str">
        <f>IF(B564="","",E564/MAX(E$23:E563)-1)</f>
        <v/>
      </c>
      <c r="G564">
        <f t="shared" si="49"/>
        <v>1</v>
      </c>
      <c r="H564">
        <f t="shared" si="50"/>
        <v>1900</v>
      </c>
    </row>
    <row r="565" spans="1:8" x14ac:dyDescent="0.2">
      <c r="A565" s="17"/>
      <c r="B565"/>
      <c r="C565" s="6" t="str">
        <f t="shared" si="51"/>
        <v/>
      </c>
      <c r="D565" s="10" t="str">
        <f t="shared" si="52"/>
        <v/>
      </c>
      <c r="E565" s="12" t="str">
        <f t="shared" si="48"/>
        <v/>
      </c>
      <c r="F565" s="13" t="str">
        <f>IF(B565="","",E565/MAX(E$23:E564)-1)</f>
        <v/>
      </c>
      <c r="G565">
        <f t="shared" si="49"/>
        <v>1</v>
      </c>
      <c r="H565">
        <f t="shared" si="50"/>
        <v>1900</v>
      </c>
    </row>
    <row r="566" spans="1:8" x14ac:dyDescent="0.2">
      <c r="A566" s="17"/>
      <c r="B566"/>
      <c r="C566" s="6" t="str">
        <f t="shared" si="51"/>
        <v/>
      </c>
      <c r="D566" s="10" t="str">
        <f t="shared" si="52"/>
        <v/>
      </c>
      <c r="E566" s="12" t="str">
        <f t="shared" si="48"/>
        <v/>
      </c>
      <c r="F566" s="13" t="str">
        <f>IF(B566="","",E566/MAX(E$23:E565)-1)</f>
        <v/>
      </c>
      <c r="G566">
        <f t="shared" si="49"/>
        <v>1</v>
      </c>
      <c r="H566">
        <f t="shared" si="50"/>
        <v>1900</v>
      </c>
    </row>
    <row r="567" spans="1:8" x14ac:dyDescent="0.2">
      <c r="A567" s="17"/>
      <c r="B567"/>
      <c r="C567" s="6" t="str">
        <f t="shared" si="51"/>
        <v/>
      </c>
      <c r="D567" s="10" t="str">
        <f t="shared" si="52"/>
        <v/>
      </c>
      <c r="E567" s="12" t="str">
        <f t="shared" si="48"/>
        <v/>
      </c>
      <c r="F567" s="13" t="str">
        <f>IF(B567="","",E567/MAX(E$23:E566)-1)</f>
        <v/>
      </c>
      <c r="G567">
        <f t="shared" si="49"/>
        <v>1</v>
      </c>
      <c r="H567">
        <f t="shared" si="50"/>
        <v>1900</v>
      </c>
    </row>
    <row r="568" spans="1:8" x14ac:dyDescent="0.2">
      <c r="A568" s="17"/>
      <c r="B568"/>
      <c r="C568" s="6" t="str">
        <f t="shared" si="51"/>
        <v/>
      </c>
      <c r="D568" s="10" t="str">
        <f t="shared" si="52"/>
        <v/>
      </c>
      <c r="E568" s="12" t="str">
        <f t="shared" si="48"/>
        <v/>
      </c>
      <c r="F568" s="13" t="str">
        <f>IF(B568="","",E568/MAX(E$23:E567)-1)</f>
        <v/>
      </c>
      <c r="G568">
        <f t="shared" si="49"/>
        <v>1</v>
      </c>
      <c r="H568">
        <f t="shared" si="50"/>
        <v>1900</v>
      </c>
    </row>
    <row r="569" spans="1:8" x14ac:dyDescent="0.2">
      <c r="A569" s="17"/>
      <c r="B569"/>
      <c r="C569" s="6" t="str">
        <f t="shared" si="51"/>
        <v/>
      </c>
      <c r="D569" s="10" t="str">
        <f t="shared" si="52"/>
        <v/>
      </c>
      <c r="E569" s="12" t="str">
        <f t="shared" si="48"/>
        <v/>
      </c>
      <c r="F569" s="13" t="str">
        <f>IF(B569="","",E569/MAX(E$23:E568)-1)</f>
        <v/>
      </c>
      <c r="G569">
        <f t="shared" si="49"/>
        <v>1</v>
      </c>
      <c r="H569">
        <f t="shared" si="50"/>
        <v>1900</v>
      </c>
    </row>
    <row r="570" spans="1:8" x14ac:dyDescent="0.2">
      <c r="B570"/>
      <c r="C570" s="6" t="str">
        <f t="shared" si="51"/>
        <v/>
      </c>
      <c r="D570" s="10" t="str">
        <f t="shared" si="52"/>
        <v/>
      </c>
      <c r="E570" s="12" t="str">
        <f t="shared" si="48"/>
        <v/>
      </c>
      <c r="F570" s="13" t="str">
        <f>IF(B570="","",E570/MAX(E$23:E569)-1)</f>
        <v/>
      </c>
      <c r="G570">
        <f t="shared" si="49"/>
        <v>1</v>
      </c>
      <c r="H570">
        <f t="shared" si="50"/>
        <v>1900</v>
      </c>
    </row>
    <row r="571" spans="1:8" x14ac:dyDescent="0.2">
      <c r="B571"/>
      <c r="C571" s="6" t="str">
        <f t="shared" si="51"/>
        <v/>
      </c>
      <c r="D571" s="10" t="str">
        <f t="shared" si="52"/>
        <v/>
      </c>
      <c r="E571" s="12" t="str">
        <f t="shared" si="48"/>
        <v/>
      </c>
      <c r="F571" s="13" t="str">
        <f>IF(B571="","",E571/MAX(E$23:E570)-1)</f>
        <v/>
      </c>
      <c r="G571">
        <f t="shared" si="49"/>
        <v>1</v>
      </c>
      <c r="H571">
        <f t="shared" si="50"/>
        <v>1900</v>
      </c>
    </row>
    <row r="572" spans="1:8" x14ac:dyDescent="0.2">
      <c r="B572"/>
      <c r="C572" s="6" t="str">
        <f t="shared" si="51"/>
        <v/>
      </c>
      <c r="D572" s="10" t="str">
        <f t="shared" si="52"/>
        <v/>
      </c>
      <c r="E572" s="12" t="str">
        <f t="shared" si="48"/>
        <v/>
      </c>
      <c r="F572" s="13" t="str">
        <f>IF(B572="","",E572/MAX(E$23:E571)-1)</f>
        <v/>
      </c>
      <c r="G572">
        <f t="shared" si="49"/>
        <v>1</v>
      </c>
      <c r="H572">
        <f t="shared" si="50"/>
        <v>1900</v>
      </c>
    </row>
    <row r="573" spans="1:8" x14ac:dyDescent="0.2">
      <c r="B573"/>
      <c r="C573" s="6" t="str">
        <f t="shared" si="51"/>
        <v/>
      </c>
      <c r="D573" s="10" t="str">
        <f t="shared" si="52"/>
        <v/>
      </c>
      <c r="E573" s="12" t="str">
        <f t="shared" si="48"/>
        <v/>
      </c>
      <c r="F573" s="13" t="str">
        <f>IF(B573="","",E573/MAX(E$23:E572)-1)</f>
        <v/>
      </c>
      <c r="G573">
        <f t="shared" si="49"/>
        <v>1</v>
      </c>
      <c r="H573">
        <f t="shared" si="50"/>
        <v>1900</v>
      </c>
    </row>
    <row r="574" spans="1:8" x14ac:dyDescent="0.2">
      <c r="B574"/>
      <c r="C574" s="6" t="str">
        <f t="shared" si="51"/>
        <v/>
      </c>
      <c r="D574" s="10" t="str">
        <f t="shared" ref="D574:D606" si="53">IF(B574="","",C574/C573-1)</f>
        <v/>
      </c>
      <c r="E574" s="12" t="str">
        <f t="shared" ref="E574:E606" si="54">IF(B574="","",E573*(1+D574))</f>
        <v/>
      </c>
      <c r="F574" s="13" t="str">
        <f>IF(B574="","",E574/MAX(E$23:E573)-1)</f>
        <v/>
      </c>
      <c r="G574">
        <f t="shared" si="49"/>
        <v>1</v>
      </c>
      <c r="H574">
        <f t="shared" si="50"/>
        <v>1900</v>
      </c>
    </row>
    <row r="575" spans="1:8" x14ac:dyDescent="0.2">
      <c r="B575"/>
      <c r="C575" s="6" t="str">
        <f t="shared" si="51"/>
        <v/>
      </c>
      <c r="D575" s="10" t="str">
        <f t="shared" si="53"/>
        <v/>
      </c>
      <c r="E575" s="12" t="str">
        <f t="shared" si="54"/>
        <v/>
      </c>
      <c r="F575" s="13" t="str">
        <f>IF(B575="","",E575/MAX(E$23:E574)-1)</f>
        <v/>
      </c>
      <c r="G575">
        <f t="shared" si="49"/>
        <v>1</v>
      </c>
      <c r="H575">
        <f t="shared" si="50"/>
        <v>1900</v>
      </c>
    </row>
    <row r="576" spans="1:8" x14ac:dyDescent="0.2">
      <c r="B576"/>
      <c r="C576" s="6" t="str">
        <f t="shared" si="51"/>
        <v/>
      </c>
      <c r="D576" s="10" t="str">
        <f t="shared" si="53"/>
        <v/>
      </c>
      <c r="E576" s="12" t="str">
        <f t="shared" si="54"/>
        <v/>
      </c>
      <c r="F576" s="13" t="str">
        <f>IF(B576="","",E576/MAX(E$23:E575)-1)</f>
        <v/>
      </c>
      <c r="G576">
        <f t="shared" si="49"/>
        <v>1</v>
      </c>
      <c r="H576">
        <f t="shared" si="50"/>
        <v>1900</v>
      </c>
    </row>
    <row r="577" spans="2:8" x14ac:dyDescent="0.2">
      <c r="B577"/>
      <c r="C577" s="6" t="str">
        <f t="shared" si="51"/>
        <v/>
      </c>
      <c r="D577" s="10" t="str">
        <f t="shared" si="53"/>
        <v/>
      </c>
      <c r="E577" s="12" t="str">
        <f t="shared" si="54"/>
        <v/>
      </c>
      <c r="F577" s="13" t="str">
        <f>IF(B577="","",E577/MAX(E$23:E576)-1)</f>
        <v/>
      </c>
      <c r="G577">
        <f t="shared" si="49"/>
        <v>1</v>
      </c>
      <c r="H577">
        <f t="shared" si="50"/>
        <v>1900</v>
      </c>
    </row>
    <row r="578" spans="2:8" x14ac:dyDescent="0.2">
      <c r="B578"/>
      <c r="C578" s="6" t="str">
        <f t="shared" si="51"/>
        <v/>
      </c>
      <c r="D578" s="10" t="str">
        <f t="shared" si="53"/>
        <v/>
      </c>
      <c r="E578" s="12" t="str">
        <f t="shared" si="54"/>
        <v/>
      </c>
      <c r="F578" s="13" t="str">
        <f>IF(B578="","",E578/MAX(E$23:E577)-1)</f>
        <v/>
      </c>
      <c r="G578">
        <f t="shared" si="49"/>
        <v>1</v>
      </c>
      <c r="H578">
        <f t="shared" si="50"/>
        <v>1900</v>
      </c>
    </row>
    <row r="579" spans="2:8" x14ac:dyDescent="0.2">
      <c r="B579"/>
      <c r="C579" s="6" t="str">
        <f t="shared" si="51"/>
        <v/>
      </c>
      <c r="D579" s="10" t="str">
        <f t="shared" si="53"/>
        <v/>
      </c>
      <c r="E579" s="12" t="str">
        <f t="shared" si="54"/>
        <v/>
      </c>
      <c r="F579" s="13" t="str">
        <f>IF(B579="","",E579/MAX(E$23:E578)-1)</f>
        <v/>
      </c>
      <c r="G579">
        <f t="shared" si="49"/>
        <v>1</v>
      </c>
      <c r="H579">
        <f t="shared" si="50"/>
        <v>1900</v>
      </c>
    </row>
    <row r="580" spans="2:8" x14ac:dyDescent="0.2">
      <c r="B580"/>
      <c r="C580" s="6" t="str">
        <f t="shared" si="51"/>
        <v/>
      </c>
      <c r="D580" s="10" t="str">
        <f t="shared" si="53"/>
        <v/>
      </c>
      <c r="E580" s="12" t="str">
        <f t="shared" si="54"/>
        <v/>
      </c>
      <c r="F580" s="13" t="str">
        <f>IF(B580="","",E580/MAX(E$23:E579)-1)</f>
        <v/>
      </c>
      <c r="G580">
        <f t="shared" si="49"/>
        <v>1</v>
      </c>
      <c r="H580">
        <f t="shared" si="50"/>
        <v>1900</v>
      </c>
    </row>
    <row r="581" spans="2:8" x14ac:dyDescent="0.2">
      <c r="B581"/>
      <c r="C581" s="6" t="str">
        <f t="shared" si="51"/>
        <v/>
      </c>
      <c r="D581" s="10" t="str">
        <f t="shared" si="53"/>
        <v/>
      </c>
      <c r="E581" s="12" t="str">
        <f t="shared" si="54"/>
        <v/>
      </c>
      <c r="F581" s="13" t="str">
        <f>IF(B581="","",E581/MAX(E$23:E580)-1)</f>
        <v/>
      </c>
      <c r="G581">
        <f t="shared" si="49"/>
        <v>1</v>
      </c>
      <c r="H581">
        <f t="shared" si="50"/>
        <v>1900</v>
      </c>
    </row>
    <row r="582" spans="2:8" x14ac:dyDescent="0.2">
      <c r="B582"/>
      <c r="C582" s="6" t="str">
        <f t="shared" si="51"/>
        <v/>
      </c>
      <c r="D582" s="10" t="str">
        <f t="shared" si="53"/>
        <v/>
      </c>
      <c r="E582" s="12" t="str">
        <f t="shared" si="54"/>
        <v/>
      </c>
      <c r="F582" s="13" t="str">
        <f>IF(B582="","",E582/MAX(E$23:E581)-1)</f>
        <v/>
      </c>
      <c r="G582">
        <f t="shared" si="49"/>
        <v>1</v>
      </c>
      <c r="H582">
        <f t="shared" si="50"/>
        <v>1900</v>
      </c>
    </row>
    <row r="583" spans="2:8" x14ac:dyDescent="0.2">
      <c r="B583"/>
      <c r="C583" s="6" t="str">
        <f t="shared" si="51"/>
        <v/>
      </c>
      <c r="D583" s="10" t="str">
        <f t="shared" si="53"/>
        <v/>
      </c>
      <c r="E583" s="12" t="str">
        <f t="shared" si="54"/>
        <v/>
      </c>
      <c r="F583" s="13" t="str">
        <f>IF(B583="","",E583/MAX(E$23:E582)-1)</f>
        <v/>
      </c>
      <c r="G583">
        <f t="shared" si="49"/>
        <v>1</v>
      </c>
      <c r="H583">
        <f t="shared" si="50"/>
        <v>1900</v>
      </c>
    </row>
    <row r="584" spans="2:8" x14ac:dyDescent="0.2">
      <c r="B584"/>
      <c r="C584" s="6" t="str">
        <f t="shared" si="51"/>
        <v/>
      </c>
      <c r="D584" s="10" t="str">
        <f t="shared" si="53"/>
        <v/>
      </c>
      <c r="E584" s="12" t="str">
        <f t="shared" si="54"/>
        <v/>
      </c>
      <c r="F584" s="13" t="str">
        <f>IF(B584="","",E584/MAX(E$23:E583)-1)</f>
        <v/>
      </c>
      <c r="G584">
        <f t="shared" si="49"/>
        <v>1</v>
      </c>
      <c r="H584">
        <f t="shared" si="50"/>
        <v>1900</v>
      </c>
    </row>
    <row r="585" spans="2:8" x14ac:dyDescent="0.2">
      <c r="B585"/>
      <c r="C585" s="6" t="str">
        <f t="shared" si="51"/>
        <v/>
      </c>
      <c r="D585" s="10" t="str">
        <f t="shared" si="53"/>
        <v/>
      </c>
      <c r="E585" s="12" t="str">
        <f t="shared" si="54"/>
        <v/>
      </c>
      <c r="F585" s="13" t="str">
        <f>IF(B585="","",E585/MAX(E$23:E584)-1)</f>
        <v/>
      </c>
      <c r="G585">
        <f t="shared" si="49"/>
        <v>1</v>
      </c>
      <c r="H585">
        <f t="shared" si="50"/>
        <v>1900</v>
      </c>
    </row>
    <row r="586" spans="2:8" x14ac:dyDescent="0.2">
      <c r="B586"/>
      <c r="C586" s="6" t="str">
        <f t="shared" si="51"/>
        <v/>
      </c>
      <c r="D586" s="10" t="str">
        <f t="shared" si="53"/>
        <v/>
      </c>
      <c r="E586" s="12" t="str">
        <f t="shared" si="54"/>
        <v/>
      </c>
      <c r="F586" s="13" t="str">
        <f>IF(B586="","",E586/MAX(E$23:E585)-1)</f>
        <v/>
      </c>
      <c r="G586">
        <f t="shared" si="49"/>
        <v>1</v>
      </c>
      <c r="H586">
        <f t="shared" si="50"/>
        <v>1900</v>
      </c>
    </row>
    <row r="587" spans="2:8" x14ac:dyDescent="0.2">
      <c r="B587"/>
      <c r="C587" s="6" t="str">
        <f t="shared" si="51"/>
        <v/>
      </c>
      <c r="D587" s="10" t="str">
        <f t="shared" si="53"/>
        <v/>
      </c>
      <c r="E587" s="12" t="str">
        <f t="shared" si="54"/>
        <v/>
      </c>
      <c r="F587" s="13" t="str">
        <f>IF(B587="","",E587/MAX(E$23:E586)-1)</f>
        <v/>
      </c>
      <c r="G587">
        <f t="shared" si="49"/>
        <v>1</v>
      </c>
      <c r="H587">
        <f t="shared" si="50"/>
        <v>1900</v>
      </c>
    </row>
    <row r="588" spans="2:8" x14ac:dyDescent="0.2">
      <c r="B588"/>
      <c r="C588" s="6" t="str">
        <f t="shared" si="51"/>
        <v/>
      </c>
      <c r="D588" s="10" t="str">
        <f t="shared" si="53"/>
        <v/>
      </c>
      <c r="E588" s="12" t="str">
        <f t="shared" si="54"/>
        <v/>
      </c>
      <c r="F588" s="13" t="str">
        <f>IF(B588="","",E588/MAX(E$23:E587)-1)</f>
        <v/>
      </c>
      <c r="G588">
        <f t="shared" si="49"/>
        <v>1</v>
      </c>
      <c r="H588">
        <f t="shared" si="50"/>
        <v>1900</v>
      </c>
    </row>
    <row r="589" spans="2:8" x14ac:dyDescent="0.2">
      <c r="B589"/>
      <c r="C589" s="6" t="str">
        <f t="shared" si="51"/>
        <v/>
      </c>
      <c r="D589" s="10" t="str">
        <f t="shared" si="53"/>
        <v/>
      </c>
      <c r="E589" s="12" t="str">
        <f t="shared" si="54"/>
        <v/>
      </c>
      <c r="F589" s="13" t="str">
        <f>IF(B589="","",E589/MAX(E$23:E588)-1)</f>
        <v/>
      </c>
      <c r="G589">
        <f t="shared" si="49"/>
        <v>1</v>
      </c>
      <c r="H589">
        <f t="shared" si="50"/>
        <v>1900</v>
      </c>
    </row>
    <row r="590" spans="2:8" x14ac:dyDescent="0.2">
      <c r="B590"/>
      <c r="C590" s="6" t="str">
        <f t="shared" si="51"/>
        <v/>
      </c>
      <c r="D590" s="10" t="str">
        <f t="shared" si="53"/>
        <v/>
      </c>
      <c r="E590" s="12" t="str">
        <f t="shared" si="54"/>
        <v/>
      </c>
      <c r="F590" s="13" t="str">
        <f>IF(B590="","",E590/MAX(E$23:E589)-1)</f>
        <v/>
      </c>
      <c r="G590">
        <f t="shared" si="49"/>
        <v>1</v>
      </c>
      <c r="H590">
        <f t="shared" si="50"/>
        <v>1900</v>
      </c>
    </row>
    <row r="591" spans="2:8" x14ac:dyDescent="0.2">
      <c r="B591"/>
      <c r="C591" s="6" t="str">
        <f t="shared" si="51"/>
        <v/>
      </c>
      <c r="D591" s="10" t="str">
        <f t="shared" si="53"/>
        <v/>
      </c>
      <c r="E591" s="12" t="str">
        <f t="shared" si="54"/>
        <v/>
      </c>
      <c r="F591" s="13" t="str">
        <f>IF(B591="","",E591/MAX(E$23:E590)-1)</f>
        <v/>
      </c>
      <c r="G591">
        <f t="shared" si="49"/>
        <v>1</v>
      </c>
      <c r="H591">
        <f t="shared" si="50"/>
        <v>1900</v>
      </c>
    </row>
    <row r="592" spans="2:8" x14ac:dyDescent="0.2">
      <c r="B592"/>
      <c r="C592" s="6" t="str">
        <f t="shared" si="51"/>
        <v/>
      </c>
      <c r="D592" s="10" t="str">
        <f t="shared" si="53"/>
        <v/>
      </c>
      <c r="E592" s="12" t="str">
        <f t="shared" si="54"/>
        <v/>
      </c>
      <c r="F592" s="13" t="str">
        <f>IF(B592="","",E592/MAX(E$23:E591)-1)</f>
        <v/>
      </c>
      <c r="G592">
        <f t="shared" si="49"/>
        <v>1</v>
      </c>
      <c r="H592">
        <f t="shared" si="50"/>
        <v>1900</v>
      </c>
    </row>
    <row r="593" spans="2:8" x14ac:dyDescent="0.2">
      <c r="B593"/>
      <c r="C593" s="6" t="str">
        <f t="shared" si="51"/>
        <v/>
      </c>
      <c r="D593" s="10" t="str">
        <f t="shared" si="53"/>
        <v/>
      </c>
      <c r="E593" s="12" t="str">
        <f t="shared" si="54"/>
        <v/>
      </c>
      <c r="F593" s="13" t="str">
        <f>IF(B593="","",E593/MAX(E$23:E592)-1)</f>
        <v/>
      </c>
      <c r="G593">
        <f t="shared" si="49"/>
        <v>1</v>
      </c>
      <c r="H593">
        <f t="shared" si="50"/>
        <v>1900</v>
      </c>
    </row>
    <row r="594" spans="2:8" x14ac:dyDescent="0.2">
      <c r="B594"/>
      <c r="C594" s="6" t="str">
        <f t="shared" si="51"/>
        <v/>
      </c>
      <c r="D594" s="10" t="str">
        <f t="shared" si="53"/>
        <v/>
      </c>
      <c r="E594" s="12" t="str">
        <f t="shared" si="54"/>
        <v/>
      </c>
      <c r="F594" s="13" t="str">
        <f>IF(B594="","",E594/MAX(E$23:E593)-1)</f>
        <v/>
      </c>
      <c r="G594">
        <f t="shared" si="49"/>
        <v>1</v>
      </c>
      <c r="H594">
        <f t="shared" si="50"/>
        <v>1900</v>
      </c>
    </row>
    <row r="595" spans="2:8" x14ac:dyDescent="0.2">
      <c r="B595"/>
      <c r="C595" s="6" t="str">
        <f t="shared" si="51"/>
        <v/>
      </c>
      <c r="D595" s="10" t="str">
        <f t="shared" si="53"/>
        <v/>
      </c>
      <c r="E595" s="12" t="str">
        <f t="shared" si="54"/>
        <v/>
      </c>
      <c r="F595" s="13" t="str">
        <f>IF(B595="","",E595/MAX(E$23:E594)-1)</f>
        <v/>
      </c>
      <c r="G595">
        <f t="shared" si="49"/>
        <v>1</v>
      </c>
      <c r="H595">
        <f t="shared" si="50"/>
        <v>1900</v>
      </c>
    </row>
    <row r="596" spans="2:8" x14ac:dyDescent="0.2">
      <c r="B596"/>
      <c r="C596" s="6" t="str">
        <f t="shared" si="51"/>
        <v/>
      </c>
      <c r="D596" s="10" t="str">
        <f t="shared" si="53"/>
        <v/>
      </c>
      <c r="E596" s="12" t="str">
        <f t="shared" si="54"/>
        <v/>
      </c>
      <c r="F596" s="13" t="str">
        <f>IF(B596="","",E596/MAX(E$23:E595)-1)</f>
        <v/>
      </c>
      <c r="G596">
        <f t="shared" si="49"/>
        <v>1</v>
      </c>
      <c r="H596">
        <f t="shared" si="50"/>
        <v>1900</v>
      </c>
    </row>
    <row r="597" spans="2:8" x14ac:dyDescent="0.2">
      <c r="C597" s="6" t="str">
        <f t="shared" ref="C597:C606" si="55">IF(B597="","",C596+B597)</f>
        <v/>
      </c>
      <c r="D597" s="10" t="str">
        <f t="shared" si="53"/>
        <v/>
      </c>
      <c r="E597" s="12" t="str">
        <f t="shared" si="54"/>
        <v/>
      </c>
      <c r="F597" s="13" t="str">
        <f>IF(B597="","",E597/MAX(E$23:E596)-1)</f>
        <v/>
      </c>
      <c r="G597">
        <f t="shared" si="49"/>
        <v>1</v>
      </c>
      <c r="H597">
        <f t="shared" si="50"/>
        <v>1900</v>
      </c>
    </row>
    <row r="598" spans="2:8" x14ac:dyDescent="0.2">
      <c r="C598" s="6" t="str">
        <f t="shared" si="55"/>
        <v/>
      </c>
      <c r="D598" s="10" t="str">
        <f t="shared" si="53"/>
        <v/>
      </c>
      <c r="E598" s="12" t="str">
        <f t="shared" si="54"/>
        <v/>
      </c>
      <c r="F598" s="13" t="str">
        <f>IF(B598="","",E598/MAX(E$23:E597)-1)</f>
        <v/>
      </c>
      <c r="G598">
        <f t="shared" si="49"/>
        <v>1</v>
      </c>
      <c r="H598">
        <f t="shared" si="50"/>
        <v>1900</v>
      </c>
    </row>
    <row r="599" spans="2:8" x14ac:dyDescent="0.2">
      <c r="C599" s="6" t="str">
        <f t="shared" si="55"/>
        <v/>
      </c>
      <c r="D599" s="10" t="str">
        <f t="shared" si="53"/>
        <v/>
      </c>
      <c r="E599" s="12" t="str">
        <f t="shared" si="54"/>
        <v/>
      </c>
      <c r="F599" s="13" t="str">
        <f>IF(B599="","",E599/MAX(E$23:E598)-1)</f>
        <v/>
      </c>
      <c r="G599">
        <f t="shared" si="49"/>
        <v>1</v>
      </c>
      <c r="H599">
        <f t="shared" si="50"/>
        <v>1900</v>
      </c>
    </row>
    <row r="600" spans="2:8" x14ac:dyDescent="0.2">
      <c r="C600" s="6" t="str">
        <f t="shared" si="55"/>
        <v/>
      </c>
      <c r="D600" s="10" t="str">
        <f t="shared" si="53"/>
        <v/>
      </c>
      <c r="E600" s="12" t="str">
        <f t="shared" si="54"/>
        <v/>
      </c>
      <c r="F600" s="13" t="str">
        <f>IF(B600="","",E600/MAX(E$23:E599)-1)</f>
        <v/>
      </c>
      <c r="G600">
        <f t="shared" si="49"/>
        <v>1</v>
      </c>
      <c r="H600">
        <f t="shared" si="50"/>
        <v>1900</v>
      </c>
    </row>
    <row r="601" spans="2:8" x14ac:dyDescent="0.2">
      <c r="C601" s="6" t="str">
        <f t="shared" si="55"/>
        <v/>
      </c>
      <c r="D601" s="10" t="str">
        <f t="shared" si="53"/>
        <v/>
      </c>
      <c r="E601" s="12" t="str">
        <f t="shared" si="54"/>
        <v/>
      </c>
      <c r="F601" s="13" t="str">
        <f>IF(B601="","",E601/MAX(E$23:E600)-1)</f>
        <v/>
      </c>
      <c r="G601">
        <f t="shared" ref="G601:G606" si="56">MONTH(A601)</f>
        <v>1</v>
      </c>
      <c r="H601">
        <f t="shared" ref="H601:H606" si="57">YEAR(A601)</f>
        <v>1900</v>
      </c>
    </row>
    <row r="602" spans="2:8" x14ac:dyDescent="0.2">
      <c r="C602" s="6" t="str">
        <f t="shared" si="55"/>
        <v/>
      </c>
      <c r="D602" s="10" t="str">
        <f t="shared" si="53"/>
        <v/>
      </c>
      <c r="E602" s="12" t="str">
        <f t="shared" si="54"/>
        <v/>
      </c>
      <c r="F602" s="13" t="str">
        <f>IF(B602="","",E602/MAX(E$23:E601)-1)</f>
        <v/>
      </c>
      <c r="G602">
        <f t="shared" si="56"/>
        <v>1</v>
      </c>
      <c r="H602">
        <f t="shared" si="57"/>
        <v>1900</v>
      </c>
    </row>
    <row r="603" spans="2:8" x14ac:dyDescent="0.2">
      <c r="C603" s="6" t="str">
        <f t="shared" si="55"/>
        <v/>
      </c>
      <c r="D603" s="10" t="str">
        <f t="shared" si="53"/>
        <v/>
      </c>
      <c r="E603" s="12" t="str">
        <f t="shared" si="54"/>
        <v/>
      </c>
      <c r="F603" s="13" t="str">
        <f>IF(B603="","",E603/MAX(E$23:E602)-1)</f>
        <v/>
      </c>
      <c r="G603">
        <f t="shared" si="56"/>
        <v>1</v>
      </c>
      <c r="H603">
        <f t="shared" si="57"/>
        <v>1900</v>
      </c>
    </row>
    <row r="604" spans="2:8" x14ac:dyDescent="0.2">
      <c r="C604" s="6" t="str">
        <f t="shared" si="55"/>
        <v/>
      </c>
      <c r="D604" s="10" t="str">
        <f t="shared" si="53"/>
        <v/>
      </c>
      <c r="E604" s="12" t="str">
        <f t="shared" si="54"/>
        <v/>
      </c>
      <c r="F604" s="13" t="str">
        <f>IF(B604="","",E604/MAX(E$23:E603)-1)</f>
        <v/>
      </c>
      <c r="G604">
        <f t="shared" si="56"/>
        <v>1</v>
      </c>
      <c r="H604">
        <f t="shared" si="57"/>
        <v>1900</v>
      </c>
    </row>
    <row r="605" spans="2:8" x14ac:dyDescent="0.2">
      <c r="C605" s="6" t="str">
        <f t="shared" si="55"/>
        <v/>
      </c>
      <c r="D605" s="10" t="str">
        <f t="shared" si="53"/>
        <v/>
      </c>
      <c r="E605" s="12" t="str">
        <f t="shared" si="54"/>
        <v/>
      </c>
      <c r="F605" s="13" t="str">
        <f>IF(B605="","",E605/MAX(E$23:E604)-1)</f>
        <v/>
      </c>
      <c r="G605">
        <f t="shared" si="56"/>
        <v>1</v>
      </c>
      <c r="H605">
        <f t="shared" si="57"/>
        <v>1900</v>
      </c>
    </row>
    <row r="606" spans="2:8" x14ac:dyDescent="0.2">
      <c r="C606" s="6" t="str">
        <f t="shared" si="55"/>
        <v/>
      </c>
      <c r="D606" s="10" t="str">
        <f t="shared" si="53"/>
        <v/>
      </c>
      <c r="E606" s="12" t="str">
        <f t="shared" si="54"/>
        <v/>
      </c>
      <c r="F606" s="13" t="str">
        <f>IF(B606="","",E606/MAX(E$23:E605)-1)</f>
        <v/>
      </c>
      <c r="G606">
        <f t="shared" si="56"/>
        <v>1</v>
      </c>
      <c r="H606">
        <f t="shared" si="57"/>
        <v>1900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7"/>
  <sheetViews>
    <sheetView workbookViewId="0">
      <selection activeCell="B2" sqref="B2:B477"/>
    </sheetView>
  </sheetViews>
  <sheetFormatPr baseColWidth="10" defaultRowHeight="16" x14ac:dyDescent="0.2"/>
  <sheetData>
    <row r="1" spans="1:2" x14ac:dyDescent="0.2">
      <c r="B1">
        <v>1000000</v>
      </c>
    </row>
    <row r="2" spans="1:2" x14ac:dyDescent="0.2">
      <c r="A2">
        <v>1.13536644801E-3</v>
      </c>
      <c r="B2">
        <f>B$1*2*A2</f>
        <v>2270.7328960200002</v>
      </c>
    </row>
    <row r="3" spans="1:2" x14ac:dyDescent="0.2">
      <c r="A3">
        <v>-1.6224342894099999E-3</v>
      </c>
      <c r="B3">
        <f t="shared" ref="B3:B66" si="0">B$1*2*A3</f>
        <v>-3244.86857882</v>
      </c>
    </row>
    <row r="4" spans="1:2" x14ac:dyDescent="0.2">
      <c r="A4">
        <v>1.87700200306E-3</v>
      </c>
      <c r="B4">
        <f t="shared" si="0"/>
        <v>3754.0040061199998</v>
      </c>
    </row>
    <row r="5" spans="1:2" x14ac:dyDescent="0.2">
      <c r="A5">
        <v>6.6049301406100004E-4</v>
      </c>
      <c r="B5">
        <f t="shared" si="0"/>
        <v>1320.9860281220001</v>
      </c>
    </row>
    <row r="6" spans="1:2" x14ac:dyDescent="0.2">
      <c r="A6">
        <v>1.07742185345E-3</v>
      </c>
      <c r="B6">
        <f t="shared" si="0"/>
        <v>2154.8437069000001</v>
      </c>
    </row>
    <row r="7" spans="1:2" x14ac:dyDescent="0.2">
      <c r="A7">
        <v>-5.38325055779E-3</v>
      </c>
      <c r="B7">
        <f t="shared" si="0"/>
        <v>-10766.50111558</v>
      </c>
    </row>
    <row r="8" spans="1:2" x14ac:dyDescent="0.2">
      <c r="A8">
        <v>-3.0675364112499998E-3</v>
      </c>
      <c r="B8">
        <f t="shared" si="0"/>
        <v>-6135.0728224999993</v>
      </c>
    </row>
    <row r="9" spans="1:2" x14ac:dyDescent="0.2">
      <c r="A9">
        <v>-3.91833366347E-4</v>
      </c>
      <c r="B9">
        <f t="shared" si="0"/>
        <v>-783.66673269399996</v>
      </c>
    </row>
    <row r="10" spans="1:2" x14ac:dyDescent="0.2">
      <c r="A10">
        <v>2.0723129385099999E-3</v>
      </c>
      <c r="B10">
        <f t="shared" si="0"/>
        <v>4144.6258770200002</v>
      </c>
    </row>
    <row r="11" spans="1:2" x14ac:dyDescent="0.2">
      <c r="A11">
        <v>1.45719654329E-3</v>
      </c>
      <c r="B11">
        <f t="shared" si="0"/>
        <v>2914.3930865800003</v>
      </c>
    </row>
    <row r="12" spans="1:2" x14ac:dyDescent="0.2">
      <c r="A12">
        <v>2.0910675455999999E-3</v>
      </c>
      <c r="B12">
        <f t="shared" si="0"/>
        <v>4182.1350911999998</v>
      </c>
    </row>
    <row r="13" spans="1:2" x14ac:dyDescent="0.2">
      <c r="A13">
        <v>1.68420702157E-3</v>
      </c>
      <c r="B13">
        <f t="shared" si="0"/>
        <v>3368.4140431400001</v>
      </c>
    </row>
    <row r="14" spans="1:2" x14ac:dyDescent="0.2">
      <c r="A14">
        <v>1.79500528225E-3</v>
      </c>
      <c r="B14">
        <f t="shared" si="0"/>
        <v>3590.0105644999999</v>
      </c>
    </row>
    <row r="15" spans="1:2" x14ac:dyDescent="0.2">
      <c r="A15">
        <v>1.57144585488E-3</v>
      </c>
      <c r="B15">
        <f t="shared" si="0"/>
        <v>3142.8917097600001</v>
      </c>
    </row>
    <row r="16" spans="1:2" x14ac:dyDescent="0.2">
      <c r="A16">
        <v>-1.5995122828800001E-2</v>
      </c>
      <c r="B16">
        <f t="shared" si="0"/>
        <v>-31990.245657600004</v>
      </c>
    </row>
    <row r="17" spans="1:2" x14ac:dyDescent="0.2">
      <c r="A17">
        <v>1.3836116682300001E-3</v>
      </c>
      <c r="B17">
        <f t="shared" si="0"/>
        <v>2767.2233364600002</v>
      </c>
    </row>
    <row r="18" spans="1:2" x14ac:dyDescent="0.2">
      <c r="A18">
        <v>-1.42015414106E-2</v>
      </c>
      <c r="B18">
        <f t="shared" si="0"/>
        <v>-28403.082821200001</v>
      </c>
    </row>
    <row r="19" spans="1:2" x14ac:dyDescent="0.2">
      <c r="A19">
        <v>1.05053482947E-3</v>
      </c>
      <c r="B19">
        <f t="shared" si="0"/>
        <v>2101.06965894</v>
      </c>
    </row>
    <row r="20" spans="1:2" x14ac:dyDescent="0.2">
      <c r="A20">
        <v>1.09490958697E-3</v>
      </c>
      <c r="B20">
        <f t="shared" si="0"/>
        <v>2189.8191739399999</v>
      </c>
    </row>
    <row r="21" spans="1:2" x14ac:dyDescent="0.2">
      <c r="A21">
        <v>5.0309754423999995E-4</v>
      </c>
      <c r="B21">
        <f t="shared" si="0"/>
        <v>1006.1950884799999</v>
      </c>
    </row>
    <row r="22" spans="1:2" x14ac:dyDescent="0.2">
      <c r="A22">
        <v>2.1268813729399998E-3</v>
      </c>
      <c r="B22">
        <f t="shared" si="0"/>
        <v>4253.7627458799998</v>
      </c>
    </row>
    <row r="23" spans="1:2" x14ac:dyDescent="0.2">
      <c r="A23">
        <v>9.7982039062000006E-4</v>
      </c>
      <c r="B23">
        <f t="shared" si="0"/>
        <v>1959.64078124</v>
      </c>
    </row>
    <row r="24" spans="1:2" x14ac:dyDescent="0.2">
      <c r="A24">
        <v>2.13359726151E-3</v>
      </c>
      <c r="B24">
        <f t="shared" si="0"/>
        <v>4267.1945230199999</v>
      </c>
    </row>
    <row r="25" spans="1:2" x14ac:dyDescent="0.2">
      <c r="A25">
        <v>2.0175650683900001E-3</v>
      </c>
      <c r="B25">
        <f t="shared" si="0"/>
        <v>4035.1301367800002</v>
      </c>
    </row>
    <row r="26" spans="1:2" x14ac:dyDescent="0.2">
      <c r="A26">
        <v>1.56465000281E-3</v>
      </c>
      <c r="B26">
        <f t="shared" si="0"/>
        <v>3129.3000056199999</v>
      </c>
    </row>
    <row r="27" spans="1:2" x14ac:dyDescent="0.2">
      <c r="A27">
        <v>2.01612906002E-3</v>
      </c>
      <c r="B27">
        <f t="shared" si="0"/>
        <v>4032.25812004</v>
      </c>
    </row>
    <row r="28" spans="1:2" x14ac:dyDescent="0.2">
      <c r="A28">
        <v>1.64956209446E-3</v>
      </c>
      <c r="B28">
        <f t="shared" si="0"/>
        <v>3299.1241889200001</v>
      </c>
    </row>
    <row r="29" spans="1:2" x14ac:dyDescent="0.2">
      <c r="A29">
        <v>4.1037518217200002E-4</v>
      </c>
      <c r="B29">
        <f t="shared" si="0"/>
        <v>820.75036434399999</v>
      </c>
    </row>
    <row r="30" spans="1:2" x14ac:dyDescent="0.2">
      <c r="A30">
        <v>1.0488787958500001E-3</v>
      </c>
      <c r="B30">
        <f t="shared" si="0"/>
        <v>2097.7575917000004</v>
      </c>
    </row>
    <row r="31" spans="1:2" x14ac:dyDescent="0.2">
      <c r="A31" s="16">
        <v>8.0395562882099999E-5</v>
      </c>
      <c r="B31">
        <f t="shared" si="0"/>
        <v>160.79112576419999</v>
      </c>
    </row>
    <row r="32" spans="1:2" x14ac:dyDescent="0.2">
      <c r="A32">
        <v>1.6076848695100001E-3</v>
      </c>
      <c r="B32">
        <f t="shared" si="0"/>
        <v>3215.36973902</v>
      </c>
    </row>
    <row r="33" spans="1:2" x14ac:dyDescent="0.2">
      <c r="A33">
        <v>-9.7155786659800002E-4</v>
      </c>
      <c r="B33">
        <f t="shared" si="0"/>
        <v>-1943.1157331960001</v>
      </c>
    </row>
    <row r="34" spans="1:2" x14ac:dyDescent="0.2">
      <c r="A34">
        <v>1.45685553121E-3</v>
      </c>
      <c r="B34">
        <f t="shared" si="0"/>
        <v>2913.71106242</v>
      </c>
    </row>
    <row r="35" spans="1:2" x14ac:dyDescent="0.2">
      <c r="A35">
        <v>1.6013714049699999E-3</v>
      </c>
      <c r="B35">
        <f t="shared" si="0"/>
        <v>3202.7428099399999</v>
      </c>
    </row>
    <row r="36" spans="1:2" x14ac:dyDescent="0.2">
      <c r="A36">
        <v>1.73323037947E-3</v>
      </c>
      <c r="B36">
        <f t="shared" si="0"/>
        <v>3466.4607589400002</v>
      </c>
    </row>
    <row r="37" spans="1:2" x14ac:dyDescent="0.2">
      <c r="A37">
        <v>4.2033226113399999E-4</v>
      </c>
      <c r="B37">
        <f t="shared" si="0"/>
        <v>840.66452226799993</v>
      </c>
    </row>
    <row r="38" spans="1:2" x14ac:dyDescent="0.2">
      <c r="A38">
        <v>1.2860290566399999E-3</v>
      </c>
      <c r="B38">
        <f t="shared" si="0"/>
        <v>2572.0581132799998</v>
      </c>
    </row>
    <row r="39" spans="1:2" x14ac:dyDescent="0.2">
      <c r="A39">
        <v>-5.5894090931199996E-3</v>
      </c>
      <c r="B39">
        <f t="shared" si="0"/>
        <v>-11178.81818624</v>
      </c>
    </row>
    <row r="40" spans="1:2" x14ac:dyDescent="0.2">
      <c r="A40">
        <v>1.4215690534999999E-3</v>
      </c>
      <c r="B40">
        <f t="shared" si="0"/>
        <v>2843.1381069999998</v>
      </c>
    </row>
    <row r="41" spans="1:2" x14ac:dyDescent="0.2">
      <c r="A41">
        <v>1.46548749639E-3</v>
      </c>
      <c r="B41">
        <f t="shared" si="0"/>
        <v>2930.9749927799999</v>
      </c>
    </row>
    <row r="42" spans="1:2" x14ac:dyDescent="0.2">
      <c r="A42">
        <v>1.46506881524E-3</v>
      </c>
      <c r="B42">
        <f t="shared" si="0"/>
        <v>2930.1376304800001</v>
      </c>
    </row>
    <row r="43" spans="1:2" x14ac:dyDescent="0.2">
      <c r="A43">
        <v>-8.9046418668700005E-4</v>
      </c>
      <c r="B43">
        <f t="shared" si="0"/>
        <v>-1780.9283733740001</v>
      </c>
    </row>
    <row r="44" spans="1:2" x14ac:dyDescent="0.2">
      <c r="A44">
        <v>-8.2507735748800005E-4</v>
      </c>
      <c r="B44">
        <f t="shared" si="0"/>
        <v>-1650.1547149760002</v>
      </c>
    </row>
    <row r="45" spans="1:2" x14ac:dyDescent="0.2">
      <c r="A45">
        <v>3.2608327832299999E-3</v>
      </c>
      <c r="B45">
        <f t="shared" si="0"/>
        <v>6521.6655664600003</v>
      </c>
    </row>
    <row r="46" spans="1:2" x14ac:dyDescent="0.2">
      <c r="A46">
        <v>2.71949213474E-3</v>
      </c>
      <c r="B46">
        <f t="shared" si="0"/>
        <v>5438.98426948</v>
      </c>
    </row>
    <row r="47" spans="1:2" x14ac:dyDescent="0.2">
      <c r="A47">
        <v>-2.5707436026300001E-3</v>
      </c>
      <c r="B47">
        <f t="shared" si="0"/>
        <v>-5141.4872052600003</v>
      </c>
    </row>
    <row r="48" spans="1:2" x14ac:dyDescent="0.2">
      <c r="A48">
        <v>4.1693498175000001E-3</v>
      </c>
      <c r="B48">
        <f t="shared" si="0"/>
        <v>8338.6996350000009</v>
      </c>
    </row>
    <row r="49" spans="1:2" x14ac:dyDescent="0.2">
      <c r="A49">
        <v>4.5506541416000003E-3</v>
      </c>
      <c r="B49">
        <f t="shared" si="0"/>
        <v>9101.3082832</v>
      </c>
    </row>
    <row r="50" spans="1:2" x14ac:dyDescent="0.2">
      <c r="A50">
        <v>2.9199662330600001E-3</v>
      </c>
      <c r="B50">
        <f t="shared" si="0"/>
        <v>5839.9324661199998</v>
      </c>
    </row>
    <row r="51" spans="1:2" x14ac:dyDescent="0.2">
      <c r="A51">
        <v>6.8339485461799999E-3</v>
      </c>
      <c r="B51">
        <f t="shared" si="0"/>
        <v>13667.897092359999</v>
      </c>
    </row>
    <row r="52" spans="1:2" x14ac:dyDescent="0.2">
      <c r="A52">
        <v>2.4371119386300002E-3</v>
      </c>
      <c r="B52">
        <f t="shared" si="0"/>
        <v>4874.2238772600003</v>
      </c>
    </row>
    <row r="53" spans="1:2" x14ac:dyDescent="0.2">
      <c r="A53">
        <v>2.5273448597100002E-3</v>
      </c>
      <c r="B53">
        <f t="shared" si="0"/>
        <v>5054.6897194200001</v>
      </c>
    </row>
    <row r="54" spans="1:2" x14ac:dyDescent="0.2">
      <c r="A54">
        <v>3.1488611573099999E-3</v>
      </c>
      <c r="B54">
        <f t="shared" si="0"/>
        <v>6297.7223146199995</v>
      </c>
    </row>
    <row r="55" spans="1:2" x14ac:dyDescent="0.2">
      <c r="A55">
        <v>1.03019611181E-3</v>
      </c>
      <c r="B55">
        <f t="shared" si="0"/>
        <v>2060.3922236200001</v>
      </c>
    </row>
    <row r="56" spans="1:2" x14ac:dyDescent="0.2">
      <c r="A56">
        <v>2.42163589228E-3</v>
      </c>
      <c r="B56">
        <f t="shared" si="0"/>
        <v>4843.27178456</v>
      </c>
    </row>
    <row r="57" spans="1:2" x14ac:dyDescent="0.2">
      <c r="A57">
        <v>2.4600338464100002E-3</v>
      </c>
      <c r="B57">
        <f t="shared" si="0"/>
        <v>4920.06769282</v>
      </c>
    </row>
    <row r="58" spans="1:2" x14ac:dyDescent="0.2">
      <c r="A58">
        <v>2.4671490560800001E-3</v>
      </c>
      <c r="B58">
        <f t="shared" si="0"/>
        <v>4934.2981121600005</v>
      </c>
    </row>
    <row r="59" spans="1:2" x14ac:dyDescent="0.2">
      <c r="A59">
        <v>1.4839355768400001E-3</v>
      </c>
      <c r="B59">
        <f t="shared" si="0"/>
        <v>2967.8711536800001</v>
      </c>
    </row>
    <row r="60" spans="1:2" x14ac:dyDescent="0.2">
      <c r="A60">
        <v>-3.1567241721400002E-4</v>
      </c>
      <c r="B60">
        <f t="shared" si="0"/>
        <v>-631.34483442800001</v>
      </c>
    </row>
    <row r="61" spans="1:2" x14ac:dyDescent="0.2">
      <c r="A61">
        <v>6.6233054632699995E-4</v>
      </c>
      <c r="B61">
        <f t="shared" si="0"/>
        <v>1324.661092654</v>
      </c>
    </row>
    <row r="62" spans="1:2" x14ac:dyDescent="0.2">
      <c r="A62">
        <v>2.8784812091800002E-3</v>
      </c>
      <c r="B62">
        <f t="shared" si="0"/>
        <v>5756.9624183599999</v>
      </c>
    </row>
    <row r="63" spans="1:2" x14ac:dyDescent="0.2">
      <c r="A63">
        <v>2.2347993152500001E-3</v>
      </c>
      <c r="B63">
        <f t="shared" si="0"/>
        <v>4469.5986305000006</v>
      </c>
    </row>
    <row r="64" spans="1:2" x14ac:dyDescent="0.2">
      <c r="A64">
        <v>1.5459386737900001E-3</v>
      </c>
      <c r="B64">
        <f t="shared" si="0"/>
        <v>3091.8773475800003</v>
      </c>
    </row>
    <row r="65" spans="1:2" x14ac:dyDescent="0.2">
      <c r="A65">
        <v>1.9542160919700001E-3</v>
      </c>
      <c r="B65">
        <f t="shared" si="0"/>
        <v>3908.4321839400004</v>
      </c>
    </row>
    <row r="66" spans="1:2" x14ac:dyDescent="0.2">
      <c r="A66">
        <v>-2.88684445746E-4</v>
      </c>
      <c r="B66">
        <f t="shared" si="0"/>
        <v>-577.36889149199999</v>
      </c>
    </row>
    <row r="67" spans="1:2" x14ac:dyDescent="0.2">
      <c r="A67">
        <v>2.81339369399E-3</v>
      </c>
      <c r="B67">
        <f t="shared" ref="B67:B130" si="1">B$1*2*A67</f>
        <v>5626.7873879799999</v>
      </c>
    </row>
    <row r="68" spans="1:2" x14ac:dyDescent="0.2">
      <c r="A68">
        <v>9.0821566881400004E-4</v>
      </c>
      <c r="B68">
        <f t="shared" si="1"/>
        <v>1816.4313376280002</v>
      </c>
    </row>
    <row r="69" spans="1:2" x14ac:dyDescent="0.2">
      <c r="A69">
        <v>2.4830308639299998E-3</v>
      </c>
      <c r="B69">
        <f t="shared" si="1"/>
        <v>4966.0617278599993</v>
      </c>
    </row>
    <row r="70" spans="1:2" x14ac:dyDescent="0.2">
      <c r="A70">
        <v>-4.7627802205499996E-3</v>
      </c>
      <c r="B70">
        <f t="shared" si="1"/>
        <v>-9525.5604410999986</v>
      </c>
    </row>
    <row r="71" spans="1:2" x14ac:dyDescent="0.2">
      <c r="A71">
        <v>-1.22296224249E-2</v>
      </c>
      <c r="B71">
        <f t="shared" si="1"/>
        <v>-24459.244849799998</v>
      </c>
    </row>
    <row r="72" spans="1:2" x14ac:dyDescent="0.2">
      <c r="A72">
        <v>1.5480258586700001E-3</v>
      </c>
      <c r="B72">
        <f t="shared" si="1"/>
        <v>3096.0517173400003</v>
      </c>
    </row>
    <row r="73" spans="1:2" x14ac:dyDescent="0.2">
      <c r="A73">
        <v>-5.4799589236600001E-3</v>
      </c>
      <c r="B73">
        <f t="shared" si="1"/>
        <v>-10959.917847320001</v>
      </c>
    </row>
    <row r="74" spans="1:2" x14ac:dyDescent="0.2">
      <c r="A74">
        <v>2.02943181966E-3</v>
      </c>
      <c r="B74">
        <f t="shared" si="1"/>
        <v>4058.8636393199999</v>
      </c>
    </row>
    <row r="75" spans="1:2" x14ac:dyDescent="0.2">
      <c r="A75">
        <v>-3.0080327598399998E-3</v>
      </c>
      <c r="B75">
        <f t="shared" si="1"/>
        <v>-6016.0655196799999</v>
      </c>
    </row>
    <row r="76" spans="1:2" x14ac:dyDescent="0.2">
      <c r="A76">
        <v>1.396373484E-3</v>
      </c>
      <c r="B76">
        <f t="shared" si="1"/>
        <v>2792.7469679999999</v>
      </c>
    </row>
    <row r="77" spans="1:2" x14ac:dyDescent="0.2">
      <c r="A77">
        <v>1.3084777616399999E-3</v>
      </c>
      <c r="B77">
        <f t="shared" si="1"/>
        <v>2616.9555232799999</v>
      </c>
    </row>
    <row r="78" spans="1:2" x14ac:dyDescent="0.2">
      <c r="A78">
        <v>1.2483727058299999E-3</v>
      </c>
      <c r="B78">
        <f t="shared" si="1"/>
        <v>2496.7454116599997</v>
      </c>
    </row>
    <row r="79" spans="1:2" x14ac:dyDescent="0.2">
      <c r="A79">
        <v>2.9710677973400002E-4</v>
      </c>
      <c r="B79">
        <f t="shared" si="1"/>
        <v>594.21355946800008</v>
      </c>
    </row>
    <row r="80" spans="1:2" x14ac:dyDescent="0.2">
      <c r="A80">
        <v>1.30301376035E-3</v>
      </c>
      <c r="B80">
        <f t="shared" si="1"/>
        <v>2606.0275207</v>
      </c>
    </row>
    <row r="81" spans="1:2" x14ac:dyDescent="0.2">
      <c r="A81">
        <v>3.6125757201100001E-4</v>
      </c>
      <c r="B81">
        <f t="shared" si="1"/>
        <v>722.51514402200007</v>
      </c>
    </row>
    <row r="82" spans="1:2" x14ac:dyDescent="0.2">
      <c r="A82">
        <v>9.7073903539699998E-4</v>
      </c>
      <c r="B82">
        <f t="shared" si="1"/>
        <v>1941.4780707939999</v>
      </c>
    </row>
    <row r="83" spans="1:2" x14ac:dyDescent="0.2">
      <c r="A83">
        <v>1.4499653730799999E-3</v>
      </c>
      <c r="B83">
        <f t="shared" si="1"/>
        <v>2899.9307461599997</v>
      </c>
    </row>
    <row r="84" spans="1:2" x14ac:dyDescent="0.2">
      <c r="A84">
        <v>1.1878359386599999E-3</v>
      </c>
      <c r="B84">
        <f t="shared" si="1"/>
        <v>2375.67187732</v>
      </c>
    </row>
    <row r="85" spans="1:2" x14ac:dyDescent="0.2">
      <c r="A85">
        <v>1.4988269480700001E-3</v>
      </c>
      <c r="B85">
        <f t="shared" si="1"/>
        <v>2997.6538961400001</v>
      </c>
    </row>
    <row r="86" spans="1:2" x14ac:dyDescent="0.2">
      <c r="A86">
        <v>1.6506529986700001E-3</v>
      </c>
      <c r="B86">
        <f t="shared" si="1"/>
        <v>3301.30599734</v>
      </c>
    </row>
    <row r="87" spans="1:2" x14ac:dyDescent="0.2">
      <c r="A87">
        <v>9.3917238216700003E-4</v>
      </c>
      <c r="B87">
        <f t="shared" si="1"/>
        <v>1878.344764334</v>
      </c>
    </row>
    <row r="88" spans="1:2" x14ac:dyDescent="0.2">
      <c r="A88">
        <v>6.69486188327E-4</v>
      </c>
      <c r="B88">
        <f t="shared" si="1"/>
        <v>1338.9723766540001</v>
      </c>
    </row>
    <row r="89" spans="1:2" x14ac:dyDescent="0.2">
      <c r="A89">
        <v>1.3662638571100001E-3</v>
      </c>
      <c r="B89">
        <f t="shared" si="1"/>
        <v>2732.5277142200002</v>
      </c>
    </row>
    <row r="90" spans="1:2" x14ac:dyDescent="0.2">
      <c r="A90">
        <v>8.1206718147500004E-4</v>
      </c>
      <c r="B90">
        <f t="shared" si="1"/>
        <v>1624.1343629500002</v>
      </c>
    </row>
    <row r="91" spans="1:2" x14ac:dyDescent="0.2">
      <c r="A91">
        <v>-1.63653433929E-4</v>
      </c>
      <c r="B91">
        <f t="shared" si="1"/>
        <v>-327.30686785800003</v>
      </c>
    </row>
    <row r="92" spans="1:2" x14ac:dyDescent="0.2">
      <c r="A92">
        <v>8.9916675396499999E-4</v>
      </c>
      <c r="B92">
        <f t="shared" si="1"/>
        <v>1798.33350793</v>
      </c>
    </row>
    <row r="93" spans="1:2" x14ac:dyDescent="0.2">
      <c r="A93">
        <v>-7.5282682919300002E-4</v>
      </c>
      <c r="B93">
        <f t="shared" si="1"/>
        <v>-1505.653658386</v>
      </c>
    </row>
    <row r="94" spans="1:2" x14ac:dyDescent="0.2">
      <c r="A94">
        <v>1.4626407982899999E-3</v>
      </c>
      <c r="B94">
        <f t="shared" si="1"/>
        <v>2925.28159658</v>
      </c>
    </row>
    <row r="95" spans="1:2" x14ac:dyDescent="0.2">
      <c r="A95">
        <v>1.22475739776E-3</v>
      </c>
      <c r="B95">
        <f t="shared" si="1"/>
        <v>2449.51479552</v>
      </c>
    </row>
    <row r="96" spans="1:2" x14ac:dyDescent="0.2">
      <c r="A96">
        <v>8.3625663440499995E-4</v>
      </c>
      <c r="B96">
        <f t="shared" si="1"/>
        <v>1672.51326881</v>
      </c>
    </row>
    <row r="97" spans="1:2" x14ac:dyDescent="0.2">
      <c r="A97">
        <v>1.0271648087899999E-3</v>
      </c>
      <c r="B97">
        <f t="shared" si="1"/>
        <v>2054.3296175799996</v>
      </c>
    </row>
    <row r="98" spans="1:2" x14ac:dyDescent="0.2">
      <c r="A98">
        <v>-1.42958621654E-3</v>
      </c>
      <c r="B98">
        <f t="shared" si="1"/>
        <v>-2859.1724330799998</v>
      </c>
    </row>
    <row r="99" spans="1:2" x14ac:dyDescent="0.2">
      <c r="A99">
        <v>1.0302783829999999E-3</v>
      </c>
      <c r="B99">
        <f t="shared" si="1"/>
        <v>2060.5567659999997</v>
      </c>
    </row>
    <row r="100" spans="1:2" x14ac:dyDescent="0.2">
      <c r="A100">
        <v>8.8824030658599996E-4</v>
      </c>
      <c r="B100">
        <f t="shared" si="1"/>
        <v>1776.4806131719999</v>
      </c>
    </row>
    <row r="101" spans="1:2" x14ac:dyDescent="0.2">
      <c r="A101">
        <v>9.0643578938200001E-4</v>
      </c>
      <c r="B101">
        <f t="shared" si="1"/>
        <v>1812.8715787640001</v>
      </c>
    </row>
    <row r="102" spans="1:2" x14ac:dyDescent="0.2">
      <c r="A102">
        <v>-1.3342413036700001E-3</v>
      </c>
      <c r="B102">
        <f t="shared" si="1"/>
        <v>-2668.48260734</v>
      </c>
    </row>
    <row r="103" spans="1:2" x14ac:dyDescent="0.2">
      <c r="A103">
        <v>1.4912808425000001E-3</v>
      </c>
      <c r="B103">
        <f t="shared" si="1"/>
        <v>2982.5616850000001</v>
      </c>
    </row>
    <row r="104" spans="1:2" x14ac:dyDescent="0.2">
      <c r="A104">
        <v>1.64807704886E-3</v>
      </c>
      <c r="B104">
        <f t="shared" si="1"/>
        <v>3296.1540977200002</v>
      </c>
    </row>
    <row r="105" spans="1:2" x14ac:dyDescent="0.2">
      <c r="A105">
        <v>1.4744297419499999E-3</v>
      </c>
      <c r="B105">
        <f t="shared" si="1"/>
        <v>2948.8594838999998</v>
      </c>
    </row>
    <row r="106" spans="1:2" x14ac:dyDescent="0.2">
      <c r="A106">
        <v>8.1316410750500003E-4</v>
      </c>
      <c r="B106">
        <f t="shared" si="1"/>
        <v>1626.3282150100001</v>
      </c>
    </row>
    <row r="107" spans="1:2" x14ac:dyDescent="0.2">
      <c r="A107">
        <v>1.6378228718499999E-3</v>
      </c>
      <c r="B107">
        <f t="shared" si="1"/>
        <v>3275.6457436999999</v>
      </c>
    </row>
    <row r="108" spans="1:2" x14ac:dyDescent="0.2">
      <c r="A108">
        <v>1.4796907326700001E-3</v>
      </c>
      <c r="B108">
        <f t="shared" si="1"/>
        <v>2959.38146534</v>
      </c>
    </row>
    <row r="109" spans="1:2" x14ac:dyDescent="0.2">
      <c r="A109">
        <v>1.86557564514E-3</v>
      </c>
      <c r="B109">
        <f t="shared" si="1"/>
        <v>3731.15129028</v>
      </c>
    </row>
    <row r="110" spans="1:2" x14ac:dyDescent="0.2">
      <c r="A110">
        <v>-5.8396795272300001E-4</v>
      </c>
      <c r="B110">
        <f t="shared" si="1"/>
        <v>-1167.9359054460001</v>
      </c>
    </row>
    <row r="111" spans="1:2" x14ac:dyDescent="0.2">
      <c r="A111">
        <v>8.2641223132900001E-4</v>
      </c>
      <c r="B111">
        <f t="shared" si="1"/>
        <v>1652.8244626580001</v>
      </c>
    </row>
    <row r="112" spans="1:2" x14ac:dyDescent="0.2">
      <c r="A112">
        <v>6.6771654849500002E-4</v>
      </c>
      <c r="B112">
        <f t="shared" si="1"/>
        <v>1335.43309699</v>
      </c>
    </row>
    <row r="113" spans="1:2" x14ac:dyDescent="0.2">
      <c r="A113">
        <v>7.7713428639599998E-4</v>
      </c>
      <c r="B113">
        <f t="shared" si="1"/>
        <v>1554.268572792</v>
      </c>
    </row>
    <row r="114" spans="1:2" x14ac:dyDescent="0.2">
      <c r="A114">
        <v>1.48708107869E-3</v>
      </c>
      <c r="B114">
        <f t="shared" si="1"/>
        <v>2974.1621573799998</v>
      </c>
    </row>
    <row r="115" spans="1:2" x14ac:dyDescent="0.2">
      <c r="A115">
        <v>-1.03748502773E-2</v>
      </c>
      <c r="B115">
        <f t="shared" si="1"/>
        <v>-20749.7005546</v>
      </c>
    </row>
    <row r="116" spans="1:2" x14ac:dyDescent="0.2">
      <c r="A116">
        <v>2.0785413469099999E-4</v>
      </c>
      <c r="B116">
        <f t="shared" si="1"/>
        <v>415.70826938199997</v>
      </c>
    </row>
    <row r="117" spans="1:2" x14ac:dyDescent="0.2">
      <c r="A117">
        <v>8.2004996771099998E-4</v>
      </c>
      <c r="B117">
        <f t="shared" si="1"/>
        <v>1640.099935422</v>
      </c>
    </row>
    <row r="118" spans="1:2" x14ac:dyDescent="0.2">
      <c r="A118">
        <v>8.4974707807099995E-4</v>
      </c>
      <c r="B118">
        <f t="shared" si="1"/>
        <v>1699.4941561419998</v>
      </c>
    </row>
    <row r="119" spans="1:2" x14ac:dyDescent="0.2">
      <c r="A119">
        <v>1.16947608025E-3</v>
      </c>
      <c r="B119">
        <f t="shared" si="1"/>
        <v>2338.9521605</v>
      </c>
    </row>
    <row r="120" spans="1:2" x14ac:dyDescent="0.2">
      <c r="A120">
        <v>1.0359267849499999E-3</v>
      </c>
      <c r="B120">
        <f t="shared" si="1"/>
        <v>2071.8535698999999</v>
      </c>
    </row>
    <row r="121" spans="1:2" x14ac:dyDescent="0.2">
      <c r="A121">
        <v>1.00412245916E-3</v>
      </c>
      <c r="B121">
        <f t="shared" si="1"/>
        <v>2008.2449183200001</v>
      </c>
    </row>
    <row r="122" spans="1:2" x14ac:dyDescent="0.2">
      <c r="A122">
        <v>9.8892673853999999E-4</v>
      </c>
      <c r="B122">
        <f t="shared" si="1"/>
        <v>1977.8534770799999</v>
      </c>
    </row>
    <row r="123" spans="1:2" x14ac:dyDescent="0.2">
      <c r="A123">
        <v>1.2697690333500001E-3</v>
      </c>
      <c r="B123">
        <f t="shared" si="1"/>
        <v>2539.5380666999999</v>
      </c>
    </row>
    <row r="124" spans="1:2" x14ac:dyDescent="0.2">
      <c r="A124">
        <v>6.6462531896100004E-4</v>
      </c>
      <c r="B124">
        <f t="shared" si="1"/>
        <v>1329.2506379220001</v>
      </c>
    </row>
    <row r="125" spans="1:2" x14ac:dyDescent="0.2">
      <c r="A125">
        <v>6.6666461908800002E-4</v>
      </c>
      <c r="B125">
        <f t="shared" si="1"/>
        <v>1333.329238176</v>
      </c>
    </row>
    <row r="126" spans="1:2" x14ac:dyDescent="0.2">
      <c r="A126">
        <v>6.3132832648499996E-4</v>
      </c>
      <c r="B126">
        <f t="shared" si="1"/>
        <v>1262.6566529699999</v>
      </c>
    </row>
    <row r="127" spans="1:2" x14ac:dyDescent="0.2">
      <c r="A127">
        <v>-5.5001477163199998E-4</v>
      </c>
      <c r="B127">
        <f t="shared" si="1"/>
        <v>-1100.029543264</v>
      </c>
    </row>
    <row r="128" spans="1:2" x14ac:dyDescent="0.2">
      <c r="A128">
        <v>-6.1417708412299995E-4</v>
      </c>
      <c r="B128">
        <f t="shared" si="1"/>
        <v>-1228.354168246</v>
      </c>
    </row>
    <row r="129" spans="1:2" x14ac:dyDescent="0.2">
      <c r="A129">
        <v>6.80492499012E-4</v>
      </c>
      <c r="B129">
        <f t="shared" si="1"/>
        <v>1360.9849980240001</v>
      </c>
    </row>
    <row r="130" spans="1:2" x14ac:dyDescent="0.2">
      <c r="A130" s="16">
        <v>-2.9536072177899999E-6</v>
      </c>
      <c r="B130">
        <f t="shared" si="1"/>
        <v>-5.9072144355799994</v>
      </c>
    </row>
    <row r="131" spans="1:2" x14ac:dyDescent="0.2">
      <c r="A131">
        <v>9.7157952968000003E-4</v>
      </c>
      <c r="B131">
        <f t="shared" ref="B131:B194" si="2">B$1*2*A131</f>
        <v>1943.1590593600001</v>
      </c>
    </row>
    <row r="132" spans="1:2" x14ac:dyDescent="0.2">
      <c r="A132">
        <v>-2.4046594226000001E-3</v>
      </c>
      <c r="B132">
        <f t="shared" si="2"/>
        <v>-4809.3188452000004</v>
      </c>
    </row>
    <row r="133" spans="1:2" x14ac:dyDescent="0.2">
      <c r="A133">
        <v>1.0427885639100001E-3</v>
      </c>
      <c r="B133">
        <f t="shared" si="2"/>
        <v>2085.57712782</v>
      </c>
    </row>
    <row r="134" spans="1:2" x14ac:dyDescent="0.2">
      <c r="A134">
        <v>9.9597321048700005E-4</v>
      </c>
      <c r="B134">
        <f t="shared" si="2"/>
        <v>1991.9464209740001</v>
      </c>
    </row>
    <row r="135" spans="1:2" x14ac:dyDescent="0.2">
      <c r="A135">
        <v>1.01930942979E-3</v>
      </c>
      <c r="B135">
        <f t="shared" si="2"/>
        <v>2038.6188595799999</v>
      </c>
    </row>
    <row r="136" spans="1:2" x14ac:dyDescent="0.2">
      <c r="A136">
        <v>1.8556888508599999E-3</v>
      </c>
      <c r="B136">
        <f t="shared" si="2"/>
        <v>3711.37770172</v>
      </c>
    </row>
    <row r="137" spans="1:2" x14ac:dyDescent="0.2">
      <c r="A137">
        <v>1.68492460186E-3</v>
      </c>
      <c r="B137">
        <f t="shared" si="2"/>
        <v>3369.8492037199999</v>
      </c>
    </row>
    <row r="138" spans="1:2" x14ac:dyDescent="0.2">
      <c r="A138">
        <v>-3.1435427323300001E-3</v>
      </c>
      <c r="B138">
        <f t="shared" si="2"/>
        <v>-6287.0854646600001</v>
      </c>
    </row>
    <row r="139" spans="1:2" x14ac:dyDescent="0.2">
      <c r="A139">
        <v>7.83469341535E-4</v>
      </c>
      <c r="B139">
        <f t="shared" si="2"/>
        <v>1566.93868307</v>
      </c>
    </row>
    <row r="140" spans="1:2" x14ac:dyDescent="0.2">
      <c r="A140">
        <v>-6.01873854578E-4</v>
      </c>
      <c r="B140">
        <f t="shared" si="2"/>
        <v>-1203.7477091559999</v>
      </c>
    </row>
    <row r="141" spans="1:2" x14ac:dyDescent="0.2">
      <c r="A141">
        <v>3.0861416872099998E-4</v>
      </c>
      <c r="B141">
        <f t="shared" si="2"/>
        <v>617.228337442</v>
      </c>
    </row>
    <row r="142" spans="1:2" x14ac:dyDescent="0.2">
      <c r="A142">
        <v>6.9342684722599999E-4</v>
      </c>
      <c r="B142">
        <f t="shared" si="2"/>
        <v>1386.8536944519999</v>
      </c>
    </row>
    <row r="143" spans="1:2" x14ac:dyDescent="0.2">
      <c r="A143">
        <v>1.4635494129599999E-3</v>
      </c>
      <c r="B143">
        <f t="shared" si="2"/>
        <v>2927.0988259199999</v>
      </c>
    </row>
    <row r="144" spans="1:2" x14ac:dyDescent="0.2">
      <c r="A144">
        <v>-1.7444598501200001E-3</v>
      </c>
      <c r="B144">
        <f t="shared" si="2"/>
        <v>-3488.9197002400001</v>
      </c>
    </row>
    <row r="145" spans="1:2" x14ac:dyDescent="0.2">
      <c r="A145">
        <v>1.7033824186300001E-3</v>
      </c>
      <c r="B145">
        <f t="shared" si="2"/>
        <v>3406.7648372600001</v>
      </c>
    </row>
    <row r="146" spans="1:2" x14ac:dyDescent="0.2">
      <c r="A146">
        <v>8.5221066543899996E-4</v>
      </c>
      <c r="B146">
        <f t="shared" si="2"/>
        <v>1704.4213308779999</v>
      </c>
    </row>
    <row r="147" spans="1:2" x14ac:dyDescent="0.2">
      <c r="A147">
        <v>-2.1548206490200001E-3</v>
      </c>
      <c r="B147">
        <f t="shared" si="2"/>
        <v>-4309.64129804</v>
      </c>
    </row>
    <row r="148" spans="1:2" x14ac:dyDescent="0.2">
      <c r="A148">
        <v>-1.9426246823E-4</v>
      </c>
      <c r="B148">
        <f t="shared" si="2"/>
        <v>-388.52493645999999</v>
      </c>
    </row>
    <row r="149" spans="1:2" x14ac:dyDescent="0.2">
      <c r="A149">
        <v>8.4533221074600004E-4</v>
      </c>
      <c r="B149">
        <f t="shared" si="2"/>
        <v>1690.664421492</v>
      </c>
    </row>
    <row r="150" spans="1:2" x14ac:dyDescent="0.2">
      <c r="A150" s="16">
        <v>-1.5337132386499999E-5</v>
      </c>
      <c r="B150">
        <f t="shared" si="2"/>
        <v>-30.674264772999997</v>
      </c>
    </row>
    <row r="151" spans="1:2" x14ac:dyDescent="0.2">
      <c r="A151">
        <v>1.3680139385799999E-3</v>
      </c>
      <c r="B151">
        <f t="shared" si="2"/>
        <v>2736.0278771599997</v>
      </c>
    </row>
    <row r="152" spans="1:2" x14ac:dyDescent="0.2">
      <c r="A152">
        <v>-2.7792472344900001E-4</v>
      </c>
      <c r="B152">
        <f t="shared" si="2"/>
        <v>-555.849446898</v>
      </c>
    </row>
    <row r="153" spans="1:2" x14ac:dyDescent="0.2">
      <c r="A153">
        <v>1.44420062287E-3</v>
      </c>
      <c r="B153">
        <f t="shared" si="2"/>
        <v>2888.4012457399999</v>
      </c>
    </row>
    <row r="154" spans="1:2" x14ac:dyDescent="0.2">
      <c r="A154">
        <v>1.5009964954300001E-3</v>
      </c>
      <c r="B154">
        <f t="shared" si="2"/>
        <v>3001.9929908600002</v>
      </c>
    </row>
    <row r="155" spans="1:2" x14ac:dyDescent="0.2">
      <c r="A155">
        <v>-2.78531080046E-3</v>
      </c>
      <c r="B155">
        <f t="shared" si="2"/>
        <v>-5570.6216009199998</v>
      </c>
    </row>
    <row r="156" spans="1:2" x14ac:dyDescent="0.2">
      <c r="A156">
        <v>1.61029498932E-3</v>
      </c>
      <c r="B156">
        <f t="shared" si="2"/>
        <v>3220.58997864</v>
      </c>
    </row>
    <row r="157" spans="1:2" x14ac:dyDescent="0.2">
      <c r="A157">
        <v>1.3476402212699999E-3</v>
      </c>
      <c r="B157">
        <f t="shared" si="2"/>
        <v>2695.28044254</v>
      </c>
    </row>
    <row r="158" spans="1:2" x14ac:dyDescent="0.2">
      <c r="A158">
        <v>1.50396313359E-3</v>
      </c>
      <c r="B158">
        <f t="shared" si="2"/>
        <v>3007.9262671800002</v>
      </c>
    </row>
    <row r="159" spans="1:2" x14ac:dyDescent="0.2">
      <c r="A159">
        <v>1.1827668271899999E-3</v>
      </c>
      <c r="B159">
        <f t="shared" si="2"/>
        <v>2365.5336543799999</v>
      </c>
    </row>
    <row r="160" spans="1:2" x14ac:dyDescent="0.2">
      <c r="A160">
        <v>-1.5699326017400001E-3</v>
      </c>
      <c r="B160">
        <f t="shared" si="2"/>
        <v>-3139.8652034800002</v>
      </c>
    </row>
    <row r="161" spans="1:2" x14ac:dyDescent="0.2">
      <c r="A161">
        <v>9.2396466227899997E-4</v>
      </c>
      <c r="B161">
        <f t="shared" si="2"/>
        <v>1847.929324558</v>
      </c>
    </row>
    <row r="162" spans="1:2" x14ac:dyDescent="0.2">
      <c r="A162">
        <v>-2.3829384212900001E-3</v>
      </c>
      <c r="B162">
        <f t="shared" si="2"/>
        <v>-4765.8768425799999</v>
      </c>
    </row>
    <row r="163" spans="1:2" x14ac:dyDescent="0.2">
      <c r="A163">
        <v>7.5133676350899996E-4</v>
      </c>
      <c r="B163">
        <f t="shared" si="2"/>
        <v>1502.673527018</v>
      </c>
    </row>
    <row r="164" spans="1:2" x14ac:dyDescent="0.2">
      <c r="A164">
        <v>-1.1810787082800001E-3</v>
      </c>
      <c r="B164">
        <f t="shared" si="2"/>
        <v>-2362.15741656</v>
      </c>
    </row>
    <row r="165" spans="1:2" x14ac:dyDescent="0.2">
      <c r="A165">
        <v>9.5765991579999999E-4</v>
      </c>
      <c r="B165">
        <f t="shared" si="2"/>
        <v>1915.3198316</v>
      </c>
    </row>
    <row r="166" spans="1:2" x14ac:dyDescent="0.2">
      <c r="A166">
        <v>1.25769414807E-3</v>
      </c>
      <c r="B166">
        <f t="shared" si="2"/>
        <v>2515.38829614</v>
      </c>
    </row>
    <row r="167" spans="1:2" x14ac:dyDescent="0.2">
      <c r="A167">
        <v>1.08886212304E-3</v>
      </c>
      <c r="B167">
        <f t="shared" si="2"/>
        <v>2177.7242460799998</v>
      </c>
    </row>
    <row r="168" spans="1:2" x14ac:dyDescent="0.2">
      <c r="A168">
        <v>1.19250558871E-3</v>
      </c>
      <c r="B168">
        <f t="shared" si="2"/>
        <v>2385.01117742</v>
      </c>
    </row>
    <row r="169" spans="1:2" x14ac:dyDescent="0.2">
      <c r="A169">
        <v>6.6752100743200002E-4</v>
      </c>
      <c r="B169">
        <f t="shared" si="2"/>
        <v>1335.0420148640001</v>
      </c>
    </row>
    <row r="170" spans="1:2" x14ac:dyDescent="0.2">
      <c r="A170">
        <v>1.10512661321E-3</v>
      </c>
      <c r="B170">
        <f t="shared" si="2"/>
        <v>2210.2532264199999</v>
      </c>
    </row>
    <row r="171" spans="1:2" x14ac:dyDescent="0.2">
      <c r="A171">
        <v>8.7567981705000001E-4</v>
      </c>
      <c r="B171">
        <f t="shared" si="2"/>
        <v>1751.3596341</v>
      </c>
    </row>
    <row r="172" spans="1:2" x14ac:dyDescent="0.2">
      <c r="A172">
        <v>-9.6164486324099995E-4</v>
      </c>
      <c r="B172">
        <f t="shared" si="2"/>
        <v>-1923.2897264819999</v>
      </c>
    </row>
    <row r="173" spans="1:2" x14ac:dyDescent="0.2">
      <c r="A173">
        <v>1.11152391737E-3</v>
      </c>
      <c r="B173">
        <f t="shared" si="2"/>
        <v>2223.0478347399999</v>
      </c>
    </row>
    <row r="174" spans="1:2" x14ac:dyDescent="0.2">
      <c r="A174">
        <v>9.6124696785699997E-4</v>
      </c>
      <c r="B174">
        <f t="shared" si="2"/>
        <v>1922.4939357139999</v>
      </c>
    </row>
    <row r="175" spans="1:2" x14ac:dyDescent="0.2">
      <c r="A175">
        <v>1.17909640655E-3</v>
      </c>
      <c r="B175">
        <f t="shared" si="2"/>
        <v>2358.1928131</v>
      </c>
    </row>
    <row r="176" spans="1:2" x14ac:dyDescent="0.2">
      <c r="A176">
        <v>-8.5322430791700003E-4</v>
      </c>
      <c r="B176">
        <f t="shared" si="2"/>
        <v>-1706.4486158340001</v>
      </c>
    </row>
    <row r="177" spans="1:2" x14ac:dyDescent="0.2">
      <c r="A177">
        <v>9.8767509056800007E-4</v>
      </c>
      <c r="B177">
        <f t="shared" si="2"/>
        <v>1975.3501811360002</v>
      </c>
    </row>
    <row r="178" spans="1:2" x14ac:dyDescent="0.2">
      <c r="A178">
        <v>-2.9064964903099998E-3</v>
      </c>
      <c r="B178">
        <f t="shared" si="2"/>
        <v>-5812.9929806199998</v>
      </c>
    </row>
    <row r="179" spans="1:2" x14ac:dyDescent="0.2">
      <c r="A179">
        <v>-2.4393628062200001E-3</v>
      </c>
      <c r="B179">
        <f t="shared" si="2"/>
        <v>-4878.7256124400001</v>
      </c>
    </row>
    <row r="180" spans="1:2" x14ac:dyDescent="0.2">
      <c r="A180">
        <v>-2.4883770663899998E-3</v>
      </c>
      <c r="B180">
        <f t="shared" si="2"/>
        <v>-4976.75413278</v>
      </c>
    </row>
    <row r="181" spans="1:2" x14ac:dyDescent="0.2">
      <c r="A181">
        <v>-8.2489570327300003E-4</v>
      </c>
      <c r="B181">
        <f t="shared" si="2"/>
        <v>-1649.791406546</v>
      </c>
    </row>
    <row r="182" spans="1:2" x14ac:dyDescent="0.2">
      <c r="A182">
        <v>1.0108650943E-3</v>
      </c>
      <c r="B182">
        <f t="shared" si="2"/>
        <v>2021.7301886</v>
      </c>
    </row>
    <row r="183" spans="1:2" x14ac:dyDescent="0.2">
      <c r="A183">
        <v>1.2086576915E-3</v>
      </c>
      <c r="B183">
        <f t="shared" si="2"/>
        <v>2417.3153830000001</v>
      </c>
    </row>
    <row r="184" spans="1:2" x14ac:dyDescent="0.2">
      <c r="A184">
        <v>1.27137544318E-3</v>
      </c>
      <c r="B184">
        <f t="shared" si="2"/>
        <v>2542.7508863600001</v>
      </c>
    </row>
    <row r="185" spans="1:2" x14ac:dyDescent="0.2">
      <c r="A185">
        <v>-4.7500626570100004E-3</v>
      </c>
      <c r="B185">
        <f t="shared" si="2"/>
        <v>-9500.1253140200006</v>
      </c>
    </row>
    <row r="186" spans="1:2" x14ac:dyDescent="0.2">
      <c r="A186">
        <v>1.27966834005E-3</v>
      </c>
      <c r="B186">
        <f t="shared" si="2"/>
        <v>2559.3366800999997</v>
      </c>
    </row>
    <row r="187" spans="1:2" x14ac:dyDescent="0.2">
      <c r="A187">
        <v>1.24310220691E-3</v>
      </c>
      <c r="B187">
        <f t="shared" si="2"/>
        <v>2486.2044138199999</v>
      </c>
    </row>
    <row r="188" spans="1:2" x14ac:dyDescent="0.2">
      <c r="A188">
        <v>1.1359235684199999E-3</v>
      </c>
      <c r="B188">
        <f t="shared" si="2"/>
        <v>2271.8471368400001</v>
      </c>
    </row>
    <row r="189" spans="1:2" x14ac:dyDescent="0.2">
      <c r="A189">
        <v>1.1871431813100001E-3</v>
      </c>
      <c r="B189">
        <f t="shared" si="2"/>
        <v>2374.2863626200001</v>
      </c>
    </row>
    <row r="190" spans="1:2" x14ac:dyDescent="0.2">
      <c r="A190">
        <v>7.8988808127800005E-4</v>
      </c>
      <c r="B190">
        <f t="shared" si="2"/>
        <v>1579.7761625560001</v>
      </c>
    </row>
    <row r="191" spans="1:2" x14ac:dyDescent="0.2">
      <c r="A191">
        <v>8.0148911929800004E-4</v>
      </c>
      <c r="B191">
        <f t="shared" si="2"/>
        <v>1602.978238596</v>
      </c>
    </row>
    <row r="192" spans="1:2" x14ac:dyDescent="0.2">
      <c r="A192">
        <v>-2.5995985991800002E-4</v>
      </c>
      <c r="B192">
        <f t="shared" si="2"/>
        <v>-519.91971983600001</v>
      </c>
    </row>
    <row r="193" spans="1:2" x14ac:dyDescent="0.2">
      <c r="A193">
        <v>9.6417616639600003E-4</v>
      </c>
      <c r="B193">
        <f t="shared" si="2"/>
        <v>1928.352332792</v>
      </c>
    </row>
    <row r="194" spans="1:2" x14ac:dyDescent="0.2">
      <c r="A194">
        <v>-6.6125806582299999E-3</v>
      </c>
      <c r="B194">
        <f t="shared" si="2"/>
        <v>-13225.16131646</v>
      </c>
    </row>
    <row r="195" spans="1:2" x14ac:dyDescent="0.2">
      <c r="A195">
        <v>-8.62968195771E-3</v>
      </c>
      <c r="B195">
        <f t="shared" ref="B195:B258" si="3">B$1*2*A195</f>
        <v>-17259.363915419999</v>
      </c>
    </row>
    <row r="196" spans="1:2" x14ac:dyDescent="0.2">
      <c r="A196">
        <v>2.3342489770599999E-3</v>
      </c>
      <c r="B196">
        <f t="shared" si="3"/>
        <v>4668.49795412</v>
      </c>
    </row>
    <row r="197" spans="1:2" x14ac:dyDescent="0.2">
      <c r="A197">
        <v>2.1332567112999998E-3</v>
      </c>
      <c r="B197">
        <f t="shared" si="3"/>
        <v>4266.5134226</v>
      </c>
    </row>
    <row r="198" spans="1:2" x14ac:dyDescent="0.2">
      <c r="A198">
        <v>1.5673036438300001E-3</v>
      </c>
      <c r="B198">
        <f t="shared" si="3"/>
        <v>3134.6072876600001</v>
      </c>
    </row>
    <row r="199" spans="1:2" x14ac:dyDescent="0.2">
      <c r="A199">
        <v>-2.7640216122599998E-3</v>
      </c>
      <c r="B199">
        <f t="shared" si="3"/>
        <v>-5528.04322452</v>
      </c>
    </row>
    <row r="200" spans="1:2" x14ac:dyDescent="0.2">
      <c r="A200">
        <v>-1.1314260555699999E-2</v>
      </c>
      <c r="B200">
        <f t="shared" si="3"/>
        <v>-22628.521111399998</v>
      </c>
    </row>
    <row r="201" spans="1:2" x14ac:dyDescent="0.2">
      <c r="A201">
        <v>2.0108282279599999E-3</v>
      </c>
      <c r="B201">
        <f t="shared" si="3"/>
        <v>4021.6564559199996</v>
      </c>
    </row>
    <row r="202" spans="1:2" x14ac:dyDescent="0.2">
      <c r="A202">
        <v>-3.7812764169800001E-3</v>
      </c>
      <c r="B202">
        <f t="shared" si="3"/>
        <v>-7562.5528339600005</v>
      </c>
    </row>
    <row r="203" spans="1:2" x14ac:dyDescent="0.2">
      <c r="A203">
        <v>1.91983803586E-3</v>
      </c>
      <c r="B203">
        <f t="shared" si="3"/>
        <v>3839.67607172</v>
      </c>
    </row>
    <row r="204" spans="1:2" x14ac:dyDescent="0.2">
      <c r="A204">
        <v>1.5827561456399999E-3</v>
      </c>
      <c r="B204">
        <f t="shared" si="3"/>
        <v>3165.5122912799998</v>
      </c>
    </row>
    <row r="205" spans="1:2" x14ac:dyDescent="0.2">
      <c r="A205">
        <v>-1.6697469862800001E-4</v>
      </c>
      <c r="B205">
        <f t="shared" si="3"/>
        <v>-333.949397256</v>
      </c>
    </row>
    <row r="206" spans="1:2" x14ac:dyDescent="0.2">
      <c r="A206">
        <v>2.1205142262500001E-4</v>
      </c>
      <c r="B206">
        <f t="shared" si="3"/>
        <v>424.10284525000003</v>
      </c>
    </row>
    <row r="207" spans="1:2" x14ac:dyDescent="0.2">
      <c r="A207">
        <v>1.78097736506E-3</v>
      </c>
      <c r="B207">
        <f t="shared" si="3"/>
        <v>3561.95473012</v>
      </c>
    </row>
    <row r="208" spans="1:2" x14ac:dyDescent="0.2">
      <c r="A208">
        <v>1.09911547615E-3</v>
      </c>
      <c r="B208">
        <f t="shared" si="3"/>
        <v>2198.2309522999999</v>
      </c>
    </row>
    <row r="209" spans="1:2" x14ac:dyDescent="0.2">
      <c r="A209">
        <v>7.6557142575299996E-4</v>
      </c>
      <c r="B209">
        <f t="shared" si="3"/>
        <v>1531.1428515059999</v>
      </c>
    </row>
    <row r="210" spans="1:2" x14ac:dyDescent="0.2">
      <c r="A210">
        <v>9.8402315255000008E-4</v>
      </c>
      <c r="B210">
        <f t="shared" si="3"/>
        <v>1968.0463051000002</v>
      </c>
    </row>
    <row r="211" spans="1:2" x14ac:dyDescent="0.2">
      <c r="A211">
        <v>1.18073938546E-3</v>
      </c>
      <c r="B211">
        <f t="shared" si="3"/>
        <v>2361.47877092</v>
      </c>
    </row>
    <row r="212" spans="1:2" x14ac:dyDescent="0.2">
      <c r="A212">
        <v>1.2302426417899999E-3</v>
      </c>
      <c r="B212">
        <f t="shared" si="3"/>
        <v>2460.4852835799998</v>
      </c>
    </row>
    <row r="213" spans="1:2" x14ac:dyDescent="0.2">
      <c r="A213">
        <v>1.61766506476E-3</v>
      </c>
      <c r="B213">
        <f t="shared" si="3"/>
        <v>3235.3301295199999</v>
      </c>
    </row>
    <row r="214" spans="1:2" x14ac:dyDescent="0.2">
      <c r="A214">
        <v>1.37396603681E-3</v>
      </c>
      <c r="B214">
        <f t="shared" si="3"/>
        <v>2747.9320736200002</v>
      </c>
    </row>
    <row r="215" spans="1:2" x14ac:dyDescent="0.2">
      <c r="A215">
        <v>8.7109049097499995E-4</v>
      </c>
      <c r="B215">
        <f t="shared" si="3"/>
        <v>1742.1809819499999</v>
      </c>
    </row>
    <row r="216" spans="1:2" x14ac:dyDescent="0.2">
      <c r="A216">
        <v>-2.7908595510100001E-4</v>
      </c>
      <c r="B216">
        <f t="shared" si="3"/>
        <v>-558.17191020200005</v>
      </c>
    </row>
    <row r="217" spans="1:2" x14ac:dyDescent="0.2">
      <c r="A217">
        <v>1.22628592861E-3</v>
      </c>
      <c r="B217">
        <f t="shared" si="3"/>
        <v>2452.5718572199999</v>
      </c>
    </row>
    <row r="218" spans="1:2" x14ac:dyDescent="0.2">
      <c r="A218">
        <v>7.8761175563299998E-4</v>
      </c>
      <c r="B218">
        <f t="shared" si="3"/>
        <v>1575.2235112660001</v>
      </c>
    </row>
    <row r="219" spans="1:2" x14ac:dyDescent="0.2">
      <c r="A219">
        <v>-2.44816232113E-3</v>
      </c>
      <c r="B219">
        <f t="shared" si="3"/>
        <v>-4896.3246422600005</v>
      </c>
    </row>
    <row r="220" spans="1:2" x14ac:dyDescent="0.2">
      <c r="A220">
        <v>9.1544519812799998E-4</v>
      </c>
      <c r="B220">
        <f t="shared" si="3"/>
        <v>1830.890396256</v>
      </c>
    </row>
    <row r="221" spans="1:2" x14ac:dyDescent="0.2">
      <c r="A221">
        <v>1.3590774933399999E-3</v>
      </c>
      <c r="B221">
        <f t="shared" si="3"/>
        <v>2718.1549866799996</v>
      </c>
    </row>
    <row r="222" spans="1:2" x14ac:dyDescent="0.2">
      <c r="A222">
        <v>1.30506906999E-3</v>
      </c>
      <c r="B222">
        <f t="shared" si="3"/>
        <v>2610.1381399799998</v>
      </c>
    </row>
    <row r="223" spans="1:2" x14ac:dyDescent="0.2">
      <c r="A223">
        <v>1.17666450573E-3</v>
      </c>
      <c r="B223">
        <f t="shared" si="3"/>
        <v>2353.3290114599999</v>
      </c>
    </row>
    <row r="224" spans="1:2" x14ac:dyDescent="0.2">
      <c r="A224">
        <v>1.16961576795E-3</v>
      </c>
      <c r="B224">
        <f t="shared" si="3"/>
        <v>2339.2315358999999</v>
      </c>
    </row>
    <row r="225" spans="1:2" x14ac:dyDescent="0.2">
      <c r="A225">
        <v>6.2362430965899997E-4</v>
      </c>
      <c r="B225">
        <f t="shared" si="3"/>
        <v>1247.248619318</v>
      </c>
    </row>
    <row r="226" spans="1:2" x14ac:dyDescent="0.2">
      <c r="A226">
        <v>5.7724533432499997E-4</v>
      </c>
      <c r="B226">
        <f t="shared" si="3"/>
        <v>1154.4906686499999</v>
      </c>
    </row>
    <row r="227" spans="1:2" x14ac:dyDescent="0.2">
      <c r="A227">
        <v>1.0058438299999999E-3</v>
      </c>
      <c r="B227">
        <f t="shared" si="3"/>
        <v>2011.6876599999998</v>
      </c>
    </row>
    <row r="228" spans="1:2" x14ac:dyDescent="0.2">
      <c r="A228">
        <v>1.11376604085E-3</v>
      </c>
      <c r="B228">
        <f t="shared" si="3"/>
        <v>2227.5320817000002</v>
      </c>
    </row>
    <row r="229" spans="1:2" x14ac:dyDescent="0.2">
      <c r="A229">
        <v>1.0122213563500001E-3</v>
      </c>
      <c r="B229">
        <f t="shared" si="3"/>
        <v>2024.4427127000001</v>
      </c>
    </row>
    <row r="230" spans="1:2" x14ac:dyDescent="0.2">
      <c r="A230">
        <v>-1.32338409623E-3</v>
      </c>
      <c r="B230">
        <f t="shared" si="3"/>
        <v>-2646.7681924600001</v>
      </c>
    </row>
    <row r="231" spans="1:2" x14ac:dyDescent="0.2">
      <c r="A231">
        <v>8.5653032265899998E-4</v>
      </c>
      <c r="B231">
        <f t="shared" si="3"/>
        <v>1713.0606453180001</v>
      </c>
    </row>
    <row r="232" spans="1:2" x14ac:dyDescent="0.2">
      <c r="A232">
        <v>1.0650011791600001E-3</v>
      </c>
      <c r="B232">
        <f t="shared" si="3"/>
        <v>2130.00235832</v>
      </c>
    </row>
    <row r="233" spans="1:2" x14ac:dyDescent="0.2">
      <c r="A233">
        <v>8.6509789053500002E-4</v>
      </c>
      <c r="B233">
        <f t="shared" si="3"/>
        <v>1730.1957810700001</v>
      </c>
    </row>
    <row r="234" spans="1:2" x14ac:dyDescent="0.2">
      <c r="A234" s="16">
        <v>8.4307093780799998E-5</v>
      </c>
      <c r="B234">
        <f t="shared" si="3"/>
        <v>168.6141875616</v>
      </c>
    </row>
    <row r="235" spans="1:2" x14ac:dyDescent="0.2">
      <c r="A235">
        <v>-1.7328044342899999E-3</v>
      </c>
      <c r="B235">
        <f t="shared" si="3"/>
        <v>-3465.60886858</v>
      </c>
    </row>
    <row r="236" spans="1:2" x14ac:dyDescent="0.2">
      <c r="A236">
        <v>1.11031949886E-3</v>
      </c>
      <c r="B236">
        <f t="shared" si="3"/>
        <v>2220.6389977200001</v>
      </c>
    </row>
    <row r="237" spans="1:2" x14ac:dyDescent="0.2">
      <c r="A237">
        <v>-2.5878267981199999E-3</v>
      </c>
      <c r="B237">
        <f t="shared" si="3"/>
        <v>-5175.6535962399994</v>
      </c>
    </row>
    <row r="238" spans="1:2" x14ac:dyDescent="0.2">
      <c r="A238">
        <v>1.1941414464300001E-3</v>
      </c>
      <c r="B238">
        <f t="shared" si="3"/>
        <v>2388.2828928600002</v>
      </c>
    </row>
    <row r="239" spans="1:2" x14ac:dyDescent="0.2">
      <c r="A239" s="16">
        <v>-7.8004606926500005E-5</v>
      </c>
      <c r="B239">
        <f t="shared" si="3"/>
        <v>-156.00921385300001</v>
      </c>
    </row>
    <row r="240" spans="1:2" x14ac:dyDescent="0.2">
      <c r="A240">
        <v>6.2740444859300001E-4</v>
      </c>
      <c r="B240">
        <f t="shared" si="3"/>
        <v>1254.808897186</v>
      </c>
    </row>
    <row r="241" spans="1:2" x14ac:dyDescent="0.2">
      <c r="A241">
        <v>1.35237150675E-3</v>
      </c>
      <c r="B241">
        <f t="shared" si="3"/>
        <v>2704.7430135</v>
      </c>
    </row>
    <row r="242" spans="1:2" x14ac:dyDescent="0.2">
      <c r="A242">
        <v>9.4599061289500001E-4</v>
      </c>
      <c r="B242">
        <f t="shared" si="3"/>
        <v>1891.9812257900001</v>
      </c>
    </row>
    <row r="243" spans="1:2" x14ac:dyDescent="0.2">
      <c r="A243">
        <v>-1.51844363429E-3</v>
      </c>
      <c r="B243">
        <f t="shared" si="3"/>
        <v>-3036.8872685800002</v>
      </c>
    </row>
    <row r="244" spans="1:2" x14ac:dyDescent="0.2">
      <c r="A244">
        <v>7.3712641563799999E-4</v>
      </c>
      <c r="B244">
        <f t="shared" si="3"/>
        <v>1474.2528312760001</v>
      </c>
    </row>
    <row r="245" spans="1:2" x14ac:dyDescent="0.2">
      <c r="A245">
        <v>4.9709764400400003E-4</v>
      </c>
      <c r="B245">
        <f t="shared" si="3"/>
        <v>994.19528800800003</v>
      </c>
    </row>
    <row r="246" spans="1:2" x14ac:dyDescent="0.2">
      <c r="A246">
        <v>5.7625366840300004E-4</v>
      </c>
      <c r="B246">
        <f t="shared" si="3"/>
        <v>1152.507336806</v>
      </c>
    </row>
    <row r="247" spans="1:2" x14ac:dyDescent="0.2">
      <c r="A247">
        <v>9.9516348277099991E-4</v>
      </c>
      <c r="B247">
        <f t="shared" si="3"/>
        <v>1990.3269655419999</v>
      </c>
    </row>
    <row r="248" spans="1:2" x14ac:dyDescent="0.2">
      <c r="A248">
        <v>7.5982101141699998E-4</v>
      </c>
      <c r="B248">
        <f t="shared" si="3"/>
        <v>1519.642022834</v>
      </c>
    </row>
    <row r="249" spans="1:2" x14ac:dyDescent="0.2">
      <c r="A249">
        <v>6.3506532179700005E-4</v>
      </c>
      <c r="B249">
        <f t="shared" si="3"/>
        <v>1270.130643594</v>
      </c>
    </row>
    <row r="250" spans="1:2" x14ac:dyDescent="0.2">
      <c r="A250">
        <v>-1.8828894366899999E-3</v>
      </c>
      <c r="B250">
        <f t="shared" si="3"/>
        <v>-3765.7788733799998</v>
      </c>
    </row>
    <row r="251" spans="1:2" x14ac:dyDescent="0.2">
      <c r="A251">
        <v>6.56346885311E-4</v>
      </c>
      <c r="B251">
        <f t="shared" si="3"/>
        <v>1312.6937706220001</v>
      </c>
    </row>
    <row r="252" spans="1:2" x14ac:dyDescent="0.2">
      <c r="A252">
        <v>2.0620799786200001E-4</v>
      </c>
      <c r="B252">
        <f t="shared" si="3"/>
        <v>412.41599572400003</v>
      </c>
    </row>
    <row r="253" spans="1:2" x14ac:dyDescent="0.2">
      <c r="A253">
        <v>-1.95193416951E-3</v>
      </c>
      <c r="B253">
        <f t="shared" si="3"/>
        <v>-3903.8683390199999</v>
      </c>
    </row>
    <row r="254" spans="1:2" x14ac:dyDescent="0.2">
      <c r="A254">
        <v>4.9802595336399997E-4</v>
      </c>
      <c r="B254">
        <f t="shared" si="3"/>
        <v>996.05190672799995</v>
      </c>
    </row>
    <row r="255" spans="1:2" x14ac:dyDescent="0.2">
      <c r="A255">
        <v>4.0934555475399999E-4</v>
      </c>
      <c r="B255">
        <f t="shared" si="3"/>
        <v>818.69110950799995</v>
      </c>
    </row>
    <row r="256" spans="1:2" x14ac:dyDescent="0.2">
      <c r="A256">
        <v>8.5596687801099995E-4</v>
      </c>
      <c r="B256">
        <f t="shared" si="3"/>
        <v>1711.9337560219999</v>
      </c>
    </row>
    <row r="257" spans="1:2" x14ac:dyDescent="0.2">
      <c r="A257">
        <v>8.4560938927099997E-4</v>
      </c>
      <c r="B257">
        <f t="shared" si="3"/>
        <v>1691.2187785419999</v>
      </c>
    </row>
    <row r="258" spans="1:2" x14ac:dyDescent="0.2">
      <c r="A258">
        <v>7.047265338E-4</v>
      </c>
      <c r="B258">
        <f t="shared" si="3"/>
        <v>1409.4530675999999</v>
      </c>
    </row>
    <row r="259" spans="1:2" x14ac:dyDescent="0.2">
      <c r="A259">
        <v>-4.70472902487E-4</v>
      </c>
      <c r="B259">
        <f t="shared" ref="B259:B322" si="4">B$1*2*A259</f>
        <v>-940.945804974</v>
      </c>
    </row>
    <row r="260" spans="1:2" x14ac:dyDescent="0.2">
      <c r="A260">
        <v>7.7650285551100003E-4</v>
      </c>
      <c r="B260">
        <f t="shared" si="4"/>
        <v>1553.005711022</v>
      </c>
    </row>
    <row r="261" spans="1:2" x14ac:dyDescent="0.2">
      <c r="A261">
        <v>2.6850793366600001E-4</v>
      </c>
      <c r="B261">
        <f t="shared" si="4"/>
        <v>537.01586733199997</v>
      </c>
    </row>
    <row r="262" spans="1:2" x14ac:dyDescent="0.2">
      <c r="A262">
        <v>6.0943867683300003E-4</v>
      </c>
      <c r="B262">
        <f t="shared" si="4"/>
        <v>1218.8773536660001</v>
      </c>
    </row>
    <row r="263" spans="1:2" x14ac:dyDescent="0.2">
      <c r="A263">
        <v>-7.3908705513400005E-4</v>
      </c>
      <c r="B263">
        <f t="shared" si="4"/>
        <v>-1478.174110268</v>
      </c>
    </row>
    <row r="264" spans="1:2" x14ac:dyDescent="0.2">
      <c r="A264">
        <v>7.2185383771300004E-4</v>
      </c>
      <c r="B264">
        <f t="shared" si="4"/>
        <v>1443.7076754260002</v>
      </c>
    </row>
    <row r="265" spans="1:2" x14ac:dyDescent="0.2">
      <c r="A265">
        <v>5.5053253022099998E-4</v>
      </c>
      <c r="B265">
        <f t="shared" si="4"/>
        <v>1101.065060442</v>
      </c>
    </row>
    <row r="266" spans="1:2" x14ac:dyDescent="0.2">
      <c r="A266">
        <v>6.4086029402700005E-4</v>
      </c>
      <c r="B266">
        <f t="shared" si="4"/>
        <v>1281.720588054</v>
      </c>
    </row>
    <row r="267" spans="1:2" x14ac:dyDescent="0.2">
      <c r="A267">
        <v>4.8086709563599999E-4</v>
      </c>
      <c r="B267">
        <f t="shared" si="4"/>
        <v>961.73419127199998</v>
      </c>
    </row>
    <row r="268" spans="1:2" x14ac:dyDescent="0.2">
      <c r="A268">
        <v>4.5243528591900001E-4</v>
      </c>
      <c r="B268">
        <f t="shared" si="4"/>
        <v>904.87057183800005</v>
      </c>
    </row>
    <row r="269" spans="1:2" x14ac:dyDescent="0.2">
      <c r="A269">
        <v>2.4208430625500001E-4</v>
      </c>
      <c r="B269">
        <f t="shared" si="4"/>
        <v>484.16861251</v>
      </c>
    </row>
    <row r="270" spans="1:2" x14ac:dyDescent="0.2">
      <c r="A270">
        <v>7.8089115061900005E-4</v>
      </c>
      <c r="B270">
        <f t="shared" si="4"/>
        <v>1561.7823012380002</v>
      </c>
    </row>
    <row r="271" spans="1:2" x14ac:dyDescent="0.2">
      <c r="A271">
        <v>2.76419484407E-4</v>
      </c>
      <c r="B271">
        <f t="shared" si="4"/>
        <v>552.83896881399994</v>
      </c>
    </row>
    <row r="272" spans="1:2" x14ac:dyDescent="0.2">
      <c r="A272">
        <v>1.0229350560499999E-3</v>
      </c>
      <c r="B272">
        <f t="shared" si="4"/>
        <v>2045.8701120999999</v>
      </c>
    </row>
    <row r="273" spans="1:2" x14ac:dyDescent="0.2">
      <c r="A273">
        <v>6.4749747967199995E-4</v>
      </c>
      <c r="B273">
        <f t="shared" si="4"/>
        <v>1294.9949593439999</v>
      </c>
    </row>
    <row r="274" spans="1:2" x14ac:dyDescent="0.2">
      <c r="A274">
        <v>5.6762265452899995E-4</v>
      </c>
      <c r="B274">
        <f t="shared" si="4"/>
        <v>1135.245309058</v>
      </c>
    </row>
    <row r="275" spans="1:2" x14ac:dyDescent="0.2">
      <c r="A275">
        <v>7.0758942708799995E-4</v>
      </c>
      <c r="B275">
        <f t="shared" si="4"/>
        <v>1415.178854176</v>
      </c>
    </row>
    <row r="276" spans="1:2" x14ac:dyDescent="0.2">
      <c r="A276">
        <v>6.5876410348599999E-4</v>
      </c>
      <c r="B276">
        <f t="shared" si="4"/>
        <v>1317.5282069719999</v>
      </c>
    </row>
    <row r="277" spans="1:2" x14ac:dyDescent="0.2">
      <c r="A277">
        <v>8.9049865155000003E-4</v>
      </c>
      <c r="B277">
        <f t="shared" si="4"/>
        <v>1780.9973031</v>
      </c>
    </row>
    <row r="278" spans="1:2" x14ac:dyDescent="0.2">
      <c r="A278">
        <v>7.4121618491599999E-4</v>
      </c>
      <c r="B278">
        <f t="shared" si="4"/>
        <v>1482.4323698319999</v>
      </c>
    </row>
    <row r="279" spans="1:2" x14ac:dyDescent="0.2">
      <c r="A279">
        <v>5.0224950500599998E-4</v>
      </c>
      <c r="B279">
        <f t="shared" si="4"/>
        <v>1004.499010012</v>
      </c>
    </row>
    <row r="280" spans="1:2" x14ac:dyDescent="0.2">
      <c r="A280">
        <v>7.2778341620200002E-4</v>
      </c>
      <c r="B280">
        <f t="shared" si="4"/>
        <v>1455.566832404</v>
      </c>
    </row>
    <row r="281" spans="1:2" x14ac:dyDescent="0.2">
      <c r="A281">
        <v>8.0263130967400003E-4</v>
      </c>
      <c r="B281">
        <f t="shared" si="4"/>
        <v>1605.262619348</v>
      </c>
    </row>
    <row r="282" spans="1:2" x14ac:dyDescent="0.2">
      <c r="A282">
        <v>1.37656127326E-4</v>
      </c>
      <c r="B282">
        <f t="shared" si="4"/>
        <v>275.31225465199998</v>
      </c>
    </row>
    <row r="283" spans="1:2" x14ac:dyDescent="0.2">
      <c r="A283">
        <v>6.2766453756400004E-4</v>
      </c>
      <c r="B283">
        <f t="shared" si="4"/>
        <v>1255.3290751280001</v>
      </c>
    </row>
    <row r="284" spans="1:2" x14ac:dyDescent="0.2">
      <c r="A284">
        <v>8.5117538833200004E-4</v>
      </c>
      <c r="B284">
        <f t="shared" si="4"/>
        <v>1702.350776664</v>
      </c>
    </row>
    <row r="285" spans="1:2" x14ac:dyDescent="0.2">
      <c r="A285">
        <v>9.0421725604700003E-4</v>
      </c>
      <c r="B285">
        <f t="shared" si="4"/>
        <v>1808.434512094</v>
      </c>
    </row>
    <row r="286" spans="1:2" x14ac:dyDescent="0.2">
      <c r="A286">
        <v>9.7336716533499997E-4</v>
      </c>
      <c r="B286">
        <f t="shared" si="4"/>
        <v>1946.73433067</v>
      </c>
    </row>
    <row r="287" spans="1:2" x14ac:dyDescent="0.2">
      <c r="A287">
        <v>7.7987761214300003E-4</v>
      </c>
      <c r="B287">
        <f t="shared" si="4"/>
        <v>1559.7552242860002</v>
      </c>
    </row>
    <row r="288" spans="1:2" x14ac:dyDescent="0.2">
      <c r="A288">
        <v>7.8403616952300002E-4</v>
      </c>
      <c r="B288">
        <f t="shared" si="4"/>
        <v>1568.072339046</v>
      </c>
    </row>
    <row r="289" spans="1:2" x14ac:dyDescent="0.2">
      <c r="A289">
        <v>9.0074000608699996E-4</v>
      </c>
      <c r="B289">
        <f t="shared" si="4"/>
        <v>1801.480012174</v>
      </c>
    </row>
    <row r="290" spans="1:2" x14ac:dyDescent="0.2">
      <c r="A290">
        <v>1.1101680966199999E-3</v>
      </c>
      <c r="B290">
        <f t="shared" si="4"/>
        <v>2220.3361932399998</v>
      </c>
    </row>
    <row r="291" spans="1:2" x14ac:dyDescent="0.2">
      <c r="A291">
        <v>4.41853361481E-4</v>
      </c>
      <c r="B291">
        <f t="shared" si="4"/>
        <v>883.70672296199996</v>
      </c>
    </row>
    <row r="292" spans="1:2" x14ac:dyDescent="0.2">
      <c r="A292">
        <v>3.9920991024E-4</v>
      </c>
      <c r="B292">
        <f t="shared" si="4"/>
        <v>798.41982048</v>
      </c>
    </row>
    <row r="293" spans="1:2" x14ac:dyDescent="0.2">
      <c r="A293">
        <v>-4.0759328948499996E-3</v>
      </c>
      <c r="B293">
        <f t="shared" si="4"/>
        <v>-8151.8657896999994</v>
      </c>
    </row>
    <row r="294" spans="1:2" x14ac:dyDescent="0.2">
      <c r="A294">
        <v>3.2594092865700003E-4</v>
      </c>
      <c r="B294">
        <f t="shared" si="4"/>
        <v>651.88185731400006</v>
      </c>
    </row>
    <row r="295" spans="1:2" x14ac:dyDescent="0.2">
      <c r="A295">
        <v>-2.1308315065999999E-3</v>
      </c>
      <c r="B295">
        <f t="shared" si="4"/>
        <v>-4261.6630132</v>
      </c>
    </row>
    <row r="296" spans="1:2" x14ac:dyDescent="0.2">
      <c r="A296">
        <v>6.6909011402699998E-4</v>
      </c>
      <c r="B296">
        <f t="shared" si="4"/>
        <v>1338.1802280540001</v>
      </c>
    </row>
    <row r="297" spans="1:2" x14ac:dyDescent="0.2">
      <c r="A297">
        <v>7.94810658595E-4</v>
      </c>
      <c r="B297">
        <f t="shared" si="4"/>
        <v>1589.6213171899999</v>
      </c>
    </row>
    <row r="298" spans="1:2" x14ac:dyDescent="0.2">
      <c r="A298">
        <v>5.4129336863899995E-4</v>
      </c>
      <c r="B298">
        <f t="shared" si="4"/>
        <v>1082.5867372779999</v>
      </c>
    </row>
    <row r="299" spans="1:2" x14ac:dyDescent="0.2">
      <c r="A299">
        <v>7.4751571213700001E-4</v>
      </c>
      <c r="B299">
        <f t="shared" si="4"/>
        <v>1495.0314242740001</v>
      </c>
    </row>
    <row r="300" spans="1:2" x14ac:dyDescent="0.2">
      <c r="A300">
        <v>3.4003386979599998E-4</v>
      </c>
      <c r="B300">
        <f t="shared" si="4"/>
        <v>680.06773959199995</v>
      </c>
    </row>
    <row r="301" spans="1:2" x14ac:dyDescent="0.2">
      <c r="A301">
        <v>7.8368183127300003E-4</v>
      </c>
      <c r="B301">
        <f t="shared" si="4"/>
        <v>1567.3636625460001</v>
      </c>
    </row>
    <row r="302" spans="1:2" x14ac:dyDescent="0.2">
      <c r="A302">
        <v>7.6403478104999998E-4</v>
      </c>
      <c r="B302">
        <f t="shared" si="4"/>
        <v>1528.0695621</v>
      </c>
    </row>
    <row r="303" spans="1:2" x14ac:dyDescent="0.2">
      <c r="A303">
        <v>7.5699786468999997E-4</v>
      </c>
      <c r="B303">
        <f t="shared" si="4"/>
        <v>1513.9957293799998</v>
      </c>
    </row>
    <row r="304" spans="1:2" x14ac:dyDescent="0.2">
      <c r="A304">
        <v>1.19637686068E-3</v>
      </c>
      <c r="B304">
        <f t="shared" si="4"/>
        <v>2392.7537213599999</v>
      </c>
    </row>
    <row r="305" spans="1:2" x14ac:dyDescent="0.2">
      <c r="A305">
        <v>-9.7219345407099998E-4</v>
      </c>
      <c r="B305">
        <f t="shared" si="4"/>
        <v>-1944.386908142</v>
      </c>
    </row>
    <row r="306" spans="1:2" x14ac:dyDescent="0.2">
      <c r="A306">
        <v>1.2270412931700001E-3</v>
      </c>
      <c r="B306">
        <f t="shared" si="4"/>
        <v>2454.08258634</v>
      </c>
    </row>
    <row r="307" spans="1:2" x14ac:dyDescent="0.2">
      <c r="A307">
        <v>4.6241405622799998E-4</v>
      </c>
      <c r="B307">
        <f t="shared" si="4"/>
        <v>924.82811245599999</v>
      </c>
    </row>
    <row r="308" spans="1:2" x14ac:dyDescent="0.2">
      <c r="A308">
        <v>1.15090475232E-3</v>
      </c>
      <c r="B308">
        <f t="shared" si="4"/>
        <v>2301.8095046399999</v>
      </c>
    </row>
    <row r="309" spans="1:2" x14ac:dyDescent="0.2">
      <c r="A309">
        <v>5.8407340597900004E-4</v>
      </c>
      <c r="B309">
        <f t="shared" si="4"/>
        <v>1168.1468119580002</v>
      </c>
    </row>
    <row r="310" spans="1:2" x14ac:dyDescent="0.2">
      <c r="A310" s="16">
        <v>-4.2517421972499999E-5</v>
      </c>
      <c r="B310">
        <f t="shared" si="4"/>
        <v>-85.034843944999992</v>
      </c>
    </row>
    <row r="311" spans="1:2" x14ac:dyDescent="0.2">
      <c r="A311">
        <v>7.6267781189599999E-4</v>
      </c>
      <c r="B311">
        <f t="shared" si="4"/>
        <v>1525.355623792</v>
      </c>
    </row>
    <row r="312" spans="1:2" x14ac:dyDescent="0.2">
      <c r="A312">
        <v>7.5922968493000002E-4</v>
      </c>
      <c r="B312">
        <f t="shared" si="4"/>
        <v>1518.4593698600002</v>
      </c>
    </row>
    <row r="313" spans="1:2" x14ac:dyDescent="0.2">
      <c r="A313">
        <v>7.5743759558900001E-4</v>
      </c>
      <c r="B313">
        <f t="shared" si="4"/>
        <v>1514.875191178</v>
      </c>
    </row>
    <row r="314" spans="1:2" x14ac:dyDescent="0.2">
      <c r="A314">
        <v>5.1000556738599995E-4</v>
      </c>
      <c r="B314">
        <f t="shared" si="4"/>
        <v>1020.0111347719999</v>
      </c>
    </row>
    <row r="315" spans="1:2" x14ac:dyDescent="0.2">
      <c r="A315">
        <v>4.9931021533399997E-4</v>
      </c>
      <c r="B315">
        <f t="shared" si="4"/>
        <v>998.62043066799993</v>
      </c>
    </row>
    <row r="316" spans="1:2" x14ac:dyDescent="0.2">
      <c r="A316">
        <v>-1.5164641513200001E-3</v>
      </c>
      <c r="B316">
        <f t="shared" si="4"/>
        <v>-3032.9283026400003</v>
      </c>
    </row>
    <row r="317" spans="1:2" x14ac:dyDescent="0.2">
      <c r="A317">
        <v>-7.9666806900799999E-4</v>
      </c>
      <c r="B317">
        <f t="shared" si="4"/>
        <v>-1593.3361380159999</v>
      </c>
    </row>
    <row r="318" spans="1:2" x14ac:dyDescent="0.2">
      <c r="A318">
        <v>8.1053678120199995E-4</v>
      </c>
      <c r="B318">
        <f t="shared" si="4"/>
        <v>1621.0735624039999</v>
      </c>
    </row>
    <row r="319" spans="1:2" x14ac:dyDescent="0.2">
      <c r="A319">
        <v>9.4100300099500002E-4</v>
      </c>
      <c r="B319">
        <f t="shared" si="4"/>
        <v>1882.00600199</v>
      </c>
    </row>
    <row r="320" spans="1:2" x14ac:dyDescent="0.2">
      <c r="A320">
        <v>-3.6561195063800002E-4</v>
      </c>
      <c r="B320">
        <f t="shared" si="4"/>
        <v>-731.22390127599999</v>
      </c>
    </row>
    <row r="321" spans="1:2" x14ac:dyDescent="0.2">
      <c r="A321" s="16">
        <v>-6.4693389849700006E-5</v>
      </c>
      <c r="B321">
        <f t="shared" si="4"/>
        <v>-129.38677969940002</v>
      </c>
    </row>
    <row r="322" spans="1:2" x14ac:dyDescent="0.2">
      <c r="A322">
        <v>4.7418565115300002E-4</v>
      </c>
      <c r="B322">
        <f t="shared" si="4"/>
        <v>948.37130230600008</v>
      </c>
    </row>
    <row r="323" spans="1:2" x14ac:dyDescent="0.2">
      <c r="A323" s="16">
        <v>8.0249956694000005E-5</v>
      </c>
      <c r="B323">
        <f t="shared" ref="B323:B386" si="5">B$1*2*A323</f>
        <v>160.49991338800001</v>
      </c>
    </row>
    <row r="324" spans="1:2" x14ac:dyDescent="0.2">
      <c r="A324" s="16">
        <v>7.5690005878200001E-5</v>
      </c>
      <c r="B324">
        <f t="shared" si="5"/>
        <v>151.38001175639999</v>
      </c>
    </row>
    <row r="325" spans="1:2" x14ac:dyDescent="0.2">
      <c r="A325">
        <v>6.1893367877900003E-4</v>
      </c>
      <c r="B325">
        <f t="shared" si="5"/>
        <v>1237.8673575580001</v>
      </c>
    </row>
    <row r="326" spans="1:2" x14ac:dyDescent="0.2">
      <c r="A326">
        <v>6.35823455562E-4</v>
      </c>
      <c r="B326">
        <f t="shared" si="5"/>
        <v>1271.6469111240001</v>
      </c>
    </row>
    <row r="327" spans="1:2" x14ac:dyDescent="0.2">
      <c r="A327">
        <v>-2.8831935714100001E-3</v>
      </c>
      <c r="B327">
        <f t="shared" si="5"/>
        <v>-5766.38714282</v>
      </c>
    </row>
    <row r="328" spans="1:2" x14ac:dyDescent="0.2">
      <c r="A328">
        <v>7.7672517358700005E-4</v>
      </c>
      <c r="B328">
        <f t="shared" si="5"/>
        <v>1553.4503471740002</v>
      </c>
    </row>
    <row r="329" spans="1:2" x14ac:dyDescent="0.2">
      <c r="A329">
        <v>5.1177587452900001E-4</v>
      </c>
      <c r="B329">
        <f t="shared" si="5"/>
        <v>1023.551749058</v>
      </c>
    </row>
    <row r="330" spans="1:2" x14ac:dyDescent="0.2">
      <c r="A330">
        <v>1.0230552961500001E-3</v>
      </c>
      <c r="B330">
        <f t="shared" si="5"/>
        <v>2046.1105923000002</v>
      </c>
    </row>
    <row r="331" spans="1:2" x14ac:dyDescent="0.2">
      <c r="A331">
        <v>4.7221003809699998E-4</v>
      </c>
      <c r="B331">
        <f t="shared" si="5"/>
        <v>944.42007619399999</v>
      </c>
    </row>
    <row r="332" spans="1:2" x14ac:dyDescent="0.2">
      <c r="A332">
        <v>-6.6769584793500004E-4</v>
      </c>
      <c r="B332">
        <f t="shared" si="5"/>
        <v>-1335.3916958700001</v>
      </c>
    </row>
    <row r="333" spans="1:2" x14ac:dyDescent="0.2">
      <c r="A333">
        <v>-1.1394199090000001E-3</v>
      </c>
      <c r="B333">
        <f t="shared" si="5"/>
        <v>-2278.8398180000004</v>
      </c>
    </row>
    <row r="334" spans="1:2" x14ac:dyDescent="0.2">
      <c r="A334">
        <v>2.2943653571200001E-4</v>
      </c>
      <c r="B334">
        <f t="shared" si="5"/>
        <v>458.87307142399999</v>
      </c>
    </row>
    <row r="335" spans="1:2" x14ac:dyDescent="0.2">
      <c r="A335">
        <v>-1.0248287208599999E-3</v>
      </c>
      <c r="B335">
        <f t="shared" si="5"/>
        <v>-2049.65744172</v>
      </c>
    </row>
    <row r="336" spans="1:2" x14ac:dyDescent="0.2">
      <c r="A336">
        <v>2.1021413864900001E-4</v>
      </c>
      <c r="B336">
        <f t="shared" si="5"/>
        <v>420.42827729800001</v>
      </c>
    </row>
    <row r="337" spans="1:2" x14ac:dyDescent="0.2">
      <c r="A337">
        <v>3.9598472771500002E-4</v>
      </c>
      <c r="B337">
        <f t="shared" si="5"/>
        <v>791.96945543000004</v>
      </c>
    </row>
    <row r="338" spans="1:2" x14ac:dyDescent="0.2">
      <c r="A338">
        <v>5.2857195144300005E-4</v>
      </c>
      <c r="B338">
        <f t="shared" si="5"/>
        <v>1057.1439028860002</v>
      </c>
    </row>
    <row r="339" spans="1:2" x14ac:dyDescent="0.2">
      <c r="A339">
        <v>2.7558846434500001E-4</v>
      </c>
      <c r="B339">
        <f t="shared" si="5"/>
        <v>551.17692869000007</v>
      </c>
    </row>
    <row r="340" spans="1:2" x14ac:dyDescent="0.2">
      <c r="A340">
        <v>8.0957771639799997E-4</v>
      </c>
      <c r="B340">
        <f t="shared" si="5"/>
        <v>1619.155432796</v>
      </c>
    </row>
    <row r="341" spans="1:2" x14ac:dyDescent="0.2">
      <c r="A341">
        <v>1.09875227756E-4</v>
      </c>
      <c r="B341">
        <f t="shared" si="5"/>
        <v>219.750455512</v>
      </c>
    </row>
    <row r="342" spans="1:2" x14ac:dyDescent="0.2">
      <c r="A342">
        <v>7.0668197560399995E-4</v>
      </c>
      <c r="B342">
        <f t="shared" si="5"/>
        <v>1413.3639512079999</v>
      </c>
    </row>
    <row r="343" spans="1:2" x14ac:dyDescent="0.2">
      <c r="A343">
        <v>4.3531587722999999E-4</v>
      </c>
      <c r="B343">
        <f t="shared" si="5"/>
        <v>870.63175446000002</v>
      </c>
    </row>
    <row r="344" spans="1:2" x14ac:dyDescent="0.2">
      <c r="A344">
        <v>-2.0035458630199999E-3</v>
      </c>
      <c r="B344">
        <f t="shared" si="5"/>
        <v>-4007.0917260399997</v>
      </c>
    </row>
    <row r="345" spans="1:2" x14ac:dyDescent="0.2">
      <c r="A345">
        <v>7.5773898651499999E-4</v>
      </c>
      <c r="B345">
        <f t="shared" si="5"/>
        <v>1515.4779730299999</v>
      </c>
    </row>
    <row r="346" spans="1:2" x14ac:dyDescent="0.2">
      <c r="A346">
        <v>6.4277002423300002E-4</v>
      </c>
      <c r="B346">
        <f t="shared" si="5"/>
        <v>1285.5400484660001</v>
      </c>
    </row>
    <row r="347" spans="1:2" x14ac:dyDescent="0.2">
      <c r="A347">
        <v>5.67767827965E-4</v>
      </c>
      <c r="B347">
        <f t="shared" si="5"/>
        <v>1135.5356559300001</v>
      </c>
    </row>
    <row r="348" spans="1:2" x14ac:dyDescent="0.2">
      <c r="A348">
        <v>1.5650987023099999E-4</v>
      </c>
      <c r="B348">
        <f t="shared" si="5"/>
        <v>313.01974046199996</v>
      </c>
    </row>
    <row r="349" spans="1:2" x14ac:dyDescent="0.2">
      <c r="A349">
        <v>2.2925223147000001E-4</v>
      </c>
      <c r="B349">
        <f t="shared" si="5"/>
        <v>458.50446294</v>
      </c>
    </row>
    <row r="350" spans="1:2" x14ac:dyDescent="0.2">
      <c r="A350">
        <v>4.4124926251599999E-4</v>
      </c>
      <c r="B350">
        <f t="shared" si="5"/>
        <v>882.49852503199997</v>
      </c>
    </row>
    <row r="351" spans="1:2" x14ac:dyDescent="0.2">
      <c r="A351">
        <v>4.8951228975800004E-4</v>
      </c>
      <c r="B351">
        <f t="shared" si="5"/>
        <v>979.02457951600002</v>
      </c>
    </row>
    <row r="352" spans="1:2" x14ac:dyDescent="0.2">
      <c r="A352">
        <v>4.8793041024399998E-4</v>
      </c>
      <c r="B352">
        <f t="shared" si="5"/>
        <v>975.86082048799994</v>
      </c>
    </row>
    <row r="353" spans="1:2" x14ac:dyDescent="0.2">
      <c r="A353">
        <v>3.2948394124200002E-4</v>
      </c>
      <c r="B353">
        <f t="shared" si="5"/>
        <v>658.96788248400003</v>
      </c>
    </row>
    <row r="354" spans="1:2" x14ac:dyDescent="0.2">
      <c r="A354">
        <v>6.3260258237200003E-4</v>
      </c>
      <c r="B354">
        <f t="shared" si="5"/>
        <v>1265.2051647440001</v>
      </c>
    </row>
    <row r="355" spans="1:2" x14ac:dyDescent="0.2">
      <c r="A355">
        <v>5.6302204353600005E-4</v>
      </c>
      <c r="B355">
        <f t="shared" si="5"/>
        <v>1126.0440870720001</v>
      </c>
    </row>
    <row r="356" spans="1:2" x14ac:dyDescent="0.2">
      <c r="A356">
        <v>5.3160677107799996E-4</v>
      </c>
      <c r="B356">
        <f t="shared" si="5"/>
        <v>1063.2135421559999</v>
      </c>
    </row>
    <row r="357" spans="1:2" x14ac:dyDescent="0.2">
      <c r="A357">
        <v>-2.8138808779799998E-3</v>
      </c>
      <c r="B357">
        <f t="shared" si="5"/>
        <v>-5627.7617559599994</v>
      </c>
    </row>
    <row r="358" spans="1:2" x14ac:dyDescent="0.2">
      <c r="A358">
        <v>1.2438203097800001E-4</v>
      </c>
      <c r="B358">
        <f t="shared" si="5"/>
        <v>248.76406195600001</v>
      </c>
    </row>
    <row r="359" spans="1:2" x14ac:dyDescent="0.2">
      <c r="A359">
        <v>-1.9498319559800001E-4</v>
      </c>
      <c r="B359">
        <f t="shared" si="5"/>
        <v>-389.96639119600002</v>
      </c>
    </row>
    <row r="360" spans="1:2" x14ac:dyDescent="0.2">
      <c r="A360">
        <v>1.34954027722E-3</v>
      </c>
      <c r="B360">
        <f t="shared" si="5"/>
        <v>2699.08055444</v>
      </c>
    </row>
    <row r="361" spans="1:2" x14ac:dyDescent="0.2">
      <c r="A361">
        <v>8.83046265419E-4</v>
      </c>
      <c r="B361">
        <f t="shared" si="5"/>
        <v>1766.0925308379999</v>
      </c>
    </row>
    <row r="362" spans="1:2" x14ac:dyDescent="0.2">
      <c r="A362">
        <v>1.3254350477900001E-3</v>
      </c>
      <c r="B362">
        <f t="shared" si="5"/>
        <v>2650.87009558</v>
      </c>
    </row>
    <row r="363" spans="1:2" x14ac:dyDescent="0.2">
      <c r="A363">
        <v>8.2003264739300005E-4</v>
      </c>
      <c r="B363">
        <f t="shared" si="5"/>
        <v>1640.0652947860001</v>
      </c>
    </row>
    <row r="364" spans="1:2" x14ac:dyDescent="0.2">
      <c r="A364">
        <v>1.1206900531399999E-3</v>
      </c>
      <c r="B364">
        <f t="shared" si="5"/>
        <v>2241.3801062799998</v>
      </c>
    </row>
    <row r="365" spans="1:2" x14ac:dyDescent="0.2">
      <c r="A365">
        <v>9.0567475045499998E-4</v>
      </c>
      <c r="B365">
        <f t="shared" si="5"/>
        <v>1811.34950091</v>
      </c>
    </row>
    <row r="366" spans="1:2" x14ac:dyDescent="0.2">
      <c r="A366">
        <v>-8.6424981850799997E-4</v>
      </c>
      <c r="B366">
        <f t="shared" si="5"/>
        <v>-1728.499637016</v>
      </c>
    </row>
    <row r="367" spans="1:2" x14ac:dyDescent="0.2">
      <c r="A367">
        <v>8.6030895390799996E-4</v>
      </c>
      <c r="B367">
        <f t="shared" si="5"/>
        <v>1720.6179078159998</v>
      </c>
    </row>
    <row r="368" spans="1:2" x14ac:dyDescent="0.2">
      <c r="A368">
        <v>3.7866535502899999E-4</v>
      </c>
      <c r="B368">
        <f t="shared" si="5"/>
        <v>757.33071005800002</v>
      </c>
    </row>
    <row r="369" spans="1:2" x14ac:dyDescent="0.2">
      <c r="A369">
        <v>9.2118778352999996E-4</v>
      </c>
      <c r="B369">
        <f t="shared" si="5"/>
        <v>1842.3755670599999</v>
      </c>
    </row>
    <row r="370" spans="1:2" x14ac:dyDescent="0.2">
      <c r="A370">
        <v>7.8266367789400001E-4</v>
      </c>
      <c r="B370">
        <f t="shared" si="5"/>
        <v>1565.327355788</v>
      </c>
    </row>
    <row r="371" spans="1:2" x14ac:dyDescent="0.2">
      <c r="A371">
        <v>9.4870105386499995E-4</v>
      </c>
      <c r="B371">
        <f t="shared" si="5"/>
        <v>1897.4021077299999</v>
      </c>
    </row>
    <row r="372" spans="1:2" x14ac:dyDescent="0.2">
      <c r="A372">
        <v>6.7606964513499995E-4</v>
      </c>
      <c r="B372">
        <f t="shared" si="5"/>
        <v>1352.1392902699999</v>
      </c>
    </row>
    <row r="373" spans="1:2" x14ac:dyDescent="0.2">
      <c r="A373">
        <v>6.6424149177000003E-4</v>
      </c>
      <c r="B373">
        <f t="shared" si="5"/>
        <v>1328.4829835400001</v>
      </c>
    </row>
    <row r="374" spans="1:2" x14ac:dyDescent="0.2">
      <c r="A374">
        <v>9.2719870591200003E-4</v>
      </c>
      <c r="B374">
        <f t="shared" si="5"/>
        <v>1854.3974118240001</v>
      </c>
    </row>
    <row r="375" spans="1:2" x14ac:dyDescent="0.2">
      <c r="A375">
        <v>7.3864120539299998E-4</v>
      </c>
      <c r="B375">
        <f t="shared" si="5"/>
        <v>1477.2824107859999</v>
      </c>
    </row>
    <row r="376" spans="1:2" x14ac:dyDescent="0.2">
      <c r="A376">
        <v>9.3738287828899996E-4</v>
      </c>
      <c r="B376">
        <f t="shared" si="5"/>
        <v>1874.765756578</v>
      </c>
    </row>
    <row r="377" spans="1:2" x14ac:dyDescent="0.2">
      <c r="A377">
        <v>2.0052569435199999E-3</v>
      </c>
      <c r="B377">
        <f t="shared" si="5"/>
        <v>4010.5138870400001</v>
      </c>
    </row>
    <row r="378" spans="1:2" x14ac:dyDescent="0.2">
      <c r="A378">
        <v>1.31036673337E-3</v>
      </c>
      <c r="B378">
        <f t="shared" si="5"/>
        <v>2620.73346674</v>
      </c>
    </row>
    <row r="379" spans="1:2" x14ac:dyDescent="0.2">
      <c r="A379">
        <v>9.1979430171099997E-4</v>
      </c>
      <c r="B379">
        <f t="shared" si="5"/>
        <v>1839.588603422</v>
      </c>
    </row>
    <row r="380" spans="1:2" x14ac:dyDescent="0.2">
      <c r="A380">
        <v>9.3252286181499998E-4</v>
      </c>
      <c r="B380">
        <f t="shared" si="5"/>
        <v>1865.0457236299999</v>
      </c>
    </row>
    <row r="381" spans="1:2" x14ac:dyDescent="0.2">
      <c r="A381">
        <v>9.16269271235E-4</v>
      </c>
      <c r="B381">
        <f t="shared" si="5"/>
        <v>1832.53854247</v>
      </c>
    </row>
    <row r="382" spans="1:2" x14ac:dyDescent="0.2">
      <c r="A382">
        <v>-2.2334566014799999E-3</v>
      </c>
      <c r="B382">
        <f t="shared" si="5"/>
        <v>-4466.9132029599996</v>
      </c>
    </row>
    <row r="383" spans="1:2" x14ac:dyDescent="0.2">
      <c r="A383">
        <v>8.4587922623399997E-4</v>
      </c>
      <c r="B383">
        <f t="shared" si="5"/>
        <v>1691.7584524679999</v>
      </c>
    </row>
    <row r="384" spans="1:2" x14ac:dyDescent="0.2">
      <c r="A384">
        <v>-2.8341165172200001E-3</v>
      </c>
      <c r="B384">
        <f t="shared" si="5"/>
        <v>-5668.2330344400007</v>
      </c>
    </row>
    <row r="385" spans="1:2" x14ac:dyDescent="0.2">
      <c r="A385">
        <v>1.20781920364E-3</v>
      </c>
      <c r="B385">
        <f t="shared" si="5"/>
        <v>2415.6384072800001</v>
      </c>
    </row>
    <row r="386" spans="1:2" x14ac:dyDescent="0.2">
      <c r="A386">
        <v>1.3056183330799999E-3</v>
      </c>
      <c r="B386">
        <f t="shared" si="5"/>
        <v>2611.2366661599999</v>
      </c>
    </row>
    <row r="387" spans="1:2" x14ac:dyDescent="0.2">
      <c r="A387">
        <v>4.0655509398000001E-4</v>
      </c>
      <c r="B387">
        <f t="shared" ref="B387:B450" si="6">B$1*2*A387</f>
        <v>813.11018796000008</v>
      </c>
    </row>
    <row r="388" spans="1:2" x14ac:dyDescent="0.2">
      <c r="A388">
        <v>-5.1700094826100003E-3</v>
      </c>
      <c r="B388">
        <f t="shared" si="6"/>
        <v>-10340.018965220001</v>
      </c>
    </row>
    <row r="389" spans="1:2" x14ac:dyDescent="0.2">
      <c r="A389">
        <v>-1.16337136304E-3</v>
      </c>
      <c r="B389">
        <f t="shared" si="6"/>
        <v>-2326.74272608</v>
      </c>
    </row>
    <row r="390" spans="1:2" x14ac:dyDescent="0.2">
      <c r="A390">
        <v>6.8810481554999997E-4</v>
      </c>
      <c r="B390">
        <f t="shared" si="6"/>
        <v>1376.2096311</v>
      </c>
    </row>
    <row r="391" spans="1:2" x14ac:dyDescent="0.2">
      <c r="A391">
        <v>-2.0448687247700001E-3</v>
      </c>
      <c r="B391">
        <f t="shared" si="6"/>
        <v>-4089.7374495400004</v>
      </c>
    </row>
    <row r="392" spans="1:2" x14ac:dyDescent="0.2">
      <c r="A392">
        <v>5.6374559995599996E-4</v>
      </c>
      <c r="B392">
        <f t="shared" si="6"/>
        <v>1127.491199912</v>
      </c>
    </row>
    <row r="393" spans="1:2" x14ac:dyDescent="0.2">
      <c r="A393">
        <v>7.3027235228E-4</v>
      </c>
      <c r="B393">
        <f t="shared" si="6"/>
        <v>1460.5447045599999</v>
      </c>
    </row>
    <row r="394" spans="1:2" x14ac:dyDescent="0.2">
      <c r="A394">
        <v>5.2734094450700001E-4</v>
      </c>
      <c r="B394">
        <f t="shared" si="6"/>
        <v>1054.681889014</v>
      </c>
    </row>
    <row r="395" spans="1:2" x14ac:dyDescent="0.2">
      <c r="A395">
        <v>5.4502831255699995E-4</v>
      </c>
      <c r="B395">
        <f t="shared" si="6"/>
        <v>1090.0566251139999</v>
      </c>
    </row>
    <row r="396" spans="1:2" x14ac:dyDescent="0.2">
      <c r="A396">
        <v>1.7631388462900001E-4</v>
      </c>
      <c r="B396">
        <f t="shared" si="6"/>
        <v>352.627769258</v>
      </c>
    </row>
    <row r="397" spans="1:2" x14ac:dyDescent="0.2">
      <c r="A397">
        <v>4.5284248461600001E-4</v>
      </c>
      <c r="B397">
        <f t="shared" si="6"/>
        <v>905.68496923200007</v>
      </c>
    </row>
    <row r="398" spans="1:2" x14ac:dyDescent="0.2">
      <c r="A398">
        <v>5.7531175093399999E-4</v>
      </c>
      <c r="B398">
        <f t="shared" si="6"/>
        <v>1150.6235018679999</v>
      </c>
    </row>
    <row r="399" spans="1:2" x14ac:dyDescent="0.2">
      <c r="A399">
        <v>5.646853947E-4</v>
      </c>
      <c r="B399">
        <f t="shared" si="6"/>
        <v>1129.3707893999999</v>
      </c>
    </row>
    <row r="400" spans="1:2" x14ac:dyDescent="0.2">
      <c r="A400">
        <v>9.3819281259799998E-4</v>
      </c>
      <c r="B400">
        <f t="shared" si="6"/>
        <v>1876.3856251959999</v>
      </c>
    </row>
    <row r="401" spans="1:2" x14ac:dyDescent="0.2">
      <c r="A401">
        <v>-4.4503756541499999E-4</v>
      </c>
      <c r="B401">
        <f t="shared" si="6"/>
        <v>-890.07513083000003</v>
      </c>
    </row>
    <row r="402" spans="1:2" x14ac:dyDescent="0.2">
      <c r="A402">
        <v>1.00785605054E-3</v>
      </c>
      <c r="B402">
        <f t="shared" si="6"/>
        <v>2015.7121010800001</v>
      </c>
    </row>
    <row r="403" spans="1:2" x14ac:dyDescent="0.2">
      <c r="A403">
        <v>9.8758343698299991E-4</v>
      </c>
      <c r="B403">
        <f t="shared" si="6"/>
        <v>1975.1668739659999</v>
      </c>
    </row>
    <row r="404" spans="1:2" x14ac:dyDescent="0.2">
      <c r="A404">
        <v>5.5625587969199998E-4</v>
      </c>
      <c r="B404">
        <f t="shared" si="6"/>
        <v>1112.511759384</v>
      </c>
    </row>
    <row r="405" spans="1:2" x14ac:dyDescent="0.2">
      <c r="A405">
        <v>4.70579517794E-4</v>
      </c>
      <c r="B405">
        <f t="shared" si="6"/>
        <v>941.15903558800005</v>
      </c>
    </row>
    <row r="406" spans="1:2" x14ac:dyDescent="0.2">
      <c r="A406">
        <v>-3.9977459521999999E-3</v>
      </c>
      <c r="B406">
        <f t="shared" si="6"/>
        <v>-7995.4919043999998</v>
      </c>
    </row>
    <row r="407" spans="1:2" x14ac:dyDescent="0.2">
      <c r="A407">
        <v>-9.0053958878099998E-4</v>
      </c>
      <c r="B407">
        <f t="shared" si="6"/>
        <v>-1801.079177562</v>
      </c>
    </row>
    <row r="408" spans="1:2" x14ac:dyDescent="0.2">
      <c r="A408">
        <v>1.04062155492E-3</v>
      </c>
      <c r="B408">
        <f t="shared" si="6"/>
        <v>2081.2431098399998</v>
      </c>
    </row>
    <row r="409" spans="1:2" x14ac:dyDescent="0.2">
      <c r="A409">
        <v>9.9242416261200003E-4</v>
      </c>
      <c r="B409">
        <f t="shared" si="6"/>
        <v>1984.8483252240001</v>
      </c>
    </row>
    <row r="410" spans="1:2" x14ac:dyDescent="0.2">
      <c r="A410">
        <v>1.27567101626E-3</v>
      </c>
      <c r="B410">
        <f t="shared" si="6"/>
        <v>2551.34203252</v>
      </c>
    </row>
    <row r="411" spans="1:2" x14ac:dyDescent="0.2">
      <c r="A411">
        <v>-8.1752895176599998E-4</v>
      </c>
      <c r="B411">
        <f t="shared" si="6"/>
        <v>-1635.057903532</v>
      </c>
    </row>
    <row r="412" spans="1:2" x14ac:dyDescent="0.2">
      <c r="A412">
        <v>5.4765477139599999E-4</v>
      </c>
      <c r="B412">
        <f t="shared" si="6"/>
        <v>1095.309542792</v>
      </c>
    </row>
    <row r="413" spans="1:2" x14ac:dyDescent="0.2">
      <c r="A413">
        <v>-2.0071723308600002E-3</v>
      </c>
      <c r="B413">
        <f t="shared" si="6"/>
        <v>-4014.3446617200002</v>
      </c>
    </row>
    <row r="414" spans="1:2" x14ac:dyDescent="0.2">
      <c r="A414" s="16">
        <v>6.5656469178400002E-6</v>
      </c>
      <c r="B414">
        <f t="shared" si="6"/>
        <v>13.131293835680001</v>
      </c>
    </row>
    <row r="415" spans="1:2" x14ac:dyDescent="0.2">
      <c r="A415">
        <v>4.6674287240399998E-4</v>
      </c>
      <c r="B415">
        <f t="shared" si="6"/>
        <v>933.48574480799994</v>
      </c>
    </row>
    <row r="416" spans="1:2" x14ac:dyDescent="0.2">
      <c r="A416">
        <v>4.6924164753199999E-4</v>
      </c>
      <c r="B416">
        <f t="shared" si="6"/>
        <v>938.483295064</v>
      </c>
    </row>
    <row r="417" spans="1:2" x14ac:dyDescent="0.2">
      <c r="A417">
        <v>-7.7995487452199998E-4</v>
      </c>
      <c r="B417">
        <f t="shared" si="6"/>
        <v>-1559.9097490439999</v>
      </c>
    </row>
    <row r="418" spans="1:2" x14ac:dyDescent="0.2">
      <c r="A418">
        <v>4.5412269156800002E-4</v>
      </c>
      <c r="B418">
        <f t="shared" si="6"/>
        <v>908.2453831360001</v>
      </c>
    </row>
    <row r="419" spans="1:2" x14ac:dyDescent="0.2">
      <c r="A419">
        <v>3.9865622664599998E-4</v>
      </c>
      <c r="B419">
        <f t="shared" si="6"/>
        <v>797.31245329199999</v>
      </c>
    </row>
    <row r="420" spans="1:2" x14ac:dyDescent="0.2">
      <c r="A420">
        <v>3.30040126616E-4</v>
      </c>
      <c r="B420">
        <f t="shared" si="6"/>
        <v>660.08025323200002</v>
      </c>
    </row>
    <row r="421" spans="1:2" x14ac:dyDescent="0.2">
      <c r="A421" s="16">
        <v>4.3109749046599998E-5</v>
      </c>
      <c r="B421">
        <f t="shared" si="6"/>
        <v>86.219498093200002</v>
      </c>
    </row>
    <row r="422" spans="1:2" x14ac:dyDescent="0.2">
      <c r="A422">
        <v>5.3780717386199995E-4</v>
      </c>
      <c r="B422">
        <f t="shared" si="6"/>
        <v>1075.6143477239998</v>
      </c>
    </row>
    <row r="423" spans="1:2" x14ac:dyDescent="0.2">
      <c r="A423">
        <v>6.33298125488E-4</v>
      </c>
      <c r="B423">
        <f t="shared" si="6"/>
        <v>1266.596250976</v>
      </c>
    </row>
    <row r="424" spans="1:2" x14ac:dyDescent="0.2">
      <c r="A424">
        <v>3.5093469951899997E-4</v>
      </c>
      <c r="B424">
        <f t="shared" si="6"/>
        <v>701.86939903799998</v>
      </c>
    </row>
    <row r="425" spans="1:2" x14ac:dyDescent="0.2">
      <c r="A425" s="16">
        <v>-7.3823220866499998E-6</v>
      </c>
      <c r="B425">
        <f t="shared" si="6"/>
        <v>-14.764644173299999</v>
      </c>
    </row>
    <row r="426" spans="1:2" x14ac:dyDescent="0.2">
      <c r="A426">
        <v>8.8809399037900001E-4</v>
      </c>
      <c r="B426">
        <f t="shared" si="6"/>
        <v>1776.1879807580001</v>
      </c>
    </row>
    <row r="427" spans="1:2" x14ac:dyDescent="0.2">
      <c r="A427">
        <v>-1.8663929717800001E-4</v>
      </c>
      <c r="B427">
        <f t="shared" si="6"/>
        <v>-373.27859435600004</v>
      </c>
    </row>
    <row r="428" spans="1:2" x14ac:dyDescent="0.2">
      <c r="A428">
        <v>9.4105262804699999E-4</v>
      </c>
      <c r="B428">
        <f t="shared" si="6"/>
        <v>1882.105256094</v>
      </c>
    </row>
    <row r="429" spans="1:2" x14ac:dyDescent="0.2">
      <c r="A429">
        <v>9.5396075105400003E-4</v>
      </c>
      <c r="B429">
        <f t="shared" si="6"/>
        <v>1907.9215021080001</v>
      </c>
    </row>
    <row r="430" spans="1:2" x14ac:dyDescent="0.2">
      <c r="A430">
        <v>-4.6008266718599997E-4</v>
      </c>
      <c r="B430">
        <f t="shared" si="6"/>
        <v>-920.16533437199996</v>
      </c>
    </row>
    <row r="431" spans="1:2" x14ac:dyDescent="0.2">
      <c r="A431">
        <v>6.6303738500799998E-4</v>
      </c>
      <c r="B431">
        <f t="shared" si="6"/>
        <v>1326.074770016</v>
      </c>
    </row>
    <row r="432" spans="1:2" x14ac:dyDescent="0.2">
      <c r="A432">
        <v>9.8366669223800001E-4</v>
      </c>
      <c r="B432">
        <f t="shared" si="6"/>
        <v>1967.333384476</v>
      </c>
    </row>
    <row r="433" spans="1:2" x14ac:dyDescent="0.2">
      <c r="A433">
        <v>9.5317430631000003E-4</v>
      </c>
      <c r="B433">
        <f t="shared" si="6"/>
        <v>1906.34861262</v>
      </c>
    </row>
    <row r="434" spans="1:2" x14ac:dyDescent="0.2">
      <c r="A434">
        <v>-1.5186600390000001E-3</v>
      </c>
      <c r="B434">
        <f t="shared" si="6"/>
        <v>-3037.3200780000002</v>
      </c>
    </row>
    <row r="435" spans="1:2" x14ac:dyDescent="0.2">
      <c r="A435">
        <v>8.5568463668499997E-4</v>
      </c>
      <c r="B435">
        <f t="shared" si="6"/>
        <v>1711.36927337</v>
      </c>
    </row>
    <row r="436" spans="1:2" x14ac:dyDescent="0.2">
      <c r="A436">
        <v>8.6145321960499996E-4</v>
      </c>
      <c r="B436">
        <f t="shared" si="6"/>
        <v>1722.9064392099999</v>
      </c>
    </row>
    <row r="437" spans="1:2" x14ac:dyDescent="0.2">
      <c r="A437">
        <v>9.3279931180899995E-4</v>
      </c>
      <c r="B437">
        <f t="shared" si="6"/>
        <v>1865.5986236179999</v>
      </c>
    </row>
    <row r="438" spans="1:2" x14ac:dyDescent="0.2">
      <c r="A438">
        <v>-1.8049234161000001E-3</v>
      </c>
      <c r="B438">
        <f t="shared" si="6"/>
        <v>-3609.8468322000003</v>
      </c>
    </row>
    <row r="439" spans="1:2" x14ac:dyDescent="0.2">
      <c r="A439">
        <v>7.5748918166100002E-4</v>
      </c>
      <c r="B439">
        <f t="shared" si="6"/>
        <v>1514.978363322</v>
      </c>
    </row>
    <row r="440" spans="1:2" x14ac:dyDescent="0.2">
      <c r="A440">
        <v>1.1696336789299999E-3</v>
      </c>
      <c r="B440">
        <f t="shared" si="6"/>
        <v>2339.2673578599997</v>
      </c>
    </row>
    <row r="441" spans="1:2" x14ac:dyDescent="0.2">
      <c r="A441">
        <v>1.15299633549E-3</v>
      </c>
      <c r="B441">
        <f t="shared" si="6"/>
        <v>2305.9926709800002</v>
      </c>
    </row>
    <row r="442" spans="1:2" x14ac:dyDescent="0.2">
      <c r="A442">
        <v>-3.1560438972999998E-3</v>
      </c>
      <c r="B442">
        <f t="shared" si="6"/>
        <v>-6312.0877945999991</v>
      </c>
    </row>
    <row r="443" spans="1:2" x14ac:dyDescent="0.2">
      <c r="A443">
        <v>9.6658007008999997E-4</v>
      </c>
      <c r="B443">
        <f t="shared" si="6"/>
        <v>1933.1601401799999</v>
      </c>
    </row>
    <row r="444" spans="1:2" x14ac:dyDescent="0.2">
      <c r="A444">
        <v>6.7784419704300001E-4</v>
      </c>
      <c r="B444">
        <f t="shared" si="6"/>
        <v>1355.688394086</v>
      </c>
    </row>
    <row r="445" spans="1:2" x14ac:dyDescent="0.2">
      <c r="A445">
        <v>4.6465437757699999E-4</v>
      </c>
      <c r="B445">
        <f t="shared" si="6"/>
        <v>929.30875515399998</v>
      </c>
    </row>
    <row r="446" spans="1:2" x14ac:dyDescent="0.2">
      <c r="A446">
        <v>4.4107608537999999E-4</v>
      </c>
      <c r="B446">
        <f t="shared" si="6"/>
        <v>882.15217075999999</v>
      </c>
    </row>
    <row r="447" spans="1:2" x14ac:dyDescent="0.2">
      <c r="A447">
        <v>-5.65352312568E-3</v>
      </c>
      <c r="B447">
        <f t="shared" si="6"/>
        <v>-11307.04625136</v>
      </c>
    </row>
    <row r="448" spans="1:2" x14ac:dyDescent="0.2">
      <c r="A448">
        <v>2.4200658466000001E-4</v>
      </c>
      <c r="B448">
        <f t="shared" si="6"/>
        <v>484.01316932000003</v>
      </c>
    </row>
    <row r="449" spans="1:2" x14ac:dyDescent="0.2">
      <c r="A449">
        <v>1.0670258344600001E-3</v>
      </c>
      <c r="B449">
        <f t="shared" si="6"/>
        <v>2134.0516689200003</v>
      </c>
    </row>
    <row r="450" spans="1:2" x14ac:dyDescent="0.2">
      <c r="A450">
        <v>1.31529337689E-3</v>
      </c>
      <c r="B450">
        <f t="shared" si="6"/>
        <v>2630.58675378</v>
      </c>
    </row>
    <row r="451" spans="1:2" x14ac:dyDescent="0.2">
      <c r="A451">
        <v>-2.4671506109899999E-3</v>
      </c>
      <c r="B451">
        <f t="shared" ref="B451:B477" si="7">B$1*2*A451</f>
        <v>-4934.3012219799994</v>
      </c>
    </row>
    <row r="452" spans="1:2" x14ac:dyDescent="0.2">
      <c r="A452">
        <v>-2.5753593325500001E-4</v>
      </c>
      <c r="B452">
        <f t="shared" si="7"/>
        <v>-515.07186651000006</v>
      </c>
    </row>
    <row r="453" spans="1:2" x14ac:dyDescent="0.2">
      <c r="A453">
        <v>1.03670130764E-3</v>
      </c>
      <c r="B453">
        <f t="shared" si="7"/>
        <v>2073.4026152799997</v>
      </c>
    </row>
    <row r="454" spans="1:2" x14ac:dyDescent="0.2">
      <c r="A454">
        <v>-3.4115820866300001E-4</v>
      </c>
      <c r="B454">
        <f t="shared" si="7"/>
        <v>-682.31641732599996</v>
      </c>
    </row>
    <row r="455" spans="1:2" x14ac:dyDescent="0.2">
      <c r="A455">
        <v>-2.2078007672100002E-3</v>
      </c>
      <c r="B455">
        <f t="shared" si="7"/>
        <v>-4415.6015344200005</v>
      </c>
    </row>
    <row r="456" spans="1:2" x14ac:dyDescent="0.2">
      <c r="A456">
        <v>9.4338613542399997E-4</v>
      </c>
      <c r="B456">
        <f t="shared" si="7"/>
        <v>1886.7722708479998</v>
      </c>
    </row>
    <row r="457" spans="1:2" x14ac:dyDescent="0.2">
      <c r="A457">
        <v>-9.6053925419999997E-4</v>
      </c>
      <c r="B457">
        <f t="shared" si="7"/>
        <v>-1921.0785083999999</v>
      </c>
    </row>
    <row r="458" spans="1:2" x14ac:dyDescent="0.2">
      <c r="A458">
        <v>-7.2576698600900001E-4</v>
      </c>
      <c r="B458">
        <f t="shared" si="7"/>
        <v>-1451.533972018</v>
      </c>
    </row>
    <row r="459" spans="1:2" x14ac:dyDescent="0.2">
      <c r="A459">
        <v>7.7747407319600005E-4</v>
      </c>
      <c r="B459">
        <f t="shared" si="7"/>
        <v>1554.9481463920001</v>
      </c>
    </row>
    <row r="460" spans="1:2" x14ac:dyDescent="0.2">
      <c r="A460">
        <v>9.880852591300001E-4</v>
      </c>
      <c r="B460">
        <f t="shared" si="7"/>
        <v>1976.1705182600001</v>
      </c>
    </row>
    <row r="461" spans="1:2" x14ac:dyDescent="0.2">
      <c r="A461">
        <v>8.26651623002E-4</v>
      </c>
      <c r="B461">
        <f t="shared" si="7"/>
        <v>1653.3032460039999</v>
      </c>
    </row>
    <row r="462" spans="1:2" x14ac:dyDescent="0.2">
      <c r="A462">
        <v>9.0163490008800002E-4</v>
      </c>
      <c r="B462">
        <f t="shared" si="7"/>
        <v>1803.269800176</v>
      </c>
    </row>
    <row r="463" spans="1:2" x14ac:dyDescent="0.2">
      <c r="A463">
        <v>1.0707002085400001E-3</v>
      </c>
      <c r="B463">
        <f t="shared" si="7"/>
        <v>2141.4004170800004</v>
      </c>
    </row>
    <row r="464" spans="1:2" x14ac:dyDescent="0.2">
      <c r="A464">
        <v>8.8907216690400004E-4</v>
      </c>
      <c r="B464">
        <f t="shared" si="7"/>
        <v>1778.1443338080001</v>
      </c>
    </row>
    <row r="465" spans="1:2" x14ac:dyDescent="0.2">
      <c r="A465">
        <v>7.9736815377299999E-4</v>
      </c>
      <c r="B465">
        <f t="shared" si="7"/>
        <v>1594.736307546</v>
      </c>
    </row>
    <row r="466" spans="1:2" x14ac:dyDescent="0.2">
      <c r="A466">
        <v>5.1882141954099996E-4</v>
      </c>
      <c r="B466">
        <f t="shared" si="7"/>
        <v>1037.6428390819999</v>
      </c>
    </row>
    <row r="467" spans="1:2" x14ac:dyDescent="0.2">
      <c r="A467">
        <v>8.93208662078E-4</v>
      </c>
      <c r="B467">
        <f t="shared" si="7"/>
        <v>1786.4173241559999</v>
      </c>
    </row>
    <row r="468" spans="1:2" x14ac:dyDescent="0.2">
      <c r="A468">
        <v>7.5998990746200005E-4</v>
      </c>
      <c r="B468">
        <f t="shared" si="7"/>
        <v>1519.979814924</v>
      </c>
    </row>
    <row r="469" spans="1:2" x14ac:dyDescent="0.2">
      <c r="A469">
        <v>-7.77948727234E-4</v>
      </c>
      <c r="B469">
        <f t="shared" si="7"/>
        <v>-1555.897454468</v>
      </c>
    </row>
    <row r="470" spans="1:2" x14ac:dyDescent="0.2">
      <c r="A470">
        <v>5.3886828686800002E-4</v>
      </c>
      <c r="B470">
        <f t="shared" si="7"/>
        <v>1077.7365737360001</v>
      </c>
    </row>
    <row r="471" spans="1:2" x14ac:dyDescent="0.2">
      <c r="A471">
        <v>9.8043376416700003E-4</v>
      </c>
      <c r="B471">
        <f t="shared" si="7"/>
        <v>1960.8675283340001</v>
      </c>
    </row>
    <row r="472" spans="1:2" x14ac:dyDescent="0.2">
      <c r="A472">
        <v>8.4991807466800004E-4</v>
      </c>
      <c r="B472">
        <f t="shared" si="7"/>
        <v>1699.8361493360001</v>
      </c>
    </row>
    <row r="473" spans="1:2" x14ac:dyDescent="0.2">
      <c r="A473">
        <v>1.1988958637699999E-3</v>
      </c>
      <c r="B473">
        <f t="shared" si="7"/>
        <v>2397.79172754</v>
      </c>
    </row>
    <row r="474" spans="1:2" x14ac:dyDescent="0.2">
      <c r="A474">
        <v>4.8033629147700002E-4</v>
      </c>
      <c r="B474">
        <f t="shared" si="7"/>
        <v>960.67258295400006</v>
      </c>
    </row>
    <row r="475" spans="1:2" x14ac:dyDescent="0.2">
      <c r="A475">
        <v>8.2833284646900002E-4</v>
      </c>
      <c r="B475">
        <f t="shared" si="7"/>
        <v>1656.6656929380001</v>
      </c>
    </row>
    <row r="476" spans="1:2" x14ac:dyDescent="0.2">
      <c r="A476">
        <v>8.9119493985899997E-4</v>
      </c>
      <c r="B476">
        <f t="shared" si="7"/>
        <v>1782.389879718</v>
      </c>
    </row>
    <row r="477" spans="1:2" x14ac:dyDescent="0.2">
      <c r="A477">
        <v>6.3548744271600005E-4</v>
      </c>
      <c r="B477">
        <f t="shared" si="7"/>
        <v>1270.9748854320001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8"/>
  <sheetViews>
    <sheetView topLeftCell="G75" workbookViewId="0">
      <selection activeCell="V3" sqref="V3:V111"/>
    </sheetView>
  </sheetViews>
  <sheetFormatPr baseColWidth="10" defaultColWidth="8.83203125" defaultRowHeight="16" x14ac:dyDescent="0.2"/>
  <cols>
    <col min="1" max="1" width="7.6640625" bestFit="1" customWidth="1"/>
    <col min="2" max="2" width="9.83203125" bestFit="1" customWidth="1"/>
    <col min="3" max="4" width="5.1640625" bestFit="1" customWidth="1"/>
    <col min="5" max="5" width="5.83203125" bestFit="1" customWidth="1"/>
    <col min="8" max="8" width="10.6640625" bestFit="1" customWidth="1"/>
    <col min="9" max="9" width="10.6640625" customWidth="1"/>
    <col min="11" max="12" width="9.83203125" bestFit="1" customWidth="1"/>
    <col min="13" max="13" width="10.5" style="1" bestFit="1" customWidth="1"/>
    <col min="14" max="14" width="12.33203125" style="23" bestFit="1" customWidth="1"/>
    <col min="15" max="15" width="11.83203125" style="29" bestFit="1" customWidth="1"/>
    <col min="16" max="16" width="8.83203125" style="10"/>
    <col min="17" max="17" width="9.83203125" style="5" bestFit="1" customWidth="1"/>
    <col min="18" max="18" width="8.83203125" style="10"/>
    <col min="19" max="19" width="9.83203125" style="10" bestFit="1" customWidth="1"/>
    <col min="20" max="20" width="8.83203125" style="10"/>
    <col min="21" max="21" width="9.83203125" style="10" bestFit="1" customWidth="1"/>
    <col min="22" max="22" width="8.83203125" style="10"/>
    <col min="23" max="23" width="9.83203125" bestFit="1" customWidth="1"/>
  </cols>
  <sheetData>
    <row r="1" spans="1:23" x14ac:dyDescent="0.2">
      <c r="B1" s="7" t="s">
        <v>22</v>
      </c>
      <c r="C1" s="7" t="s">
        <v>23</v>
      </c>
      <c r="D1" s="7" t="s">
        <v>24</v>
      </c>
      <c r="E1" s="7" t="s">
        <v>25</v>
      </c>
      <c r="H1" t="s">
        <v>26</v>
      </c>
      <c r="K1" t="s">
        <v>27</v>
      </c>
      <c r="L1" t="s">
        <v>28</v>
      </c>
      <c r="O1" s="29" t="s">
        <v>26</v>
      </c>
      <c r="Q1" s="7" t="s">
        <v>22</v>
      </c>
      <c r="S1" s="7" t="s">
        <v>23</v>
      </c>
      <c r="U1" s="7" t="s">
        <v>24</v>
      </c>
      <c r="W1" s="7" t="s">
        <v>25</v>
      </c>
    </row>
    <row r="2" spans="1:23" x14ac:dyDescent="0.2">
      <c r="A2" s="18">
        <v>39447</v>
      </c>
      <c r="B2" s="26">
        <v>0</v>
      </c>
      <c r="C2" s="27">
        <v>0</v>
      </c>
      <c r="D2" s="28">
        <v>0</v>
      </c>
      <c r="E2" s="31">
        <v>0</v>
      </c>
      <c r="G2" s="20">
        <v>39398</v>
      </c>
      <c r="H2" s="22">
        <v>1000000</v>
      </c>
      <c r="I2" s="22"/>
      <c r="K2" s="17">
        <v>39387</v>
      </c>
      <c r="L2" s="17">
        <f>EOMONTH(K2,0)</f>
        <v>39416</v>
      </c>
      <c r="M2" s="1">
        <f>SUMIFS(I:I,G:G,"&gt;="&amp;K2,G:G,"&lt;="&amp;L2)</f>
        <v>-981.50391262513585</v>
      </c>
      <c r="N2" s="23">
        <v>1000000</v>
      </c>
      <c r="O2" s="24"/>
      <c r="P2" s="10" t="e">
        <f t="shared" ref="P2:P33" si="0">VLOOKUP(L2,A:E,2)</f>
        <v>#N/A</v>
      </c>
      <c r="Q2" s="5">
        <v>1000000</v>
      </c>
      <c r="R2" s="10" t="e">
        <f t="shared" ref="R2:R33" si="1">VLOOKUP(L2,A:E,3)</f>
        <v>#N/A</v>
      </c>
      <c r="S2" s="5">
        <v>1000000</v>
      </c>
      <c r="T2" s="10" t="e">
        <f t="shared" ref="T2:T33" si="2">VLOOKUP(L2,A:E,4)</f>
        <v>#N/A</v>
      </c>
      <c r="U2" s="5">
        <v>1000000</v>
      </c>
      <c r="V2" s="10" t="e">
        <f t="shared" ref="V2:V33" si="3">VLOOKUP(L2,A:E,5)</f>
        <v>#N/A</v>
      </c>
      <c r="W2" s="5">
        <v>1000000</v>
      </c>
    </row>
    <row r="3" spans="1:23" x14ac:dyDescent="0.2">
      <c r="A3" s="19">
        <v>39478</v>
      </c>
      <c r="B3" s="26">
        <v>0</v>
      </c>
      <c r="C3" s="27">
        <v>0</v>
      </c>
      <c r="D3" s="28">
        <v>0</v>
      </c>
      <c r="E3" s="31">
        <v>0</v>
      </c>
      <c r="G3" s="20">
        <v>39405</v>
      </c>
      <c r="H3" s="22">
        <v>1002270.7328960201</v>
      </c>
      <c r="I3" s="22">
        <f>H3-H2</f>
        <v>2270.7328960200539</v>
      </c>
      <c r="K3" s="17">
        <f>EOMONTH(K2,0)+1</f>
        <v>39417</v>
      </c>
      <c r="L3" s="17">
        <f>EOMONTH(K3,0)</f>
        <v>39447</v>
      </c>
      <c r="M3" s="1">
        <f t="shared" ref="M3:M66" si="4">SUMIFS(I:I,G:G,"&gt;="&amp;K3,G:G,"&lt;="&amp;L3)</f>
        <v>-9702.2351004625671</v>
      </c>
      <c r="N3" s="23">
        <f t="shared" ref="N3:N66" si="5">N2+M3</f>
        <v>990297.76489953743</v>
      </c>
      <c r="O3" s="24">
        <f t="shared" ref="O3:O66" si="6">N3/N2-1</f>
        <v>-9.7022351004625307E-3</v>
      </c>
      <c r="P3" s="10">
        <f t="shared" si="0"/>
        <v>0</v>
      </c>
      <c r="Q3" s="5">
        <f>Q2*(1+P3)</f>
        <v>1000000</v>
      </c>
      <c r="R3" s="10">
        <f t="shared" si="1"/>
        <v>0</v>
      </c>
      <c r="S3" s="5">
        <f>S2*(1+R3)</f>
        <v>1000000</v>
      </c>
      <c r="T3" s="10">
        <f t="shared" si="2"/>
        <v>0</v>
      </c>
      <c r="U3" s="5">
        <f>U2*(1+T3)</f>
        <v>1000000</v>
      </c>
      <c r="V3" s="10">
        <f t="shared" si="3"/>
        <v>0</v>
      </c>
      <c r="W3" s="5">
        <f>W2*(1+V3)</f>
        <v>1000000</v>
      </c>
    </row>
    <row r="4" spans="1:23" x14ac:dyDescent="0.2">
      <c r="A4" s="19">
        <v>39507</v>
      </c>
      <c r="B4" s="26">
        <v>8.6102407264949925E-3</v>
      </c>
      <c r="C4" s="27">
        <v>6.4239409630203428E-2</v>
      </c>
      <c r="D4" s="28">
        <v>4.7703202278063656E-2</v>
      </c>
      <c r="E4" s="31">
        <v>-7.3584069287686302E-3</v>
      </c>
      <c r="G4" s="20">
        <v>39412</v>
      </c>
      <c r="H4" s="22">
        <v>999018.49608737486</v>
      </c>
      <c r="I4" s="22">
        <f t="shared" ref="I4:I67" si="7">H4-H3</f>
        <v>-3252.2368086451897</v>
      </c>
      <c r="K4" s="17">
        <f t="shared" ref="K4:K26" si="8">EOMONTH(K3,0)+1</f>
        <v>39448</v>
      </c>
      <c r="L4" s="17">
        <f t="shared" ref="L4:L67" si="9">EOMONTH(K4,0)</f>
        <v>39478</v>
      </c>
      <c r="M4" s="1">
        <f t="shared" si="4"/>
        <v>10378.22112675535</v>
      </c>
      <c r="N4" s="23">
        <f t="shared" si="5"/>
        <v>1000675.9860262928</v>
      </c>
      <c r="O4" s="24">
        <f t="shared" si="6"/>
        <v>1.0479899576273599E-2</v>
      </c>
      <c r="P4" s="10">
        <f t="shared" si="0"/>
        <v>0</v>
      </c>
      <c r="Q4" s="5">
        <f t="shared" ref="Q4:W67" si="10">Q3*(1+P4)</f>
        <v>1000000</v>
      </c>
      <c r="R4" s="10">
        <f t="shared" si="1"/>
        <v>0</v>
      </c>
      <c r="S4" s="5">
        <f t="shared" si="10"/>
        <v>1000000</v>
      </c>
      <c r="T4" s="10">
        <f t="shared" si="2"/>
        <v>0</v>
      </c>
      <c r="U4" s="5">
        <f t="shared" si="10"/>
        <v>1000000</v>
      </c>
      <c r="V4" s="10">
        <f t="shared" si="3"/>
        <v>0</v>
      </c>
      <c r="W4" s="5">
        <f t="shared" si="10"/>
        <v>1000000</v>
      </c>
    </row>
    <row r="5" spans="1:23" x14ac:dyDescent="0.2">
      <c r="A5" s="19">
        <v>39538</v>
      </c>
      <c r="B5" s="26">
        <v>8.8101957180514029E-3</v>
      </c>
      <c r="C5" s="27">
        <v>-1.1604208009929949E-2</v>
      </c>
      <c r="D5" s="28">
        <v>-2.4151393234987497E-3</v>
      </c>
      <c r="E5" s="31">
        <v>-1.2476297782296798E-2</v>
      </c>
      <c r="G5" s="20">
        <v>39419</v>
      </c>
      <c r="H5" s="22">
        <v>1002768.8155238747</v>
      </c>
      <c r="I5" s="22">
        <f t="shared" si="7"/>
        <v>3750.319436499849</v>
      </c>
      <c r="K5" s="17">
        <f t="shared" si="8"/>
        <v>39479</v>
      </c>
      <c r="L5" s="17">
        <f t="shared" si="9"/>
        <v>39507</v>
      </c>
      <c r="M5" s="1">
        <f t="shared" si="4"/>
        <v>-22172.384253063006</v>
      </c>
      <c r="N5" s="23">
        <f t="shared" si="5"/>
        <v>978503.60177322978</v>
      </c>
      <c r="O5" s="24">
        <f t="shared" si="6"/>
        <v>-2.2157406156122605E-2</v>
      </c>
      <c r="P5" s="10">
        <f t="shared" si="0"/>
        <v>8.6102407264949925E-3</v>
      </c>
      <c r="Q5" s="5">
        <f t="shared" si="10"/>
        <v>1008610.2407264949</v>
      </c>
      <c r="R5" s="10">
        <f t="shared" si="1"/>
        <v>6.4239409630203428E-2</v>
      </c>
      <c r="S5" s="5">
        <f t="shared" si="10"/>
        <v>1064239.4096302034</v>
      </c>
      <c r="T5" s="10">
        <f t="shared" si="2"/>
        <v>4.7703202278063656E-2</v>
      </c>
      <c r="U5" s="5">
        <f t="shared" si="10"/>
        <v>1047703.2022780636</v>
      </c>
      <c r="V5" s="10">
        <f t="shared" si="3"/>
        <v>-7.3584069287686302E-3</v>
      </c>
      <c r="W5" s="5">
        <f t="shared" si="10"/>
        <v>992641.59307123139</v>
      </c>
    </row>
    <row r="6" spans="1:23" x14ac:dyDescent="0.2">
      <c r="A6" s="19">
        <v>39568</v>
      </c>
      <c r="B6" s="26">
        <v>-3.4907199955743805E-3</v>
      </c>
      <c r="C6" s="27">
        <v>-8.6719354617818562E-3</v>
      </c>
      <c r="D6" s="28">
        <v>-1.4460195327950487E-2</v>
      </c>
      <c r="E6" s="31">
        <v>4.9805203840267043E-2</v>
      </c>
      <c r="G6" s="20">
        <v>39426</v>
      </c>
      <c r="H6" s="22">
        <v>1004093.4591186183</v>
      </c>
      <c r="I6" s="22">
        <f t="shared" si="7"/>
        <v>1324.6435947435675</v>
      </c>
      <c r="K6" s="17">
        <f t="shared" si="8"/>
        <v>39508</v>
      </c>
      <c r="L6" s="17">
        <f t="shared" si="9"/>
        <v>39538</v>
      </c>
      <c r="M6" s="1">
        <f t="shared" si="4"/>
        <v>-20083.085207648342</v>
      </c>
      <c r="N6" s="23">
        <f t="shared" si="5"/>
        <v>958420.51656558143</v>
      </c>
      <c r="O6" s="24">
        <f t="shared" si="6"/>
        <v>-2.0524283376427088E-2</v>
      </c>
      <c r="P6" s="10">
        <f t="shared" si="0"/>
        <v>8.8101957180514029E-3</v>
      </c>
      <c r="Q6" s="5">
        <f t="shared" si="10"/>
        <v>1017496.2943505262</v>
      </c>
      <c r="R6" s="10">
        <f t="shared" si="1"/>
        <v>-1.1604208009929949E-2</v>
      </c>
      <c r="S6" s="5">
        <f t="shared" si="10"/>
        <v>1051889.7541484896</v>
      </c>
      <c r="T6" s="10">
        <f t="shared" si="2"/>
        <v>-2.4151393234987497E-3</v>
      </c>
      <c r="U6" s="5">
        <f t="shared" si="10"/>
        <v>1045172.8530748863</v>
      </c>
      <c r="V6" s="10">
        <f t="shared" si="3"/>
        <v>-1.2476297782296798E-2</v>
      </c>
      <c r="W6" s="5">
        <f t="shared" si="10"/>
        <v>980257.10096498125</v>
      </c>
    </row>
    <row r="7" spans="1:23" x14ac:dyDescent="0.2">
      <c r="A7" s="19">
        <v>39599</v>
      </c>
      <c r="B7" s="26">
        <v>1.9578017845972794E-3</v>
      </c>
      <c r="C7" s="27">
        <v>1.316079287977388E-2</v>
      </c>
      <c r="D7" s="28">
        <v>1.2246164889154016E-2</v>
      </c>
      <c r="E7" s="31">
        <v>1.109351287947561E-2</v>
      </c>
      <c r="G7" s="20">
        <v>39433</v>
      </c>
      <c r="H7" s="22">
        <v>1006257.1235901393</v>
      </c>
      <c r="I7" s="22">
        <f t="shared" si="7"/>
        <v>2163.6644715210423</v>
      </c>
      <c r="K7" s="17">
        <f t="shared" si="8"/>
        <v>39539</v>
      </c>
      <c r="L7" s="17">
        <f t="shared" si="9"/>
        <v>39568</v>
      </c>
      <c r="M7" s="1">
        <f t="shared" si="4"/>
        <v>13971.950356555753</v>
      </c>
      <c r="N7" s="23">
        <f t="shared" si="5"/>
        <v>972392.46692213719</v>
      </c>
      <c r="O7" s="24">
        <f t="shared" si="6"/>
        <v>1.4578100233729296E-2</v>
      </c>
      <c r="P7" s="10">
        <f t="shared" si="0"/>
        <v>-3.4907199955743805E-3</v>
      </c>
      <c r="Q7" s="5">
        <f t="shared" si="10"/>
        <v>1013944.4996904139</v>
      </c>
      <c r="R7" s="10">
        <f t="shared" si="1"/>
        <v>-8.6719354617818562E-3</v>
      </c>
      <c r="S7" s="5">
        <f t="shared" si="10"/>
        <v>1042767.8340876042</v>
      </c>
      <c r="T7" s="10">
        <f t="shared" si="2"/>
        <v>-1.4460195327950487E-2</v>
      </c>
      <c r="U7" s="5">
        <f t="shared" si="10"/>
        <v>1030059.4494679521</v>
      </c>
      <c r="V7" s="10">
        <f t="shared" si="3"/>
        <v>4.9805203840267043E-2</v>
      </c>
      <c r="W7" s="5">
        <f t="shared" si="10"/>
        <v>1029079.0056944113</v>
      </c>
    </row>
    <row r="8" spans="1:23" x14ac:dyDescent="0.2">
      <c r="A8" s="19">
        <v>39629</v>
      </c>
      <c r="B8" s="26">
        <v>-4.1055664315000229E-3</v>
      </c>
      <c r="C8" s="27">
        <v>2.2686547196533978E-2</v>
      </c>
      <c r="D8" s="28">
        <v>2.2202844110544788E-2</v>
      </c>
      <c r="E8" s="31">
        <v>-8.1010401578260907E-2</v>
      </c>
      <c r="G8" s="20">
        <v>39440</v>
      </c>
      <c r="H8" s="22">
        <v>995423.25514644582</v>
      </c>
      <c r="I8" s="22">
        <f t="shared" si="7"/>
        <v>-10833.8684436935</v>
      </c>
      <c r="K8" s="17">
        <f t="shared" si="8"/>
        <v>39569</v>
      </c>
      <c r="L8" s="17">
        <f t="shared" si="9"/>
        <v>39599</v>
      </c>
      <c r="M8" s="1">
        <f t="shared" si="4"/>
        <v>11002.525711749448</v>
      </c>
      <c r="N8" s="23">
        <f t="shared" si="5"/>
        <v>983394.99263388664</v>
      </c>
      <c r="O8" s="24">
        <f t="shared" si="6"/>
        <v>1.1314902249885961E-2</v>
      </c>
      <c r="P8" s="10">
        <f t="shared" si="0"/>
        <v>1.9578017845972794E-3</v>
      </c>
      <c r="Q8" s="5">
        <f t="shared" si="10"/>
        <v>1015929.6020413905</v>
      </c>
      <c r="R8" s="10">
        <f t="shared" si="1"/>
        <v>1.316079287977388E-2</v>
      </c>
      <c r="S8" s="5">
        <f t="shared" si="10"/>
        <v>1056491.4855737216</v>
      </c>
      <c r="T8" s="10">
        <f t="shared" si="2"/>
        <v>1.2246164889154016E-2</v>
      </c>
      <c r="U8" s="5">
        <f t="shared" si="10"/>
        <v>1042673.7273317679</v>
      </c>
      <c r="V8" s="10">
        <f t="shared" si="3"/>
        <v>1.109351287947561E-2</v>
      </c>
      <c r="W8" s="5">
        <f t="shared" si="10"/>
        <v>1040495.1068980802</v>
      </c>
    </row>
    <row r="9" spans="1:23" x14ac:dyDescent="0.2">
      <c r="A9" s="19">
        <v>39660</v>
      </c>
      <c r="B9" s="26">
        <v>-2.1289340308621261E-3</v>
      </c>
      <c r="C9" s="27">
        <v>-3.4619559680156155E-2</v>
      </c>
      <c r="D9" s="28">
        <v>-2.1999475031170022E-2</v>
      </c>
      <c r="E9" s="31">
        <v>-2.5268698337529399E-2</v>
      </c>
      <c r="G9" s="20">
        <v>39447</v>
      </c>
      <c r="H9" s="22">
        <v>989316.2609869123</v>
      </c>
      <c r="I9" s="22">
        <f t="shared" si="7"/>
        <v>-6106.9941595335258</v>
      </c>
      <c r="K9" s="17">
        <f t="shared" si="8"/>
        <v>39600</v>
      </c>
      <c r="L9" s="17">
        <f t="shared" si="9"/>
        <v>39629</v>
      </c>
      <c r="M9" s="1">
        <f t="shared" si="4"/>
        <v>6338.2782334429212</v>
      </c>
      <c r="N9" s="23">
        <f t="shared" si="5"/>
        <v>989733.27086732956</v>
      </c>
      <c r="O9" s="24">
        <f t="shared" si="6"/>
        <v>6.4453025294208821E-3</v>
      </c>
      <c r="P9" s="10">
        <f t="shared" si="0"/>
        <v>-4.1055664315000229E-3</v>
      </c>
      <c r="Q9" s="5">
        <f t="shared" si="10"/>
        <v>1011758.6355704821</v>
      </c>
      <c r="R9" s="10">
        <f t="shared" si="1"/>
        <v>2.2686547196533978E-2</v>
      </c>
      <c r="S9" s="5">
        <f t="shared" si="10"/>
        <v>1080459.6295239262</v>
      </c>
      <c r="T9" s="10">
        <f t="shared" si="2"/>
        <v>2.2202844110544788E-2</v>
      </c>
      <c r="U9" s="5">
        <f t="shared" si="10"/>
        <v>1065824.0495578758</v>
      </c>
      <c r="V9" s="10">
        <f t="shared" si="3"/>
        <v>-8.1010401578260907E-2</v>
      </c>
      <c r="W9" s="5">
        <f t="shared" si="10"/>
        <v>956204.18044805119</v>
      </c>
    </row>
    <row r="10" spans="1:23" x14ac:dyDescent="0.2">
      <c r="A10" s="19">
        <v>39691</v>
      </c>
      <c r="B10" s="26">
        <v>7.6381416457124371E-4</v>
      </c>
      <c r="C10" s="27">
        <v>-1.081447315273465E-4</v>
      </c>
      <c r="D10" s="28">
        <v>-1.9103533386851411E-2</v>
      </c>
      <c r="E10" s="31">
        <v>-1.5980098046389203E-2</v>
      </c>
      <c r="G10" s="20">
        <v>39454</v>
      </c>
      <c r="H10" s="22">
        <v>988540.96674506366</v>
      </c>
      <c r="I10" s="22">
        <f t="shared" si="7"/>
        <v>-775.29424184863456</v>
      </c>
      <c r="K10" s="17">
        <f t="shared" si="8"/>
        <v>39630</v>
      </c>
      <c r="L10" s="17">
        <f t="shared" si="9"/>
        <v>39660</v>
      </c>
      <c r="M10" s="1">
        <f t="shared" si="4"/>
        <v>10004.193442945834</v>
      </c>
      <c r="N10" s="23">
        <f t="shared" si="5"/>
        <v>999737.46431027539</v>
      </c>
      <c r="O10" s="24">
        <f t="shared" si="6"/>
        <v>1.0107969225060964E-2</v>
      </c>
      <c r="P10" s="10">
        <f t="shared" si="0"/>
        <v>-2.1289340308621261E-3</v>
      </c>
      <c r="Q10" s="5">
        <f t="shared" si="10"/>
        <v>1009604.6681801975</v>
      </c>
      <c r="R10" s="10">
        <f t="shared" si="1"/>
        <v>-3.4619559680156155E-2</v>
      </c>
      <c r="S10" s="5">
        <f t="shared" si="10"/>
        <v>1043054.5928976232</v>
      </c>
      <c r="T10" s="10">
        <f t="shared" si="2"/>
        <v>-2.1999475031170022E-2</v>
      </c>
      <c r="U10" s="5">
        <f t="shared" si="10"/>
        <v>1042376.4799920068</v>
      </c>
      <c r="V10" s="10">
        <f t="shared" si="3"/>
        <v>-2.5268698337529399E-2</v>
      </c>
      <c r="W10" s="5">
        <f t="shared" si="10"/>
        <v>932042.14546322485</v>
      </c>
    </row>
    <row r="11" spans="1:23" x14ac:dyDescent="0.2">
      <c r="A11" s="19">
        <v>39721</v>
      </c>
      <c r="B11" s="26">
        <v>3.1420612813370498E-3</v>
      </c>
      <c r="C11" s="27">
        <v>1.7061350756508629E-2</v>
      </c>
      <c r="D11" s="28">
        <v>-4.2874627748062721E-4</v>
      </c>
      <c r="E11" s="31">
        <v>-0.1213434855672709</v>
      </c>
      <c r="G11" s="20">
        <v>39461</v>
      </c>
      <c r="H11" s="22">
        <v>992638.09921632952</v>
      </c>
      <c r="I11" s="22">
        <f t="shared" si="7"/>
        <v>4097.1324712658534</v>
      </c>
      <c r="K11" s="17">
        <f t="shared" si="8"/>
        <v>39661</v>
      </c>
      <c r="L11" s="17">
        <f t="shared" si="9"/>
        <v>39691</v>
      </c>
      <c r="M11" s="1">
        <f t="shared" si="4"/>
        <v>-2543.7083084741607</v>
      </c>
      <c r="N11" s="23">
        <f t="shared" si="5"/>
        <v>997193.75600180123</v>
      </c>
      <c r="O11" s="24">
        <f t="shared" si="6"/>
        <v>-2.54437629806048E-3</v>
      </c>
      <c r="P11" s="10">
        <f t="shared" si="0"/>
        <v>7.6381416457124371E-4</v>
      </c>
      <c r="Q11" s="5">
        <f t="shared" si="10"/>
        <v>1010375.8185263707</v>
      </c>
      <c r="R11" s="10">
        <f t="shared" si="1"/>
        <v>-1.081447315273465E-4</v>
      </c>
      <c r="S11" s="5">
        <f t="shared" si="10"/>
        <v>1042941.7920387059</v>
      </c>
      <c r="T11" s="10">
        <f t="shared" si="2"/>
        <v>-1.9103533386851411E-2</v>
      </c>
      <c r="U11" s="5">
        <f t="shared" si="10"/>
        <v>1022463.4061048108</v>
      </c>
      <c r="V11" s="10">
        <f t="shared" si="3"/>
        <v>-1.5980098046389203E-2</v>
      </c>
      <c r="W11" s="5">
        <f t="shared" si="10"/>
        <v>917148.02059535554</v>
      </c>
    </row>
    <row r="12" spans="1:23" x14ac:dyDescent="0.2">
      <c r="A12" s="19">
        <v>39752</v>
      </c>
      <c r="B12" s="26">
        <v>1.3504457674308412E-2</v>
      </c>
      <c r="C12" s="27">
        <v>4.5629724535554174E-2</v>
      </c>
      <c r="D12" s="28">
        <v>4.9138779076517099E-2</v>
      </c>
      <c r="E12" s="31">
        <v>-0.18991765890646292</v>
      </c>
      <c r="G12" s="20">
        <v>39468</v>
      </c>
      <c r="H12" s="22">
        <v>995531.03683016158</v>
      </c>
      <c r="I12" s="22">
        <f t="shared" si="7"/>
        <v>2892.9376138320658</v>
      </c>
      <c r="K12" s="17">
        <f t="shared" si="8"/>
        <v>39692</v>
      </c>
      <c r="L12" s="17">
        <f t="shared" si="9"/>
        <v>39721</v>
      </c>
      <c r="M12" s="1">
        <f t="shared" si="4"/>
        <v>3328.8675977091771</v>
      </c>
      <c r="N12" s="23">
        <f t="shared" si="5"/>
        <v>1000522.6235995104</v>
      </c>
      <c r="O12" s="24">
        <f t="shared" si="6"/>
        <v>3.3382355010485032E-3</v>
      </c>
      <c r="P12" s="10">
        <f t="shared" si="0"/>
        <v>3.1420612813370498E-3</v>
      </c>
      <c r="Q12" s="5">
        <f t="shared" si="10"/>
        <v>1013550.4812653617</v>
      </c>
      <c r="R12" s="10">
        <f t="shared" si="1"/>
        <v>1.7061350756508629E-2</v>
      </c>
      <c r="S12" s="5">
        <f t="shared" si="10"/>
        <v>1060735.7877712999</v>
      </c>
      <c r="T12" s="10">
        <f t="shared" si="2"/>
        <v>-4.2874627748062721E-4</v>
      </c>
      <c r="U12" s="5">
        <f t="shared" si="10"/>
        <v>1022025.0287255832</v>
      </c>
      <c r="V12" s="10">
        <f t="shared" si="3"/>
        <v>-0.1213434855672709</v>
      </c>
      <c r="W12" s="5">
        <f t="shared" si="10"/>
        <v>805858.08299519191</v>
      </c>
    </row>
    <row r="13" spans="1:23" x14ac:dyDescent="0.2">
      <c r="A13" s="19">
        <v>39782</v>
      </c>
      <c r="B13" s="26">
        <v>3.022902826916436E-3</v>
      </c>
      <c r="C13" s="27">
        <v>2.0570655570177648E-2</v>
      </c>
      <c r="D13" s="28">
        <v>2.3581114608060574E-2</v>
      </c>
      <c r="E13" s="31">
        <v>-6.7192478453904414E-2</v>
      </c>
      <c r="G13" s="20">
        <v>39475</v>
      </c>
      <c r="H13" s="22">
        <v>999694.48211366765</v>
      </c>
      <c r="I13" s="22">
        <f t="shared" si="7"/>
        <v>4163.4452835060656</v>
      </c>
      <c r="K13" s="17">
        <f t="shared" si="8"/>
        <v>39722</v>
      </c>
      <c r="L13" s="17">
        <f t="shared" si="9"/>
        <v>39752</v>
      </c>
      <c r="M13" s="1">
        <f t="shared" si="4"/>
        <v>37429.461943612783</v>
      </c>
      <c r="N13" s="23">
        <f t="shared" si="5"/>
        <v>1037952.0855431232</v>
      </c>
      <c r="O13" s="24">
        <f t="shared" si="6"/>
        <v>3.7409910641456046E-2</v>
      </c>
      <c r="P13" s="10">
        <f t="shared" si="0"/>
        <v>1.3504457674308412E-2</v>
      </c>
      <c r="Q13" s="5">
        <f t="shared" si="10"/>
        <v>1027237.9308403847</v>
      </c>
      <c r="R13" s="10">
        <f t="shared" si="1"/>
        <v>4.5629724535554174E-2</v>
      </c>
      <c r="S13" s="5">
        <f t="shared" si="10"/>
        <v>1109136.8695723084</v>
      </c>
      <c r="T13" s="10">
        <f t="shared" si="2"/>
        <v>4.9138779076517099E-2</v>
      </c>
      <c r="U13" s="5">
        <f t="shared" si="10"/>
        <v>1072246.0908228008</v>
      </c>
      <c r="V13" s="10">
        <f t="shared" si="3"/>
        <v>-0.18991765890646292</v>
      </c>
      <c r="W13" s="5">
        <f t="shared" si="10"/>
        <v>652811.4024618949</v>
      </c>
    </row>
    <row r="14" spans="1:23" x14ac:dyDescent="0.2">
      <c r="A14" s="19">
        <v>39813</v>
      </c>
      <c r="B14" s="26">
        <v>6.20786608928114E-3</v>
      </c>
      <c r="C14" s="27">
        <v>1.6446112507833989E-2</v>
      </c>
      <c r="D14" s="28">
        <v>1.6273864294565926E-2</v>
      </c>
      <c r="E14" s="31">
        <v>3.0573505201975593E-2</v>
      </c>
      <c r="G14" s="20">
        <v>39482</v>
      </c>
      <c r="H14" s="22">
        <v>1003061.8670460689</v>
      </c>
      <c r="I14" s="22">
        <f t="shared" si="7"/>
        <v>3367.3849324012408</v>
      </c>
      <c r="K14" s="17">
        <f t="shared" si="8"/>
        <v>39753</v>
      </c>
      <c r="L14" s="17">
        <f t="shared" si="9"/>
        <v>39782</v>
      </c>
      <c r="M14" s="1">
        <f t="shared" si="4"/>
        <v>19088.516802959028</v>
      </c>
      <c r="N14" s="23">
        <f t="shared" si="5"/>
        <v>1057040.6023460822</v>
      </c>
      <c r="O14" s="24">
        <f t="shared" si="6"/>
        <v>1.8390556817438064E-2</v>
      </c>
      <c r="P14" s="10">
        <f t="shared" si="0"/>
        <v>3.022902826916436E-3</v>
      </c>
      <c r="Q14" s="5">
        <f t="shared" si="10"/>
        <v>1030343.1712854379</v>
      </c>
      <c r="R14" s="10">
        <f t="shared" si="1"/>
        <v>2.0570655570177648E-2</v>
      </c>
      <c r="S14" s="5">
        <f t="shared" si="10"/>
        <v>1131952.5420964654</v>
      </c>
      <c r="T14" s="10">
        <f t="shared" si="2"/>
        <v>2.3581114608060574E-2</v>
      </c>
      <c r="U14" s="5">
        <f t="shared" si="10"/>
        <v>1097530.8487785382</v>
      </c>
      <c r="V14" s="10">
        <f t="shared" si="3"/>
        <v>-6.7192478453904414E-2</v>
      </c>
      <c r="W14" s="5">
        <f t="shared" si="10"/>
        <v>608947.38636751089</v>
      </c>
    </row>
    <row r="15" spans="1:23" x14ac:dyDescent="0.2">
      <c r="A15" s="19">
        <v>39844</v>
      </c>
      <c r="B15" s="26">
        <v>4.8140352655224206E-4</v>
      </c>
      <c r="C15" s="27">
        <v>-4.9055043704230175E-3</v>
      </c>
      <c r="D15" s="28">
        <v>1.6336868695917418E-3</v>
      </c>
      <c r="E15" s="31">
        <v>-8.8456146832857033E-2</v>
      </c>
      <c r="G15" s="20">
        <v>39489</v>
      </c>
      <c r="H15" s="22">
        <v>1006662.8697456113</v>
      </c>
      <c r="I15" s="22">
        <f t="shared" si="7"/>
        <v>3601.0026995424414</v>
      </c>
      <c r="K15" s="17">
        <f t="shared" si="8"/>
        <v>39783</v>
      </c>
      <c r="L15" s="17">
        <f t="shared" si="9"/>
        <v>39813</v>
      </c>
      <c r="M15" s="1">
        <f t="shared" si="4"/>
        <v>18099.68541996181</v>
      </c>
      <c r="N15" s="23">
        <f t="shared" si="5"/>
        <v>1075140.287766044</v>
      </c>
      <c r="O15" s="24">
        <f t="shared" si="6"/>
        <v>1.7122980309166813E-2</v>
      </c>
      <c r="P15" s="10">
        <f t="shared" si="0"/>
        <v>6.20786608928114E-3</v>
      </c>
      <c r="Q15" s="5">
        <f t="shared" si="10"/>
        <v>1036739.4037187831</v>
      </c>
      <c r="R15" s="10">
        <f t="shared" si="1"/>
        <v>1.6446112507833989E-2</v>
      </c>
      <c r="S15" s="5">
        <f t="shared" si="10"/>
        <v>1150568.7609573123</v>
      </c>
      <c r="T15" s="10">
        <f t="shared" si="2"/>
        <v>1.6273864294565926E-2</v>
      </c>
      <c r="U15" s="5">
        <f t="shared" si="10"/>
        <v>1115391.9168706599</v>
      </c>
      <c r="V15" s="10">
        <f t="shared" si="3"/>
        <v>3.0573505201975593E-2</v>
      </c>
      <c r="W15" s="5">
        <f t="shared" si="10"/>
        <v>627565.04245234735</v>
      </c>
    </row>
    <row r="16" spans="1:23" x14ac:dyDescent="0.2">
      <c r="A16" s="19">
        <v>39872</v>
      </c>
      <c r="B16" s="26">
        <v>-2.0223690660743899E-3</v>
      </c>
      <c r="C16" s="27">
        <v>-2.6529858851652931E-3</v>
      </c>
      <c r="D16" s="28">
        <v>3.7338001701456844E-4</v>
      </c>
      <c r="E16" s="31">
        <v>-0.10487226255617955</v>
      </c>
      <c r="G16" s="20">
        <v>39496</v>
      </c>
      <c r="H16" s="22">
        <v>1009826.702133458</v>
      </c>
      <c r="I16" s="22">
        <f t="shared" si="7"/>
        <v>3163.8323878466617</v>
      </c>
      <c r="K16" s="17">
        <f t="shared" si="8"/>
        <v>39814</v>
      </c>
      <c r="L16" s="17">
        <f t="shared" si="9"/>
        <v>39844</v>
      </c>
      <c r="M16" s="1">
        <f t="shared" si="4"/>
        <v>15809.735504874727</v>
      </c>
      <c r="N16" s="23">
        <f t="shared" si="5"/>
        <v>1090950.0232709188</v>
      </c>
      <c r="O16" s="24">
        <f t="shared" si="6"/>
        <v>1.470481172064031E-2</v>
      </c>
      <c r="P16" s="10">
        <f t="shared" si="0"/>
        <v>4.8140352655224206E-4</v>
      </c>
      <c r="Q16" s="5">
        <f t="shared" si="10"/>
        <v>1037238.4937238491</v>
      </c>
      <c r="R16" s="10">
        <f t="shared" si="1"/>
        <v>-4.9055043704230175E-3</v>
      </c>
      <c r="S16" s="5">
        <f t="shared" si="10"/>
        <v>1144924.6408719639</v>
      </c>
      <c r="T16" s="10">
        <f t="shared" si="2"/>
        <v>1.6336868695917418E-3</v>
      </c>
      <c r="U16" s="5">
        <f t="shared" si="10"/>
        <v>1117214.1179997001</v>
      </c>
      <c r="V16" s="10">
        <f t="shared" si="3"/>
        <v>-8.8456146832857033E-2</v>
      </c>
      <c r="W16" s="5">
        <f t="shared" si="10"/>
        <v>572053.05691001436</v>
      </c>
    </row>
    <row r="17" spans="1:23" x14ac:dyDescent="0.2">
      <c r="A17" s="19">
        <v>39903</v>
      </c>
      <c r="B17" s="26">
        <v>-2.1950375113965492E-3</v>
      </c>
      <c r="C17" s="27">
        <v>-2.0718580548718678E-2</v>
      </c>
      <c r="D17" s="28">
        <v>-1.9499030580031586E-2</v>
      </c>
      <c r="E17" s="31">
        <v>7.2396984790773194E-2</v>
      </c>
      <c r="G17" s="20">
        <v>39503</v>
      </c>
      <c r="H17" s="22">
        <v>977522.09786060464</v>
      </c>
      <c r="I17" s="22">
        <f t="shared" si="7"/>
        <v>-32304.60427285335</v>
      </c>
      <c r="K17" s="17">
        <f t="shared" si="8"/>
        <v>39845</v>
      </c>
      <c r="L17" s="17">
        <f t="shared" si="9"/>
        <v>39872</v>
      </c>
      <c r="M17" s="1">
        <f t="shared" si="4"/>
        <v>11779.352072491311</v>
      </c>
      <c r="N17" s="23">
        <f t="shared" si="5"/>
        <v>1102729.3753434101</v>
      </c>
      <c r="O17" s="24">
        <f t="shared" si="6"/>
        <v>1.079733426942342E-2</v>
      </c>
      <c r="P17" s="10">
        <f t="shared" si="0"/>
        <v>-2.0223690660743899E-3</v>
      </c>
      <c r="Q17" s="5">
        <f t="shared" si="10"/>
        <v>1035140.8146800004</v>
      </c>
      <c r="R17" s="10">
        <f t="shared" si="1"/>
        <v>-2.6529858851652931E-3</v>
      </c>
      <c r="S17" s="5">
        <f t="shared" si="10"/>
        <v>1141887.1719601527</v>
      </c>
      <c r="T17" s="10">
        <f t="shared" si="2"/>
        <v>3.7338001701456844E-4</v>
      </c>
      <c r="U17" s="5">
        <f t="shared" si="10"/>
        <v>1117631.2634260876</v>
      </c>
      <c r="V17" s="10">
        <f t="shared" si="3"/>
        <v>-0.10487226255617955</v>
      </c>
      <c r="W17" s="5">
        <f t="shared" si="10"/>
        <v>512060.55852968222</v>
      </c>
    </row>
    <row r="18" spans="1:23" x14ac:dyDescent="0.2">
      <c r="A18" s="19">
        <v>39933</v>
      </c>
      <c r="B18" s="26">
        <v>-2.5268489049716436E-3</v>
      </c>
      <c r="C18" s="27">
        <v>-1.3889091448267266E-2</v>
      </c>
      <c r="D18" s="28">
        <v>-1.6442599633469116E-2</v>
      </c>
      <c r="E18" s="31">
        <v>0.10903852363329278</v>
      </c>
      <c r="G18" s="20">
        <v>39510</v>
      </c>
      <c r="H18" s="22">
        <v>980227.11982170981</v>
      </c>
      <c r="I18" s="22">
        <f t="shared" si="7"/>
        <v>2705.0219611051725</v>
      </c>
      <c r="K18" s="17">
        <f t="shared" si="8"/>
        <v>39873</v>
      </c>
      <c r="L18" s="17">
        <f t="shared" si="9"/>
        <v>39903</v>
      </c>
      <c r="M18" s="1">
        <f t="shared" si="4"/>
        <v>-40348.76128914929</v>
      </c>
      <c r="N18" s="23">
        <f t="shared" si="5"/>
        <v>1062380.6140542608</v>
      </c>
      <c r="O18" s="24">
        <f t="shared" si="6"/>
        <v>-3.6589903371880284E-2</v>
      </c>
      <c r="P18" s="10">
        <f t="shared" si="0"/>
        <v>-2.1950375113965492E-3</v>
      </c>
      <c r="Q18" s="5">
        <f t="shared" si="10"/>
        <v>1032868.6417622002</v>
      </c>
      <c r="R18" s="10">
        <f t="shared" si="1"/>
        <v>-2.0718580548718678E-2</v>
      </c>
      <c r="S18" s="5">
        <f t="shared" si="10"/>
        <v>1118228.8906103477</v>
      </c>
      <c r="T18" s="10">
        <f t="shared" si="2"/>
        <v>-1.9499030580031586E-2</v>
      </c>
      <c r="U18" s="5">
        <f t="shared" si="10"/>
        <v>1095838.537243343</v>
      </c>
      <c r="V18" s="10">
        <f t="shared" si="3"/>
        <v>7.2396984790773194E-2</v>
      </c>
      <c r="W18" s="5">
        <f t="shared" si="10"/>
        <v>549132.19899751048</v>
      </c>
    </row>
    <row r="19" spans="1:23" x14ac:dyDescent="0.2">
      <c r="A19" s="19">
        <v>39964</v>
      </c>
      <c r="B19" s="26">
        <v>1.0613789549023239E-2</v>
      </c>
      <c r="C19" s="27">
        <v>2.1254017865946082E-2</v>
      </c>
      <c r="D19" s="28">
        <v>9.8344243090005539E-3</v>
      </c>
      <c r="E19" s="31">
        <v>8.6201876777675754E-2</v>
      </c>
      <c r="G19" s="20">
        <v>39517</v>
      </c>
      <c r="H19" s="22">
        <v>952385.64775382751</v>
      </c>
      <c r="I19" s="22">
        <f t="shared" si="7"/>
        <v>-27841.472067882307</v>
      </c>
      <c r="K19" s="17">
        <f t="shared" si="8"/>
        <v>39904</v>
      </c>
      <c r="L19" s="17">
        <f t="shared" si="9"/>
        <v>39933</v>
      </c>
      <c r="M19" s="1">
        <f t="shared" si="4"/>
        <v>3634.9271038919687</v>
      </c>
      <c r="N19" s="23">
        <f t="shared" si="5"/>
        <v>1066015.5411581527</v>
      </c>
      <c r="O19" s="24">
        <f t="shared" si="6"/>
        <v>3.4214923124589181E-3</v>
      </c>
      <c r="P19" s="10">
        <f t="shared" si="0"/>
        <v>-2.5268489049716436E-3</v>
      </c>
      <c r="Q19" s="5">
        <f t="shared" si="10"/>
        <v>1030258.7387657837</v>
      </c>
      <c r="R19" s="10">
        <f t="shared" si="1"/>
        <v>-1.3889091448267266E-2</v>
      </c>
      <c r="S19" s="5">
        <f t="shared" si="10"/>
        <v>1102697.7072885663</v>
      </c>
      <c r="T19" s="10">
        <f t="shared" si="2"/>
        <v>-1.6442599633469116E-2</v>
      </c>
      <c r="U19" s="5">
        <f t="shared" si="10"/>
        <v>1077820.1029125242</v>
      </c>
      <c r="V19" s="10">
        <f t="shared" si="3"/>
        <v>0.10903852363329278</v>
      </c>
      <c r="W19" s="5">
        <f t="shared" si="10"/>
        <v>609008.76325570256</v>
      </c>
    </row>
    <row r="20" spans="1:23" x14ac:dyDescent="0.2">
      <c r="A20" s="19">
        <v>39994</v>
      </c>
      <c r="B20" s="26">
        <v>-2.3390548272288923E-3</v>
      </c>
      <c r="C20" s="27">
        <v>-1.3925546178530226E-2</v>
      </c>
      <c r="D20" s="28">
        <v>-1.6643028608934855E-2</v>
      </c>
      <c r="E20" s="31">
        <v>-6.1340206185566612E-3</v>
      </c>
      <c r="G20" s="20">
        <v>39524</v>
      </c>
      <c r="H20" s="22">
        <v>954386.67634193308</v>
      </c>
      <c r="I20" s="22">
        <f t="shared" si="7"/>
        <v>2001.0285881055752</v>
      </c>
      <c r="K20" s="17">
        <f t="shared" si="8"/>
        <v>39934</v>
      </c>
      <c r="L20" s="17">
        <f t="shared" si="9"/>
        <v>39964</v>
      </c>
      <c r="M20" s="1">
        <f t="shared" si="4"/>
        <v>6851.542120447848</v>
      </c>
      <c r="N20" s="23">
        <f t="shared" si="5"/>
        <v>1072867.0832786006</v>
      </c>
      <c r="O20" s="24">
        <f t="shared" si="6"/>
        <v>6.4272441216046694E-3</v>
      </c>
      <c r="P20" s="10">
        <f t="shared" si="0"/>
        <v>1.0613789549023239E-2</v>
      </c>
      <c r="Q20" s="5">
        <f t="shared" si="10"/>
        <v>1041193.6882000859</v>
      </c>
      <c r="R20" s="10">
        <f t="shared" si="1"/>
        <v>2.1254017865946082E-2</v>
      </c>
      <c r="S20" s="5">
        <f t="shared" si="10"/>
        <v>1126134.4640600153</v>
      </c>
      <c r="T20" s="10">
        <f t="shared" si="2"/>
        <v>9.8344243090005539E-3</v>
      </c>
      <c r="U20" s="5">
        <f t="shared" si="10"/>
        <v>1088419.8431333366</v>
      </c>
      <c r="V20" s="10">
        <f t="shared" si="3"/>
        <v>8.6201876777675754E-2</v>
      </c>
      <c r="W20" s="5">
        <f t="shared" si="10"/>
        <v>661506.46162239532</v>
      </c>
    </row>
    <row r="21" spans="1:23" x14ac:dyDescent="0.2">
      <c r="A21" s="19">
        <v>40025</v>
      </c>
      <c r="B21" s="26">
        <v>7.766962232693686E-4</v>
      </c>
      <c r="C21" s="27">
        <v>-3.9641064177156696E-3</v>
      </c>
      <c r="D21" s="28">
        <v>-3.7329107602114674E-3</v>
      </c>
      <c r="E21" s="31">
        <v>8.3709351174731661E-2</v>
      </c>
      <c r="G21" s="20">
        <v>39531</v>
      </c>
      <c r="H21" s="22">
        <v>956476.61058513948</v>
      </c>
      <c r="I21" s="22">
        <f t="shared" si="7"/>
        <v>2089.9342432064004</v>
      </c>
      <c r="K21" s="17">
        <f t="shared" si="8"/>
        <v>39965</v>
      </c>
      <c r="L21" s="17">
        <f t="shared" si="9"/>
        <v>39994</v>
      </c>
      <c r="M21" s="1">
        <f t="shared" si="4"/>
        <v>14565.554699449334</v>
      </c>
      <c r="N21" s="23">
        <f t="shared" si="5"/>
        <v>1087432.6379780499</v>
      </c>
      <c r="O21" s="24">
        <f t="shared" si="6"/>
        <v>1.3576290042321082E-2</v>
      </c>
      <c r="P21" s="10">
        <f t="shared" si="0"/>
        <v>-2.3390548272288923E-3</v>
      </c>
      <c r="Q21" s="5">
        <f t="shared" si="10"/>
        <v>1038758.2790776213</v>
      </c>
      <c r="R21" s="10">
        <f t="shared" si="1"/>
        <v>-1.3925546178530226E-2</v>
      </c>
      <c r="S21" s="5">
        <f t="shared" si="10"/>
        <v>1110452.4265775131</v>
      </c>
      <c r="T21" s="10">
        <f t="shared" si="2"/>
        <v>-1.6643028608934855E-2</v>
      </c>
      <c r="U21" s="5">
        <f t="shared" si="10"/>
        <v>1070305.2405455362</v>
      </c>
      <c r="V21" s="10">
        <f t="shared" si="3"/>
        <v>-6.1340206185566612E-3</v>
      </c>
      <c r="W21" s="5">
        <f t="shared" si="10"/>
        <v>657448.76734749507</v>
      </c>
    </row>
    <row r="22" spans="1:23" x14ac:dyDescent="0.2">
      <c r="A22" s="19">
        <v>40056</v>
      </c>
      <c r="B22" s="26">
        <v>-1.7272591087197497E-3</v>
      </c>
      <c r="C22" s="27">
        <v>7.3281947500930759E-3</v>
      </c>
      <c r="D22" s="28">
        <v>3.8616822035835697E-3</v>
      </c>
      <c r="E22" s="31">
        <v>3.9100263220866086E-2</v>
      </c>
      <c r="G22" s="20">
        <v>39538</v>
      </c>
      <c r="H22" s="22">
        <v>957439.0126529563</v>
      </c>
      <c r="I22" s="22">
        <f t="shared" si="7"/>
        <v>962.40206781681627</v>
      </c>
      <c r="K22" s="17">
        <f t="shared" si="8"/>
        <v>39995</v>
      </c>
      <c r="L22" s="17">
        <f t="shared" si="9"/>
        <v>40025</v>
      </c>
      <c r="M22" s="1">
        <f t="shared" si="4"/>
        <v>8251.5684115213808</v>
      </c>
      <c r="N22" s="23">
        <f t="shared" si="5"/>
        <v>1095684.2063895713</v>
      </c>
      <c r="O22" s="24">
        <f t="shared" si="6"/>
        <v>7.588119137994731E-3</v>
      </c>
      <c r="P22" s="10">
        <f t="shared" si="0"/>
        <v>7.766962232693686E-4</v>
      </c>
      <c r="Q22" s="5">
        <f t="shared" si="10"/>
        <v>1039565.0787098707</v>
      </c>
      <c r="R22" s="10">
        <f t="shared" si="1"/>
        <v>-3.9641064177156696E-3</v>
      </c>
      <c r="S22" s="5">
        <f t="shared" si="10"/>
        <v>1106050.4749867492</v>
      </c>
      <c r="T22" s="10">
        <f t="shared" si="2"/>
        <v>-3.7329107602114674E-3</v>
      </c>
      <c r="U22" s="5">
        <f t="shared" si="10"/>
        <v>1066309.8865963931</v>
      </c>
      <c r="V22" s="10">
        <f t="shared" si="3"/>
        <v>8.3709351174731661E-2</v>
      </c>
      <c r="W22" s="5">
        <f t="shared" si="10"/>
        <v>712483.37709278101</v>
      </c>
    </row>
    <row r="23" spans="1:23" x14ac:dyDescent="0.2">
      <c r="A23" s="19">
        <v>40086</v>
      </c>
      <c r="B23" s="26">
        <v>7.3531007051165888E-3</v>
      </c>
      <c r="C23" s="27">
        <v>8.9081942457188753E-3</v>
      </c>
      <c r="D23" s="28">
        <v>1.4334885131902836E-2</v>
      </c>
      <c r="E23" s="31">
        <v>3.8117170228445192E-2</v>
      </c>
      <c r="G23" s="20">
        <v>39545</v>
      </c>
      <c r="H23" s="22">
        <v>961511.73105643166</v>
      </c>
      <c r="I23" s="22">
        <f t="shared" si="7"/>
        <v>4072.7184034753591</v>
      </c>
      <c r="K23" s="17">
        <f t="shared" si="8"/>
        <v>40026</v>
      </c>
      <c r="L23" s="17">
        <f t="shared" si="9"/>
        <v>40056</v>
      </c>
      <c r="M23" s="1">
        <f t="shared" si="4"/>
        <v>5850.453448911896</v>
      </c>
      <c r="N23" s="23">
        <f t="shared" si="5"/>
        <v>1101534.6598384832</v>
      </c>
      <c r="O23" s="24">
        <f t="shared" si="6"/>
        <v>5.3395434695457933E-3</v>
      </c>
      <c r="P23" s="10">
        <f t="shared" si="0"/>
        <v>-1.7272591087197497E-3</v>
      </c>
      <c r="Q23" s="5">
        <f t="shared" si="10"/>
        <v>1037769.4804585621</v>
      </c>
      <c r="R23" s="10">
        <f t="shared" si="1"/>
        <v>7.3281947500930759E-3</v>
      </c>
      <c r="S23" s="5">
        <f t="shared" si="10"/>
        <v>1114155.8282708852</v>
      </c>
      <c r="T23" s="10">
        <f t="shared" si="2"/>
        <v>3.8616822035835697E-3</v>
      </c>
      <c r="U23" s="5">
        <f t="shared" si="10"/>
        <v>1070427.6365089675</v>
      </c>
      <c r="V23" s="10">
        <f t="shared" si="3"/>
        <v>3.9100263220866086E-2</v>
      </c>
      <c r="W23" s="5">
        <f t="shared" si="10"/>
        <v>740341.66467760038</v>
      </c>
    </row>
    <row r="24" spans="1:23" x14ac:dyDescent="0.2">
      <c r="A24" s="19">
        <v>40117</v>
      </c>
      <c r="B24" s="26">
        <v>2.9793580739706726E-3</v>
      </c>
      <c r="C24" s="27">
        <v>-1.4695747844905753E-2</v>
      </c>
      <c r="D24" s="28">
        <v>-1.6884912509949855E-2</v>
      </c>
      <c r="E24" s="31">
        <v>-1.8465278886936717E-2</v>
      </c>
      <c r="G24" s="20">
        <v>39552</v>
      </c>
      <c r="H24" s="22">
        <v>963395.94865625037</v>
      </c>
      <c r="I24" s="22">
        <f t="shared" si="7"/>
        <v>1884.2175998187158</v>
      </c>
      <c r="K24" s="17">
        <f t="shared" si="8"/>
        <v>40057</v>
      </c>
      <c r="L24" s="17">
        <f t="shared" si="9"/>
        <v>40086</v>
      </c>
      <c r="M24" s="1">
        <f t="shared" si="4"/>
        <v>3216.6643966364209</v>
      </c>
      <c r="N24" s="23">
        <f t="shared" si="5"/>
        <v>1104751.3242351196</v>
      </c>
      <c r="O24" s="24">
        <f t="shared" si="6"/>
        <v>2.9201663042615067E-3</v>
      </c>
      <c r="P24" s="10">
        <f t="shared" si="0"/>
        <v>7.3531007051165888E-3</v>
      </c>
      <c r="Q24" s="5">
        <f t="shared" si="10"/>
        <v>1045400.3039570706</v>
      </c>
      <c r="R24" s="10">
        <f t="shared" si="1"/>
        <v>8.9081942457188753E-3</v>
      </c>
      <c r="S24" s="5">
        <f t="shared" si="10"/>
        <v>1124080.944809122</v>
      </c>
      <c r="T24" s="10">
        <f t="shared" si="2"/>
        <v>1.4334885131902836E-2</v>
      </c>
      <c r="U24" s="5">
        <f t="shared" si="10"/>
        <v>1085772.0937203376</v>
      </c>
      <c r="V24" s="10">
        <f t="shared" si="3"/>
        <v>3.8117170228445192E-2</v>
      </c>
      <c r="W24" s="5">
        <f t="shared" si="10"/>
        <v>768561.39393732708</v>
      </c>
    </row>
    <row r="25" spans="1:23" x14ac:dyDescent="0.2">
      <c r="A25" s="19">
        <v>40147</v>
      </c>
      <c r="B25" s="26">
        <v>1.1470455078224973E-3</v>
      </c>
      <c r="C25" s="27">
        <v>2.7349976379063889E-2</v>
      </c>
      <c r="D25" s="28">
        <v>2.0869872478140792E-2</v>
      </c>
      <c r="E25" s="31">
        <v>3.872822441396892E-2</v>
      </c>
      <c r="G25" s="20">
        <v>39559</v>
      </c>
      <c r="H25" s="22">
        <v>967506.94657185592</v>
      </c>
      <c r="I25" s="22">
        <f t="shared" si="7"/>
        <v>4110.9979156055488</v>
      </c>
      <c r="K25" s="17">
        <f t="shared" si="8"/>
        <v>40087</v>
      </c>
      <c r="L25" s="17">
        <f t="shared" si="9"/>
        <v>40117</v>
      </c>
      <c r="M25" s="1">
        <f t="shared" si="4"/>
        <v>4304.4734279257245</v>
      </c>
      <c r="N25" s="23">
        <f t="shared" si="5"/>
        <v>1109055.7976630453</v>
      </c>
      <c r="O25" s="24">
        <f t="shared" si="6"/>
        <v>3.8963279187793631E-3</v>
      </c>
      <c r="P25" s="10">
        <f t="shared" si="0"/>
        <v>2.9793580739706726E-3</v>
      </c>
      <c r="Q25" s="5">
        <f t="shared" si="10"/>
        <v>1048514.9257931965</v>
      </c>
      <c r="R25" s="10">
        <f t="shared" si="1"/>
        <v>-1.4695747844905753E-2</v>
      </c>
      <c r="S25" s="5">
        <f t="shared" si="10"/>
        <v>1107561.7346869437</v>
      </c>
      <c r="T25" s="10">
        <f t="shared" si="2"/>
        <v>-1.6884912509949855E-2</v>
      </c>
      <c r="U25" s="5">
        <f t="shared" si="10"/>
        <v>1067438.9269121247</v>
      </c>
      <c r="V25" s="10">
        <f t="shared" si="3"/>
        <v>-1.8465278886936717E-2</v>
      </c>
      <c r="W25" s="5">
        <f t="shared" si="10"/>
        <v>754369.69345654151</v>
      </c>
    </row>
    <row r="26" spans="1:23" x14ac:dyDescent="0.2">
      <c r="A26" s="19">
        <v>40178</v>
      </c>
      <c r="B26" s="26">
        <v>-3.3353114029758047E-3</v>
      </c>
      <c r="C26" s="27">
        <v>-2.3036295273540331E-2</v>
      </c>
      <c r="D26" s="28">
        <v>-2.5258047435341949E-2</v>
      </c>
      <c r="E26" s="31">
        <v>1.693631909208804E-2</v>
      </c>
      <c r="G26" s="20">
        <v>39566</v>
      </c>
      <c r="H26" s="22">
        <v>971410.96300951205</v>
      </c>
      <c r="I26" s="22">
        <f t="shared" si="7"/>
        <v>3904.0164376561297</v>
      </c>
      <c r="K26" s="17">
        <f t="shared" si="8"/>
        <v>40118</v>
      </c>
      <c r="L26" s="17">
        <f t="shared" si="9"/>
        <v>40147</v>
      </c>
      <c r="M26" s="1">
        <f t="shared" si="4"/>
        <v>15718.292692841263</v>
      </c>
      <c r="N26" s="23">
        <f t="shared" si="5"/>
        <v>1124774.0903558866</v>
      </c>
      <c r="O26" s="24">
        <f t="shared" si="6"/>
        <v>1.4172679792993526E-2</v>
      </c>
      <c r="P26" s="10">
        <f t="shared" si="0"/>
        <v>1.1470455078224973E-3</v>
      </c>
      <c r="Q26" s="5">
        <f t="shared" si="10"/>
        <v>1049717.6201287124</v>
      </c>
      <c r="R26" s="10">
        <f t="shared" si="1"/>
        <v>2.7349976379063889E-2</v>
      </c>
      <c r="S26" s="5">
        <f t="shared" si="10"/>
        <v>1137853.5219689866</v>
      </c>
      <c r="T26" s="10">
        <f t="shared" si="2"/>
        <v>2.0869872478140792E-2</v>
      </c>
      <c r="U26" s="5">
        <f t="shared" si="10"/>
        <v>1089716.2411949844</v>
      </c>
      <c r="V26" s="10">
        <f t="shared" si="3"/>
        <v>3.872822441396892E-2</v>
      </c>
      <c r="W26" s="5">
        <f t="shared" si="10"/>
        <v>783585.09223582328</v>
      </c>
    </row>
    <row r="27" spans="1:23" x14ac:dyDescent="0.2">
      <c r="A27" s="19">
        <v>40209</v>
      </c>
      <c r="B27" s="26">
        <v>5.9899354736884906E-4</v>
      </c>
      <c r="C27" s="27">
        <v>-2.6382804964075034E-2</v>
      </c>
      <c r="D27" s="28">
        <v>-1.9810082824206602E-2</v>
      </c>
      <c r="E27" s="31">
        <v>-4.1875272792626247E-2</v>
      </c>
      <c r="G27" s="20">
        <v>39573</v>
      </c>
      <c r="H27" s="22">
        <v>974450.79934151715</v>
      </c>
      <c r="I27" s="22">
        <f t="shared" si="7"/>
        <v>3039.8363320050994</v>
      </c>
      <c r="K27" s="17">
        <f t="shared" ref="K27:K90" si="11">EOMONTH(K26,0)+1</f>
        <v>40148</v>
      </c>
      <c r="L27" s="17">
        <f t="shared" si="9"/>
        <v>40178</v>
      </c>
      <c r="M27" s="1">
        <f t="shared" si="4"/>
        <v>6244.8868687609211</v>
      </c>
      <c r="N27" s="23">
        <f t="shared" si="5"/>
        <v>1131018.9772246475</v>
      </c>
      <c r="O27" s="24">
        <f t="shared" si="6"/>
        <v>5.5521254643988716E-3</v>
      </c>
      <c r="P27" s="10">
        <f t="shared" si="0"/>
        <v>-3.3353114029758047E-3</v>
      </c>
      <c r="Q27" s="5">
        <f t="shared" si="10"/>
        <v>1046216.4849803924</v>
      </c>
      <c r="R27" s="10">
        <f t="shared" si="1"/>
        <v>-2.3036295273540331E-2</v>
      </c>
      <c r="S27" s="5">
        <f t="shared" si="10"/>
        <v>1111641.5922588713</v>
      </c>
      <c r="T27" s="10">
        <f t="shared" si="2"/>
        <v>-2.5258047435341949E-2</v>
      </c>
      <c r="U27" s="5">
        <f t="shared" si="10"/>
        <v>1062192.1366838189</v>
      </c>
      <c r="V27" s="10">
        <f t="shared" si="3"/>
        <v>1.693631909208804E-2</v>
      </c>
      <c r="W27" s="5">
        <f t="shared" si="10"/>
        <v>796856.13939373253</v>
      </c>
    </row>
    <row r="28" spans="1:23" x14ac:dyDescent="0.2">
      <c r="A28" s="19">
        <v>40237</v>
      </c>
      <c r="B28" s="26">
        <v>3.2261764790227688E-3</v>
      </c>
      <c r="C28" s="27">
        <v>-3.2522285299549478E-4</v>
      </c>
      <c r="D28" s="28">
        <v>6.9263508423421175E-3</v>
      </c>
      <c r="E28" s="31">
        <v>1.2335423477499602E-2</v>
      </c>
      <c r="G28" s="20">
        <v>39580</v>
      </c>
      <c r="H28" s="22">
        <v>978380.03648974153</v>
      </c>
      <c r="I28" s="22">
        <f t="shared" si="7"/>
        <v>3929.2371482243761</v>
      </c>
      <c r="K28" s="17">
        <f t="shared" si="11"/>
        <v>40179</v>
      </c>
      <c r="L28" s="17">
        <f t="shared" si="9"/>
        <v>40209</v>
      </c>
      <c r="M28" s="1">
        <f t="shared" si="4"/>
        <v>-17969.606053943746</v>
      </c>
      <c r="N28" s="23">
        <f t="shared" si="5"/>
        <v>1113049.3711707038</v>
      </c>
      <c r="O28" s="24">
        <f t="shared" si="6"/>
        <v>-1.588797926100094E-2</v>
      </c>
      <c r="P28" s="10">
        <f t="shared" si="0"/>
        <v>5.9899354736884906E-4</v>
      </c>
      <c r="Q28" s="5">
        <f t="shared" si="10"/>
        <v>1046843.1619040467</v>
      </c>
      <c r="R28" s="10">
        <f t="shared" si="1"/>
        <v>-2.6382804964075034E-2</v>
      </c>
      <c r="S28" s="5">
        <f t="shared" si="10"/>
        <v>1082313.3689403515</v>
      </c>
      <c r="T28" s="10">
        <f t="shared" si="2"/>
        <v>-1.9810082824206602E-2</v>
      </c>
      <c r="U28" s="5">
        <f t="shared" si="10"/>
        <v>1041150.0224808914</v>
      </c>
      <c r="V28" s="10">
        <f t="shared" si="3"/>
        <v>-4.1875272792626247E-2</v>
      </c>
      <c r="W28" s="5">
        <f t="shared" si="10"/>
        <v>763487.57118014095</v>
      </c>
    </row>
    <row r="29" spans="1:23" x14ac:dyDescent="0.2">
      <c r="A29" s="19">
        <v>40268</v>
      </c>
      <c r="B29" s="26">
        <v>7.1283605128132877E-3</v>
      </c>
      <c r="C29" s="27">
        <v>1.5674812025353049E-2</v>
      </c>
      <c r="D29" s="28">
        <v>1.9667572867350741E-2</v>
      </c>
      <c r="E29" s="31">
        <v>5.9275598888251721E-2</v>
      </c>
      <c r="G29" s="20">
        <v>39587</v>
      </c>
      <c r="H29" s="22">
        <v>981607.83373408124</v>
      </c>
      <c r="I29" s="22">
        <f t="shared" si="7"/>
        <v>3227.7972443397157</v>
      </c>
      <c r="K29" s="17">
        <f t="shared" si="11"/>
        <v>40210</v>
      </c>
      <c r="L29" s="17">
        <f t="shared" si="9"/>
        <v>40237</v>
      </c>
      <c r="M29" s="1">
        <f t="shared" si="4"/>
        <v>8643.872134053614</v>
      </c>
      <c r="N29" s="23">
        <f t="shared" si="5"/>
        <v>1121693.2433047574</v>
      </c>
      <c r="O29" s="24">
        <f t="shared" si="6"/>
        <v>7.7659377543710661E-3</v>
      </c>
      <c r="P29" s="10">
        <f t="shared" si="0"/>
        <v>3.2261764790227688E-3</v>
      </c>
      <c r="Q29" s="5">
        <f t="shared" si="10"/>
        <v>1050220.4626902072</v>
      </c>
      <c r="R29" s="10">
        <f t="shared" si="1"/>
        <v>-3.2522285299549478E-4</v>
      </c>
      <c r="S29" s="5">
        <f t="shared" si="10"/>
        <v>1081961.3758986695</v>
      </c>
      <c r="T29" s="10">
        <f t="shared" si="2"/>
        <v>6.9263508423421175E-3</v>
      </c>
      <c r="U29" s="5">
        <f t="shared" si="10"/>
        <v>1048361.3928161064</v>
      </c>
      <c r="V29" s="10">
        <f t="shared" si="3"/>
        <v>1.2335423477499602E-2</v>
      </c>
      <c r="W29" s="5">
        <f t="shared" si="10"/>
        <v>772905.51369045558</v>
      </c>
    </row>
    <row r="30" spans="1:23" x14ac:dyDescent="0.2">
      <c r="A30" s="19">
        <v>40298</v>
      </c>
      <c r="B30" s="26">
        <v>6.7940808123094602E-3</v>
      </c>
      <c r="C30" s="27">
        <v>4.7502031296183132E-3</v>
      </c>
      <c r="D30" s="28">
        <v>8.6165500852307276E-3</v>
      </c>
      <c r="E30" s="31">
        <v>-1.6409419173197648E-3</v>
      </c>
      <c r="G30" s="20">
        <v>39594</v>
      </c>
      <c r="H30" s="22">
        <v>982413.4887212615</v>
      </c>
      <c r="I30" s="22">
        <f t="shared" si="7"/>
        <v>805.65498718025628</v>
      </c>
      <c r="K30" s="17">
        <f t="shared" si="11"/>
        <v>40238</v>
      </c>
      <c r="L30" s="17">
        <f t="shared" si="9"/>
        <v>40268</v>
      </c>
      <c r="M30" s="1">
        <f t="shared" si="4"/>
        <v>10334.663243697723</v>
      </c>
      <c r="N30" s="23">
        <f t="shared" si="5"/>
        <v>1132027.9065484551</v>
      </c>
      <c r="O30" s="24">
        <f t="shared" si="6"/>
        <v>9.2134487796766695E-3</v>
      </c>
      <c r="P30" s="10">
        <f t="shared" si="0"/>
        <v>7.1283605128132877E-3</v>
      </c>
      <c r="Q30" s="5">
        <f t="shared" si="10"/>
        <v>1057706.8127661964</v>
      </c>
      <c r="R30" s="10">
        <f t="shared" si="1"/>
        <v>1.5674812025353049E-2</v>
      </c>
      <c r="S30" s="5">
        <f t="shared" si="10"/>
        <v>1098920.9170845735</v>
      </c>
      <c r="T30" s="10">
        <f t="shared" si="2"/>
        <v>1.9667572867350741E-2</v>
      </c>
      <c r="U30" s="5">
        <f t="shared" si="10"/>
        <v>1068980.1169006345</v>
      </c>
      <c r="V30" s="10">
        <f t="shared" si="3"/>
        <v>5.9275598888251721E-2</v>
      </c>
      <c r="W30" s="5">
        <f t="shared" si="10"/>
        <v>818719.9508984891</v>
      </c>
    </row>
    <row r="31" spans="1:23" x14ac:dyDescent="0.2">
      <c r="A31" s="19">
        <v>40329</v>
      </c>
      <c r="B31" s="26">
        <v>8.4872682167045355E-3</v>
      </c>
      <c r="C31" s="27">
        <v>-8.8191345062638496E-3</v>
      </c>
      <c r="D31" s="28">
        <v>-2.4043017030277555E-2</v>
      </c>
      <c r="E31" s="31">
        <v>-9.9085569349886521E-2</v>
      </c>
      <c r="G31" s="20">
        <v>39601</v>
      </c>
      <c r="H31" s="22">
        <v>984474.35407541506</v>
      </c>
      <c r="I31" s="22">
        <f t="shared" si="7"/>
        <v>2060.8653541535605</v>
      </c>
      <c r="K31" s="17">
        <f t="shared" si="11"/>
        <v>40269</v>
      </c>
      <c r="L31" s="17">
        <f t="shared" si="9"/>
        <v>40298</v>
      </c>
      <c r="M31" s="1">
        <f t="shared" si="4"/>
        <v>330.51248399051838</v>
      </c>
      <c r="N31" s="23">
        <f t="shared" si="5"/>
        <v>1132358.4190324456</v>
      </c>
      <c r="O31" s="24">
        <f t="shared" si="6"/>
        <v>2.9196496135708294E-4</v>
      </c>
      <c r="P31" s="10">
        <f t="shared" si="0"/>
        <v>6.7940808123094602E-3</v>
      </c>
      <c r="Q31" s="5">
        <f t="shared" si="10"/>
        <v>1064892.9583278603</v>
      </c>
      <c r="R31" s="10">
        <f t="shared" si="1"/>
        <v>4.7502031296183132E-3</v>
      </c>
      <c r="S31" s="5">
        <f t="shared" si="10"/>
        <v>1104141.0146641117</v>
      </c>
      <c r="T31" s="10">
        <f t="shared" si="2"/>
        <v>8.6165500852307276E-3</v>
      </c>
      <c r="U31" s="5">
        <f t="shared" si="10"/>
        <v>1078191.0376180245</v>
      </c>
      <c r="V31" s="10">
        <f t="shared" si="3"/>
        <v>-1.6409419173197648E-3</v>
      </c>
      <c r="W31" s="5">
        <f t="shared" si="10"/>
        <v>817376.47901251377</v>
      </c>
    </row>
    <row r="32" spans="1:23" x14ac:dyDescent="0.2">
      <c r="A32" s="19">
        <v>40359</v>
      </c>
      <c r="B32" s="26">
        <v>-4.7783525777769856E-3</v>
      </c>
      <c r="C32" s="27">
        <v>-3.9613894915135005E-4</v>
      </c>
      <c r="D32" s="28">
        <v>-3.826569973769409E-3</v>
      </c>
      <c r="E32" s="31">
        <v>-3.5636228931283542E-2</v>
      </c>
      <c r="G32" s="20">
        <v>39608</v>
      </c>
      <c r="H32" s="22">
        <v>984632.64881509275</v>
      </c>
      <c r="I32" s="22">
        <f t="shared" si="7"/>
        <v>158.29473967768718</v>
      </c>
      <c r="K32" s="17">
        <f t="shared" si="11"/>
        <v>40299</v>
      </c>
      <c r="L32" s="17">
        <f t="shared" si="9"/>
        <v>40329</v>
      </c>
      <c r="M32" s="1">
        <f t="shared" si="4"/>
        <v>1344.6660073462408</v>
      </c>
      <c r="N32" s="23">
        <f t="shared" si="5"/>
        <v>1133703.0850397919</v>
      </c>
      <c r="O32" s="24">
        <f t="shared" si="6"/>
        <v>1.1874915086471649E-3</v>
      </c>
      <c r="P32" s="10">
        <f t="shared" si="0"/>
        <v>8.4872682167045355E-3</v>
      </c>
      <c r="Q32" s="5">
        <f t="shared" si="10"/>
        <v>1073930.9904872689</v>
      </c>
      <c r="R32" s="10">
        <f t="shared" si="1"/>
        <v>-8.8191345062638496E-3</v>
      </c>
      <c r="S32" s="5">
        <f t="shared" si="10"/>
        <v>1094403.4465419063</v>
      </c>
      <c r="T32" s="10">
        <f t="shared" si="2"/>
        <v>-2.4043017030277555E-2</v>
      </c>
      <c r="U32" s="5">
        <f t="shared" si="10"/>
        <v>1052268.0721386818</v>
      </c>
      <c r="V32" s="10">
        <f t="shared" si="3"/>
        <v>-9.9085569349886521E-2</v>
      </c>
      <c r="W32" s="5">
        <f t="shared" si="10"/>
        <v>736386.26521635323</v>
      </c>
    </row>
    <row r="33" spans="1:23" x14ac:dyDescent="0.2">
      <c r="A33" s="19">
        <v>40390</v>
      </c>
      <c r="B33" s="26">
        <v>6.4672651754271726E-3</v>
      </c>
      <c r="C33" s="27">
        <v>3.4163442879972197E-4</v>
      </c>
      <c r="D33" s="28">
        <v>-6.9331090210242507E-3</v>
      </c>
      <c r="E33" s="31">
        <v>8.0196289325087516E-2</v>
      </c>
      <c r="G33" s="20">
        <v>39615</v>
      </c>
      <c r="H33" s="22">
        <v>987798.6068381439</v>
      </c>
      <c r="I33" s="22">
        <f t="shared" si="7"/>
        <v>3165.9580230511492</v>
      </c>
      <c r="K33" s="17">
        <f t="shared" si="11"/>
        <v>40330</v>
      </c>
      <c r="L33" s="17">
        <f t="shared" si="9"/>
        <v>40359</v>
      </c>
      <c r="M33" s="1">
        <f t="shared" si="4"/>
        <v>3174.1369966096245</v>
      </c>
      <c r="N33" s="23">
        <f t="shared" si="5"/>
        <v>1136877.2220364015</v>
      </c>
      <c r="O33" s="24">
        <f t="shared" si="6"/>
        <v>2.7997956771002031E-3</v>
      </c>
      <c r="P33" s="10">
        <f t="shared" si="0"/>
        <v>-4.7783525777769856E-3</v>
      </c>
      <c r="Q33" s="5">
        <f t="shared" si="10"/>
        <v>1068799.3695705193</v>
      </c>
      <c r="R33" s="10">
        <f t="shared" si="1"/>
        <v>-3.9613894915135005E-4</v>
      </c>
      <c r="S33" s="5">
        <f t="shared" si="10"/>
        <v>1093969.9107106456</v>
      </c>
      <c r="T33" s="10">
        <f t="shared" si="2"/>
        <v>-3.826569973769409E-3</v>
      </c>
      <c r="U33" s="5">
        <f t="shared" si="10"/>
        <v>1048241.4947294797</v>
      </c>
      <c r="V33" s="10">
        <f t="shared" si="3"/>
        <v>-3.5636228931283542E-2</v>
      </c>
      <c r="W33" s="5">
        <f t="shared" si="10"/>
        <v>710144.23568725039</v>
      </c>
    </row>
    <row r="34" spans="1:23" x14ac:dyDescent="0.2">
      <c r="A34" s="19">
        <v>40421</v>
      </c>
      <c r="B34" s="26">
        <v>-6.8268791359830062E-3</v>
      </c>
      <c r="C34" s="27">
        <v>1.8660530110067981E-2</v>
      </c>
      <c r="D34" s="28">
        <v>3.1359817249699093E-2</v>
      </c>
      <c r="E34" s="31">
        <v>-3.9232595147711179E-2</v>
      </c>
      <c r="G34" s="20">
        <v>39622</v>
      </c>
      <c r="H34" s="22">
        <v>985879.19982396753</v>
      </c>
      <c r="I34" s="22">
        <f t="shared" si="7"/>
        <v>-1919.4070141763659</v>
      </c>
      <c r="K34" s="17">
        <f t="shared" si="11"/>
        <v>40360</v>
      </c>
      <c r="L34" s="17">
        <f t="shared" si="9"/>
        <v>40390</v>
      </c>
      <c r="M34" s="1">
        <f t="shared" si="4"/>
        <v>2688.6279142852873</v>
      </c>
      <c r="N34" s="23">
        <f t="shared" si="5"/>
        <v>1139565.8499506868</v>
      </c>
      <c r="O34" s="24">
        <f t="shared" si="6"/>
        <v>2.3649237245420007E-3</v>
      </c>
      <c r="P34" s="10">
        <f t="shared" ref="P34:P65" si="12">VLOOKUP(L34,A:E,2)</f>
        <v>6.4672651754271726E-3</v>
      </c>
      <c r="Q34" s="5">
        <f t="shared" si="10"/>
        <v>1075711.5785128612</v>
      </c>
      <c r="R34" s="10">
        <f t="shared" ref="R34:R65" si="13">VLOOKUP(L34,A:E,3)</f>
        <v>3.4163442879972197E-4</v>
      </c>
      <c r="S34" s="5">
        <f t="shared" si="10"/>
        <v>1094343.6484962152</v>
      </c>
      <c r="T34" s="10">
        <f t="shared" ref="T34:T65" si="14">VLOOKUP(L34,A:E,4)</f>
        <v>-6.9331090210242507E-3</v>
      </c>
      <c r="U34" s="5">
        <f t="shared" si="10"/>
        <v>1040973.9221661587</v>
      </c>
      <c r="V34" s="10">
        <f t="shared" ref="V34:V65" si="15">VLOOKUP(L34,A:E,5)</f>
        <v>8.0196289325087516E-2</v>
      </c>
      <c r="W34" s="5">
        <f t="shared" si="10"/>
        <v>767095.16827496828</v>
      </c>
    </row>
    <row r="35" spans="1:23" x14ac:dyDescent="0.2">
      <c r="A35" s="19">
        <v>40451</v>
      </c>
      <c r="B35" s="26">
        <v>1.0561846689895446E-2</v>
      </c>
      <c r="C35" s="27">
        <v>2.4854465989235165E-2</v>
      </c>
      <c r="D35" s="28">
        <v>1.6474625563472643E-2</v>
      </c>
      <c r="E35" s="31">
        <v>9.1135375219764961E-2</v>
      </c>
      <c r="G35" s="20">
        <v>39629</v>
      </c>
      <c r="H35" s="22">
        <v>988751.76695470442</v>
      </c>
      <c r="I35" s="22">
        <f t="shared" si="7"/>
        <v>2872.5671307368902</v>
      </c>
      <c r="K35" s="17">
        <f t="shared" si="11"/>
        <v>40391</v>
      </c>
      <c r="L35" s="17">
        <f t="shared" si="9"/>
        <v>40421</v>
      </c>
      <c r="M35" s="1">
        <f t="shared" si="4"/>
        <v>242.30956428241916</v>
      </c>
      <c r="N35" s="23">
        <f t="shared" si="5"/>
        <v>1139808.1595149692</v>
      </c>
      <c r="O35" s="24">
        <f t="shared" si="6"/>
        <v>2.1263322720033173E-4</v>
      </c>
      <c r="P35" s="10">
        <f t="shared" si="12"/>
        <v>-6.8268791359830062E-3</v>
      </c>
      <c r="Q35" s="5">
        <f t="shared" si="10"/>
        <v>1068367.8255811764</v>
      </c>
      <c r="R35" s="10">
        <f t="shared" si="13"/>
        <v>1.8660530110067981E-2</v>
      </c>
      <c r="S35" s="5">
        <f t="shared" si="10"/>
        <v>1114764.6810997406</v>
      </c>
      <c r="T35" s="10">
        <f t="shared" si="14"/>
        <v>3.1359817249699093E-2</v>
      </c>
      <c r="U35" s="5">
        <f t="shared" si="10"/>
        <v>1073618.674126992</v>
      </c>
      <c r="V35" s="10">
        <f t="shared" si="15"/>
        <v>-3.9232595147711179E-2</v>
      </c>
      <c r="W35" s="5">
        <f t="shared" si="10"/>
        <v>737000.03409827105</v>
      </c>
    </row>
    <row r="36" spans="1:23" x14ac:dyDescent="0.2">
      <c r="A36" s="19">
        <v>40482</v>
      </c>
      <c r="B36" s="26">
        <v>4.3967731508352866E-3</v>
      </c>
      <c r="C36" s="27">
        <v>2.6297758141991492E-2</v>
      </c>
      <c r="D36" s="28">
        <v>2.0501563882273217E-2</v>
      </c>
      <c r="E36" s="31">
        <v>3.649963110270605E-2</v>
      </c>
      <c r="G36" s="20">
        <v>39636</v>
      </c>
      <c r="H36" s="22">
        <v>991918.48456713394</v>
      </c>
      <c r="I36" s="22">
        <f t="shared" si="7"/>
        <v>3166.717612429522</v>
      </c>
      <c r="K36" s="17">
        <f t="shared" si="11"/>
        <v>40422</v>
      </c>
      <c r="L36" s="17">
        <f t="shared" si="9"/>
        <v>40451</v>
      </c>
      <c r="M36" s="1">
        <f t="shared" si="4"/>
        <v>4567.005979928188</v>
      </c>
      <c r="N36" s="23">
        <f t="shared" si="5"/>
        <v>1144375.1654948974</v>
      </c>
      <c r="O36" s="24">
        <f t="shared" si="6"/>
        <v>4.006819868592304E-3</v>
      </c>
      <c r="P36" s="10">
        <f t="shared" si="12"/>
        <v>1.0561846689895446E-2</v>
      </c>
      <c r="Q36" s="5">
        <f t="shared" si="10"/>
        <v>1079651.7627633817</v>
      </c>
      <c r="R36" s="10">
        <f t="shared" si="13"/>
        <v>2.4854465989235165E-2</v>
      </c>
      <c r="S36" s="5">
        <f t="shared" si="10"/>
        <v>1142471.5619521346</v>
      </c>
      <c r="T36" s="10">
        <f t="shared" si="14"/>
        <v>1.6474625563472643E-2</v>
      </c>
      <c r="U36" s="5">
        <f t="shared" si="10"/>
        <v>1091306.1397811861</v>
      </c>
      <c r="V36" s="10">
        <f t="shared" si="15"/>
        <v>9.1135375219764961E-2</v>
      </c>
      <c r="W36" s="5">
        <f t="shared" si="10"/>
        <v>804166.80874279654</v>
      </c>
    </row>
    <row r="37" spans="1:23" x14ac:dyDescent="0.2">
      <c r="A37" s="19">
        <v>40512</v>
      </c>
      <c r="B37" s="26">
        <v>-8.4297657936991746E-3</v>
      </c>
      <c r="C37" s="27">
        <v>-1.715678604089959E-2</v>
      </c>
      <c r="D37" s="28">
        <v>-1.7693150506728161E-2</v>
      </c>
      <c r="E37" s="31">
        <v>-2.3457123454668931E-2</v>
      </c>
      <c r="G37" s="20">
        <v>39643</v>
      </c>
      <c r="H37" s="22">
        <v>995356.93106995325</v>
      </c>
      <c r="I37" s="22">
        <f t="shared" si="7"/>
        <v>3438.4465028193081</v>
      </c>
      <c r="K37" s="17">
        <f t="shared" si="11"/>
        <v>40452</v>
      </c>
      <c r="L37" s="17">
        <f t="shared" si="9"/>
        <v>40482</v>
      </c>
      <c r="M37" s="1">
        <f t="shared" si="4"/>
        <v>-297.77585226530209</v>
      </c>
      <c r="N37" s="23">
        <f t="shared" si="5"/>
        <v>1144077.3896426321</v>
      </c>
      <c r="O37" s="24">
        <f t="shared" si="6"/>
        <v>-2.6020824397787745E-4</v>
      </c>
      <c r="P37" s="10">
        <f t="shared" si="12"/>
        <v>4.3967731508352866E-3</v>
      </c>
      <c r="Q37" s="5">
        <f t="shared" si="10"/>
        <v>1084398.7466461516</v>
      </c>
      <c r="R37" s="10">
        <f t="shared" si="13"/>
        <v>2.6297758141991492E-2</v>
      </c>
      <c r="S37" s="5">
        <f t="shared" si="10"/>
        <v>1172516.0027724551</v>
      </c>
      <c r="T37" s="10">
        <f t="shared" si="14"/>
        <v>2.0501563882273217E-2</v>
      </c>
      <c r="U37" s="5">
        <f t="shared" si="10"/>
        <v>1113679.6223210271</v>
      </c>
      <c r="V37" s="10">
        <f t="shared" si="15"/>
        <v>3.649963110270605E-2</v>
      </c>
      <c r="W37" s="5">
        <f t="shared" si="10"/>
        <v>833518.60060694907</v>
      </c>
    </row>
    <row r="38" spans="1:23" x14ac:dyDescent="0.2">
      <c r="A38" s="19">
        <v>40543</v>
      </c>
      <c r="B38" s="26">
        <v>6.5243944998952938E-3</v>
      </c>
      <c r="C38" s="27">
        <v>4.0048493596887627E-2</v>
      </c>
      <c r="D38" s="28">
        <v>3.2869290029728687E-2</v>
      </c>
      <c r="E38" s="31">
        <v>7.248064613425384E-2</v>
      </c>
      <c r="G38" s="20">
        <v>39650</v>
      </c>
      <c r="H38" s="22">
        <v>996193.69232889742</v>
      </c>
      <c r="I38" s="22">
        <f t="shared" si="7"/>
        <v>836.76125894417055</v>
      </c>
      <c r="K38" s="17">
        <f t="shared" si="11"/>
        <v>40483</v>
      </c>
      <c r="L38" s="17">
        <f t="shared" si="9"/>
        <v>40512</v>
      </c>
      <c r="M38" s="1">
        <f t="shared" si="4"/>
        <v>9329.4247519974597</v>
      </c>
      <c r="N38" s="23">
        <f t="shared" si="5"/>
        <v>1153406.8143946296</v>
      </c>
      <c r="O38" s="24">
        <f t="shared" si="6"/>
        <v>8.1545399257576534E-3</v>
      </c>
      <c r="P38" s="10">
        <f t="shared" si="12"/>
        <v>-8.4297657936991746E-3</v>
      </c>
      <c r="Q38" s="5">
        <f t="shared" si="10"/>
        <v>1075257.5191849438</v>
      </c>
      <c r="R38" s="10">
        <f t="shared" si="13"/>
        <v>-1.715678604089959E-2</v>
      </c>
      <c r="S38" s="5">
        <f t="shared" si="10"/>
        <v>1152399.3965833574</v>
      </c>
      <c r="T38" s="10">
        <f t="shared" si="14"/>
        <v>-1.7693150506728161E-2</v>
      </c>
      <c r="U38" s="5">
        <f t="shared" si="10"/>
        <v>1093975.1211470249</v>
      </c>
      <c r="V38" s="10">
        <f t="shared" si="15"/>
        <v>-2.3457123454668931E-2</v>
      </c>
      <c r="W38" s="5">
        <f t="shared" si="10"/>
        <v>813966.651890749</v>
      </c>
    </row>
    <row r="39" spans="1:23" x14ac:dyDescent="0.2">
      <c r="A39" s="19">
        <v>40574</v>
      </c>
      <c r="B39" s="26">
        <v>-7.068075080744478E-3</v>
      </c>
      <c r="C39" s="27">
        <v>-4.8984812440328084E-3</v>
      </c>
      <c r="D39" s="28">
        <v>-1.1577126498400077E-2</v>
      </c>
      <c r="E39" s="31">
        <v>2.1881615849133312E-2</v>
      </c>
      <c r="G39" s="20">
        <v>39657</v>
      </c>
      <c r="H39" s="22">
        <v>998755.96039765025</v>
      </c>
      <c r="I39" s="22">
        <f t="shared" si="7"/>
        <v>2562.2680687528336</v>
      </c>
      <c r="K39" s="17">
        <f t="shared" si="11"/>
        <v>40513</v>
      </c>
      <c r="L39" s="17">
        <f t="shared" si="9"/>
        <v>40543</v>
      </c>
      <c r="M39" s="1">
        <f t="shared" si="4"/>
        <v>-4364.5366732687689</v>
      </c>
      <c r="N39" s="23">
        <f t="shared" si="5"/>
        <v>1149042.2777213608</v>
      </c>
      <c r="O39" s="24">
        <f t="shared" si="6"/>
        <v>-3.7840392642031206E-3</v>
      </c>
      <c r="P39" s="10">
        <f t="shared" si="12"/>
        <v>6.5243944998952938E-3</v>
      </c>
      <c r="Q39" s="5">
        <f t="shared" si="10"/>
        <v>1082272.9234290852</v>
      </c>
      <c r="R39" s="10">
        <f t="shared" si="13"/>
        <v>4.0048493596887627E-2</v>
      </c>
      <c r="S39" s="5">
        <f t="shared" si="10"/>
        <v>1198551.2564384833</v>
      </c>
      <c r="T39" s="10">
        <f t="shared" si="14"/>
        <v>3.2869290029728687E-2</v>
      </c>
      <c r="U39" s="5">
        <f t="shared" si="10"/>
        <v>1129933.3066893141</v>
      </c>
      <c r="V39" s="10">
        <f t="shared" si="15"/>
        <v>7.248064613425384E-2</v>
      </c>
      <c r="W39" s="5">
        <f t="shared" si="10"/>
        <v>872963.48075152573</v>
      </c>
    </row>
    <row r="40" spans="1:23" x14ac:dyDescent="0.2">
      <c r="A40" s="19">
        <v>40602</v>
      </c>
      <c r="B40" s="26">
        <v>-1.4683749401999081E-3</v>
      </c>
      <c r="C40" s="27">
        <v>1.1708254233773091E-2</v>
      </c>
      <c r="D40" s="28">
        <v>4.5569371120313916E-3</v>
      </c>
      <c r="E40" s="31">
        <v>3.3308360344933022E-2</v>
      </c>
      <c r="G40" s="20">
        <v>39664</v>
      </c>
      <c r="H40" s="22">
        <v>987591.04910394142</v>
      </c>
      <c r="I40" s="22">
        <f t="shared" si="7"/>
        <v>-11164.911293708836</v>
      </c>
      <c r="K40" s="17">
        <f t="shared" si="11"/>
        <v>40544</v>
      </c>
      <c r="L40" s="17">
        <f t="shared" si="9"/>
        <v>40574</v>
      </c>
      <c r="M40" s="1">
        <f t="shared" si="4"/>
        <v>11906.314924417064</v>
      </c>
      <c r="N40" s="23">
        <f t="shared" si="5"/>
        <v>1160948.5926457779</v>
      </c>
      <c r="O40" s="24">
        <f t="shared" si="6"/>
        <v>1.0361946775385933E-2</v>
      </c>
      <c r="P40" s="10">
        <f t="shared" si="12"/>
        <v>-7.068075080744478E-3</v>
      </c>
      <c r="Q40" s="5">
        <f t="shared" si="10"/>
        <v>1074623.3371484317</v>
      </c>
      <c r="R40" s="10">
        <f t="shared" si="13"/>
        <v>-4.8984812440328084E-3</v>
      </c>
      <c r="S40" s="5">
        <f t="shared" si="10"/>
        <v>1192680.1755888073</v>
      </c>
      <c r="T40" s="10">
        <f t="shared" si="14"/>
        <v>-1.1577126498400077E-2</v>
      </c>
      <c r="U40" s="5">
        <f t="shared" si="10"/>
        <v>1116851.9258630164</v>
      </c>
      <c r="V40" s="10">
        <f t="shared" si="15"/>
        <v>2.1881615849133312E-2</v>
      </c>
      <c r="W40" s="5">
        <f t="shared" si="10"/>
        <v>892065.33228765288</v>
      </c>
    </row>
    <row r="41" spans="1:23" x14ac:dyDescent="0.2">
      <c r="A41" s="19">
        <v>40633</v>
      </c>
      <c r="B41" s="26">
        <v>1.044411532765281E-2</v>
      </c>
      <c r="C41" s="27">
        <v>-1.7903703395013508E-2</v>
      </c>
      <c r="D41" s="28">
        <v>-1.3273725504165555E-2</v>
      </c>
      <c r="E41" s="31">
        <v>-1.2370066215366507E-2</v>
      </c>
      <c r="G41" s="20">
        <v>39671</v>
      </c>
      <c r="H41" s="22">
        <v>990398.90684978093</v>
      </c>
      <c r="I41" s="22">
        <f t="shared" si="7"/>
        <v>2807.8577458395157</v>
      </c>
      <c r="K41" s="17">
        <f t="shared" si="11"/>
        <v>40575</v>
      </c>
      <c r="L41" s="17">
        <f t="shared" si="9"/>
        <v>40602</v>
      </c>
      <c r="M41" s="1">
        <f t="shared" si="4"/>
        <v>4943.9399041929282</v>
      </c>
      <c r="N41" s="23">
        <f t="shared" si="5"/>
        <v>1165892.5325499708</v>
      </c>
      <c r="O41" s="24">
        <f t="shared" si="6"/>
        <v>4.2585347322965372E-3</v>
      </c>
      <c r="P41" s="10">
        <f t="shared" si="12"/>
        <v>-1.4683749401999081E-3</v>
      </c>
      <c r="Q41" s="5">
        <f t="shared" si="10"/>
        <v>1073045.3871700088</v>
      </c>
      <c r="R41" s="10">
        <f t="shared" si="13"/>
        <v>1.1708254233773091E-2</v>
      </c>
      <c r="S41" s="5">
        <f t="shared" si="10"/>
        <v>1206644.3783041823</v>
      </c>
      <c r="T41" s="10">
        <f t="shared" si="14"/>
        <v>4.5569371120313916E-3</v>
      </c>
      <c r="U41" s="5">
        <f t="shared" si="10"/>
        <v>1121941.3498526253</v>
      </c>
      <c r="V41" s="10">
        <f t="shared" si="15"/>
        <v>3.3308360344933022E-2</v>
      </c>
      <c r="W41" s="5">
        <f t="shared" si="10"/>
        <v>921778.56582671253</v>
      </c>
    </row>
    <row r="42" spans="1:23" x14ac:dyDescent="0.2">
      <c r="A42" s="19">
        <v>40663</v>
      </c>
      <c r="B42" s="26">
        <v>1.7353263860287883E-2</v>
      </c>
      <c r="C42" s="27">
        <v>3.5386741440310059E-2</v>
      </c>
      <c r="D42" s="28">
        <v>2.2617532649211684E-2</v>
      </c>
      <c r="E42" s="31">
        <v>4.0219337343531121E-2</v>
      </c>
      <c r="G42" s="20">
        <v>39678</v>
      </c>
      <c r="H42" s="22">
        <v>993301.74127863429</v>
      </c>
      <c r="I42" s="22">
        <f t="shared" si="7"/>
        <v>2902.8344288533553</v>
      </c>
      <c r="K42" s="17">
        <f t="shared" si="11"/>
        <v>40603</v>
      </c>
      <c r="L42" s="17">
        <f t="shared" si="9"/>
        <v>40633</v>
      </c>
      <c r="M42" s="1">
        <f t="shared" si="4"/>
        <v>5302.5456385375001</v>
      </c>
      <c r="N42" s="23">
        <f t="shared" si="5"/>
        <v>1171195.0781885083</v>
      </c>
      <c r="O42" s="24">
        <f t="shared" si="6"/>
        <v>4.5480569525049308E-3</v>
      </c>
      <c r="P42" s="10">
        <f t="shared" si="12"/>
        <v>1.044411532765281E-2</v>
      </c>
      <c r="Q42" s="5">
        <f t="shared" si="10"/>
        <v>1084252.3969454183</v>
      </c>
      <c r="R42" s="10">
        <f t="shared" si="13"/>
        <v>-1.7903703395013508E-2</v>
      </c>
      <c r="S42" s="5">
        <f t="shared" si="10"/>
        <v>1185040.9752517638</v>
      </c>
      <c r="T42" s="10">
        <f t="shared" si="14"/>
        <v>-1.3273725504165555E-2</v>
      </c>
      <c r="U42" s="5">
        <f t="shared" si="10"/>
        <v>1107049.0083429087</v>
      </c>
      <c r="V42" s="10">
        <f t="shared" si="15"/>
        <v>-1.2370066215366507E-2</v>
      </c>
      <c r="W42" s="5">
        <f t="shared" si="10"/>
        <v>910376.1039315305</v>
      </c>
    </row>
    <row r="43" spans="1:23" x14ac:dyDescent="0.2">
      <c r="A43" s="19">
        <v>40694</v>
      </c>
      <c r="B43" s="26">
        <v>-8.9861915761471779E-3</v>
      </c>
      <c r="C43" s="27">
        <v>-3.613230086584153E-2</v>
      </c>
      <c r="D43" s="28">
        <v>-2.5982966329817857E-2</v>
      </c>
      <c r="E43" s="31">
        <v>-2.4491941639901427E-2</v>
      </c>
      <c r="G43" s="20">
        <v>39685</v>
      </c>
      <c r="H43" s="22">
        <v>996212.25208917609</v>
      </c>
      <c r="I43" s="22">
        <f t="shared" si="7"/>
        <v>2910.5108105418039</v>
      </c>
      <c r="K43" s="17">
        <f t="shared" si="11"/>
        <v>40634</v>
      </c>
      <c r="L43" s="17">
        <f t="shared" si="9"/>
        <v>40663</v>
      </c>
      <c r="M43" s="1">
        <f t="shared" si="4"/>
        <v>-20140.686076666228</v>
      </c>
      <c r="N43" s="23">
        <f t="shared" si="5"/>
        <v>1151054.3921118421</v>
      </c>
      <c r="O43" s="24">
        <f t="shared" si="6"/>
        <v>-1.7196696307687609E-2</v>
      </c>
      <c r="P43" s="10">
        <f t="shared" si="12"/>
        <v>1.7353263860287883E-2</v>
      </c>
      <c r="Q43" s="5">
        <f t="shared" si="10"/>
        <v>1103067.7148807617</v>
      </c>
      <c r="R43" s="10">
        <f t="shared" si="13"/>
        <v>3.5386741440310059E-2</v>
      </c>
      <c r="S43" s="5">
        <f t="shared" si="10"/>
        <v>1226975.7138391708</v>
      </c>
      <c r="T43" s="10">
        <f t="shared" si="14"/>
        <v>2.2617532649211684E-2</v>
      </c>
      <c r="U43" s="5">
        <f t="shared" si="10"/>
        <v>1132087.725433382</v>
      </c>
      <c r="V43" s="10">
        <f t="shared" si="15"/>
        <v>4.0219337343531121E-2</v>
      </c>
      <c r="W43" s="5">
        <f t="shared" si="10"/>
        <v>946990.8275650423</v>
      </c>
    </row>
    <row r="44" spans="1:23" x14ac:dyDescent="0.2">
      <c r="A44" s="19">
        <v>40724</v>
      </c>
      <c r="B44" s="26">
        <v>-7.9039646836096718E-3</v>
      </c>
      <c r="C44" s="27">
        <v>-2.2969432314410339E-2</v>
      </c>
      <c r="D44" s="28">
        <v>-1.079751905111408E-2</v>
      </c>
      <c r="E44" s="31">
        <v>-1.7296491241021384E-2</v>
      </c>
      <c r="G44" s="20">
        <v>39692</v>
      </c>
      <c r="H44" s="22">
        <v>994438.06942352769</v>
      </c>
      <c r="I44" s="22">
        <f t="shared" si="7"/>
        <v>-1774.1826656484045</v>
      </c>
      <c r="K44" s="17">
        <f t="shared" si="11"/>
        <v>40664</v>
      </c>
      <c r="L44" s="17">
        <f t="shared" si="9"/>
        <v>40694</v>
      </c>
      <c r="M44" s="1">
        <f t="shared" si="4"/>
        <v>-18.241185011109337</v>
      </c>
      <c r="N44" s="23">
        <f t="shared" si="5"/>
        <v>1151036.1509268309</v>
      </c>
      <c r="O44" s="24">
        <f t="shared" si="6"/>
        <v>-1.584737014703741E-5</v>
      </c>
      <c r="P44" s="10">
        <f t="shared" si="12"/>
        <v>-8.9861915761471779E-3</v>
      </c>
      <c r="Q44" s="5">
        <f t="shared" si="10"/>
        <v>1093155.3370733801</v>
      </c>
      <c r="R44" s="10">
        <f t="shared" si="13"/>
        <v>-3.613230086584153E-2</v>
      </c>
      <c r="S44" s="5">
        <f t="shared" si="10"/>
        <v>1182642.2581916531</v>
      </c>
      <c r="T44" s="10">
        <f t="shared" si="14"/>
        <v>-2.5982966329817857E-2</v>
      </c>
      <c r="U44" s="5">
        <f t="shared" si="10"/>
        <v>1102672.7281810462</v>
      </c>
      <c r="V44" s="10">
        <f t="shared" si="15"/>
        <v>-2.4491941639901427E-2</v>
      </c>
      <c r="W44" s="5">
        <f t="shared" si="10"/>
        <v>923797.18348279735</v>
      </c>
    </row>
    <row r="45" spans="1:23" x14ac:dyDescent="0.2">
      <c r="A45" s="19">
        <v>40755</v>
      </c>
      <c r="B45" s="26">
        <v>6.0638669651599739E-3</v>
      </c>
      <c r="C45" s="27">
        <v>2.1640484961397703E-2</v>
      </c>
      <c r="D45" s="28">
        <v>1.941249549152417E-2</v>
      </c>
      <c r="E45" s="31">
        <v>-1.8877987950540104E-2</v>
      </c>
      <c r="G45" s="20">
        <v>39699</v>
      </c>
      <c r="H45" s="22">
        <v>992797.09275451687</v>
      </c>
      <c r="I45" s="22">
        <f t="shared" si="7"/>
        <v>-1640.9766690108227</v>
      </c>
      <c r="K45" s="17">
        <f t="shared" si="11"/>
        <v>40695</v>
      </c>
      <c r="L45" s="17">
        <f t="shared" si="9"/>
        <v>40724</v>
      </c>
      <c r="M45" s="1">
        <f t="shared" si="4"/>
        <v>10051.899717232212</v>
      </c>
      <c r="N45" s="23">
        <f t="shared" si="5"/>
        <v>1161088.0506440632</v>
      </c>
      <c r="O45" s="24">
        <f t="shared" si="6"/>
        <v>8.7329140002581074E-3</v>
      </c>
      <c r="P45" s="10">
        <f t="shared" si="12"/>
        <v>-7.9039646836096718E-3</v>
      </c>
      <c r="Q45" s="5">
        <f t="shared" si="10"/>
        <v>1084515.0758954526</v>
      </c>
      <c r="R45" s="10">
        <f t="shared" si="13"/>
        <v>-2.2969432314410339E-2</v>
      </c>
      <c r="S45" s="5">
        <f t="shared" si="10"/>
        <v>1155477.6368899585</v>
      </c>
      <c r="T45" s="10">
        <f t="shared" si="14"/>
        <v>-1.079751905111408E-2</v>
      </c>
      <c r="U45" s="5">
        <f t="shared" si="10"/>
        <v>1090766.5983913674</v>
      </c>
      <c r="V45" s="10">
        <f t="shared" si="15"/>
        <v>-1.7296491241021384E-2</v>
      </c>
      <c r="W45" s="5">
        <f t="shared" si="10"/>
        <v>907818.73359020695</v>
      </c>
    </row>
    <row r="46" spans="1:23" x14ac:dyDescent="0.2">
      <c r="A46" s="19">
        <v>40786</v>
      </c>
      <c r="B46" s="26">
        <v>-1.1578297527681797E-2</v>
      </c>
      <c r="C46" s="27">
        <v>5.4661983327403615E-3</v>
      </c>
      <c r="D46" s="28">
        <v>-3.9300961800903169E-3</v>
      </c>
      <c r="E46" s="31">
        <v>-7.260824623865858E-2</v>
      </c>
      <c r="G46" s="20">
        <v>39706</v>
      </c>
      <c r="H46" s="22">
        <v>999271.78336881555</v>
      </c>
      <c r="I46" s="22">
        <f t="shared" si="7"/>
        <v>6474.6906142986845</v>
      </c>
      <c r="K46" s="17">
        <f t="shared" si="11"/>
        <v>40725</v>
      </c>
      <c r="L46" s="17">
        <f t="shared" si="9"/>
        <v>40755</v>
      </c>
      <c r="M46" s="1">
        <f t="shared" si="4"/>
        <v>-11893.806690134108</v>
      </c>
      <c r="N46" s="23">
        <f t="shared" si="5"/>
        <v>1149194.243953929</v>
      </c>
      <c r="O46" s="24">
        <f t="shared" si="6"/>
        <v>-1.0243673323083957E-2</v>
      </c>
      <c r="P46" s="10">
        <f t="shared" si="12"/>
        <v>6.0638669651599739E-3</v>
      </c>
      <c r="Q46" s="5">
        <f t="shared" si="10"/>
        <v>1091091.4310373932</v>
      </c>
      <c r="R46" s="10">
        <f t="shared" si="13"/>
        <v>2.1640484961397703E-2</v>
      </c>
      <c r="S46" s="5">
        <f t="shared" si="10"/>
        <v>1180482.7333143072</v>
      </c>
      <c r="T46" s="10">
        <f t="shared" si="14"/>
        <v>1.941249549152417E-2</v>
      </c>
      <c r="U46" s="5">
        <f t="shared" si="10"/>
        <v>1111941.1000649449</v>
      </c>
      <c r="V46" s="10">
        <f t="shared" si="15"/>
        <v>-1.8877987950540104E-2</v>
      </c>
      <c r="W46" s="5">
        <f t="shared" si="10"/>
        <v>890680.94247621647</v>
      </c>
    </row>
    <row r="47" spans="1:23" x14ac:dyDescent="0.2">
      <c r="A47" s="19">
        <v>40816</v>
      </c>
      <c r="B47" s="26">
        <v>1.4160052610884861E-2</v>
      </c>
      <c r="C47" s="27">
        <v>9.4348372204322573E-4</v>
      </c>
      <c r="D47" s="28">
        <v>8.5023849528084836E-4</v>
      </c>
      <c r="E47" s="31">
        <v>-8.8472779511566846E-2</v>
      </c>
      <c r="G47" s="20">
        <v>39713</v>
      </c>
      <c r="H47" s="22">
        <v>1004706.8068794938</v>
      </c>
      <c r="I47" s="22">
        <f t="shared" si="7"/>
        <v>5435.0235106782056</v>
      </c>
      <c r="K47" s="17">
        <f t="shared" si="11"/>
        <v>40756</v>
      </c>
      <c r="L47" s="17">
        <f t="shared" si="9"/>
        <v>40786</v>
      </c>
      <c r="M47" s="1">
        <f t="shared" si="4"/>
        <v>-12457.375977072632</v>
      </c>
      <c r="N47" s="23">
        <f t="shared" si="5"/>
        <v>1136736.8679768564</v>
      </c>
      <c r="O47" s="24">
        <f t="shared" si="6"/>
        <v>-1.0840096043477909E-2</v>
      </c>
      <c r="P47" s="10">
        <f t="shared" si="12"/>
        <v>-1.1578297527681797E-2</v>
      </c>
      <c r="Q47" s="5">
        <f t="shared" si="10"/>
        <v>1078458.449818938</v>
      </c>
      <c r="R47" s="10">
        <f t="shared" si="13"/>
        <v>5.4661983327403615E-3</v>
      </c>
      <c r="S47" s="5">
        <f t="shared" si="10"/>
        <v>1186935.4860629786</v>
      </c>
      <c r="T47" s="10">
        <f t="shared" si="14"/>
        <v>-3.9300961800903169E-3</v>
      </c>
      <c r="U47" s="5">
        <f t="shared" si="10"/>
        <v>1107571.0645950942</v>
      </c>
      <c r="V47" s="10">
        <f t="shared" si="15"/>
        <v>-7.260824623865858E-2</v>
      </c>
      <c r="W47" s="5">
        <f t="shared" si="10"/>
        <v>826010.16128482285</v>
      </c>
    </row>
    <row r="48" spans="1:23" x14ac:dyDescent="0.2">
      <c r="A48" s="19">
        <v>40847</v>
      </c>
      <c r="B48" s="26">
        <v>-3.653986361881323E-4</v>
      </c>
      <c r="C48" s="27">
        <v>-3.1493405842941372E-2</v>
      </c>
      <c r="D48" s="28">
        <v>-2.4092910483075089E-2</v>
      </c>
      <c r="E48" s="31">
        <v>0.10256688948064423</v>
      </c>
      <c r="G48" s="20">
        <v>39720</v>
      </c>
      <c r="H48" s="22">
        <v>999541.11968688527</v>
      </c>
      <c r="I48" s="22">
        <f t="shared" si="7"/>
        <v>-5165.6871926084859</v>
      </c>
      <c r="K48" s="17">
        <f t="shared" si="11"/>
        <v>40787</v>
      </c>
      <c r="L48" s="17">
        <f t="shared" si="9"/>
        <v>40816</v>
      </c>
      <c r="M48" s="1">
        <f t="shared" si="4"/>
        <v>-25417.785390193807</v>
      </c>
      <c r="N48" s="23">
        <f t="shared" si="5"/>
        <v>1111319.0825866626</v>
      </c>
      <c r="O48" s="24">
        <f t="shared" si="6"/>
        <v>-2.2360307038718608E-2</v>
      </c>
      <c r="P48" s="10">
        <f t="shared" si="12"/>
        <v>1.4160052610884861E-2</v>
      </c>
      <c r="Q48" s="5">
        <f t="shared" si="10"/>
        <v>1093729.4782070275</v>
      </c>
      <c r="R48" s="10">
        <f t="shared" si="13"/>
        <v>9.4348372204322573E-4</v>
      </c>
      <c r="S48" s="5">
        <f t="shared" si="10"/>
        <v>1188055.3403731945</v>
      </c>
      <c r="T48" s="10">
        <f t="shared" si="14"/>
        <v>8.5023849528084836E-4</v>
      </c>
      <c r="U48" s="5">
        <f t="shared" si="10"/>
        <v>1108512.7641504721</v>
      </c>
      <c r="V48" s="10">
        <f t="shared" si="15"/>
        <v>-8.8472779511566846E-2</v>
      </c>
      <c r="W48" s="5">
        <f t="shared" si="10"/>
        <v>752930.74641115696</v>
      </c>
    </row>
    <row r="49" spans="1:23" x14ac:dyDescent="0.2">
      <c r="A49" s="19">
        <v>40877</v>
      </c>
      <c r="B49" s="26">
        <v>9.179491755790253E-3</v>
      </c>
      <c r="C49" s="27">
        <v>1.4787657738953896E-3</v>
      </c>
      <c r="D49" s="28">
        <v>5.1952250109792428E-5</v>
      </c>
      <c r="E49" s="31">
        <v>-2.686272899038869E-2</v>
      </c>
      <c r="G49" s="20">
        <v>39727</v>
      </c>
      <c r="H49" s="22">
        <v>1007875.9928567857</v>
      </c>
      <c r="I49" s="22">
        <f t="shared" si="7"/>
        <v>8334.8731699003838</v>
      </c>
      <c r="K49" s="17">
        <f t="shared" si="11"/>
        <v>40817</v>
      </c>
      <c r="L49" s="17">
        <f t="shared" si="9"/>
        <v>40847</v>
      </c>
      <c r="M49" s="1">
        <f t="shared" si="4"/>
        <v>10040.343344586901</v>
      </c>
      <c r="N49" s="23">
        <f t="shared" si="5"/>
        <v>1121359.4259312495</v>
      </c>
      <c r="O49" s="24">
        <f t="shared" si="6"/>
        <v>9.0346179615825584E-3</v>
      </c>
      <c r="P49" s="10">
        <f t="shared" si="12"/>
        <v>-3.653986361881323E-4</v>
      </c>
      <c r="Q49" s="5">
        <f t="shared" si="10"/>
        <v>1093329.8309473319</v>
      </c>
      <c r="R49" s="10">
        <f t="shared" si="13"/>
        <v>-3.1493405842941372E-2</v>
      </c>
      <c r="S49" s="5">
        <f t="shared" si="10"/>
        <v>1150639.4313749478</v>
      </c>
      <c r="T49" s="10">
        <f t="shared" si="14"/>
        <v>-2.4092910483075089E-2</v>
      </c>
      <c r="U49" s="5">
        <f t="shared" si="10"/>
        <v>1081805.4653544487</v>
      </c>
      <c r="V49" s="10">
        <f t="shared" si="15"/>
        <v>0.10256688948064423</v>
      </c>
      <c r="W49" s="5">
        <f t="shared" si="10"/>
        <v>830156.51106488903</v>
      </c>
    </row>
    <row r="50" spans="1:23" x14ac:dyDescent="0.2">
      <c r="A50" s="19">
        <v>40908</v>
      </c>
      <c r="B50" s="26">
        <v>2.9775822576229415E-3</v>
      </c>
      <c r="C50" s="27">
        <v>2.4059327471022131E-4</v>
      </c>
      <c r="D50" s="28">
        <v>3.6941903085221382E-5</v>
      </c>
      <c r="E50" s="31">
        <v>-1.696775282795926E-3</v>
      </c>
      <c r="G50" s="20">
        <v>39734</v>
      </c>
      <c r="H50" s="22">
        <v>1017048.9829790116</v>
      </c>
      <c r="I50" s="22">
        <f t="shared" si="7"/>
        <v>9172.9901222259505</v>
      </c>
      <c r="K50" s="17">
        <f t="shared" si="11"/>
        <v>40848</v>
      </c>
      <c r="L50" s="17">
        <f t="shared" si="9"/>
        <v>40877</v>
      </c>
      <c r="M50" s="1">
        <f t="shared" si="4"/>
        <v>9351.6654460830614</v>
      </c>
      <c r="N50" s="23">
        <f t="shared" si="5"/>
        <v>1130711.0913773326</v>
      </c>
      <c r="O50" s="24">
        <f t="shared" si="6"/>
        <v>8.339578934128733E-3</v>
      </c>
      <c r="P50" s="10">
        <f t="shared" si="12"/>
        <v>9.179491755790253E-3</v>
      </c>
      <c r="Q50" s="5">
        <f t="shared" si="10"/>
        <v>1103366.0431168727</v>
      </c>
      <c r="R50" s="10">
        <f t="shared" si="13"/>
        <v>1.4787657738953896E-3</v>
      </c>
      <c r="S50" s="5">
        <f t="shared" si="10"/>
        <v>1152340.9575841597</v>
      </c>
      <c r="T50" s="10">
        <f t="shared" si="14"/>
        <v>5.1952250109792428E-5</v>
      </c>
      <c r="U50" s="5">
        <f t="shared" si="10"/>
        <v>1081861.667582555</v>
      </c>
      <c r="V50" s="10">
        <f t="shared" si="15"/>
        <v>-2.686272899038869E-2</v>
      </c>
      <c r="W50" s="5">
        <f t="shared" si="10"/>
        <v>807856.24168854638</v>
      </c>
    </row>
    <row r="51" spans="1:23" x14ac:dyDescent="0.2">
      <c r="A51" s="19">
        <v>40939</v>
      </c>
      <c r="B51" s="26">
        <v>5.5373576665107291E-3</v>
      </c>
      <c r="C51" s="27">
        <v>-1.1944233517428415E-3</v>
      </c>
      <c r="D51" s="28">
        <v>5.761569603478023E-3</v>
      </c>
      <c r="E51" s="31">
        <v>4.9298573470095447E-2</v>
      </c>
      <c r="G51" s="20">
        <v>39741</v>
      </c>
      <c r="H51" s="22">
        <v>1022988.4803543451</v>
      </c>
      <c r="I51" s="22">
        <f t="shared" si="7"/>
        <v>5939.4973753334489</v>
      </c>
      <c r="K51" s="17">
        <f t="shared" si="11"/>
        <v>40878</v>
      </c>
      <c r="L51" s="17">
        <f t="shared" si="9"/>
        <v>40908</v>
      </c>
      <c r="M51" s="1">
        <f t="shared" si="4"/>
        <v>8114.0322353534866</v>
      </c>
      <c r="N51" s="23">
        <f t="shared" si="5"/>
        <v>1138825.1236126861</v>
      </c>
      <c r="O51" s="24">
        <f t="shared" si="6"/>
        <v>7.1760437279073663E-3</v>
      </c>
      <c r="P51" s="10">
        <f t="shared" si="12"/>
        <v>2.9775822576229415E-3</v>
      </c>
      <c r="Q51" s="5">
        <f t="shared" si="10"/>
        <v>1106651.4062705212</v>
      </c>
      <c r="R51" s="10">
        <f t="shared" si="13"/>
        <v>2.4059327471022131E-4</v>
      </c>
      <c r="S51" s="5">
        <f t="shared" si="10"/>
        <v>1152618.2030687276</v>
      </c>
      <c r="T51" s="10">
        <f t="shared" si="14"/>
        <v>3.6941903085221382E-5</v>
      </c>
      <c r="U51" s="5">
        <f t="shared" si="10"/>
        <v>1081901.6336114304</v>
      </c>
      <c r="V51" s="10">
        <f t="shared" si="15"/>
        <v>-1.696775282795926E-3</v>
      </c>
      <c r="W51" s="5">
        <f t="shared" si="10"/>
        <v>806485.49118559691</v>
      </c>
    </row>
    <row r="52" spans="1:23" x14ac:dyDescent="0.2">
      <c r="A52" s="19">
        <v>40968</v>
      </c>
      <c r="B52" s="26">
        <v>2.4212666799309089E-3</v>
      </c>
      <c r="C52" s="27">
        <v>8.9187163187126831E-3</v>
      </c>
      <c r="D52" s="28">
        <v>5.9959965474811836E-3</v>
      </c>
      <c r="E52" s="31">
        <v>4.6603647382120812E-2</v>
      </c>
      <c r="G52" s="20">
        <v>39748</v>
      </c>
      <c r="H52" s="22">
        <v>1036970.5816304981</v>
      </c>
      <c r="I52" s="22">
        <f t="shared" si="7"/>
        <v>13982.101276153</v>
      </c>
      <c r="K52" s="17">
        <f t="shared" si="11"/>
        <v>40909</v>
      </c>
      <c r="L52" s="17">
        <f t="shared" si="9"/>
        <v>40939</v>
      </c>
      <c r="M52" s="1">
        <f t="shared" si="4"/>
        <v>4170.8661304276902</v>
      </c>
      <c r="N52" s="23">
        <f t="shared" si="5"/>
        <v>1142995.9897431138</v>
      </c>
      <c r="O52" s="24">
        <f t="shared" si="6"/>
        <v>3.6624289752200667E-3</v>
      </c>
      <c r="P52" s="10">
        <f t="shared" si="12"/>
        <v>5.5373576665107291E-3</v>
      </c>
      <c r="Q52" s="5">
        <f t="shared" si="10"/>
        <v>1112779.3309191882</v>
      </c>
      <c r="R52" s="10">
        <f t="shared" si="13"/>
        <v>-1.1944233517428415E-3</v>
      </c>
      <c r="S52" s="5">
        <f t="shared" si="10"/>
        <v>1151241.4889713386</v>
      </c>
      <c r="T52" s="10">
        <f t="shared" si="14"/>
        <v>5.761569603478023E-3</v>
      </c>
      <c r="U52" s="5">
        <f t="shared" si="10"/>
        <v>1088135.0851775992</v>
      </c>
      <c r="V52" s="10">
        <f t="shared" si="15"/>
        <v>4.9298573470095447E-2</v>
      </c>
      <c r="W52" s="5">
        <f t="shared" si="10"/>
        <v>846244.07542537607</v>
      </c>
    </row>
    <row r="53" spans="1:23" x14ac:dyDescent="0.2">
      <c r="A53" s="19">
        <v>40999</v>
      </c>
      <c r="B53" s="26">
        <v>-5.2412558829566082E-3</v>
      </c>
      <c r="C53" s="27">
        <v>-1.8866202539051073E-2</v>
      </c>
      <c r="D53" s="28">
        <v>-1.7229301107166039E-2</v>
      </c>
      <c r="E53" s="31">
        <v>1.0233152642601908E-2</v>
      </c>
      <c r="G53" s="20">
        <v>39755</v>
      </c>
      <c r="H53" s="22">
        <v>1042025.0083994977</v>
      </c>
      <c r="I53" s="22">
        <f t="shared" si="7"/>
        <v>5054.4267689996632</v>
      </c>
      <c r="K53" s="17">
        <f t="shared" si="11"/>
        <v>40940</v>
      </c>
      <c r="L53" s="17">
        <f t="shared" si="9"/>
        <v>40968</v>
      </c>
      <c r="M53" s="1">
        <f t="shared" si="4"/>
        <v>9794.8816090887412</v>
      </c>
      <c r="N53" s="23">
        <f t="shared" si="5"/>
        <v>1152790.8713522025</v>
      </c>
      <c r="O53" s="24">
        <f t="shared" si="6"/>
        <v>8.5694802930063041E-3</v>
      </c>
      <c r="P53" s="10">
        <f t="shared" si="12"/>
        <v>2.4212666799309089E-3</v>
      </c>
      <c r="Q53" s="5">
        <f t="shared" si="10"/>
        <v>1115473.6664352585</v>
      </c>
      <c r="R53" s="10">
        <f t="shared" si="13"/>
        <v>8.9187163187126831E-3</v>
      </c>
      <c r="S53" s="5">
        <f t="shared" si="10"/>
        <v>1161509.0852258066</v>
      </c>
      <c r="T53" s="10">
        <f t="shared" si="14"/>
        <v>5.9959965474811836E-3</v>
      </c>
      <c r="U53" s="5">
        <f t="shared" si="10"/>
        <v>1094659.5393915172</v>
      </c>
      <c r="V53" s="10">
        <f t="shared" si="15"/>
        <v>4.6603647382120812E-2</v>
      </c>
      <c r="W53" s="5">
        <f t="shared" si="10"/>
        <v>885682.13591570908</v>
      </c>
    </row>
    <row r="54" spans="1:23" x14ac:dyDescent="0.2">
      <c r="A54" s="19">
        <v>41029</v>
      </c>
      <c r="B54" s="26">
        <v>2.0798176524101566E-3</v>
      </c>
      <c r="C54" s="27">
        <v>-4.2634336919785201E-3</v>
      </c>
      <c r="D54" s="28">
        <v>3.7150078189304736E-3</v>
      </c>
      <c r="E54" s="31">
        <v>-1.3734651412717937E-2</v>
      </c>
      <c r="G54" s="20">
        <v>39762</v>
      </c>
      <c r="H54" s="22">
        <v>1047292.1214968332</v>
      </c>
      <c r="I54" s="22">
        <f t="shared" si="7"/>
        <v>5267.1130973354448</v>
      </c>
      <c r="K54" s="17">
        <f t="shared" si="11"/>
        <v>40969</v>
      </c>
      <c r="L54" s="17">
        <f t="shared" si="9"/>
        <v>40999</v>
      </c>
      <c r="M54" s="1">
        <f t="shared" si="4"/>
        <v>8567.7014787639491</v>
      </c>
      <c r="N54" s="23">
        <f t="shared" si="5"/>
        <v>1161358.5728309664</v>
      </c>
      <c r="O54" s="24">
        <f t="shared" si="6"/>
        <v>7.4321385532087891E-3</v>
      </c>
      <c r="P54" s="10">
        <f t="shared" si="12"/>
        <v>-5.2412558829566082E-3</v>
      </c>
      <c r="Q54" s="5">
        <f t="shared" si="10"/>
        <v>1109627.1835187715</v>
      </c>
      <c r="R54" s="10">
        <f t="shared" si="13"/>
        <v>-1.8866202539051073E-2</v>
      </c>
      <c r="S54" s="5">
        <f t="shared" si="10"/>
        <v>1139595.8195729887</v>
      </c>
      <c r="T54" s="10">
        <f t="shared" si="14"/>
        <v>-1.7229301107166039E-2</v>
      </c>
      <c r="U54" s="5">
        <f t="shared" si="10"/>
        <v>1075799.320577509</v>
      </c>
      <c r="V54" s="10">
        <f t="shared" si="15"/>
        <v>1.0233152642601908E-2</v>
      </c>
      <c r="W54" s="5">
        <f t="shared" si="10"/>
        <v>894745.45640536014</v>
      </c>
    </row>
    <row r="55" spans="1:23" x14ac:dyDescent="0.2">
      <c r="A55" s="19">
        <v>41060</v>
      </c>
      <c r="B55" s="26">
        <v>8.7559143341185575E-3</v>
      </c>
      <c r="C55" s="27">
        <v>3.2816297004255264E-2</v>
      </c>
      <c r="D55" s="28">
        <v>1.8042474244452079E-2</v>
      </c>
      <c r="E55" s="31">
        <v>-8.9915687138231282E-2</v>
      </c>
      <c r="G55" s="20">
        <v>39769</v>
      </c>
      <c r="H55" s="22">
        <v>1053887.6764603094</v>
      </c>
      <c r="I55" s="22">
        <f t="shared" si="7"/>
        <v>6595.5549634762574</v>
      </c>
      <c r="K55" s="17">
        <f t="shared" si="11"/>
        <v>41000</v>
      </c>
      <c r="L55" s="17">
        <f t="shared" si="9"/>
        <v>41029</v>
      </c>
      <c r="M55" s="1">
        <f t="shared" si="4"/>
        <v>3586.8687844083179</v>
      </c>
      <c r="N55" s="23">
        <f t="shared" si="5"/>
        <v>1164945.4416153748</v>
      </c>
      <c r="O55" s="24">
        <f t="shared" si="6"/>
        <v>3.0885110493177326E-3</v>
      </c>
      <c r="P55" s="10">
        <f t="shared" si="12"/>
        <v>2.0798176524101566E-3</v>
      </c>
      <c r="Q55" s="5">
        <f t="shared" si="10"/>
        <v>1111935.005722648</v>
      </c>
      <c r="R55" s="10">
        <f t="shared" si="13"/>
        <v>-4.2634336919785201E-3</v>
      </c>
      <c r="S55" s="5">
        <f t="shared" si="10"/>
        <v>1134737.2283605833</v>
      </c>
      <c r="T55" s="10">
        <f t="shared" si="14"/>
        <v>3.7150078189304736E-3</v>
      </c>
      <c r="U55" s="5">
        <f t="shared" si="10"/>
        <v>1079795.9234650545</v>
      </c>
      <c r="V55" s="10">
        <f t="shared" si="15"/>
        <v>-1.3734651412717937E-2</v>
      </c>
      <c r="W55" s="5">
        <f t="shared" si="10"/>
        <v>882456.43945851934</v>
      </c>
    </row>
    <row r="56" spans="1:23" x14ac:dyDescent="0.2">
      <c r="A56" s="19">
        <v>41090</v>
      </c>
      <c r="B56" s="26">
        <v>-3.0628101910785688E-3</v>
      </c>
      <c r="C56" s="27">
        <v>-3.0721829046409254E-2</v>
      </c>
      <c r="D56" s="28">
        <v>-1.7367099537589466E-2</v>
      </c>
      <c r="E56" s="31">
        <v>4.9318976936924629E-2</v>
      </c>
      <c r="G56" s="20">
        <v>39776</v>
      </c>
      <c r="H56" s="22">
        <v>1056059.0984334571</v>
      </c>
      <c r="I56" s="22">
        <f t="shared" si="7"/>
        <v>2171.4219731476624</v>
      </c>
      <c r="K56" s="17">
        <f t="shared" si="11"/>
        <v>41030</v>
      </c>
      <c r="L56" s="17">
        <f t="shared" si="9"/>
        <v>41060</v>
      </c>
      <c r="M56" s="1">
        <f t="shared" si="4"/>
        <v>-4712.7622241710778</v>
      </c>
      <c r="N56" s="23">
        <f t="shared" si="5"/>
        <v>1160232.6793912037</v>
      </c>
      <c r="O56" s="24">
        <f t="shared" si="6"/>
        <v>-4.0454789175672357E-3</v>
      </c>
      <c r="P56" s="10">
        <f t="shared" si="12"/>
        <v>8.7559143341185575E-3</v>
      </c>
      <c r="Q56" s="5">
        <f t="shared" si="10"/>
        <v>1121671.013377863</v>
      </c>
      <c r="R56" s="10">
        <f t="shared" si="13"/>
        <v>3.2816297004255264E-2</v>
      </c>
      <c r="S56" s="5">
        <f t="shared" si="10"/>
        <v>1171975.1022682497</v>
      </c>
      <c r="T56" s="10">
        <f t="shared" si="14"/>
        <v>1.8042474244452079E-2</v>
      </c>
      <c r="U56" s="5">
        <f t="shared" si="10"/>
        <v>1099278.1136034371</v>
      </c>
      <c r="V56" s="10">
        <f t="shared" si="15"/>
        <v>-8.9915687138231282E-2</v>
      </c>
      <c r="W56" s="5">
        <f t="shared" si="10"/>
        <v>803109.76233504957</v>
      </c>
    </row>
    <row r="57" spans="1:23" x14ac:dyDescent="0.2">
      <c r="A57" s="19">
        <v>41121</v>
      </c>
      <c r="B57" s="26">
        <v>6.0840355310359936E-3</v>
      </c>
      <c r="C57" s="27">
        <v>2.5478011815404215E-2</v>
      </c>
      <c r="D57" s="28">
        <v>2.2942961136984793E-2</v>
      </c>
      <c r="E57" s="31">
        <v>1.2017285469200089E-2</v>
      </c>
      <c r="G57" s="20">
        <v>39783</v>
      </c>
      <c r="H57" s="22">
        <v>1061173.8796677275</v>
      </c>
      <c r="I57" s="22">
        <f t="shared" si="7"/>
        <v>5114.7812342704274</v>
      </c>
      <c r="K57" s="17">
        <f t="shared" si="11"/>
        <v>41061</v>
      </c>
      <c r="L57" s="17">
        <f t="shared" si="9"/>
        <v>41090</v>
      </c>
      <c r="M57" s="1">
        <f t="shared" si="4"/>
        <v>6614.1088395530824</v>
      </c>
      <c r="N57" s="23">
        <f t="shared" si="5"/>
        <v>1166846.7882307568</v>
      </c>
      <c r="O57" s="24">
        <f t="shared" si="6"/>
        <v>5.7006744914507301E-3</v>
      </c>
      <c r="P57" s="10">
        <f t="shared" si="12"/>
        <v>-3.0628101910785688E-3</v>
      </c>
      <c r="Q57" s="5">
        <f t="shared" si="10"/>
        <v>1118235.5479670519</v>
      </c>
      <c r="R57" s="10">
        <f t="shared" si="13"/>
        <v>-3.0721829046409254E-2</v>
      </c>
      <c r="S57" s="5">
        <f t="shared" si="10"/>
        <v>1135969.8835297164</v>
      </c>
      <c r="T57" s="10">
        <f t="shared" si="14"/>
        <v>-1.7367099537589466E-2</v>
      </c>
      <c r="U57" s="5">
        <f t="shared" si="10"/>
        <v>1080186.8411849926</v>
      </c>
      <c r="V57" s="10">
        <f t="shared" si="15"/>
        <v>4.9318976936924629E-2</v>
      </c>
      <c r="W57" s="5">
        <f t="shared" si="10"/>
        <v>842718.31418147089</v>
      </c>
    </row>
    <row r="58" spans="1:23" x14ac:dyDescent="0.2">
      <c r="A58" s="19">
        <v>41152</v>
      </c>
      <c r="B58" s="26">
        <v>-4.8898287559288175E-3</v>
      </c>
      <c r="C58" s="27">
        <v>-8.0463953968599351E-3</v>
      </c>
      <c r="D58" s="28">
        <v>-1.3864163747687144E-2</v>
      </c>
      <c r="E58" s="31">
        <v>2.2901556890058145E-2</v>
      </c>
      <c r="G58" s="20">
        <v>39790</v>
      </c>
      <c r="H58" s="22">
        <v>1066394.9269895451</v>
      </c>
      <c r="I58" s="22">
        <f t="shared" si="7"/>
        <v>5221.0473218176048</v>
      </c>
      <c r="K58" s="17">
        <f t="shared" si="11"/>
        <v>41091</v>
      </c>
      <c r="L58" s="17">
        <f t="shared" si="9"/>
        <v>41121</v>
      </c>
      <c r="M58" s="1">
        <f t="shared" si="4"/>
        <v>2994.9296191309113</v>
      </c>
      <c r="N58" s="23">
        <f t="shared" si="5"/>
        <v>1169841.7178498877</v>
      </c>
      <c r="O58" s="24">
        <f t="shared" si="6"/>
        <v>2.5666862602176099E-3</v>
      </c>
      <c r="P58" s="10">
        <f t="shared" si="12"/>
        <v>6.0840355310359936E-3</v>
      </c>
      <c r="Q58" s="5">
        <f t="shared" si="10"/>
        <v>1125038.932772951</v>
      </c>
      <c r="R58" s="10">
        <f t="shared" si="13"/>
        <v>2.5478011815404215E-2</v>
      </c>
      <c r="S58" s="5">
        <f t="shared" si="10"/>
        <v>1164912.1376442299</v>
      </c>
      <c r="T58" s="10">
        <f t="shared" si="14"/>
        <v>2.2942961136984793E-2</v>
      </c>
      <c r="U58" s="5">
        <f t="shared" si="10"/>
        <v>1104969.5259029821</v>
      </c>
      <c r="V58" s="10">
        <f t="shared" si="15"/>
        <v>1.2017285469200089E-2</v>
      </c>
      <c r="W58" s="5">
        <f t="shared" si="10"/>
        <v>852845.50073311257</v>
      </c>
    </row>
    <row r="59" spans="1:23" x14ac:dyDescent="0.2">
      <c r="A59" s="19">
        <v>41182</v>
      </c>
      <c r="B59" s="26">
        <v>-2.5809479117782529E-4</v>
      </c>
      <c r="C59" s="27">
        <v>-1.0401560939810111E-2</v>
      </c>
      <c r="D59" s="28">
        <v>-8.9264735042598881E-3</v>
      </c>
      <c r="E59" s="31">
        <v>2.5242141634289936E-2</v>
      </c>
      <c r="G59" s="20">
        <v>39797</v>
      </c>
      <c r="H59" s="22">
        <v>1071656.8374646066</v>
      </c>
      <c r="I59" s="22">
        <f t="shared" si="7"/>
        <v>5261.9104750615079</v>
      </c>
      <c r="K59" s="17">
        <f t="shared" si="11"/>
        <v>41122</v>
      </c>
      <c r="L59" s="17">
        <f t="shared" si="9"/>
        <v>41152</v>
      </c>
      <c r="M59" s="1">
        <f t="shared" si="4"/>
        <v>381.99790455237962</v>
      </c>
      <c r="N59" s="23">
        <f t="shared" si="5"/>
        <v>1170223.7157544401</v>
      </c>
      <c r="O59" s="24">
        <f t="shared" si="6"/>
        <v>3.2653811086036377E-4</v>
      </c>
      <c r="P59" s="10">
        <f t="shared" si="12"/>
        <v>-4.8898287559288175E-3</v>
      </c>
      <c r="Q59" s="5">
        <f t="shared" si="10"/>
        <v>1119537.6850479383</v>
      </c>
      <c r="R59" s="10">
        <f t="shared" si="13"/>
        <v>-8.0463953968599351E-3</v>
      </c>
      <c r="S59" s="5">
        <f t="shared" si="10"/>
        <v>1155538.793982143</v>
      </c>
      <c r="T59" s="10">
        <f t="shared" si="14"/>
        <v>-1.3864163747687144E-2</v>
      </c>
      <c r="U59" s="5">
        <f t="shared" si="10"/>
        <v>1089650.0474596589</v>
      </c>
      <c r="V59" s="10">
        <f t="shared" si="15"/>
        <v>2.2901556890058145E-2</v>
      </c>
      <c r="W59" s="5">
        <f t="shared" si="10"/>
        <v>872376.99048658204</v>
      </c>
    </row>
    <row r="60" spans="1:23" x14ac:dyDescent="0.2">
      <c r="A60" s="19">
        <v>41213</v>
      </c>
      <c r="B60" s="26">
        <v>-1.6646382554993976E-3</v>
      </c>
      <c r="C60" s="27">
        <v>-2.5881463680736943E-2</v>
      </c>
      <c r="D60" s="28">
        <v>-2.3998667704438644E-2</v>
      </c>
      <c r="E60" s="31">
        <v>-7.6096073198627327E-3</v>
      </c>
      <c r="G60" s="20">
        <v>39804</v>
      </c>
      <c r="H60" s="22">
        <v>1074837.3768791617</v>
      </c>
      <c r="I60" s="22">
        <f t="shared" si="7"/>
        <v>3180.5394145550672</v>
      </c>
      <c r="K60" s="17">
        <f t="shared" si="11"/>
        <v>41153</v>
      </c>
      <c r="L60" s="17">
        <f t="shared" si="9"/>
        <v>41182</v>
      </c>
      <c r="M60" s="1">
        <f t="shared" si="4"/>
        <v>-1968.823523215251</v>
      </c>
      <c r="N60" s="23">
        <f t="shared" si="5"/>
        <v>1168254.8922312248</v>
      </c>
      <c r="O60" s="24">
        <f t="shared" si="6"/>
        <v>-1.6824334498689586E-3</v>
      </c>
      <c r="P60" s="10">
        <f t="shared" si="12"/>
        <v>-2.5809479117782529E-4</v>
      </c>
      <c r="Q60" s="5">
        <f t="shared" si="10"/>
        <v>1119248.7382029002</v>
      </c>
      <c r="R60" s="10">
        <f t="shared" si="13"/>
        <v>-1.0401560939810111E-2</v>
      </c>
      <c r="S60" s="5">
        <f t="shared" si="10"/>
        <v>1143519.386798223</v>
      </c>
      <c r="T60" s="10">
        <f t="shared" si="14"/>
        <v>-8.9264735042598881E-3</v>
      </c>
      <c r="U60" s="5">
        <f t="shared" si="10"/>
        <v>1079923.3151820947</v>
      </c>
      <c r="V60" s="10">
        <f t="shared" si="15"/>
        <v>2.5242141634289936E-2</v>
      </c>
      <c r="W60" s="5">
        <f t="shared" si="10"/>
        <v>894397.65403893986</v>
      </c>
    </row>
    <row r="61" spans="1:23" x14ac:dyDescent="0.2">
      <c r="A61" s="19">
        <v>41243</v>
      </c>
      <c r="B61" s="26">
        <v>3.9695533245009077E-3</v>
      </c>
      <c r="C61" s="27">
        <v>-4.1384224216604081E-3</v>
      </c>
      <c r="D61" s="28">
        <v>3.0796685001693901E-3</v>
      </c>
      <c r="E61" s="31">
        <v>1.0733603786342201E-2</v>
      </c>
      <c r="G61" s="20">
        <v>39811</v>
      </c>
      <c r="H61" s="22">
        <v>1074158.7838534189</v>
      </c>
      <c r="I61" s="22">
        <f t="shared" si="7"/>
        <v>-678.59302574279718</v>
      </c>
      <c r="K61" s="17">
        <f t="shared" si="11"/>
        <v>41183</v>
      </c>
      <c r="L61" s="17">
        <f t="shared" si="9"/>
        <v>41213</v>
      </c>
      <c r="M61" s="1">
        <f t="shared" si="4"/>
        <v>6342.7807999604847</v>
      </c>
      <c r="N61" s="23">
        <f t="shared" si="5"/>
        <v>1174597.6730311853</v>
      </c>
      <c r="O61" s="24">
        <f t="shared" si="6"/>
        <v>5.4292781841867033E-3</v>
      </c>
      <c r="P61" s="10">
        <f t="shared" si="12"/>
        <v>-1.6646382554993976E-3</v>
      </c>
      <c r="Q61" s="5">
        <f t="shared" si="10"/>
        <v>1117385.5939358682</v>
      </c>
      <c r="R61" s="10">
        <f t="shared" si="13"/>
        <v>-2.5881463680736943E-2</v>
      </c>
      <c r="S61" s="5">
        <f t="shared" si="10"/>
        <v>1113923.4313205862</v>
      </c>
      <c r="T61" s="10">
        <f t="shared" si="14"/>
        <v>-2.3998667704438644E-2</v>
      </c>
      <c r="U61" s="5">
        <f t="shared" si="10"/>
        <v>1054006.5943947639</v>
      </c>
      <c r="V61" s="10">
        <f t="shared" si="15"/>
        <v>-7.6096073198627327E-3</v>
      </c>
      <c r="W61" s="5">
        <f t="shared" si="10"/>
        <v>887591.63910389715</v>
      </c>
    </row>
    <row r="62" spans="1:23" x14ac:dyDescent="0.2">
      <c r="A62" s="19">
        <v>41274</v>
      </c>
      <c r="B62" s="26">
        <v>3.3634555784691146E-3</v>
      </c>
      <c r="C62" s="27">
        <v>5.7911604863251399E-3</v>
      </c>
      <c r="D62" s="28">
        <v>4.5728339875797984E-3</v>
      </c>
      <c r="E62" s="31">
        <v>1.7491581083854724E-2</v>
      </c>
      <c r="G62" s="20">
        <v>39818</v>
      </c>
      <c r="H62" s="22">
        <v>1075581.6802017221</v>
      </c>
      <c r="I62" s="22">
        <f t="shared" si="7"/>
        <v>1422.8963483031839</v>
      </c>
      <c r="K62" s="17">
        <f t="shared" si="11"/>
        <v>41214</v>
      </c>
      <c r="L62" s="17">
        <f t="shared" si="9"/>
        <v>41243</v>
      </c>
      <c r="M62" s="1">
        <f t="shared" si="4"/>
        <v>2018.482498759171</v>
      </c>
      <c r="N62" s="23">
        <f t="shared" si="5"/>
        <v>1176616.1555299445</v>
      </c>
      <c r="O62" s="24">
        <f t="shared" si="6"/>
        <v>1.7184458518040291E-3</v>
      </c>
      <c r="P62" s="10">
        <f t="shared" si="12"/>
        <v>3.9695533245009077E-3</v>
      </c>
      <c r="Q62" s="5">
        <f t="shared" si="10"/>
        <v>1121821.1156350258</v>
      </c>
      <c r="R62" s="10">
        <f t="shared" si="13"/>
        <v>-4.1384224216604081E-3</v>
      </c>
      <c r="S62" s="5">
        <f t="shared" si="10"/>
        <v>1109313.5456163962</v>
      </c>
      <c r="T62" s="10">
        <f t="shared" si="14"/>
        <v>3.0796685001693901E-3</v>
      </c>
      <c r="U62" s="5">
        <f t="shared" si="10"/>
        <v>1057252.5853024924</v>
      </c>
      <c r="V62" s="10">
        <f t="shared" si="15"/>
        <v>1.0733603786342201E-2</v>
      </c>
      <c r="W62" s="5">
        <f t="shared" si="10"/>
        <v>897118.69608210842</v>
      </c>
    </row>
    <row r="63" spans="1:23" x14ac:dyDescent="0.2">
      <c r="A63" s="19">
        <v>41305</v>
      </c>
      <c r="B63" s="26">
        <v>8.8330210632297217E-3</v>
      </c>
      <c r="C63" s="27">
        <v>1.5776440337113087E-2</v>
      </c>
      <c r="D63" s="28">
        <v>1.4160528321056631E-2</v>
      </c>
      <c r="E63" s="31">
        <v>5.0033619723571121E-2</v>
      </c>
      <c r="G63" s="20">
        <v>39825</v>
      </c>
      <c r="H63" s="22">
        <v>1081773.7635125199</v>
      </c>
      <c r="I63" s="22">
        <f t="shared" si="7"/>
        <v>6192.0833107978106</v>
      </c>
      <c r="K63" s="17">
        <f t="shared" si="11"/>
        <v>41244</v>
      </c>
      <c r="L63" s="17">
        <f t="shared" si="9"/>
        <v>41274</v>
      </c>
      <c r="M63" s="1">
        <f t="shared" si="4"/>
        <v>5575.275265639415</v>
      </c>
      <c r="N63" s="23">
        <f t="shared" si="5"/>
        <v>1182191.4307955839</v>
      </c>
      <c r="O63" s="24">
        <f t="shared" si="6"/>
        <v>4.7383976834214359E-3</v>
      </c>
      <c r="P63" s="10">
        <f t="shared" si="12"/>
        <v>3.3634555784691146E-3</v>
      </c>
      <c r="Q63" s="5">
        <f t="shared" si="10"/>
        <v>1125594.3111244529</v>
      </c>
      <c r="R63" s="10">
        <f t="shared" si="13"/>
        <v>5.7911604863251399E-3</v>
      </c>
      <c r="S63" s="5">
        <f t="shared" si="10"/>
        <v>1115737.7583887153</v>
      </c>
      <c r="T63" s="10">
        <f t="shared" si="14"/>
        <v>4.5728339875797984E-3</v>
      </c>
      <c r="U63" s="5">
        <f t="shared" si="10"/>
        <v>1062087.2258580204</v>
      </c>
      <c r="V63" s="10">
        <f t="shared" si="15"/>
        <v>1.7491581083854724E-2</v>
      </c>
      <c r="W63" s="5">
        <f t="shared" si="10"/>
        <v>912810.72049647069</v>
      </c>
    </row>
    <row r="64" spans="1:23" x14ac:dyDescent="0.2">
      <c r="A64" s="19">
        <v>41333</v>
      </c>
      <c r="B64" s="26">
        <v>5.9649012651870233E-3</v>
      </c>
      <c r="C64" s="27">
        <v>-1.0072872435464574E-2</v>
      </c>
      <c r="D64" s="28">
        <v>2.6587541771311862E-3</v>
      </c>
      <c r="E64" s="31">
        <v>-2.0633667029542835E-4</v>
      </c>
      <c r="G64" s="20">
        <v>39832</v>
      </c>
      <c r="H64" s="22">
        <v>1086608.8580444262</v>
      </c>
      <c r="I64" s="22">
        <f t="shared" si="7"/>
        <v>4835.094531906303</v>
      </c>
      <c r="K64" s="17">
        <f t="shared" si="11"/>
        <v>41275</v>
      </c>
      <c r="L64" s="17">
        <f t="shared" si="9"/>
        <v>41305</v>
      </c>
      <c r="M64" s="1">
        <f t="shared" si="4"/>
        <v>6456.5788626861759</v>
      </c>
      <c r="N64" s="23">
        <f t="shared" si="5"/>
        <v>1188648.00965827</v>
      </c>
      <c r="O64" s="24">
        <f t="shared" si="6"/>
        <v>5.4615341428596587E-3</v>
      </c>
      <c r="P64" s="10">
        <f t="shared" si="12"/>
        <v>8.8330210632297217E-3</v>
      </c>
      <c r="Q64" s="5">
        <f t="shared" si="10"/>
        <v>1135536.7093832667</v>
      </c>
      <c r="R64" s="10">
        <f t="shared" si="13"/>
        <v>1.5776440337113087E-2</v>
      </c>
      <c r="S64" s="5">
        <f t="shared" si="10"/>
        <v>1133340.1285657992</v>
      </c>
      <c r="T64" s="10">
        <f t="shared" si="14"/>
        <v>1.4160528321056631E-2</v>
      </c>
      <c r="U64" s="5">
        <f t="shared" si="10"/>
        <v>1077126.9420992152</v>
      </c>
      <c r="V64" s="10">
        <f t="shared" si="15"/>
        <v>5.0033619723571121E-2</v>
      </c>
      <c r="W64" s="5">
        <f t="shared" si="10"/>
        <v>958481.94496539002</v>
      </c>
    </row>
    <row r="65" spans="1:23" x14ac:dyDescent="0.2">
      <c r="A65" s="19">
        <v>41364</v>
      </c>
      <c r="B65" s="26">
        <v>1.6934481133083067E-3</v>
      </c>
      <c r="C65" s="27">
        <v>6.3135733347223777E-3</v>
      </c>
      <c r="D65" s="28">
        <v>2.3232765948095844E-3</v>
      </c>
      <c r="E65" s="31">
        <v>2.0872770748231489E-2</v>
      </c>
      <c r="G65" s="20">
        <v>39839</v>
      </c>
      <c r="H65" s="22">
        <v>1089968.5193582936</v>
      </c>
      <c r="I65" s="22">
        <f t="shared" si="7"/>
        <v>3359.6613138674293</v>
      </c>
      <c r="K65" s="17">
        <f t="shared" si="11"/>
        <v>41306</v>
      </c>
      <c r="L65" s="17">
        <f t="shared" si="9"/>
        <v>41333</v>
      </c>
      <c r="M65" s="1">
        <f t="shared" si="4"/>
        <v>6723.1618949344847</v>
      </c>
      <c r="N65" s="23">
        <f t="shared" si="5"/>
        <v>1195371.1715532045</v>
      </c>
      <c r="O65" s="24">
        <f t="shared" si="6"/>
        <v>5.6561419699574511E-3</v>
      </c>
      <c r="P65" s="10">
        <f t="shared" si="12"/>
        <v>5.9649012651870233E-3</v>
      </c>
      <c r="Q65" s="5">
        <f t="shared" si="10"/>
        <v>1142310.0737377333</v>
      </c>
      <c r="R65" s="10">
        <f t="shared" si="13"/>
        <v>-1.0072872435464574E-2</v>
      </c>
      <c r="S65" s="5">
        <f t="shared" si="10"/>
        <v>1121924.1380247627</v>
      </c>
      <c r="T65" s="10">
        <f t="shared" si="14"/>
        <v>2.6587541771311862E-3</v>
      </c>
      <c r="U65" s="5">
        <f t="shared" si="10"/>
        <v>1079990.7578558221</v>
      </c>
      <c r="V65" s="10">
        <f t="shared" si="15"/>
        <v>-2.0633667029542835E-4</v>
      </c>
      <c r="W65" s="5">
        <f t="shared" si="10"/>
        <v>958284.17499232758</v>
      </c>
    </row>
    <row r="66" spans="1:23" x14ac:dyDescent="0.2">
      <c r="A66" s="19">
        <v>41394</v>
      </c>
      <c r="B66" s="26">
        <v>-6.2753341816321039E-3</v>
      </c>
      <c r="C66" s="27">
        <v>1.1495844041722023E-2</v>
      </c>
      <c r="D66" s="28">
        <v>1.5236473389821014E-2</v>
      </c>
      <c r="E66" s="31">
        <v>2.9020362353695647E-2</v>
      </c>
      <c r="G66" s="20">
        <v>39846</v>
      </c>
      <c r="H66" s="22">
        <v>1094228.587398835</v>
      </c>
      <c r="I66" s="22">
        <f t="shared" si="7"/>
        <v>4260.0680405413732</v>
      </c>
      <c r="K66" s="17">
        <f t="shared" si="11"/>
        <v>41334</v>
      </c>
      <c r="L66" s="17">
        <f t="shared" si="9"/>
        <v>41364</v>
      </c>
      <c r="M66" s="1">
        <f t="shared" si="4"/>
        <v>6639.8617247957736</v>
      </c>
      <c r="N66" s="23">
        <f t="shared" si="5"/>
        <v>1202011.0332780003</v>
      </c>
      <c r="O66" s="24">
        <f t="shared" si="6"/>
        <v>5.5546443504810306E-3</v>
      </c>
      <c r="P66" s="10">
        <f t="shared" ref="P66:P97" si="16">VLOOKUP(L66,A:E,2)</f>
        <v>1.6934481133083067E-3</v>
      </c>
      <c r="Q66" s="5">
        <f t="shared" si="10"/>
        <v>1144244.5165769176</v>
      </c>
      <c r="R66" s="10">
        <f t="shared" ref="R66:R97" si="17">VLOOKUP(L66,A:E,3)</f>
        <v>6.3135733347223777E-3</v>
      </c>
      <c r="S66" s="5">
        <f t="shared" si="10"/>
        <v>1129007.4883461772</v>
      </c>
      <c r="T66" s="10">
        <f t="shared" ref="T66:T97" si="18">VLOOKUP(L66,A:E,4)</f>
        <v>2.3232765948095844E-3</v>
      </c>
      <c r="U66" s="5">
        <f t="shared" si="10"/>
        <v>1082499.8751061591</v>
      </c>
      <c r="V66" s="10">
        <f t="shared" ref="V66:V97" si="19">VLOOKUP(L66,A:E,5)</f>
        <v>2.0872770748231489E-2</v>
      </c>
      <c r="W66" s="5">
        <f t="shared" si="10"/>
        <v>978286.22088860057</v>
      </c>
    </row>
    <row r="67" spans="1:23" x14ac:dyDescent="0.2">
      <c r="A67" s="19">
        <v>41425</v>
      </c>
      <c r="B67" s="26">
        <v>8.1630834575040015E-3</v>
      </c>
      <c r="C67" s="27">
        <v>-1.3947648714424332E-2</v>
      </c>
      <c r="D67" s="28">
        <v>-1.3999786349554882E-2</v>
      </c>
      <c r="E67" s="31">
        <v>-2.8520330049995836E-3</v>
      </c>
      <c r="G67" s="20">
        <v>39853</v>
      </c>
      <c r="H67" s="22">
        <v>1093596.8138522897</v>
      </c>
      <c r="I67" s="22">
        <f t="shared" si="7"/>
        <v>-631.77354654530063</v>
      </c>
      <c r="K67" s="17">
        <f t="shared" si="11"/>
        <v>41365</v>
      </c>
      <c r="L67" s="17">
        <f t="shared" si="9"/>
        <v>41394</v>
      </c>
      <c r="M67" s="1">
        <f t="shared" ref="M67:M110" si="20">SUMIFS(I:I,G:G,"&gt;="&amp;K67,G:G,"&lt;="&amp;L67)</f>
        <v>8415.3692425668705</v>
      </c>
      <c r="N67" s="23">
        <f t="shared" ref="N67:N110" si="21">N66+M67</f>
        <v>1210426.4025205672</v>
      </c>
      <c r="O67" s="24">
        <f t="shared" ref="O67:O111" si="22">N67/N66-1</f>
        <v>7.0010748733455586E-3</v>
      </c>
      <c r="P67" s="10">
        <f t="shared" si="16"/>
        <v>-6.2753341816321039E-3</v>
      </c>
      <c r="Q67" s="5">
        <f t="shared" si="10"/>
        <v>1137063.9998498973</v>
      </c>
      <c r="R67" s="10">
        <f t="shared" si="17"/>
        <v>1.1495844041722023E-2</v>
      </c>
      <c r="S67" s="5">
        <f t="shared" si="10"/>
        <v>1141986.3823541412</v>
      </c>
      <c r="T67" s="10">
        <f t="shared" si="18"/>
        <v>1.5236473389821014E-2</v>
      </c>
      <c r="U67" s="5">
        <f t="shared" si="10"/>
        <v>1098993.3556476985</v>
      </c>
      <c r="V67" s="10">
        <f t="shared" si="19"/>
        <v>2.9020362353695647E-2</v>
      </c>
      <c r="W67" s="5">
        <f t="shared" ref="W67:W111" si="23">W66*(1+V67)</f>
        <v>1006676.4415044152</v>
      </c>
    </row>
    <row r="68" spans="1:23" x14ac:dyDescent="0.2">
      <c r="A68" s="19">
        <v>41455</v>
      </c>
      <c r="B68" s="26">
        <v>-9.3294575165998601E-5</v>
      </c>
      <c r="C68" s="27">
        <v>-1.3431655935261516E-2</v>
      </c>
      <c r="D68" s="28">
        <v>-1.5260084160977669E-2</v>
      </c>
      <c r="E68" s="31">
        <v>-2.6074609526268232E-2</v>
      </c>
      <c r="G68" s="20">
        <v>39860</v>
      </c>
      <c r="H68" s="22">
        <v>1099750.2506120089</v>
      </c>
      <c r="I68" s="22">
        <f t="shared" ref="I68:I131" si="24">H68-H67</f>
        <v>6153.4367597191595</v>
      </c>
      <c r="K68" s="17">
        <f t="shared" si="11"/>
        <v>41395</v>
      </c>
      <c r="L68" s="17">
        <f t="shared" ref="L68:L111" si="25">EOMONTH(K68,0)</f>
        <v>41425</v>
      </c>
      <c r="M68" s="1">
        <f t="shared" si="20"/>
        <v>8670.1372119439766</v>
      </c>
      <c r="N68" s="23">
        <f t="shared" si="21"/>
        <v>1219096.5397325112</v>
      </c>
      <c r="O68" s="24">
        <f t="shared" si="22"/>
        <v>7.1628784648860577E-3</v>
      </c>
      <c r="P68" s="10">
        <f t="shared" si="16"/>
        <v>8.1630834575040015E-3</v>
      </c>
      <c r="Q68" s="5">
        <f t="shared" ref="Q68:Q111" si="26">Q67*(1+P68)</f>
        <v>1146345.9481771954</v>
      </c>
      <c r="R68" s="10">
        <f t="shared" si="17"/>
        <v>-1.3947648714424332E-2</v>
      </c>
      <c r="S68" s="5">
        <f t="shared" ref="S68:S111" si="27">S67*(1+R68)</f>
        <v>1126058.3574564094</v>
      </c>
      <c r="T68" s="10">
        <f t="shared" si="18"/>
        <v>-1.3999786349554882E-2</v>
      </c>
      <c r="U68" s="5">
        <f t="shared" ref="U68:U111" si="28">U67*(1+T68)</f>
        <v>1083607.6834690503</v>
      </c>
      <c r="V68" s="10">
        <f t="shared" si="19"/>
        <v>-2.8520330049995836E-3</v>
      </c>
      <c r="W68" s="5">
        <f t="shared" si="23"/>
        <v>1003805.3670678891</v>
      </c>
    </row>
    <row r="69" spans="1:23" x14ac:dyDescent="0.2">
      <c r="A69" s="19">
        <v>41486</v>
      </c>
      <c r="B69" s="26">
        <v>-4.9532583305914105E-3</v>
      </c>
      <c r="C69" s="27">
        <v>-9.7512221140247848E-3</v>
      </c>
      <c r="D69" s="28">
        <v>-1.1397698690165754E-2</v>
      </c>
      <c r="E69" s="31">
        <v>5.1871228767744387E-2</v>
      </c>
      <c r="G69" s="20">
        <v>39867</v>
      </c>
      <c r="H69" s="22">
        <v>1101747.8714307849</v>
      </c>
      <c r="I69" s="22">
        <f t="shared" si="24"/>
        <v>1997.6208187760785</v>
      </c>
      <c r="K69" s="17">
        <f t="shared" si="11"/>
        <v>41426</v>
      </c>
      <c r="L69" s="17">
        <f t="shared" si="25"/>
        <v>41455</v>
      </c>
      <c r="M69" s="1">
        <f t="shared" si="20"/>
        <v>-7107.8182094208896</v>
      </c>
      <c r="N69" s="23">
        <f t="shared" si="21"/>
        <v>1211988.7215230903</v>
      </c>
      <c r="O69" s="24">
        <f t="shared" si="22"/>
        <v>-5.8303981495841928E-3</v>
      </c>
      <c r="P69" s="10">
        <f t="shared" si="16"/>
        <v>-9.3294575165998601E-5</v>
      </c>
      <c r="Q69" s="5">
        <f t="shared" si="26"/>
        <v>1146239.0003189668</v>
      </c>
      <c r="R69" s="10">
        <f t="shared" si="17"/>
        <v>-1.3431655935261516E-2</v>
      </c>
      <c r="S69" s="5">
        <f t="shared" si="27"/>
        <v>1110933.5290360292</v>
      </c>
      <c r="T69" s="10">
        <f t="shared" si="18"/>
        <v>-1.5260084160977669E-2</v>
      </c>
      <c r="U69" s="5">
        <f t="shared" si="28"/>
        <v>1067071.7390218305</v>
      </c>
      <c r="V69" s="10">
        <f t="shared" si="19"/>
        <v>-2.6074609526268232E-2</v>
      </c>
      <c r="W69" s="5">
        <f t="shared" si="23"/>
        <v>977631.53408122144</v>
      </c>
    </row>
    <row r="70" spans="1:23" x14ac:dyDescent="0.2">
      <c r="A70" s="19">
        <v>41517</v>
      </c>
      <c r="B70" s="26">
        <v>-7.2086003109141927E-3</v>
      </c>
      <c r="C70" s="27">
        <v>-9.1307221436380814E-3</v>
      </c>
      <c r="D70" s="28">
        <v>-1.2026354267177339E-2</v>
      </c>
      <c r="E70" s="31">
        <v>-2.3323673163517782E-2</v>
      </c>
      <c r="G70" s="20">
        <v>39874</v>
      </c>
      <c r="H70" s="22">
        <v>1107219.2193688485</v>
      </c>
      <c r="I70" s="22">
        <f t="shared" si="24"/>
        <v>5471.3479380635545</v>
      </c>
      <c r="K70" s="17">
        <f t="shared" si="11"/>
        <v>41456</v>
      </c>
      <c r="L70" s="17">
        <f t="shared" si="25"/>
        <v>41486</v>
      </c>
      <c r="M70" s="1">
        <f t="shared" si="20"/>
        <v>1491.4146824164782</v>
      </c>
      <c r="N70" s="23">
        <f t="shared" si="21"/>
        <v>1213480.1362055067</v>
      </c>
      <c r="O70" s="24">
        <f t="shared" si="22"/>
        <v>1.2305516181225773E-3</v>
      </c>
      <c r="P70" s="10">
        <f t="shared" si="16"/>
        <v>-4.9532583305914105E-3</v>
      </c>
      <c r="Q70" s="5">
        <f t="shared" si="26"/>
        <v>1140561.382441788</v>
      </c>
      <c r="R70" s="10">
        <f t="shared" si="17"/>
        <v>-9.7512221140247848E-3</v>
      </c>
      <c r="S70" s="5">
        <f t="shared" si="27"/>
        <v>1100100.5694404815</v>
      </c>
      <c r="T70" s="10">
        <f t="shared" si="18"/>
        <v>-1.1397698690165754E-2</v>
      </c>
      <c r="U70" s="5">
        <f t="shared" si="28"/>
        <v>1054909.5768596686</v>
      </c>
      <c r="V70" s="10">
        <f t="shared" si="19"/>
        <v>5.1871228767744387E-2</v>
      </c>
      <c r="W70" s="5">
        <f t="shared" si="23"/>
        <v>1028342.4830361092</v>
      </c>
    </row>
    <row r="71" spans="1:23" x14ac:dyDescent="0.2">
      <c r="A71" s="19">
        <v>41547</v>
      </c>
      <c r="B71" s="26">
        <v>-2.7820905612730941E-3</v>
      </c>
      <c r="C71" s="27">
        <v>-7.3908392492462839E-3</v>
      </c>
      <c r="D71" s="28">
        <v>-4.4494401949941673E-3</v>
      </c>
      <c r="E71" s="31">
        <v>4.8161929464807116E-2</v>
      </c>
      <c r="G71" s="20">
        <v>39881</v>
      </c>
      <c r="H71" s="22">
        <v>1096672.3357732031</v>
      </c>
      <c r="I71" s="22">
        <f t="shared" si="24"/>
        <v>-10546.883595645428</v>
      </c>
      <c r="K71" s="17">
        <f t="shared" si="11"/>
        <v>41487</v>
      </c>
      <c r="L71" s="17">
        <f t="shared" si="25"/>
        <v>41517</v>
      </c>
      <c r="M71" s="1">
        <f t="shared" si="20"/>
        <v>6425.9049191961531</v>
      </c>
      <c r="N71" s="23">
        <f t="shared" si="21"/>
        <v>1219906.0411247029</v>
      </c>
      <c r="O71" s="24">
        <f t="shared" si="22"/>
        <v>5.2954347809017754E-3</v>
      </c>
      <c r="P71" s="10">
        <f t="shared" si="16"/>
        <v>-7.2086003109141927E-3</v>
      </c>
      <c r="Q71" s="5">
        <f t="shared" si="26"/>
        <v>1132339.5313057015</v>
      </c>
      <c r="R71" s="10">
        <f t="shared" si="17"/>
        <v>-9.1307221436380814E-3</v>
      </c>
      <c r="S71" s="5">
        <f t="shared" si="27"/>
        <v>1090055.8568108624</v>
      </c>
      <c r="T71" s="10">
        <f t="shared" si="18"/>
        <v>-1.2026354267177339E-2</v>
      </c>
      <c r="U71" s="5">
        <f t="shared" si="28"/>
        <v>1042222.8605685161</v>
      </c>
      <c r="V71" s="10">
        <f t="shared" si="19"/>
        <v>-2.3323673163517782E-2</v>
      </c>
      <c r="W71" s="5">
        <f t="shared" si="23"/>
        <v>1004357.7590616146</v>
      </c>
    </row>
    <row r="72" spans="1:23" x14ac:dyDescent="0.2">
      <c r="A72" s="19">
        <v>41578</v>
      </c>
      <c r="B72" s="26">
        <v>2.9759531025682407E-3</v>
      </c>
      <c r="C72" s="27">
        <v>6.8002602537725922E-3</v>
      </c>
      <c r="D72" s="28">
        <v>1.2076689930113389E-2</v>
      </c>
      <c r="E72" s="31">
        <v>3.8343687446151048E-2</v>
      </c>
      <c r="G72" s="20">
        <v>39888</v>
      </c>
      <c r="H72" s="22">
        <v>1069848.5585925241</v>
      </c>
      <c r="I72" s="22">
        <f t="shared" si="24"/>
        <v>-26823.77718067891</v>
      </c>
      <c r="K72" s="17">
        <f t="shared" si="11"/>
        <v>41518</v>
      </c>
      <c r="L72" s="17">
        <f t="shared" si="25"/>
        <v>41547</v>
      </c>
      <c r="M72" s="1">
        <f t="shared" si="20"/>
        <v>7480.5546250694897</v>
      </c>
      <c r="N72" s="23">
        <f t="shared" si="21"/>
        <v>1227386.5957497724</v>
      </c>
      <c r="O72" s="24">
        <f t="shared" si="22"/>
        <v>6.1320744162991492E-3</v>
      </c>
      <c r="P72" s="10">
        <f t="shared" si="16"/>
        <v>-2.7820905612730941E-3</v>
      </c>
      <c r="Q72" s="5">
        <f t="shared" si="26"/>
        <v>1129189.2601834994</v>
      </c>
      <c r="R72" s="10">
        <f t="shared" si="17"/>
        <v>-7.3908392492462839E-3</v>
      </c>
      <c r="S72" s="5">
        <f t="shared" si="27"/>
        <v>1081999.4292004739</v>
      </c>
      <c r="T72" s="10">
        <f t="shared" si="18"/>
        <v>-4.4494401949941673E-3</v>
      </c>
      <c r="U72" s="5">
        <f t="shared" si="28"/>
        <v>1037585.5522805607</v>
      </c>
      <c r="V72" s="10">
        <f t="shared" si="19"/>
        <v>4.8161929464807116E-2</v>
      </c>
      <c r="W72" s="5">
        <f t="shared" si="23"/>
        <v>1052729.5666109717</v>
      </c>
    </row>
    <row r="73" spans="1:23" x14ac:dyDescent="0.2">
      <c r="A73" s="19">
        <v>41608</v>
      </c>
      <c r="B73" s="26">
        <v>3.8998368165138685E-3</v>
      </c>
      <c r="C73" s="27">
        <v>7.4691850890762626E-3</v>
      </c>
      <c r="D73" s="28">
        <v>1.0752764903241854E-2</v>
      </c>
      <c r="E73" s="31">
        <v>1.5946495639045252E-2</v>
      </c>
      <c r="G73" s="20">
        <v>39895</v>
      </c>
      <c r="H73" s="22">
        <v>1073160.8650596482</v>
      </c>
      <c r="I73" s="22">
        <f t="shared" si="24"/>
        <v>3312.3064671240281</v>
      </c>
      <c r="K73" s="17">
        <f t="shared" si="11"/>
        <v>41548</v>
      </c>
      <c r="L73" s="17">
        <f t="shared" si="25"/>
        <v>41578</v>
      </c>
      <c r="M73" s="1">
        <f t="shared" si="20"/>
        <v>5068.0489132087678</v>
      </c>
      <c r="N73" s="23">
        <f t="shared" si="21"/>
        <v>1232454.6446629812</v>
      </c>
      <c r="O73" s="24">
        <f t="shared" si="22"/>
        <v>4.1291382281332112E-3</v>
      </c>
      <c r="P73" s="10">
        <f t="shared" si="16"/>
        <v>2.9759531025682407E-3</v>
      </c>
      <c r="Q73" s="5">
        <f t="shared" si="26"/>
        <v>1132549.6744657292</v>
      </c>
      <c r="R73" s="10">
        <f t="shared" si="17"/>
        <v>6.8002602537725922E-3</v>
      </c>
      <c r="S73" s="5">
        <f t="shared" si="27"/>
        <v>1089357.3069134706</v>
      </c>
      <c r="T73" s="10">
        <f t="shared" si="18"/>
        <v>1.2076689930113389E-2</v>
      </c>
      <c r="U73" s="5">
        <f t="shared" si="28"/>
        <v>1050116.1512714187</v>
      </c>
      <c r="V73" s="10">
        <f t="shared" si="19"/>
        <v>3.8343687446151048E-2</v>
      </c>
      <c r="W73" s="5">
        <f t="shared" si="23"/>
        <v>1093095.1000784249</v>
      </c>
    </row>
    <row r="74" spans="1:23" x14ac:dyDescent="0.2">
      <c r="A74" s="19">
        <v>41639</v>
      </c>
      <c r="B74" s="26">
        <v>-1.3779582783936917E-3</v>
      </c>
      <c r="C74" s="27">
        <v>5.474603954939994E-3</v>
      </c>
      <c r="D74" s="28">
        <v>8.0873285575772513E-3</v>
      </c>
      <c r="E74" s="31">
        <v>2.0050109922501492E-2</v>
      </c>
      <c r="G74" s="20">
        <v>39902</v>
      </c>
      <c r="H74" s="22">
        <v>1061399.1101416356</v>
      </c>
      <c r="I74" s="22">
        <f t="shared" si="24"/>
        <v>-11761.754918012535</v>
      </c>
      <c r="K74" s="17">
        <f t="shared" si="11"/>
        <v>41579</v>
      </c>
      <c r="L74" s="17">
        <f t="shared" si="25"/>
        <v>41608</v>
      </c>
      <c r="M74" s="1">
        <f t="shared" si="20"/>
        <v>608.25824600807391</v>
      </c>
      <c r="N74" s="23">
        <f t="shared" si="21"/>
        <v>1233062.9029089892</v>
      </c>
      <c r="O74" s="24">
        <f t="shared" si="22"/>
        <v>4.9353398004714499E-4</v>
      </c>
      <c r="P74" s="10">
        <f t="shared" si="16"/>
        <v>3.8998368165138685E-3</v>
      </c>
      <c r="Q74" s="5">
        <f t="shared" si="26"/>
        <v>1136966.4333827414</v>
      </c>
      <c r="R74" s="10">
        <f t="shared" si="17"/>
        <v>7.4691850890762626E-3</v>
      </c>
      <c r="S74" s="5">
        <f t="shared" si="27"/>
        <v>1097493.9182669451</v>
      </c>
      <c r="T74" s="10">
        <f t="shared" si="18"/>
        <v>1.0752764903241854E-2</v>
      </c>
      <c r="U74" s="5">
        <f t="shared" si="28"/>
        <v>1061407.8033671374</v>
      </c>
      <c r="V74" s="10">
        <f t="shared" si="19"/>
        <v>1.5946495639045252E-2</v>
      </c>
      <c r="W74" s="5">
        <f t="shared" si="23"/>
        <v>1110526.1363248872</v>
      </c>
    </row>
    <row r="75" spans="1:23" x14ac:dyDescent="0.2">
      <c r="A75" s="19">
        <v>41670</v>
      </c>
      <c r="B75" s="26">
        <v>-4.131316369597471E-3</v>
      </c>
      <c r="C75" s="27">
        <v>-1.2796070781114537E-2</v>
      </c>
      <c r="D75" s="28">
        <v>-9.9542324747496028E-3</v>
      </c>
      <c r="E75" s="31">
        <v>-3.7692571655619532E-2</v>
      </c>
      <c r="G75" s="20">
        <v>39909</v>
      </c>
      <c r="H75" s="22">
        <v>1065707.1843965962</v>
      </c>
      <c r="I75" s="22">
        <f t="shared" si="24"/>
        <v>4308.0742549605202</v>
      </c>
      <c r="K75" s="17">
        <f t="shared" si="11"/>
        <v>41609</v>
      </c>
      <c r="L75" s="17">
        <f t="shared" si="25"/>
        <v>41639</v>
      </c>
      <c r="M75" s="1">
        <f t="shared" si="20"/>
        <v>1287.5874039768241</v>
      </c>
      <c r="N75" s="23">
        <f t="shared" si="21"/>
        <v>1234350.4903129661</v>
      </c>
      <c r="O75" s="24">
        <f t="shared" si="22"/>
        <v>1.0442187506729539E-3</v>
      </c>
      <c r="P75" s="10">
        <f t="shared" si="16"/>
        <v>-1.3779582783936917E-3</v>
      </c>
      <c r="Q75" s="5">
        <f t="shared" si="26"/>
        <v>1135399.7410736058</v>
      </c>
      <c r="R75" s="10">
        <f t="shared" si="17"/>
        <v>5.474603954939994E-3</v>
      </c>
      <c r="S75" s="5">
        <f t="shared" si="27"/>
        <v>1103502.2628124119</v>
      </c>
      <c r="T75" s="10">
        <f t="shared" si="18"/>
        <v>8.0873285575772513E-3</v>
      </c>
      <c r="U75" s="5">
        <f t="shared" si="28"/>
        <v>1069991.7570065439</v>
      </c>
      <c r="V75" s="10">
        <f t="shared" si="19"/>
        <v>2.0050109922501492E-2</v>
      </c>
      <c r="W75" s="5">
        <f t="shared" si="23"/>
        <v>1132792.3074300119</v>
      </c>
    </row>
    <row r="76" spans="1:23" x14ac:dyDescent="0.2">
      <c r="A76" s="19">
        <v>41698</v>
      </c>
      <c r="B76" s="26">
        <v>-1.3366321847091314E-2</v>
      </c>
      <c r="C76" s="27">
        <v>1.3417284406508259E-2</v>
      </c>
      <c r="D76" s="28">
        <v>-2.2200136053940867E-3</v>
      </c>
      <c r="E76" s="31">
        <v>4.8133828810229887E-2</v>
      </c>
      <c r="G76" s="20">
        <v>39916</v>
      </c>
      <c r="H76" s="22">
        <v>1059295.8201504725</v>
      </c>
      <c r="I76" s="22">
        <f t="shared" si="24"/>
        <v>-6411.3642461237032</v>
      </c>
      <c r="K76" s="17">
        <f t="shared" si="11"/>
        <v>41640</v>
      </c>
      <c r="L76" s="17">
        <f t="shared" si="25"/>
        <v>41670</v>
      </c>
      <c r="M76" s="1">
        <f t="shared" si="20"/>
        <v>3083.4213591692969</v>
      </c>
      <c r="N76" s="23">
        <f t="shared" si="21"/>
        <v>1237433.9116721353</v>
      </c>
      <c r="O76" s="24">
        <f t="shared" si="22"/>
        <v>2.4980112078114569E-3</v>
      </c>
      <c r="P76" s="10">
        <f t="shared" si="16"/>
        <v>-4.131316369597471E-3</v>
      </c>
      <c r="Q76" s="5">
        <f t="shared" si="26"/>
        <v>1130709.0455372718</v>
      </c>
      <c r="R76" s="10">
        <f t="shared" si="17"/>
        <v>-1.2796070781114537E-2</v>
      </c>
      <c r="S76" s="5">
        <f t="shared" si="27"/>
        <v>1089381.7697503441</v>
      </c>
      <c r="T76" s="10">
        <f t="shared" si="18"/>
        <v>-9.9542324747496028E-3</v>
      </c>
      <c r="U76" s="5">
        <f t="shared" si="28"/>
        <v>1059340.810311235</v>
      </c>
      <c r="V76" s="10">
        <f t="shared" si="19"/>
        <v>-3.7692571655619532E-2</v>
      </c>
      <c r="W76" s="5">
        <f t="shared" si="23"/>
        <v>1090094.4522112715</v>
      </c>
    </row>
    <row r="77" spans="1:23" x14ac:dyDescent="0.2">
      <c r="A77" s="19">
        <v>41729</v>
      </c>
      <c r="B77" s="26">
        <v>3.4427721127049437E-3</v>
      </c>
      <c r="C77" s="27">
        <v>-1.0250722302307053E-2</v>
      </c>
      <c r="D77" s="28">
        <v>-7.7394808049078276E-4</v>
      </c>
      <c r="E77" s="31">
        <v>-9.1321475468546969E-4</v>
      </c>
      <c r="G77" s="20">
        <v>39923</v>
      </c>
      <c r="H77" s="22">
        <v>1062254.1653404129</v>
      </c>
      <c r="I77" s="22">
        <f t="shared" si="24"/>
        <v>2958.3451899404172</v>
      </c>
      <c r="K77" s="17">
        <f t="shared" si="11"/>
        <v>41671</v>
      </c>
      <c r="L77" s="17">
        <f t="shared" si="25"/>
        <v>41698</v>
      </c>
      <c r="M77" s="1">
        <f t="shared" si="20"/>
        <v>-2392.6465873112902</v>
      </c>
      <c r="N77" s="23">
        <f t="shared" si="21"/>
        <v>1235041.2650848241</v>
      </c>
      <c r="O77" s="24">
        <f t="shared" si="22"/>
        <v>-1.9335550486717645E-3</v>
      </c>
      <c r="P77" s="10">
        <f t="shared" si="16"/>
        <v>-1.3366321847091314E-2</v>
      </c>
      <c r="Q77" s="5">
        <f t="shared" si="26"/>
        <v>1115595.6245192031</v>
      </c>
      <c r="R77" s="10">
        <f t="shared" si="17"/>
        <v>1.3417284406508259E-2</v>
      </c>
      <c r="S77" s="5">
        <f t="shared" si="27"/>
        <v>1103998.3147823499</v>
      </c>
      <c r="T77" s="10">
        <f t="shared" si="18"/>
        <v>-2.2200136053940867E-3</v>
      </c>
      <c r="U77" s="5">
        <f t="shared" si="28"/>
        <v>1056989.059299595</v>
      </c>
      <c r="V77" s="10">
        <f t="shared" si="19"/>
        <v>4.8133828810229887E-2</v>
      </c>
      <c r="W77" s="5">
        <f t="shared" si="23"/>
        <v>1142564.8719609904</v>
      </c>
    </row>
    <row r="78" spans="1:23" x14ac:dyDescent="0.2">
      <c r="A78" s="19">
        <v>41759</v>
      </c>
      <c r="B78" s="26">
        <v>-1.5704981009879758E-3</v>
      </c>
      <c r="C78" s="27">
        <v>8.5571500710187817E-4</v>
      </c>
      <c r="D78" s="28">
        <v>3.2755674595432538E-3</v>
      </c>
      <c r="E78" s="31">
        <v>8.2861870993566813E-3</v>
      </c>
      <c r="G78" s="20">
        <v>39930</v>
      </c>
      <c r="H78" s="22">
        <v>1065034.0372455276</v>
      </c>
      <c r="I78" s="22">
        <f t="shared" si="24"/>
        <v>2779.8719051147345</v>
      </c>
      <c r="K78" s="17">
        <f t="shared" si="11"/>
        <v>41699</v>
      </c>
      <c r="L78" s="17">
        <f t="shared" si="25"/>
        <v>41729</v>
      </c>
      <c r="M78" s="1">
        <f t="shared" si="20"/>
        <v>-210.95938804768957</v>
      </c>
      <c r="N78" s="23">
        <f t="shared" si="21"/>
        <v>1234830.3056967764</v>
      </c>
      <c r="O78" s="24">
        <f t="shared" si="22"/>
        <v>-1.7081161092480368E-4</v>
      </c>
      <c r="P78" s="10">
        <f t="shared" si="16"/>
        <v>3.4427721127049437E-3</v>
      </c>
      <c r="Q78" s="5">
        <f t="shared" si="26"/>
        <v>1119436.3660243535</v>
      </c>
      <c r="R78" s="10">
        <f t="shared" si="17"/>
        <v>-1.0250722302307053E-2</v>
      </c>
      <c r="S78" s="5">
        <f t="shared" si="27"/>
        <v>1092681.534635301</v>
      </c>
      <c r="T78" s="10">
        <f t="shared" si="18"/>
        <v>-7.7394808049078276E-4</v>
      </c>
      <c r="U78" s="5">
        <f t="shared" si="28"/>
        <v>1056171.0046460503</v>
      </c>
      <c r="V78" s="10">
        <f t="shared" si="19"/>
        <v>-9.1321475468546969E-4</v>
      </c>
      <c r="W78" s="5">
        <f t="shared" si="23"/>
        <v>1141521.4648617303</v>
      </c>
    </row>
    <row r="79" spans="1:23" x14ac:dyDescent="0.2">
      <c r="A79" s="19">
        <v>41790</v>
      </c>
      <c r="B79" s="26">
        <v>4.2203230209051411E-3</v>
      </c>
      <c r="C79" s="27">
        <v>1.0488458967011099E-2</v>
      </c>
      <c r="D79" s="28">
        <v>1.477914960073079E-2</v>
      </c>
      <c r="E79" s="31">
        <v>1.6258428430919451E-2</v>
      </c>
      <c r="G79" s="20">
        <v>39937</v>
      </c>
      <c r="H79" s="22">
        <v>1067693.1560912821</v>
      </c>
      <c r="I79" s="22">
        <f t="shared" si="24"/>
        <v>2659.1188457545359</v>
      </c>
      <c r="K79" s="17">
        <f t="shared" si="11"/>
        <v>41730</v>
      </c>
      <c r="L79" s="17">
        <f t="shared" si="25"/>
        <v>41759</v>
      </c>
      <c r="M79" s="1">
        <f t="shared" si="20"/>
        <v>267.55283051379956</v>
      </c>
      <c r="N79" s="23">
        <f t="shared" si="21"/>
        <v>1235097.8585272902</v>
      </c>
      <c r="O79" s="24">
        <f t="shared" si="22"/>
        <v>2.1667173965478348E-4</v>
      </c>
      <c r="P79" s="10">
        <f t="shared" si="16"/>
        <v>-1.5704981009879758E-3</v>
      </c>
      <c r="Q79" s="5">
        <f t="shared" si="26"/>
        <v>1117678.2933373353</v>
      </c>
      <c r="R79" s="10">
        <f t="shared" si="17"/>
        <v>8.5571500710187817E-4</v>
      </c>
      <c r="S79" s="5">
        <f t="shared" si="27"/>
        <v>1093616.5586224715</v>
      </c>
      <c r="T79" s="10">
        <f t="shared" si="18"/>
        <v>3.2755674595432538E-3</v>
      </c>
      <c r="U79" s="5">
        <f t="shared" si="28"/>
        <v>1059630.564020582</v>
      </c>
      <c r="V79" s="10">
        <f t="shared" si="19"/>
        <v>8.2861870993566813E-3</v>
      </c>
      <c r="W79" s="5">
        <f t="shared" si="23"/>
        <v>1150980.3252975063</v>
      </c>
    </row>
    <row r="80" spans="1:23" x14ac:dyDescent="0.2">
      <c r="A80" s="19">
        <v>41820</v>
      </c>
      <c r="B80" s="26">
        <v>-6.569676180159547E-3</v>
      </c>
      <c r="C80" s="27">
        <v>7.9162844008489226E-3</v>
      </c>
      <c r="D80" s="28">
        <v>2.8224176620625483E-4</v>
      </c>
      <c r="E80" s="31">
        <v>1.6464744225095841E-2</v>
      </c>
      <c r="G80" s="20">
        <v>39944</v>
      </c>
      <c r="H80" s="22">
        <v>1068327.5938419828</v>
      </c>
      <c r="I80" s="22">
        <f t="shared" si="24"/>
        <v>634.43775070062838</v>
      </c>
      <c r="K80" s="17">
        <f t="shared" si="11"/>
        <v>41760</v>
      </c>
      <c r="L80" s="17">
        <f t="shared" si="25"/>
        <v>41790</v>
      </c>
      <c r="M80" s="1">
        <f t="shared" si="20"/>
        <v>4699.7573718896601</v>
      </c>
      <c r="N80" s="23">
        <f t="shared" si="21"/>
        <v>1239797.6158991798</v>
      </c>
      <c r="O80" s="24">
        <f t="shared" si="22"/>
        <v>3.8051700433627822E-3</v>
      </c>
      <c r="P80" s="10">
        <f t="shared" si="16"/>
        <v>4.2203230209051411E-3</v>
      </c>
      <c r="Q80" s="5">
        <f t="shared" si="26"/>
        <v>1122395.256768673</v>
      </c>
      <c r="R80" s="10">
        <f t="shared" si="17"/>
        <v>1.0488458967011099E-2</v>
      </c>
      <c r="S80" s="5">
        <f t="shared" si="27"/>
        <v>1105086.9110232273</v>
      </c>
      <c r="T80" s="10">
        <f t="shared" si="18"/>
        <v>1.477914960073079E-2</v>
      </c>
      <c r="U80" s="5">
        <f t="shared" si="28"/>
        <v>1075291.0026477489</v>
      </c>
      <c r="V80" s="10">
        <f t="shared" si="19"/>
        <v>1.6258428430919451E-2</v>
      </c>
      <c r="W80" s="5">
        <f t="shared" si="23"/>
        <v>1169693.4565417522</v>
      </c>
    </row>
    <row r="81" spans="1:23" x14ac:dyDescent="0.2">
      <c r="A81" s="19">
        <v>41851</v>
      </c>
      <c r="B81" s="26">
        <v>6.3910021151895079E-3</v>
      </c>
      <c r="C81" s="27">
        <v>-5.4296699126723527E-4</v>
      </c>
      <c r="D81" s="28">
        <v>-7.2978970212737694E-3</v>
      </c>
      <c r="E81" s="31">
        <v>-1.6685594979981885E-2</v>
      </c>
      <c r="G81" s="20">
        <v>39951</v>
      </c>
      <c r="H81" s="22">
        <v>1071111.6849526581</v>
      </c>
      <c r="I81" s="22">
        <f t="shared" si="24"/>
        <v>2784.0911106753629</v>
      </c>
      <c r="K81" s="17">
        <f t="shared" si="11"/>
        <v>41791</v>
      </c>
      <c r="L81" s="17">
        <f t="shared" si="25"/>
        <v>41820</v>
      </c>
      <c r="M81" s="1">
        <f t="shared" si="20"/>
        <v>977.87113352585584</v>
      </c>
      <c r="N81" s="23">
        <f t="shared" si="21"/>
        <v>1240775.4870327057</v>
      </c>
      <c r="O81" s="24">
        <f t="shared" si="22"/>
        <v>7.8873448455274442E-4</v>
      </c>
      <c r="P81" s="10">
        <f t="shared" si="16"/>
        <v>-6.569676180159547E-3</v>
      </c>
      <c r="Q81" s="5">
        <f t="shared" si="26"/>
        <v>1115021.4833855557</v>
      </c>
      <c r="R81" s="10">
        <f t="shared" si="17"/>
        <v>7.9162844008489226E-3</v>
      </c>
      <c r="S81" s="5">
        <f t="shared" si="27"/>
        <v>1113835.0932985428</v>
      </c>
      <c r="T81" s="10">
        <f t="shared" si="18"/>
        <v>2.8224176620625483E-4</v>
      </c>
      <c r="U81" s="5">
        <f t="shared" si="28"/>
        <v>1075594.494679522</v>
      </c>
      <c r="V81" s="10">
        <f t="shared" si="19"/>
        <v>1.6464744225095841E-2</v>
      </c>
      <c r="W81" s="5">
        <f t="shared" si="23"/>
        <v>1188952.1601254803</v>
      </c>
    </row>
    <row r="82" spans="1:23" x14ac:dyDescent="0.2">
      <c r="A82" s="19">
        <v>41882</v>
      </c>
      <c r="B82" s="26">
        <v>3.4276866793405249E-4</v>
      </c>
      <c r="C82" s="27">
        <v>2.0698891257266892E-2</v>
      </c>
      <c r="D82" s="28">
        <v>2.6377844996385704E-2</v>
      </c>
      <c r="E82" s="31">
        <v>2.0031149195312566E-2</v>
      </c>
      <c r="G82" s="20">
        <v>39958</v>
      </c>
      <c r="H82" s="22">
        <v>1071885.5793659755</v>
      </c>
      <c r="I82" s="22">
        <f t="shared" si="24"/>
        <v>773.89441331732087</v>
      </c>
      <c r="K82" s="17">
        <f t="shared" si="11"/>
        <v>41821</v>
      </c>
      <c r="L82" s="17">
        <f t="shared" si="25"/>
        <v>41851</v>
      </c>
      <c r="M82" s="1">
        <f t="shared" si="20"/>
        <v>3267.4670753809623</v>
      </c>
      <c r="N82" s="23">
        <f t="shared" si="21"/>
        <v>1244042.9541080866</v>
      </c>
      <c r="O82" s="24">
        <f t="shared" si="22"/>
        <v>2.6334071792433189E-3</v>
      </c>
      <c r="P82" s="10">
        <f t="shared" si="16"/>
        <v>6.3910021151895079E-3</v>
      </c>
      <c r="Q82" s="5">
        <f t="shared" si="26"/>
        <v>1122147.5880443547</v>
      </c>
      <c r="R82" s="10">
        <f t="shared" si="17"/>
        <v>-5.4296699126723527E-4</v>
      </c>
      <c r="S82" s="5">
        <f t="shared" si="27"/>
        <v>1113230.3176091667</v>
      </c>
      <c r="T82" s="10">
        <f t="shared" si="18"/>
        <v>-7.2978970212737694E-3</v>
      </c>
      <c r="U82" s="5">
        <f t="shared" si="28"/>
        <v>1067744.9168207019</v>
      </c>
      <c r="V82" s="10">
        <f t="shared" si="19"/>
        <v>-1.6685594979981885E-2</v>
      </c>
      <c r="W82" s="5">
        <f t="shared" si="23"/>
        <v>1169113.7859310519</v>
      </c>
    </row>
    <row r="83" spans="1:23" x14ac:dyDescent="0.2">
      <c r="A83" s="19">
        <v>41912</v>
      </c>
      <c r="B83" s="26">
        <v>1.5758613081587783E-2</v>
      </c>
      <c r="C83" s="27">
        <v>2.1698854536821272E-2</v>
      </c>
      <c r="D83" s="28">
        <v>1.8570371965861057E-2</v>
      </c>
      <c r="E83" s="31">
        <v>-2.8741843801288951E-2</v>
      </c>
      <c r="G83" s="20">
        <v>39965</v>
      </c>
      <c r="H83" s="22">
        <v>1073966.6217127149</v>
      </c>
      <c r="I83" s="22">
        <f t="shared" si="24"/>
        <v>2081.042346739443</v>
      </c>
      <c r="K83" s="17">
        <f t="shared" si="11"/>
        <v>41852</v>
      </c>
      <c r="L83" s="17">
        <f t="shared" si="25"/>
        <v>41882</v>
      </c>
      <c r="M83" s="1">
        <f t="shared" si="20"/>
        <v>5012.0969128662255</v>
      </c>
      <c r="N83" s="23">
        <f t="shared" si="21"/>
        <v>1249055.0510209529</v>
      </c>
      <c r="O83" s="24">
        <f t="shared" si="22"/>
        <v>4.028877697763722E-3</v>
      </c>
      <c r="P83" s="10">
        <f t="shared" si="16"/>
        <v>3.4276866793405249E-4</v>
      </c>
      <c r="Q83" s="5">
        <f t="shared" si="26"/>
        <v>1122532.2250783341</v>
      </c>
      <c r="R83" s="10">
        <f t="shared" si="17"/>
        <v>2.0698891257266892E-2</v>
      </c>
      <c r="S83" s="5">
        <f t="shared" si="27"/>
        <v>1136272.9508976517</v>
      </c>
      <c r="T83" s="10">
        <f t="shared" si="18"/>
        <v>2.6377844996385704E-2</v>
      </c>
      <c r="U83" s="5">
        <f t="shared" si="28"/>
        <v>1095909.7267322771</v>
      </c>
      <c r="V83" s="10">
        <f t="shared" si="19"/>
        <v>2.0031149195312566E-2</v>
      </c>
      <c r="W83" s="5">
        <f t="shared" si="23"/>
        <v>1192532.4786033335</v>
      </c>
    </row>
    <row r="84" spans="1:23" x14ac:dyDescent="0.2">
      <c r="A84" s="19">
        <v>41943</v>
      </c>
      <c r="B84" s="26">
        <v>8.4333820412568622E-3</v>
      </c>
      <c r="C84" s="27">
        <v>-1.147241411200639E-4</v>
      </c>
      <c r="D84" s="28">
        <v>1.2572613922180977E-2</v>
      </c>
      <c r="E84" s="31">
        <v>5.6994483075347088E-3</v>
      </c>
      <c r="G84" s="20">
        <v>39972</v>
      </c>
      <c r="H84" s="22">
        <v>1077081.050539369</v>
      </c>
      <c r="I84" s="22">
        <f t="shared" si="24"/>
        <v>3114.4288266540971</v>
      </c>
      <c r="K84" s="17">
        <f t="shared" si="11"/>
        <v>41883</v>
      </c>
      <c r="L84" s="17">
        <f t="shared" si="25"/>
        <v>41912</v>
      </c>
      <c r="M84" s="1">
        <f t="shared" si="20"/>
        <v>-2527.1249862271361</v>
      </c>
      <c r="N84" s="23">
        <f t="shared" si="21"/>
        <v>1246527.9260347257</v>
      </c>
      <c r="O84" s="24">
        <f t="shared" si="22"/>
        <v>-2.0232294678776963E-3</v>
      </c>
      <c r="P84" s="10">
        <f t="shared" si="16"/>
        <v>1.5758613081587783E-2</v>
      </c>
      <c r="Q84" s="5">
        <f t="shared" si="26"/>
        <v>1140221.7760849574</v>
      </c>
      <c r="R84" s="10">
        <f t="shared" si="17"/>
        <v>2.1698854536821272E-2</v>
      </c>
      <c r="S84" s="5">
        <f t="shared" si="27"/>
        <v>1160928.7723733045</v>
      </c>
      <c r="T84" s="10">
        <f t="shared" si="18"/>
        <v>1.8570371965861057E-2</v>
      </c>
      <c r="U84" s="5">
        <f t="shared" si="28"/>
        <v>1116261.1779987004</v>
      </c>
      <c r="V84" s="10">
        <f t="shared" si="19"/>
        <v>-2.8741843801288951E-2</v>
      </c>
      <c r="W84" s="5">
        <f t="shared" si="23"/>
        <v>1158256.8963753525</v>
      </c>
    </row>
    <row r="85" spans="1:23" x14ac:dyDescent="0.2">
      <c r="A85" s="19">
        <v>41973</v>
      </c>
      <c r="B85" s="26">
        <v>1.0658764516692258E-2</v>
      </c>
      <c r="C85" s="27">
        <v>3.6671447387677317E-2</v>
      </c>
      <c r="D85" s="28">
        <v>5.2035071629438504E-2</v>
      </c>
      <c r="E85" s="31">
        <v>1.838896076904618E-2</v>
      </c>
      <c r="G85" s="20">
        <v>39979</v>
      </c>
      <c r="H85" s="22">
        <v>1079639.8417007297</v>
      </c>
      <c r="I85" s="22">
        <f t="shared" si="24"/>
        <v>2558.7911613606848</v>
      </c>
      <c r="K85" s="17">
        <f t="shared" si="11"/>
        <v>41913</v>
      </c>
      <c r="L85" s="17">
        <f t="shared" si="25"/>
        <v>41943</v>
      </c>
      <c r="M85" s="1">
        <f t="shared" si="20"/>
        <v>10367.859095684951</v>
      </c>
      <c r="N85" s="23">
        <f t="shared" si="21"/>
        <v>1256895.7851304107</v>
      </c>
      <c r="O85" s="24">
        <f t="shared" si="22"/>
        <v>8.3173901515913862E-3</v>
      </c>
      <c r="P85" s="10">
        <f t="shared" si="16"/>
        <v>8.4333820412568622E-3</v>
      </c>
      <c r="Q85" s="5">
        <f t="shared" si="26"/>
        <v>1149837.7019344422</v>
      </c>
      <c r="R85" s="10">
        <f t="shared" si="17"/>
        <v>-1.147241411200639E-4</v>
      </c>
      <c r="S85" s="5">
        <f t="shared" si="27"/>
        <v>1160795.5858169924</v>
      </c>
      <c r="T85" s="10">
        <f t="shared" si="18"/>
        <v>1.2572613922180977E-2</v>
      </c>
      <c r="U85" s="5">
        <f t="shared" si="28"/>
        <v>1130295.4988259969</v>
      </c>
      <c r="V85" s="10">
        <f t="shared" si="19"/>
        <v>5.6994483075347088E-3</v>
      </c>
      <c r="W85" s="5">
        <f t="shared" si="23"/>
        <v>1164858.3216830895</v>
      </c>
    </row>
    <row r="86" spans="1:23" x14ac:dyDescent="0.2">
      <c r="A86" s="19">
        <v>42004</v>
      </c>
      <c r="B86" s="26">
        <v>9.3499590707196486E-3</v>
      </c>
      <c r="C86" s="27">
        <v>1.1820018589480697E-2</v>
      </c>
      <c r="D86" s="28">
        <v>1.0555647166202532E-2</v>
      </c>
      <c r="E86" s="31">
        <v>-1.7148605921241681E-2</v>
      </c>
      <c r="G86" s="20">
        <v>39986</v>
      </c>
      <c r="H86" s="22">
        <v>1082876.2282786318</v>
      </c>
      <c r="I86" s="22">
        <f t="shared" si="24"/>
        <v>3236.3865779021289</v>
      </c>
      <c r="K86" s="17">
        <f t="shared" si="11"/>
        <v>41944</v>
      </c>
      <c r="L86" s="17">
        <f t="shared" si="25"/>
        <v>41973</v>
      </c>
      <c r="M86" s="1">
        <f t="shared" si="20"/>
        <v>3214.0959970823023</v>
      </c>
      <c r="N86" s="23">
        <f t="shared" si="21"/>
        <v>1260109.881127493</v>
      </c>
      <c r="O86" s="24">
        <f t="shared" si="22"/>
        <v>2.5571698426443135E-3</v>
      </c>
      <c r="P86" s="10">
        <f t="shared" si="16"/>
        <v>1.0658764516692258E-2</v>
      </c>
      <c r="Q86" s="5">
        <f t="shared" si="26"/>
        <v>1162093.5512317759</v>
      </c>
      <c r="R86" s="10">
        <f t="shared" si="17"/>
        <v>3.6671447387677317E-2</v>
      </c>
      <c r="S86" s="5">
        <f t="shared" si="27"/>
        <v>1203363.6400701283</v>
      </c>
      <c r="T86" s="10">
        <f t="shared" si="18"/>
        <v>5.2035071629438504E-2</v>
      </c>
      <c r="U86" s="5">
        <f t="shared" si="28"/>
        <v>1189110.5060698395</v>
      </c>
      <c r="V86" s="10">
        <f t="shared" si="19"/>
        <v>1.838896076904618E-2</v>
      </c>
      <c r="W86" s="5">
        <f t="shared" si="23"/>
        <v>1186278.8556620167</v>
      </c>
    </row>
    <row r="87" spans="1:23" x14ac:dyDescent="0.2">
      <c r="A87" s="19">
        <v>42035</v>
      </c>
      <c r="B87" s="26">
        <v>1.5009149774774641E-2</v>
      </c>
      <c r="C87" s="27">
        <v>3.2292198014762616E-2</v>
      </c>
      <c r="D87" s="28">
        <v>3.9089660935387231E-2</v>
      </c>
      <c r="E87" s="31">
        <v>-1.8794855147484527E-2</v>
      </c>
      <c r="G87" s="20">
        <v>39993</v>
      </c>
      <c r="H87" s="22">
        <v>1086451.1340654248</v>
      </c>
      <c r="I87" s="22">
        <f t="shared" si="24"/>
        <v>3574.9057867929805</v>
      </c>
      <c r="K87" s="17">
        <f t="shared" si="11"/>
        <v>41974</v>
      </c>
      <c r="L87" s="17">
        <f t="shared" si="25"/>
        <v>42004</v>
      </c>
      <c r="M87" s="1">
        <f t="shared" si="20"/>
        <v>10087.04663242423</v>
      </c>
      <c r="N87" s="23">
        <f t="shared" si="21"/>
        <v>1270196.9277599172</v>
      </c>
      <c r="O87" s="24">
        <f t="shared" si="22"/>
        <v>8.0048944806294653E-3</v>
      </c>
      <c r="P87" s="10">
        <f t="shared" si="16"/>
        <v>9.3499590707196486E-3</v>
      </c>
      <c r="Q87" s="5">
        <f t="shared" si="26"/>
        <v>1172959.0783721402</v>
      </c>
      <c r="R87" s="10">
        <f t="shared" si="17"/>
        <v>1.1820018589480697E-2</v>
      </c>
      <c r="S87" s="5">
        <f t="shared" si="27"/>
        <v>1217587.4206656625</v>
      </c>
      <c r="T87" s="10">
        <f t="shared" si="18"/>
        <v>1.0555647166202532E-2</v>
      </c>
      <c r="U87" s="5">
        <f t="shared" si="28"/>
        <v>1201662.3370135373</v>
      </c>
      <c r="V87" s="10">
        <f t="shared" si="19"/>
        <v>-1.7148605921241681E-2</v>
      </c>
      <c r="W87" s="5">
        <f t="shared" si="23"/>
        <v>1165935.8270535672</v>
      </c>
    </row>
    <row r="88" spans="1:23" x14ac:dyDescent="0.2">
      <c r="A88" s="19">
        <v>42063</v>
      </c>
      <c r="B88" s="26">
        <v>7.8797859849544235E-6</v>
      </c>
      <c r="C88" s="27">
        <v>-2.4101361959422717E-3</v>
      </c>
      <c r="D88" s="28">
        <v>-7.1747434626614395E-3</v>
      </c>
      <c r="E88" s="31">
        <v>5.6824380028577648E-2</v>
      </c>
      <c r="G88" s="20">
        <v>40000</v>
      </c>
      <c r="H88" s="22">
        <v>1088491.8638648014</v>
      </c>
      <c r="I88" s="22">
        <f t="shared" si="24"/>
        <v>2040.7297993765678</v>
      </c>
      <c r="K88" s="17">
        <f t="shared" si="11"/>
        <v>42005</v>
      </c>
      <c r="L88" s="17">
        <f t="shared" si="25"/>
        <v>42035</v>
      </c>
      <c r="M88" s="1">
        <f t="shared" si="20"/>
        <v>11736.265926405555</v>
      </c>
      <c r="N88" s="23">
        <f t="shared" si="21"/>
        <v>1281933.1936863228</v>
      </c>
      <c r="O88" s="24">
        <f t="shared" si="22"/>
        <v>9.2397215501878183E-3</v>
      </c>
      <c r="P88" s="10">
        <f t="shared" si="16"/>
        <v>1.5009149774774641E-2</v>
      </c>
      <c r="Q88" s="5">
        <f t="shared" si="26"/>
        <v>1190564.1968591092</v>
      </c>
      <c r="R88" s="10">
        <f t="shared" si="17"/>
        <v>3.2292198014762616E-2</v>
      </c>
      <c r="S88" s="5">
        <f t="shared" si="27"/>
        <v>1256905.9947540821</v>
      </c>
      <c r="T88" s="10">
        <f t="shared" si="18"/>
        <v>3.9089660935387231E-2</v>
      </c>
      <c r="U88" s="5">
        <f t="shared" si="28"/>
        <v>1248634.9103262215</v>
      </c>
      <c r="V88" s="10">
        <f t="shared" si="19"/>
        <v>-1.8794855147484527E-2</v>
      </c>
      <c r="W88" s="5">
        <f t="shared" si="23"/>
        <v>1144022.2320728328</v>
      </c>
    </row>
    <row r="89" spans="1:23" x14ac:dyDescent="0.2">
      <c r="A89" s="19">
        <v>42094</v>
      </c>
      <c r="B89" s="26">
        <v>1.9888423109654239E-2</v>
      </c>
      <c r="C89" s="27">
        <v>5.9732391084038735E-3</v>
      </c>
      <c r="D89" s="28">
        <v>1.8344039396161946E-2</v>
      </c>
      <c r="E89" s="31">
        <v>-1.8076985123489635E-2</v>
      </c>
      <c r="G89" s="20">
        <v>40007</v>
      </c>
      <c r="H89" s="22">
        <v>1089949.3244027288</v>
      </c>
      <c r="I89" s="22">
        <f t="shared" si="24"/>
        <v>1457.4605379274581</v>
      </c>
      <c r="K89" s="17">
        <f t="shared" si="11"/>
        <v>42036</v>
      </c>
      <c r="L89" s="17">
        <f t="shared" si="25"/>
        <v>42063</v>
      </c>
      <c r="M89" s="1">
        <f t="shared" si="20"/>
        <v>10481.605834026588</v>
      </c>
      <c r="N89" s="23">
        <f t="shared" si="21"/>
        <v>1292414.7995203494</v>
      </c>
      <c r="O89" s="24">
        <f t="shared" si="22"/>
        <v>8.176405670474729E-3</v>
      </c>
      <c r="P89" s="10">
        <f t="shared" si="16"/>
        <v>7.8797859849544235E-6</v>
      </c>
      <c r="Q89" s="5">
        <f t="shared" si="26"/>
        <v>1190573.5782501819</v>
      </c>
      <c r="R89" s="10">
        <f t="shared" si="17"/>
        <v>-2.4101361959422717E-3</v>
      </c>
      <c r="S89" s="5">
        <f t="shared" si="27"/>
        <v>1253876.6801212283</v>
      </c>
      <c r="T89" s="10">
        <f t="shared" si="18"/>
        <v>-7.1747434626614395E-3</v>
      </c>
      <c r="U89" s="5">
        <f t="shared" si="28"/>
        <v>1239676.2751661076</v>
      </c>
      <c r="V89" s="10">
        <f t="shared" si="19"/>
        <v>5.6824380028577648E-2</v>
      </c>
      <c r="W89" s="5">
        <f t="shared" si="23"/>
        <v>1209030.5861492811</v>
      </c>
    </row>
    <row r="90" spans="1:23" x14ac:dyDescent="0.2">
      <c r="A90" s="19">
        <v>42124</v>
      </c>
      <c r="B90" s="26">
        <v>-2.7767476358242504E-3</v>
      </c>
      <c r="C90" s="27">
        <v>-1.8361731058067505E-2</v>
      </c>
      <c r="D90" s="28">
        <v>-2.8181861352286147E-2</v>
      </c>
      <c r="E90" s="31">
        <v>2.1591048785223423E-2</v>
      </c>
      <c r="G90" s="20">
        <v>40014</v>
      </c>
      <c r="H90" s="22">
        <v>1092927.6411387548</v>
      </c>
      <c r="I90" s="22">
        <f t="shared" si="24"/>
        <v>2978.3167360259686</v>
      </c>
      <c r="K90" s="17">
        <f t="shared" si="11"/>
        <v>42064</v>
      </c>
      <c r="L90" s="17">
        <f t="shared" si="25"/>
        <v>42094</v>
      </c>
      <c r="M90" s="1">
        <f t="shared" si="20"/>
        <v>-4448.2703759016003</v>
      </c>
      <c r="N90" s="23">
        <f t="shared" si="21"/>
        <v>1287966.5291444478</v>
      </c>
      <c r="O90" s="24">
        <f t="shared" si="22"/>
        <v>-3.4418287205876252E-3</v>
      </c>
      <c r="P90" s="10">
        <f t="shared" si="16"/>
        <v>1.9888423109654239E-2</v>
      </c>
      <c r="Q90" s="5">
        <f t="shared" si="26"/>
        <v>1214252.2093175966</v>
      </c>
      <c r="R90" s="10">
        <f t="shared" si="17"/>
        <v>5.9732391084038735E-3</v>
      </c>
      <c r="S90" s="5">
        <f t="shared" si="27"/>
        <v>1261366.3853440443</v>
      </c>
      <c r="T90" s="10">
        <f t="shared" si="18"/>
        <v>1.8344039396161946E-2</v>
      </c>
      <c r="U90" s="5">
        <f t="shared" si="28"/>
        <v>1262416.9455962421</v>
      </c>
      <c r="V90" s="10">
        <f t="shared" si="19"/>
        <v>-1.8076985123489635E-2</v>
      </c>
      <c r="W90" s="5">
        <f t="shared" si="23"/>
        <v>1187174.9582296165</v>
      </c>
    </row>
    <row r="91" spans="1:23" x14ac:dyDescent="0.2">
      <c r="A91" s="19">
        <v>42155</v>
      </c>
      <c r="B91" s="26">
        <v>-3.0122582174682577E-3</v>
      </c>
      <c r="C91" s="27">
        <v>-5.0906392824373366E-3</v>
      </c>
      <c r="D91" s="28">
        <v>-7.2737008630711841E-3</v>
      </c>
      <c r="E91" s="31">
        <v>5.1000899685107017E-4</v>
      </c>
      <c r="G91" s="20">
        <v>40021</v>
      </c>
      <c r="H91" s="22">
        <v>1094702.7024769462</v>
      </c>
      <c r="I91" s="22">
        <f t="shared" si="24"/>
        <v>1775.0613381913863</v>
      </c>
      <c r="K91" s="17">
        <f t="shared" ref="K91:K105" si="29">EOMONTH(K90,0)+1</f>
        <v>42095</v>
      </c>
      <c r="L91" s="17">
        <f t="shared" si="25"/>
        <v>42124</v>
      </c>
      <c r="M91" s="1">
        <f t="shared" si="20"/>
        <v>-13487.548195224022</v>
      </c>
      <c r="N91" s="23">
        <f t="shared" si="21"/>
        <v>1274478.9809492237</v>
      </c>
      <c r="O91" s="24">
        <f t="shared" si="22"/>
        <v>-1.0471971041191019E-2</v>
      </c>
      <c r="P91" s="10">
        <f t="shared" si="16"/>
        <v>-2.7767476358242504E-3</v>
      </c>
      <c r="Q91" s="5">
        <f t="shared" si="26"/>
        <v>1210880.5373660796</v>
      </c>
      <c r="R91" s="10">
        <f t="shared" si="17"/>
        <v>-1.8361731058067505E-2</v>
      </c>
      <c r="S91" s="5">
        <f t="shared" si="27"/>
        <v>1238205.5150106703</v>
      </c>
      <c r="T91" s="10">
        <f t="shared" si="18"/>
        <v>-2.8181861352286147E-2</v>
      </c>
      <c r="U91" s="5">
        <f t="shared" si="28"/>
        <v>1226839.6862666721</v>
      </c>
      <c r="V91" s="10">
        <f t="shared" si="19"/>
        <v>2.1591048785223423E-2</v>
      </c>
      <c r="W91" s="5">
        <f t="shared" si="23"/>
        <v>1212807.3106693476</v>
      </c>
    </row>
    <row r="92" spans="1:23" x14ac:dyDescent="0.2">
      <c r="A92" s="19">
        <v>42185</v>
      </c>
      <c r="B92" s="26">
        <v>-7.8657919644896882E-3</v>
      </c>
      <c r="C92" s="27">
        <v>-2.6074360745151921E-2</v>
      </c>
      <c r="D92" s="28">
        <v>-4.3363095940055135E-2</v>
      </c>
      <c r="E92" s="31">
        <v>-2.4556751589242226E-2</v>
      </c>
      <c r="G92" s="20">
        <v>40028</v>
      </c>
      <c r="H92" s="22">
        <v>1094344.3987641628</v>
      </c>
      <c r="I92" s="22">
        <f t="shared" si="24"/>
        <v>-358.30371278338134</v>
      </c>
      <c r="K92" s="17">
        <f t="shared" si="29"/>
        <v>42125</v>
      </c>
      <c r="L92" s="17">
        <f t="shared" si="25"/>
        <v>42155</v>
      </c>
      <c r="M92" s="1">
        <f t="shared" si="20"/>
        <v>-582.69803885323927</v>
      </c>
      <c r="N92" s="23">
        <f t="shared" si="21"/>
        <v>1273896.2829103705</v>
      </c>
      <c r="O92" s="24">
        <f t="shared" si="22"/>
        <v>-4.5720490299439032E-4</v>
      </c>
      <c r="P92" s="10">
        <f t="shared" si="16"/>
        <v>-3.0122582174682577E-3</v>
      </c>
      <c r="Q92" s="5">
        <f t="shared" si="26"/>
        <v>1207233.0525170262</v>
      </c>
      <c r="R92" s="10">
        <f t="shared" si="17"/>
        <v>-5.0906392824373366E-3</v>
      </c>
      <c r="S92" s="5">
        <f t="shared" si="27"/>
        <v>1231902.2573762264</v>
      </c>
      <c r="T92" s="10">
        <f t="shared" si="18"/>
        <v>-7.2737008630711841E-3</v>
      </c>
      <c r="U92" s="5">
        <f t="shared" si="28"/>
        <v>1217916.0213818243</v>
      </c>
      <c r="V92" s="10">
        <f t="shared" si="19"/>
        <v>5.1000899685107017E-4</v>
      </c>
      <c r="W92" s="5">
        <f t="shared" si="23"/>
        <v>1213425.8533092358</v>
      </c>
    </row>
    <row r="93" spans="1:23" x14ac:dyDescent="0.2">
      <c r="A93" s="19">
        <v>42216</v>
      </c>
      <c r="B93" s="26">
        <v>7.9641831072846964E-3</v>
      </c>
      <c r="C93" s="27">
        <v>9.6283349437194937E-3</v>
      </c>
      <c r="D93" s="28">
        <v>2.5007637679217539E-2</v>
      </c>
      <c r="E93" s="31">
        <v>1.7279773774453132E-2</v>
      </c>
      <c r="G93" s="20">
        <v>40035</v>
      </c>
      <c r="H93" s="22">
        <v>1096312.3949656759</v>
      </c>
      <c r="I93" s="22">
        <f t="shared" si="24"/>
        <v>1967.9962015131023</v>
      </c>
      <c r="K93" s="17">
        <f t="shared" si="29"/>
        <v>42156</v>
      </c>
      <c r="L93" s="17">
        <f t="shared" si="25"/>
        <v>42185</v>
      </c>
      <c r="M93" s="1">
        <f t="shared" si="20"/>
        <v>5902.1438950372394</v>
      </c>
      <c r="N93" s="23">
        <f t="shared" si="21"/>
        <v>1279798.4268054077</v>
      </c>
      <c r="O93" s="24">
        <f t="shared" si="22"/>
        <v>4.6331431955772828E-3</v>
      </c>
      <c r="P93" s="10">
        <f t="shared" si="16"/>
        <v>-7.8657919644896882E-3</v>
      </c>
      <c r="Q93" s="5">
        <f t="shared" si="26"/>
        <v>1197737.2084732715</v>
      </c>
      <c r="R93" s="10">
        <f t="shared" si="17"/>
        <v>-2.6074360745151921E-2</v>
      </c>
      <c r="S93" s="5">
        <f t="shared" si="27"/>
        <v>1199781.1935146316</v>
      </c>
      <c r="T93" s="10">
        <f t="shared" si="18"/>
        <v>-4.3363095940055135E-2</v>
      </c>
      <c r="U93" s="5">
        <f t="shared" si="28"/>
        <v>1165103.4120997139</v>
      </c>
      <c r="V93" s="10">
        <f t="shared" si="19"/>
        <v>-2.4556751589242226E-2</v>
      </c>
      <c r="W93" s="5">
        <f t="shared" si="23"/>
        <v>1183628.0560575565</v>
      </c>
    </row>
    <row r="94" spans="1:23" x14ac:dyDescent="0.2">
      <c r="A94" s="19">
        <v>42247</v>
      </c>
      <c r="B94" s="26">
        <v>3.5496594875684194E-3</v>
      </c>
      <c r="C94" s="27">
        <v>-1.549964041731812E-2</v>
      </c>
      <c r="D94" s="28">
        <v>-1.9607740607653027E-2</v>
      </c>
      <c r="E94" s="31">
        <v>-6.8063959981966488E-2</v>
      </c>
      <c r="G94" s="20">
        <v>40042</v>
      </c>
      <c r="H94" s="22">
        <v>1094661.7281974619</v>
      </c>
      <c r="I94" s="22">
        <f t="shared" si="24"/>
        <v>-1650.6667682139669</v>
      </c>
      <c r="K94" s="17">
        <f t="shared" si="29"/>
        <v>42186</v>
      </c>
      <c r="L94" s="17">
        <f t="shared" si="25"/>
        <v>42216</v>
      </c>
      <c r="M94" s="1">
        <f t="shared" si="20"/>
        <v>6372.9000066888984</v>
      </c>
      <c r="N94" s="23">
        <f t="shared" si="21"/>
        <v>1286171.3268120966</v>
      </c>
      <c r="O94" s="24">
        <f t="shared" si="22"/>
        <v>4.9796123148835303E-3</v>
      </c>
      <c r="P94" s="10">
        <f t="shared" si="16"/>
        <v>7.9641831072846964E-3</v>
      </c>
      <c r="Q94" s="5">
        <f t="shared" si="26"/>
        <v>1207276.2069159606</v>
      </c>
      <c r="R94" s="10">
        <f t="shared" si="17"/>
        <v>9.6283349437194937E-3</v>
      </c>
      <c r="S94" s="5">
        <f t="shared" si="27"/>
        <v>1211333.0887049658</v>
      </c>
      <c r="T94" s="10">
        <f t="shared" si="18"/>
        <v>2.5007637679217539E-2</v>
      </c>
      <c r="U94" s="5">
        <f t="shared" si="28"/>
        <v>1194239.8960883236</v>
      </c>
      <c r="V94" s="10">
        <f t="shared" si="19"/>
        <v>1.7279773774453132E-2</v>
      </c>
      <c r="W94" s="5">
        <f t="shared" si="23"/>
        <v>1204080.881099327</v>
      </c>
    </row>
    <row r="95" spans="1:23" x14ac:dyDescent="0.2">
      <c r="A95" s="19">
        <v>42277</v>
      </c>
      <c r="B95" s="26">
        <v>-3.5990497517522611E-3</v>
      </c>
      <c r="C95" s="27">
        <v>4.8399081021453585E-3</v>
      </c>
      <c r="D95" s="28">
        <v>1.6539460560773732E-2</v>
      </c>
      <c r="E95" s="31">
        <v>-3.8596597849802093E-2</v>
      </c>
      <c r="G95" s="20">
        <v>40049</v>
      </c>
      <c r="H95" s="22">
        <v>1097863.9220054382</v>
      </c>
      <c r="I95" s="22">
        <f t="shared" si="24"/>
        <v>3202.1938079763204</v>
      </c>
      <c r="K95" s="17">
        <f t="shared" si="29"/>
        <v>42217</v>
      </c>
      <c r="L95" s="17">
        <f t="shared" si="25"/>
        <v>42247</v>
      </c>
      <c r="M95" s="1">
        <f t="shared" si="20"/>
        <v>-7303.0060286507942</v>
      </c>
      <c r="N95" s="23">
        <f t="shared" si="21"/>
        <v>1278868.3207834458</v>
      </c>
      <c r="O95" s="24">
        <f t="shared" si="22"/>
        <v>-5.6780973703962623E-3</v>
      </c>
      <c r="P95" s="10">
        <f t="shared" si="16"/>
        <v>3.5496594875684194E-3</v>
      </c>
      <c r="Q95" s="5">
        <f t="shared" si="26"/>
        <v>1211561.6263579554</v>
      </c>
      <c r="R95" s="10">
        <f t="shared" si="17"/>
        <v>-1.549964041731812E-2</v>
      </c>
      <c r="S95" s="5">
        <f t="shared" si="27"/>
        <v>1192557.8614044394</v>
      </c>
      <c r="T95" s="10">
        <f t="shared" si="18"/>
        <v>-1.9607740607653027E-2</v>
      </c>
      <c r="U95" s="5">
        <f t="shared" si="28"/>
        <v>1170823.5499825133</v>
      </c>
      <c r="V95" s="10">
        <f t="shared" si="19"/>
        <v>-6.8063959981966488E-2</v>
      </c>
      <c r="W95" s="5">
        <f t="shared" si="23"/>
        <v>1122126.3681931314</v>
      </c>
    </row>
    <row r="96" spans="1:23" x14ac:dyDescent="0.2">
      <c r="A96" s="19">
        <v>42308</v>
      </c>
      <c r="B96" s="26">
        <v>3.8545108656795435E-3</v>
      </c>
      <c r="C96" s="27">
        <v>-1.3625285372268224E-2</v>
      </c>
      <c r="D96" s="28">
        <v>-1.2949126930825941E-2</v>
      </c>
      <c r="E96" s="31">
        <v>7.8310435027770076E-2</v>
      </c>
      <c r="G96" s="20">
        <v>40056</v>
      </c>
      <c r="H96" s="22">
        <v>1100553.1559258581</v>
      </c>
      <c r="I96" s="22">
        <f t="shared" si="24"/>
        <v>2689.2339204198215</v>
      </c>
      <c r="K96" s="17">
        <f t="shared" si="29"/>
        <v>42248</v>
      </c>
      <c r="L96" s="17">
        <f t="shared" si="25"/>
        <v>42277</v>
      </c>
      <c r="M96" s="1">
        <f t="shared" si="20"/>
        <v>5108.0405696099624</v>
      </c>
      <c r="N96" s="23">
        <f t="shared" si="21"/>
        <v>1283976.3613530558</v>
      </c>
      <c r="O96" s="24">
        <f t="shared" si="22"/>
        <v>3.9941880540763641E-3</v>
      </c>
      <c r="P96" s="10">
        <f t="shared" si="16"/>
        <v>-3.5990497517522611E-3</v>
      </c>
      <c r="Q96" s="5">
        <f t="shared" si="26"/>
        <v>1207201.1557873792</v>
      </c>
      <c r="R96" s="10">
        <f t="shared" si="17"/>
        <v>4.8399081021453585E-3</v>
      </c>
      <c r="S96" s="5">
        <f t="shared" si="27"/>
        <v>1198329.7318601278</v>
      </c>
      <c r="T96" s="10">
        <f t="shared" si="18"/>
        <v>1.6539460560773732E-2</v>
      </c>
      <c r="U96" s="5">
        <f t="shared" si="28"/>
        <v>1190188.3399110744</v>
      </c>
      <c r="V96" s="10">
        <f t="shared" si="19"/>
        <v>-3.8596597849802093E-2</v>
      </c>
      <c r="W96" s="5">
        <f t="shared" si="23"/>
        <v>1078816.1080233222</v>
      </c>
    </row>
    <row r="97" spans="1:23" x14ac:dyDescent="0.2">
      <c r="A97" s="19">
        <v>42338</v>
      </c>
      <c r="B97" s="26">
        <v>1.2228239833282259E-2</v>
      </c>
      <c r="C97" s="27">
        <v>1.6033730046945607E-2</v>
      </c>
      <c r="D97" s="28">
        <v>3.0247071080776351E-2</v>
      </c>
      <c r="E97" s="31">
        <v>-3.4488156018016979E-3</v>
      </c>
      <c r="G97" s="20">
        <v>40063</v>
      </c>
      <c r="H97" s="22">
        <v>1102393.8456821749</v>
      </c>
      <c r="I97" s="22">
        <f t="shared" si="24"/>
        <v>1840.6897563168313</v>
      </c>
      <c r="K97" s="17">
        <f t="shared" si="29"/>
        <v>42278</v>
      </c>
      <c r="L97" s="17">
        <f t="shared" si="25"/>
        <v>42308</v>
      </c>
      <c r="M97" s="1">
        <f t="shared" si="20"/>
        <v>-2740.3676175372675</v>
      </c>
      <c r="N97" s="23">
        <f t="shared" si="21"/>
        <v>1281235.9937355185</v>
      </c>
      <c r="O97" s="24">
        <f t="shared" si="22"/>
        <v>-2.1342819852613326E-3</v>
      </c>
      <c r="P97" s="10">
        <f t="shared" si="16"/>
        <v>3.8545108656795435E-3</v>
      </c>
      <c r="Q97" s="5">
        <f t="shared" si="26"/>
        <v>1211854.3257594227</v>
      </c>
      <c r="R97" s="10">
        <f t="shared" si="17"/>
        <v>-1.3625285372268224E-2</v>
      </c>
      <c r="S97" s="5">
        <f t="shared" si="27"/>
        <v>1182002.1472934599</v>
      </c>
      <c r="T97" s="10">
        <f t="shared" si="18"/>
        <v>-1.2949126930825941E-2</v>
      </c>
      <c r="U97" s="5">
        <f t="shared" si="28"/>
        <v>1174776.4400259769</v>
      </c>
      <c r="V97" s="10">
        <f t="shared" si="19"/>
        <v>7.8310435027770076E-2</v>
      </c>
      <c r="W97" s="5">
        <f t="shared" si="23"/>
        <v>1163298.6667575943</v>
      </c>
    </row>
    <row r="98" spans="1:23" x14ac:dyDescent="0.2">
      <c r="A98" s="19">
        <v>42369</v>
      </c>
      <c r="B98" s="26">
        <v>1.3873168344090913E-3</v>
      </c>
      <c r="C98" s="27">
        <v>-1.5812392352836043E-2</v>
      </c>
      <c r="D98" s="28">
        <v>-1.6600434849458879E-2</v>
      </c>
      <c r="E98" s="31">
        <v>-2.1839851287119245E-2</v>
      </c>
      <c r="G98" s="20">
        <v>40070</v>
      </c>
      <c r="H98" s="22">
        <v>1104658.5260095976</v>
      </c>
      <c r="I98" s="22">
        <f t="shared" si="24"/>
        <v>2264.6803274226841</v>
      </c>
      <c r="K98" s="17">
        <f t="shared" si="29"/>
        <v>42309</v>
      </c>
      <c r="L98" s="17">
        <f t="shared" si="25"/>
        <v>42338</v>
      </c>
      <c r="M98" s="1">
        <f t="shared" si="20"/>
        <v>1139.6499250596389</v>
      </c>
      <c r="N98" s="23">
        <f t="shared" si="21"/>
        <v>1282375.6436605782</v>
      </c>
      <c r="O98" s="24">
        <f t="shared" si="22"/>
        <v>8.8949259202197872E-4</v>
      </c>
      <c r="P98" s="10">
        <f t="shared" ref="P98:P111" si="30">VLOOKUP(L98,A:E,2)</f>
        <v>1.2228239833282259E-2</v>
      </c>
      <c r="Q98" s="5">
        <f t="shared" si="26"/>
        <v>1226673.1710978094</v>
      </c>
      <c r="R98" s="10">
        <f t="shared" ref="R98:R111" si="31">VLOOKUP(L98,A:E,3)</f>
        <v>1.6033730046945607E-2</v>
      </c>
      <c r="S98" s="5">
        <f t="shared" si="27"/>
        <v>1200954.0506380731</v>
      </c>
      <c r="T98" s="10">
        <f t="shared" ref="T98:T111" si="32">VLOOKUP(L98,A:E,4)</f>
        <v>3.0247071080776351E-2</v>
      </c>
      <c r="U98" s="5">
        <f t="shared" si="28"/>
        <v>1210309.986511464</v>
      </c>
      <c r="V98" s="10">
        <f t="shared" ref="V98:V111" si="33">VLOOKUP(L98,A:E,5)</f>
        <v>-3.4488156018016979E-3</v>
      </c>
      <c r="W98" s="5">
        <f t="shared" si="23"/>
        <v>1159286.6641661257</v>
      </c>
    </row>
    <row r="99" spans="1:23" x14ac:dyDescent="0.2">
      <c r="A99" s="19">
        <v>42400</v>
      </c>
      <c r="B99" s="26">
        <v>1.2587694577714217E-2</v>
      </c>
      <c r="C99" s="27">
        <v>1.961708679189755E-2</v>
      </c>
      <c r="D99" s="28">
        <v>2.8838889215348759E-2</v>
      </c>
      <c r="E99" s="31">
        <v>-6.0510201504215072E-2</v>
      </c>
      <c r="G99" s="20">
        <v>40077</v>
      </c>
      <c r="H99" s="22">
        <v>1101500.1168040643</v>
      </c>
      <c r="I99" s="22">
        <f t="shared" si="24"/>
        <v>-3158.4092055333313</v>
      </c>
      <c r="K99" s="17">
        <f t="shared" si="29"/>
        <v>42339</v>
      </c>
      <c r="L99" s="17">
        <f t="shared" si="25"/>
        <v>42369</v>
      </c>
      <c r="M99" s="1">
        <f t="shared" si="20"/>
        <v>3885.5427667910699</v>
      </c>
      <c r="N99" s="23">
        <f t="shared" si="21"/>
        <v>1286261.1864273692</v>
      </c>
      <c r="O99" s="24">
        <f t="shared" si="22"/>
        <v>3.0299567728062637E-3</v>
      </c>
      <c r="P99" s="10">
        <f t="shared" si="30"/>
        <v>1.3873168344090913E-3</v>
      </c>
      <c r="Q99" s="5">
        <f t="shared" si="26"/>
        <v>1228374.9554383915</v>
      </c>
      <c r="R99" s="10">
        <f t="shared" si="31"/>
        <v>-1.5812392352836043E-2</v>
      </c>
      <c r="S99" s="5">
        <f t="shared" si="27"/>
        <v>1181964.0939916561</v>
      </c>
      <c r="T99" s="10">
        <f t="shared" si="32"/>
        <v>-1.6600434849458879E-2</v>
      </c>
      <c r="U99" s="5">
        <f t="shared" si="28"/>
        <v>1190218.3144327311</v>
      </c>
      <c r="V99" s="10">
        <f t="shared" si="33"/>
        <v>-2.1839851287119245E-2</v>
      </c>
      <c r="W99" s="5">
        <f t="shared" si="23"/>
        <v>1133968.0158215968</v>
      </c>
    </row>
    <row r="100" spans="1:23" x14ac:dyDescent="0.2">
      <c r="A100" s="19">
        <v>42429</v>
      </c>
      <c r="B100" s="26">
        <v>4.685275022325186E-3</v>
      </c>
      <c r="C100" s="27">
        <v>1.8903606604703357E-2</v>
      </c>
      <c r="D100" s="28">
        <v>2.3059419643904421E-2</v>
      </c>
      <c r="E100" s="31">
        <v>-9.6045393034597734E-3</v>
      </c>
      <c r="G100" s="20">
        <v>40084</v>
      </c>
      <c r="H100" s="22">
        <v>1103769.8203224945</v>
      </c>
      <c r="I100" s="22">
        <f t="shared" si="24"/>
        <v>2269.7035184302367</v>
      </c>
      <c r="K100" s="17">
        <f t="shared" si="29"/>
        <v>42370</v>
      </c>
      <c r="L100" s="17">
        <f t="shared" si="25"/>
        <v>42400</v>
      </c>
      <c r="M100" s="1">
        <f t="shared" si="20"/>
        <v>6684.9756412678398</v>
      </c>
      <c r="N100" s="23">
        <f t="shared" si="21"/>
        <v>1292946.1620686371</v>
      </c>
      <c r="O100" s="24">
        <f t="shared" si="22"/>
        <v>5.1972147739569596E-3</v>
      </c>
      <c r="P100" s="10">
        <f t="shared" si="30"/>
        <v>1.2587694577714217E-2</v>
      </c>
      <c r="Q100" s="5">
        <f t="shared" si="26"/>
        <v>1243837.3642043632</v>
      </c>
      <c r="R100" s="10">
        <f t="shared" si="31"/>
        <v>1.961708679189755E-2</v>
      </c>
      <c r="S100" s="5">
        <f t="shared" si="27"/>
        <v>1205150.7862083968</v>
      </c>
      <c r="T100" s="10">
        <f t="shared" si="32"/>
        <v>2.8838889215348759E-2</v>
      </c>
      <c r="U100" s="5">
        <f t="shared" si="28"/>
        <v>1224542.888544736</v>
      </c>
      <c r="V100" s="10">
        <f t="shared" si="33"/>
        <v>-6.0510201504215072E-2</v>
      </c>
      <c r="W100" s="5">
        <f t="shared" si="23"/>
        <v>1065351.3826848972</v>
      </c>
    </row>
    <row r="101" spans="1:23" x14ac:dyDescent="0.2">
      <c r="A101" s="19">
        <v>42460</v>
      </c>
      <c r="B101" s="26">
        <v>1.2131512805652277E-3</v>
      </c>
      <c r="C101" s="27">
        <v>-1.9034337732768875E-2</v>
      </c>
      <c r="D101" s="28">
        <v>-2.88063915396242E-2</v>
      </c>
      <c r="E101" s="31">
        <v>6.5245408725844667E-2</v>
      </c>
      <c r="G101" s="20">
        <v>40091</v>
      </c>
      <c r="H101" s="22">
        <v>1105730.6460097018</v>
      </c>
      <c r="I101" s="22">
        <f t="shared" si="24"/>
        <v>1960.8256872072816</v>
      </c>
      <c r="K101" s="17">
        <f t="shared" si="29"/>
        <v>42401</v>
      </c>
      <c r="L101" s="17">
        <f t="shared" si="25"/>
        <v>42429</v>
      </c>
      <c r="M101" s="1">
        <f t="shared" si="20"/>
        <v>1593.4572530379519</v>
      </c>
      <c r="N101" s="23">
        <f t="shared" si="21"/>
        <v>1294539.619321675</v>
      </c>
      <c r="O101" s="24">
        <f t="shared" si="22"/>
        <v>1.23242351443964E-3</v>
      </c>
      <c r="P101" s="10">
        <f t="shared" si="30"/>
        <v>4.685275022325186E-3</v>
      </c>
      <c r="Q101" s="5">
        <f t="shared" si="26"/>
        <v>1249665.0843387046</v>
      </c>
      <c r="R101" s="10">
        <f t="shared" si="31"/>
        <v>1.8903606604703357E-2</v>
      </c>
      <c r="S101" s="5">
        <f t="shared" si="27"/>
        <v>1227932.4825702291</v>
      </c>
      <c r="T101" s="10">
        <f t="shared" si="32"/>
        <v>2.3059419643904421E-2</v>
      </c>
      <c r="U101" s="5">
        <f t="shared" si="28"/>
        <v>1252780.1368836479</v>
      </c>
      <c r="V101" s="10">
        <f t="shared" si="33"/>
        <v>-9.6045393034597734E-3</v>
      </c>
      <c r="W101" s="5">
        <f t="shared" si="23"/>
        <v>1055119.173457905</v>
      </c>
    </row>
    <row r="102" spans="1:23" x14ac:dyDescent="0.2">
      <c r="A102" s="19">
        <v>42490</v>
      </c>
      <c r="B102" s="26">
        <v>1.4442701569487184E-2</v>
      </c>
      <c r="C102" s="27">
        <v>-5.257653213769231E-4</v>
      </c>
      <c r="D102" s="28">
        <v>-2.1865546546278411E-2</v>
      </c>
      <c r="E102" s="31">
        <v>1.3758706890275078E-2</v>
      </c>
      <c r="G102" s="20">
        <v>40098</v>
      </c>
      <c r="H102" s="22">
        <v>1107735.1936716211</v>
      </c>
      <c r="I102" s="22">
        <f t="shared" si="24"/>
        <v>2004.5476619193796</v>
      </c>
      <c r="K102" s="17">
        <f t="shared" si="29"/>
        <v>42430</v>
      </c>
      <c r="L102" s="17">
        <f t="shared" si="25"/>
        <v>42460</v>
      </c>
      <c r="M102" s="1">
        <f t="shared" si="20"/>
        <v>2173.4660812516231</v>
      </c>
      <c r="N102" s="23">
        <f t="shared" si="21"/>
        <v>1296713.0854029267</v>
      </c>
      <c r="O102" s="24">
        <f t="shared" si="22"/>
        <v>1.678949063289803E-3</v>
      </c>
      <c r="P102" s="10">
        <f t="shared" si="30"/>
        <v>1.2131512805652277E-3</v>
      </c>
      <c r="Q102" s="5">
        <f t="shared" si="26"/>
        <v>1251181.1171360479</v>
      </c>
      <c r="R102" s="10">
        <f t="shared" si="31"/>
        <v>-1.9034337732768875E-2</v>
      </c>
      <c r="S102" s="5">
        <f t="shared" si="27"/>
        <v>1204559.6009839501</v>
      </c>
      <c r="T102" s="10">
        <f t="shared" si="32"/>
        <v>-2.88063915396242E-2</v>
      </c>
      <c r="U102" s="5">
        <f t="shared" si="28"/>
        <v>1216692.0617475135</v>
      </c>
      <c r="V102" s="10">
        <f t="shared" si="33"/>
        <v>6.5245408725844667E-2</v>
      </c>
      <c r="W102" s="5">
        <f t="shared" si="23"/>
        <v>1123960.8551846414</v>
      </c>
    </row>
    <row r="103" spans="1:23" x14ac:dyDescent="0.2">
      <c r="A103" s="19">
        <v>42521</v>
      </c>
      <c r="B103" s="26">
        <v>2.4405999943826373E-3</v>
      </c>
      <c r="C103" s="27">
        <v>-1.614361621066962E-2</v>
      </c>
      <c r="D103" s="28">
        <v>-1.5581185458819534E-2</v>
      </c>
      <c r="E103" s="31">
        <v>2.2845398241318547E-3</v>
      </c>
      <c r="G103" s="20">
        <v>40105</v>
      </c>
      <c r="H103" s="22">
        <v>1104779.22157377</v>
      </c>
      <c r="I103" s="22">
        <f t="shared" si="24"/>
        <v>-2955.9720978511032</v>
      </c>
      <c r="K103" s="17">
        <f t="shared" si="29"/>
        <v>42461</v>
      </c>
      <c r="L103" s="17">
        <f t="shared" si="25"/>
        <v>42490</v>
      </c>
      <c r="M103" s="1">
        <f t="shared" si="20"/>
        <v>-231.12212493782863</v>
      </c>
      <c r="N103" s="23">
        <f t="shared" si="21"/>
        <v>1296481.9632779888</v>
      </c>
      <c r="O103" s="24">
        <f t="shared" si="22"/>
        <v>-1.7823690339791032E-4</v>
      </c>
      <c r="P103" s="10">
        <f t="shared" si="30"/>
        <v>1.4442701569487184E-2</v>
      </c>
      <c r="Q103" s="5">
        <f t="shared" si="26"/>
        <v>1269251.5526202216</v>
      </c>
      <c r="R103" s="10">
        <f t="shared" si="31"/>
        <v>-5.257653213769231E-4</v>
      </c>
      <c r="S103" s="5">
        <f t="shared" si="27"/>
        <v>1203926.285318221</v>
      </c>
      <c r="T103" s="10">
        <f t="shared" si="32"/>
        <v>-2.1865546546278411E-2</v>
      </c>
      <c r="U103" s="5">
        <f t="shared" si="28"/>
        <v>1190088.4248388859</v>
      </c>
      <c r="V103" s="10">
        <f t="shared" si="33"/>
        <v>1.3758706890275078E-2</v>
      </c>
      <c r="W103" s="5">
        <f t="shared" si="23"/>
        <v>1139425.1031472699</v>
      </c>
    </row>
    <row r="104" spans="1:23" x14ac:dyDescent="0.2">
      <c r="A104" s="19">
        <v>42551</v>
      </c>
      <c r="B104" s="26">
        <v>-1.3897163350655575E-2</v>
      </c>
      <c r="C104" s="27">
        <v>2.0354307219239018E-2</v>
      </c>
      <c r="D104" s="28">
        <v>2.1286031514882779E-2</v>
      </c>
      <c r="E104" s="31">
        <v>-1.2768920341595304E-2</v>
      </c>
      <c r="G104" s="20">
        <v>40112</v>
      </c>
      <c r="H104" s="22">
        <v>1108074.2937504202</v>
      </c>
      <c r="I104" s="22">
        <f t="shared" si="24"/>
        <v>3295.0721766501665</v>
      </c>
      <c r="K104" s="17">
        <f t="shared" si="29"/>
        <v>42491</v>
      </c>
      <c r="L104" s="17">
        <f t="shared" si="25"/>
        <v>42521</v>
      </c>
      <c r="M104" s="1">
        <f t="shared" si="20"/>
        <v>-8103.4939336997923</v>
      </c>
      <c r="N104" s="23">
        <f t="shared" si="21"/>
        <v>1288378.469344289</v>
      </c>
      <c r="O104" s="24">
        <f t="shared" si="22"/>
        <v>-6.2503715155520778E-3</v>
      </c>
      <c r="P104" s="10">
        <f t="shared" si="30"/>
        <v>2.4405999943826373E-3</v>
      </c>
      <c r="Q104" s="5">
        <f t="shared" si="26"/>
        <v>1272349.2879524166</v>
      </c>
      <c r="R104" s="10">
        <f t="shared" si="31"/>
        <v>-1.614361621066962E-2</v>
      </c>
      <c r="S104" s="5">
        <f t="shared" si="27"/>
        <v>1184490.5614221066</v>
      </c>
      <c r="T104" s="10">
        <f t="shared" si="32"/>
        <v>-1.5581185458819534E-2</v>
      </c>
      <c r="U104" s="5">
        <f t="shared" si="28"/>
        <v>1171545.4363790769</v>
      </c>
      <c r="V104" s="10">
        <f t="shared" si="33"/>
        <v>2.2845398241318547E-3</v>
      </c>
      <c r="W104" s="5">
        <f t="shared" si="23"/>
        <v>1142028.1651720253</v>
      </c>
    </row>
    <row r="105" spans="1:23" x14ac:dyDescent="0.2">
      <c r="A105" s="19">
        <v>42582</v>
      </c>
      <c r="B105" s="26">
        <v>-5.5555555555555714E-3</v>
      </c>
      <c r="C105" s="27">
        <v>5.9181378612390744E-3</v>
      </c>
      <c r="D105" s="28">
        <v>1.4193110647181442E-2</v>
      </c>
      <c r="E105" s="31">
        <v>4.1470333831348259E-2</v>
      </c>
      <c r="G105" s="20">
        <v>40119</v>
      </c>
      <c r="H105" s="22">
        <v>1111726.6773743441</v>
      </c>
      <c r="I105" s="22">
        <f t="shared" si="24"/>
        <v>3652.3836239238735</v>
      </c>
      <c r="K105" s="17">
        <f t="shared" si="29"/>
        <v>42522</v>
      </c>
      <c r="L105" s="17">
        <f t="shared" si="25"/>
        <v>42551</v>
      </c>
      <c r="M105" s="1">
        <f t="shared" si="20"/>
        <v>381.50145199568942</v>
      </c>
      <c r="N105" s="23">
        <f t="shared" si="21"/>
        <v>1288759.9707962847</v>
      </c>
      <c r="O105" s="24">
        <f t="shared" si="22"/>
        <v>2.9610976981775394E-4</v>
      </c>
      <c r="P105" s="10">
        <f t="shared" si="30"/>
        <v>-1.3897163350655575E-2</v>
      </c>
      <c r="Q105" s="5">
        <f t="shared" si="26"/>
        <v>1254667.2420586515</v>
      </c>
      <c r="R105" s="10">
        <f t="shared" si="31"/>
        <v>2.0354307219239018E-2</v>
      </c>
      <c r="S105" s="5">
        <f t="shared" si="27"/>
        <v>1208600.0462075809</v>
      </c>
      <c r="T105" s="10">
        <f t="shared" si="32"/>
        <v>2.1286031514882779E-2</v>
      </c>
      <c r="U105" s="5">
        <f t="shared" si="28"/>
        <v>1196482.9894589591</v>
      </c>
      <c r="V105" s="10">
        <f t="shared" si="33"/>
        <v>-1.2768920341595304E-2</v>
      </c>
      <c r="W105" s="5">
        <f t="shared" si="23"/>
        <v>1127445.6985030856</v>
      </c>
    </row>
    <row r="106" spans="1:23" x14ac:dyDescent="0.2">
      <c r="A106" s="19">
        <v>42613</v>
      </c>
      <c r="B106" s="26">
        <v>-5.5414783792116394E-3</v>
      </c>
      <c r="C106" s="27">
        <v>-2.1047148160610193E-2</v>
      </c>
      <c r="D106" s="28">
        <v>-2.0952102569275013E-2</v>
      </c>
      <c r="E106" s="31">
        <v>-1.3160722271589975E-3</v>
      </c>
      <c r="G106" s="20">
        <v>40126</v>
      </c>
      <c r="H106" s="22">
        <v>1115005.0031304241</v>
      </c>
      <c r="I106" s="22">
        <f t="shared" si="24"/>
        <v>3278.325756079983</v>
      </c>
      <c r="K106" s="17">
        <f t="shared" ref="K106:K110" si="34">EOMONTH(K105,0)+1</f>
        <v>42552</v>
      </c>
      <c r="L106" s="17">
        <f t="shared" si="25"/>
        <v>42582</v>
      </c>
      <c r="M106" s="1">
        <f t="shared" si="20"/>
        <v>-4565.9169703621883</v>
      </c>
      <c r="N106" s="23">
        <f t="shared" si="21"/>
        <v>1284194.0538259225</v>
      </c>
      <c r="O106" s="24">
        <f t="shared" si="22"/>
        <v>-3.5428761552401822E-3</v>
      </c>
      <c r="P106" s="10">
        <f t="shared" si="30"/>
        <v>-5.5555555555555714E-3</v>
      </c>
      <c r="Q106" s="5">
        <f t="shared" si="26"/>
        <v>1247696.8684916589</v>
      </c>
      <c r="R106" s="10">
        <f t="shared" si="31"/>
        <v>5.9181378612390744E-3</v>
      </c>
      <c r="S106" s="5">
        <f t="shared" si="27"/>
        <v>1215752.7079001374</v>
      </c>
      <c r="T106" s="10">
        <f t="shared" si="32"/>
        <v>1.4193110647181442E-2</v>
      </c>
      <c r="U106" s="5">
        <f t="shared" si="28"/>
        <v>1213464.8049158207</v>
      </c>
      <c r="V106" s="10">
        <f t="shared" si="33"/>
        <v>4.1470333831348259E-2</v>
      </c>
      <c r="W106" s="5">
        <f t="shared" si="23"/>
        <v>1174201.2479967263</v>
      </c>
    </row>
    <row r="107" spans="1:23" x14ac:dyDescent="0.2">
      <c r="A107" s="19">
        <v>42643</v>
      </c>
      <c r="B107" s="26">
        <v>-7.4852563133222813E-3</v>
      </c>
      <c r="C107" s="27">
        <v>-6.7052247540638635E-3</v>
      </c>
      <c r="D107" s="28">
        <v>-1.6651949034943811E-2</v>
      </c>
      <c r="E107" s="31">
        <v>3.5713371840114406E-3</v>
      </c>
      <c r="G107" s="20">
        <v>40133</v>
      </c>
      <c r="H107" s="22">
        <v>1116818.3672268924</v>
      </c>
      <c r="I107" s="22">
        <f t="shared" si="24"/>
        <v>1813.3640964683145</v>
      </c>
      <c r="K107" s="17">
        <f t="shared" si="34"/>
        <v>42583</v>
      </c>
      <c r="L107" s="17">
        <f t="shared" si="25"/>
        <v>42613</v>
      </c>
      <c r="M107" s="1">
        <f t="shared" si="20"/>
        <v>2617.1349119690713</v>
      </c>
      <c r="N107" s="23">
        <f t="shared" si="21"/>
        <v>1286811.1887378916</v>
      </c>
      <c r="O107" s="24">
        <f t="shared" si="22"/>
        <v>2.0379590640309253E-3</v>
      </c>
      <c r="P107" s="10">
        <f t="shared" si="30"/>
        <v>-5.5414783792116394E-3</v>
      </c>
      <c r="Q107" s="5">
        <f t="shared" si="26"/>
        <v>1240782.7832711025</v>
      </c>
      <c r="R107" s="10">
        <f t="shared" si="31"/>
        <v>-2.1047148160610193E-2</v>
      </c>
      <c r="S107" s="5">
        <f t="shared" si="27"/>
        <v>1190164.5805303003</v>
      </c>
      <c r="T107" s="10">
        <f t="shared" si="32"/>
        <v>-2.0952102569275013E-2</v>
      </c>
      <c r="U107" s="5">
        <f t="shared" si="28"/>
        <v>1188040.1658590192</v>
      </c>
      <c r="V107" s="10">
        <f t="shared" si="33"/>
        <v>-1.3160722271589975E-3</v>
      </c>
      <c r="W107" s="5">
        <f t="shared" si="23"/>
        <v>1172655.9143451424</v>
      </c>
    </row>
    <row r="108" spans="1:23" x14ac:dyDescent="0.2">
      <c r="A108" s="19">
        <v>42674</v>
      </c>
      <c r="B108" s="26">
        <v>8.1023843985678929E-3</v>
      </c>
      <c r="C108" s="27">
        <v>-1.8853543603992905E-2</v>
      </c>
      <c r="D108" s="28">
        <v>-2.0954671798161257E-2</v>
      </c>
      <c r="E108" s="31">
        <v>-2.0133108106150245E-2</v>
      </c>
      <c r="G108" s="20">
        <v>40140</v>
      </c>
      <c r="H108" s="22">
        <v>1120476.6685579852</v>
      </c>
      <c r="I108" s="22">
        <f t="shared" si="24"/>
        <v>3658.3013310928363</v>
      </c>
      <c r="K108" s="17">
        <f t="shared" si="34"/>
        <v>42614</v>
      </c>
      <c r="L108" s="17">
        <f t="shared" si="25"/>
        <v>42643</v>
      </c>
      <c r="M108" s="1">
        <f t="shared" si="20"/>
        <v>9510.6134433113039</v>
      </c>
      <c r="N108" s="23">
        <f t="shared" si="21"/>
        <v>1296321.8021812029</v>
      </c>
      <c r="O108" s="24">
        <f t="shared" si="22"/>
        <v>7.3908383192093918E-3</v>
      </c>
      <c r="P108" s="10">
        <f t="shared" si="30"/>
        <v>-7.4852563133222813E-3</v>
      </c>
      <c r="Q108" s="5">
        <f t="shared" si="26"/>
        <v>1231495.2061091608</v>
      </c>
      <c r="R108" s="10">
        <f t="shared" si="31"/>
        <v>-6.7052247540638635E-3</v>
      </c>
      <c r="S108" s="5">
        <f t="shared" si="27"/>
        <v>1182184.2595235184</v>
      </c>
      <c r="T108" s="10">
        <f t="shared" si="32"/>
        <v>-1.6651949034943811E-2</v>
      </c>
      <c r="U108" s="5">
        <f t="shared" si="28"/>
        <v>1168256.9815656685</v>
      </c>
      <c r="V108" s="10">
        <f t="shared" si="33"/>
        <v>3.5713371840114406E-3</v>
      </c>
      <c r="W108" s="5">
        <f t="shared" si="23"/>
        <v>1176843.864016094</v>
      </c>
    </row>
    <row r="109" spans="1:23" x14ac:dyDescent="0.2">
      <c r="A109" s="19">
        <v>42704</v>
      </c>
      <c r="B109" s="26">
        <v>3.1012531964670132E-3</v>
      </c>
      <c r="C109" s="27">
        <v>0</v>
      </c>
      <c r="D109" s="28">
        <v>-9.3197306395835251E-3</v>
      </c>
      <c r="E109" s="31">
        <v>1.2518022711869605E-2</v>
      </c>
      <c r="G109" s="20">
        <v>40147</v>
      </c>
      <c r="H109" s="22">
        <v>1123792.5864432615</v>
      </c>
      <c r="I109" s="22">
        <f t="shared" si="24"/>
        <v>3315.9178852762561</v>
      </c>
      <c r="K109" s="17">
        <f t="shared" si="34"/>
        <v>42644</v>
      </c>
      <c r="L109" s="17">
        <f t="shared" si="25"/>
        <v>42674</v>
      </c>
      <c r="M109" s="1">
        <f t="shared" si="20"/>
        <v>5682.2754297705833</v>
      </c>
      <c r="N109" s="23">
        <f t="shared" si="21"/>
        <v>1302004.0776109735</v>
      </c>
      <c r="O109" s="24">
        <f t="shared" si="22"/>
        <v>4.3833833699391533E-3</v>
      </c>
      <c r="P109" s="10">
        <f t="shared" si="30"/>
        <v>8.1023843985678929E-3</v>
      </c>
      <c r="Q109" s="5">
        <f t="shared" si="26"/>
        <v>1241473.2536540509</v>
      </c>
      <c r="R109" s="10">
        <f t="shared" si="31"/>
        <v>-1.8853543603992905E-2</v>
      </c>
      <c r="S109" s="5">
        <f t="shared" si="27"/>
        <v>1159895.8970386377</v>
      </c>
      <c r="T109" s="10">
        <f t="shared" si="32"/>
        <v>-2.0954671798161257E-2</v>
      </c>
      <c r="U109" s="5">
        <f t="shared" si="28"/>
        <v>1143776.5399410494</v>
      </c>
      <c r="V109" s="10">
        <f t="shared" si="33"/>
        <v>-2.0133108106150245E-2</v>
      </c>
      <c r="W109" s="5">
        <f t="shared" si="23"/>
        <v>1153150.3392777985</v>
      </c>
    </row>
    <row r="110" spans="1:23" x14ac:dyDescent="0.2">
      <c r="A110" s="19">
        <v>42735</v>
      </c>
      <c r="B110" s="26">
        <v>3.3267040318206396E-3</v>
      </c>
      <c r="C110" s="27">
        <v>2.1559224008541379E-3</v>
      </c>
      <c r="D110" s="28">
        <v>4.2468344384876391E-3</v>
      </c>
      <c r="E110" s="31">
        <v>2.2855704347145577E-2</v>
      </c>
      <c r="G110" s="20">
        <v>40154</v>
      </c>
      <c r="H110" s="22">
        <v>1127985.6266021763</v>
      </c>
      <c r="I110" s="22">
        <f t="shared" si="24"/>
        <v>4193.0401589148678</v>
      </c>
      <c r="K110" s="17">
        <f t="shared" si="34"/>
        <v>42675</v>
      </c>
      <c r="L110" s="17">
        <f t="shared" si="25"/>
        <v>42704</v>
      </c>
      <c r="M110" s="1">
        <f t="shared" si="20"/>
        <v>9308.6776339809876</v>
      </c>
      <c r="N110" s="23">
        <f t="shared" si="21"/>
        <v>1311312.7552449545</v>
      </c>
      <c r="O110" s="24">
        <f t="shared" si="22"/>
        <v>7.1494996014616063E-3</v>
      </c>
      <c r="P110" s="10">
        <f t="shared" si="30"/>
        <v>3.1012531964670132E-3</v>
      </c>
      <c r="Q110" s="5">
        <f t="shared" si="26"/>
        <v>1245323.3765502737</v>
      </c>
      <c r="R110" s="10">
        <f t="shared" si="31"/>
        <v>0</v>
      </c>
      <c r="S110" s="5">
        <f t="shared" si="27"/>
        <v>1159895.8970386377</v>
      </c>
      <c r="T110" s="10">
        <f t="shared" si="32"/>
        <v>-9.3197306395835251E-3</v>
      </c>
      <c r="U110" s="5">
        <f t="shared" si="28"/>
        <v>1133116.850676924</v>
      </c>
      <c r="V110" s="10">
        <f t="shared" si="33"/>
        <v>1.2518022711869605E-2</v>
      </c>
      <c r="W110" s="5">
        <f t="shared" si="23"/>
        <v>1167585.5014150781</v>
      </c>
    </row>
    <row r="111" spans="1:23" x14ac:dyDescent="0.2">
      <c r="A111" s="19">
        <v>42766</v>
      </c>
      <c r="B111" s="26">
        <v>-6.5983109285087946E-3</v>
      </c>
      <c r="C111" s="27">
        <v>-9.9777505749425194E-3</v>
      </c>
      <c r="D111" s="28">
        <v>-1.4385638726969177E-2</v>
      </c>
      <c r="E111" s="31">
        <v>2.3515035232580743E-2</v>
      </c>
      <c r="G111" s="20">
        <v>40161</v>
      </c>
      <c r="H111" s="22">
        <v>1126668.2116880408</v>
      </c>
      <c r="I111" s="22">
        <f t="shared" si="24"/>
        <v>-1317.4149141355883</v>
      </c>
      <c r="K111" s="17">
        <f t="shared" ref="K111" si="35">EOMONTH(K110,0)+1</f>
        <v>42705</v>
      </c>
      <c r="L111" s="17">
        <f t="shared" si="25"/>
        <v>42735</v>
      </c>
      <c r="M111" s="1">
        <f>SUMIFS(I:I,G:G,"&gt;="&amp;K111,G:G,"&lt;="&amp;L111)</f>
        <v>7446.0391107420437</v>
      </c>
      <c r="N111" s="23">
        <f t="shared" ref="N111" si="36">N110+M111</f>
        <v>1318758.7943556965</v>
      </c>
      <c r="O111" s="24">
        <f t="shared" si="22"/>
        <v>5.6783090692587024E-3</v>
      </c>
      <c r="P111" s="10">
        <f t="shared" si="30"/>
        <v>3.3267040318206396E-3</v>
      </c>
      <c r="Q111" s="5">
        <f t="shared" si="26"/>
        <v>1249466.1988479639</v>
      </c>
      <c r="R111" s="10">
        <f t="shared" si="31"/>
        <v>2.1559224008541379E-3</v>
      </c>
      <c r="S111" s="5">
        <f t="shared" si="27"/>
        <v>1162396.5425857219</v>
      </c>
      <c r="T111" s="10">
        <f t="shared" si="32"/>
        <v>4.2468344384876391E-3</v>
      </c>
      <c r="U111" s="5">
        <f t="shared" si="28"/>
        <v>1137929.0103412094</v>
      </c>
      <c r="V111" s="10">
        <f t="shared" si="33"/>
        <v>2.2855704347145577E-2</v>
      </c>
      <c r="W111" s="5">
        <f t="shared" si="23"/>
        <v>1194271.4904354347</v>
      </c>
    </row>
    <row r="112" spans="1:23" x14ac:dyDescent="0.2">
      <c r="A112" s="19">
        <v>42794</v>
      </c>
      <c r="B112" s="26">
        <v>4.3127035042793693E-3</v>
      </c>
      <c r="C112" s="27">
        <v>4.7545434469141411E-3</v>
      </c>
      <c r="D112" s="28">
        <v>5.7916949699891515E-3</v>
      </c>
      <c r="E112" s="31">
        <v>2.5831287659004686E-2</v>
      </c>
      <c r="G112" s="20">
        <v>40168</v>
      </c>
      <c r="H112" s="22">
        <v>1128530.3964696177</v>
      </c>
      <c r="I112" s="22">
        <f t="shared" si="24"/>
        <v>1862.1847815769725</v>
      </c>
      <c r="K112" s="17"/>
      <c r="L112" s="17"/>
      <c r="O112" s="24"/>
    </row>
    <row r="113" spans="1:9" x14ac:dyDescent="0.2">
      <c r="A113" s="19">
        <v>42825</v>
      </c>
      <c r="B113" s="26">
        <v>7.0079637319815898E-3</v>
      </c>
      <c r="C113" s="27">
        <v>-7.9690172133123835E-3</v>
      </c>
      <c r="D113" s="28">
        <v>-9.3112240661373854E-3</v>
      </c>
      <c r="E113" s="31">
        <v>8.1524990482405718E-3</v>
      </c>
      <c r="G113" s="20">
        <v>40175</v>
      </c>
      <c r="H113" s="22">
        <v>1130037.4733120224</v>
      </c>
      <c r="I113" s="22">
        <f t="shared" si="24"/>
        <v>1507.0768424046692</v>
      </c>
    </row>
    <row r="114" spans="1:9" x14ac:dyDescent="0.2">
      <c r="A114" s="19">
        <v>42855</v>
      </c>
      <c r="B114" s="26">
        <v>0</v>
      </c>
      <c r="C114" s="27">
        <v>0</v>
      </c>
      <c r="D114" s="28">
        <v>0</v>
      </c>
      <c r="E114" s="31">
        <v>1.3265432731470668E-2</v>
      </c>
      <c r="G114" s="20">
        <v>40182</v>
      </c>
      <c r="H114" s="22">
        <v>1131793.8550428685</v>
      </c>
      <c r="I114" s="22">
        <f t="shared" si="24"/>
        <v>1756.3817308461294</v>
      </c>
    </row>
    <row r="115" spans="1:9" x14ac:dyDescent="0.2">
      <c r="G115" s="20">
        <v>40189</v>
      </c>
      <c r="H115" s="22">
        <v>1135159.9934964923</v>
      </c>
      <c r="I115" s="22">
        <f t="shared" si="24"/>
        <v>3366.1384536237456</v>
      </c>
    </row>
    <row r="116" spans="1:9" x14ac:dyDescent="0.2">
      <c r="G116" s="20">
        <v>40196</v>
      </c>
      <c r="H116" s="22">
        <v>1111605.7635498783</v>
      </c>
      <c r="I116" s="22">
        <f t="shared" si="24"/>
        <v>-23554.22994661401</v>
      </c>
    </row>
    <row r="117" spans="1:9" x14ac:dyDescent="0.2">
      <c r="G117" s="20">
        <v>40203</v>
      </c>
      <c r="H117" s="22">
        <v>1112067.8672580787</v>
      </c>
      <c r="I117" s="22">
        <f t="shared" si="24"/>
        <v>462.10370820038952</v>
      </c>
    </row>
    <row r="118" spans="1:9" x14ac:dyDescent="0.2">
      <c r="G118" s="20">
        <v>40210</v>
      </c>
      <c r="H118" s="22">
        <v>1113891.7696953535</v>
      </c>
      <c r="I118" s="22">
        <f t="shared" si="24"/>
        <v>1823.9024372748099</v>
      </c>
    </row>
    <row r="119" spans="1:9" x14ac:dyDescent="0.2">
      <c r="G119" s="20">
        <v>40217</v>
      </c>
      <c r="H119" s="22">
        <v>1115784.8222485252</v>
      </c>
      <c r="I119" s="22">
        <f t="shared" si="24"/>
        <v>1893.0525531717576</v>
      </c>
    </row>
    <row r="120" spans="1:9" x14ac:dyDescent="0.2">
      <c r="G120" s="20">
        <v>40224</v>
      </c>
      <c r="H120" s="22">
        <v>1118394.5895691765</v>
      </c>
      <c r="I120" s="22">
        <f t="shared" si="24"/>
        <v>2609.7673206513282</v>
      </c>
    </row>
    <row r="121" spans="1:9" x14ac:dyDescent="0.2">
      <c r="G121" s="20">
        <v>40231</v>
      </c>
      <c r="H121" s="22">
        <v>1120711.7393921323</v>
      </c>
      <c r="I121" s="22">
        <f t="shared" si="24"/>
        <v>2317.1498229557183</v>
      </c>
    </row>
    <row r="122" spans="1:9" x14ac:dyDescent="0.2">
      <c r="G122" s="20">
        <v>40238</v>
      </c>
      <c r="H122" s="22">
        <v>1122962.4030476683</v>
      </c>
      <c r="I122" s="22">
        <f t="shared" si="24"/>
        <v>2250.6636555360164</v>
      </c>
    </row>
    <row r="123" spans="1:9" x14ac:dyDescent="0.2">
      <c r="G123" s="20">
        <v>40245</v>
      </c>
      <c r="H123" s="22">
        <v>1125183.4581411663</v>
      </c>
      <c r="I123" s="22">
        <f t="shared" si="24"/>
        <v>2221.0550934979692</v>
      </c>
    </row>
    <row r="124" spans="1:9" x14ac:dyDescent="0.2">
      <c r="G124" s="20">
        <v>40252</v>
      </c>
      <c r="H124" s="22">
        <v>1128040.9043651368</v>
      </c>
      <c r="I124" s="22">
        <f t="shared" si="24"/>
        <v>2857.4462239705026</v>
      </c>
    </row>
    <row r="125" spans="1:9" x14ac:dyDescent="0.2">
      <c r="G125" s="20">
        <v>40259</v>
      </c>
      <c r="H125" s="22">
        <v>1129540.3534568662</v>
      </c>
      <c r="I125" s="22">
        <f t="shared" si="24"/>
        <v>1499.4490917294752</v>
      </c>
    </row>
    <row r="126" spans="1:9" x14ac:dyDescent="0.2">
      <c r="G126" s="20">
        <v>40266</v>
      </c>
      <c r="H126" s="22">
        <v>1131046.40263583</v>
      </c>
      <c r="I126" s="22">
        <f t="shared" si="24"/>
        <v>1506.0491789637599</v>
      </c>
    </row>
    <row r="127" spans="1:9" x14ac:dyDescent="0.2">
      <c r="G127" s="20">
        <v>40273</v>
      </c>
      <c r="H127" s="22">
        <v>1132474.525900936</v>
      </c>
      <c r="I127" s="22">
        <f t="shared" si="24"/>
        <v>1428.1232651059981</v>
      </c>
    </row>
    <row r="128" spans="1:9" x14ac:dyDescent="0.2">
      <c r="G128" s="20">
        <v>40280</v>
      </c>
      <c r="H128" s="22">
        <v>1131228.7704654511</v>
      </c>
      <c r="I128" s="22">
        <f t="shared" si="24"/>
        <v>-1245.7554354849271</v>
      </c>
    </row>
    <row r="129" spans="1:9" x14ac:dyDescent="0.2">
      <c r="G129" s="20">
        <v>40287</v>
      </c>
      <c r="H129" s="22">
        <v>1129839.22089001</v>
      </c>
      <c r="I129" s="22">
        <f t="shared" si="24"/>
        <v>-1389.5495754410513</v>
      </c>
    </row>
    <row r="130" spans="1:9" x14ac:dyDescent="0.2">
      <c r="A130" s="16"/>
      <c r="G130" s="20">
        <v>40294</v>
      </c>
      <c r="H130" s="22">
        <v>1131376.9151198205</v>
      </c>
      <c r="I130" s="22">
        <f t="shared" si="24"/>
        <v>1537.6942298104987</v>
      </c>
    </row>
    <row r="131" spans="1:9" x14ac:dyDescent="0.2">
      <c r="G131" s="20">
        <v>40301</v>
      </c>
      <c r="H131" s="22">
        <v>1131370.2318337753</v>
      </c>
      <c r="I131" s="22">
        <f t="shared" si="24"/>
        <v>-6.6832860452122986</v>
      </c>
    </row>
    <row r="132" spans="1:9" x14ac:dyDescent="0.2">
      <c r="G132" s="20">
        <v>40308</v>
      </c>
      <c r="H132" s="22">
        <v>1133568.6641492532</v>
      </c>
      <c r="I132" s="22">
        <f t="shared" ref="I132:I195" si="37">H132-H131</f>
        <v>2198.4323154778685</v>
      </c>
    </row>
    <row r="133" spans="1:9" x14ac:dyDescent="0.2">
      <c r="G133" s="20">
        <v>40315</v>
      </c>
      <c r="H133" s="22">
        <v>1128116.9710104321</v>
      </c>
      <c r="I133" s="22">
        <f t="shared" si="37"/>
        <v>-5451.6931388210505</v>
      </c>
    </row>
    <row r="134" spans="1:9" x14ac:dyDescent="0.2">
      <c r="G134" s="20">
        <v>40322</v>
      </c>
      <c r="H134" s="22">
        <v>1130469.7459626771</v>
      </c>
      <c r="I134" s="22">
        <f t="shared" si="37"/>
        <v>2352.7749522449449</v>
      </c>
    </row>
    <row r="135" spans="1:9" x14ac:dyDescent="0.2">
      <c r="G135" s="20">
        <v>40329</v>
      </c>
      <c r="H135" s="22">
        <v>1132721.5811271667</v>
      </c>
      <c r="I135" s="22">
        <f t="shared" si="37"/>
        <v>2251.8351644896902</v>
      </c>
    </row>
    <row r="136" spans="1:9" x14ac:dyDescent="0.2">
      <c r="G136" s="20">
        <v>40336</v>
      </c>
      <c r="H136" s="22">
        <v>1135030.7687051059</v>
      </c>
      <c r="I136" s="22">
        <f t="shared" si="37"/>
        <v>2309.1875779391266</v>
      </c>
    </row>
    <row r="137" spans="1:9" x14ac:dyDescent="0.2">
      <c r="G137" s="20">
        <v>40343</v>
      </c>
      <c r="H137" s="22">
        <v>1139243.2965908439</v>
      </c>
      <c r="I137" s="22">
        <f t="shared" si="37"/>
        <v>4212.5278857380617</v>
      </c>
    </row>
    <row r="138" spans="1:9" x14ac:dyDescent="0.2">
      <c r="G138" s="20">
        <v>40350</v>
      </c>
      <c r="H138" s="22">
        <v>1143082.3747067039</v>
      </c>
      <c r="I138" s="22">
        <f t="shared" si="37"/>
        <v>3839.0781158600003</v>
      </c>
    </row>
    <row r="139" spans="1:9" x14ac:dyDescent="0.2">
      <c r="G139" s="20">
        <v>40357</v>
      </c>
      <c r="H139" s="22">
        <v>1135895.7181237764</v>
      </c>
      <c r="I139" s="22">
        <f t="shared" si="37"/>
        <v>-7186.6565829275642</v>
      </c>
    </row>
    <row r="140" spans="1:9" x14ac:dyDescent="0.2">
      <c r="G140" s="20">
        <v>40364</v>
      </c>
      <c r="H140" s="22">
        <v>1137675.597064438</v>
      </c>
      <c r="I140" s="22">
        <f t="shared" si="37"/>
        <v>1779.8789406616706</v>
      </c>
    </row>
    <row r="141" spans="1:9" x14ac:dyDescent="0.2">
      <c r="G141" s="20">
        <v>40371</v>
      </c>
      <c r="H141" s="22">
        <v>1136306.1226707092</v>
      </c>
      <c r="I141" s="22">
        <f t="shared" si="37"/>
        <v>-1369.4743937288877</v>
      </c>
    </row>
    <row r="142" spans="1:9" x14ac:dyDescent="0.2">
      <c r="G142" s="20">
        <v>40378</v>
      </c>
      <c r="H142" s="22">
        <v>1137007.4830096303</v>
      </c>
      <c r="I142" s="22">
        <f t="shared" si="37"/>
        <v>701.36033892119303</v>
      </c>
    </row>
    <row r="143" spans="1:9" x14ac:dyDescent="0.2">
      <c r="G143" s="20">
        <v>40385</v>
      </c>
      <c r="H143" s="22">
        <v>1138584.3460380617</v>
      </c>
      <c r="I143" s="22">
        <f t="shared" si="37"/>
        <v>1576.8630284313112</v>
      </c>
    </row>
    <row r="144" spans="1:9" x14ac:dyDescent="0.2">
      <c r="G144" s="20">
        <v>40392</v>
      </c>
      <c r="H144" s="22">
        <v>1141917.0949405606</v>
      </c>
      <c r="I144" s="22">
        <f t="shared" si="37"/>
        <v>3332.7489024989773</v>
      </c>
    </row>
    <row r="145" spans="1:9" x14ac:dyDescent="0.2">
      <c r="G145" s="20">
        <v>40399</v>
      </c>
      <c r="H145" s="22">
        <v>1137933.0378919817</v>
      </c>
      <c r="I145" s="22">
        <f t="shared" si="37"/>
        <v>-3984.0570485789794</v>
      </c>
    </row>
    <row r="146" spans="1:9" x14ac:dyDescent="0.2">
      <c r="G146" s="20">
        <v>40406</v>
      </c>
      <c r="H146" s="22">
        <v>1141809.7081526285</v>
      </c>
      <c r="I146" s="22">
        <f t="shared" si="37"/>
        <v>3876.6702606468461</v>
      </c>
    </row>
    <row r="147" spans="1:9" x14ac:dyDescent="0.2">
      <c r="G147" s="20">
        <v>40413</v>
      </c>
      <c r="H147" s="22">
        <v>1143755.8329750074</v>
      </c>
      <c r="I147" s="22">
        <f t="shared" si="37"/>
        <v>1946.1248223788571</v>
      </c>
    </row>
    <row r="148" spans="1:9" x14ac:dyDescent="0.2">
      <c r="G148" s="20">
        <v>40420</v>
      </c>
      <c r="H148" s="22">
        <v>1138826.6556023441</v>
      </c>
      <c r="I148" s="22">
        <f t="shared" si="37"/>
        <v>-4929.1773726632819</v>
      </c>
    </row>
    <row r="149" spans="1:9" x14ac:dyDescent="0.2">
      <c r="G149" s="20">
        <v>40427</v>
      </c>
      <c r="H149" s="22">
        <v>1138384.1930483372</v>
      </c>
      <c r="I149" s="22">
        <f t="shared" si="37"/>
        <v>-442.46255400683731</v>
      </c>
    </row>
    <row r="150" spans="1:9" x14ac:dyDescent="0.2">
      <c r="A150" s="16"/>
      <c r="G150" s="20">
        <v>40434</v>
      </c>
      <c r="H150" s="22">
        <v>1140308.8187015129</v>
      </c>
      <c r="I150" s="22">
        <f t="shared" si="37"/>
        <v>1924.6256531756371</v>
      </c>
    </row>
    <row r="151" spans="1:9" x14ac:dyDescent="0.2">
      <c r="G151" s="20">
        <v>40441</v>
      </c>
      <c r="H151" s="22">
        <v>1140273.840566885</v>
      </c>
      <c r="I151" s="22">
        <f t="shared" si="37"/>
        <v>-34.978134627919644</v>
      </c>
    </row>
    <row r="152" spans="1:9" x14ac:dyDescent="0.2">
      <c r="G152" s="20">
        <v>40448</v>
      </c>
      <c r="H152" s="22">
        <v>1143393.6615822723</v>
      </c>
      <c r="I152" s="22">
        <f t="shared" si="37"/>
        <v>3119.8210153873079</v>
      </c>
    </row>
    <row r="153" spans="1:9" x14ac:dyDescent="0.2">
      <c r="G153" s="20">
        <v>40455</v>
      </c>
      <c r="H153" s="22">
        <v>1142758.1068478951</v>
      </c>
      <c r="I153" s="22">
        <f t="shared" si="37"/>
        <v>-635.55473437719047</v>
      </c>
    </row>
    <row r="154" spans="1:9" x14ac:dyDescent="0.2">
      <c r="G154" s="20">
        <v>40462</v>
      </c>
      <c r="H154" s="22">
        <v>1146058.8507872941</v>
      </c>
      <c r="I154" s="22">
        <f t="shared" si="37"/>
        <v>3300.7439393990207</v>
      </c>
    </row>
    <row r="155" spans="1:9" x14ac:dyDescent="0.2">
      <c r="G155" s="20">
        <v>40469</v>
      </c>
      <c r="H155" s="22">
        <v>1149499.3114244707</v>
      </c>
      <c r="I155" s="22">
        <f t="shared" si="37"/>
        <v>3440.4606371766422</v>
      </c>
    </row>
    <row r="156" spans="1:9" x14ac:dyDescent="0.2">
      <c r="G156" s="20">
        <v>40476</v>
      </c>
      <c r="H156" s="22">
        <v>1143095.885730007</v>
      </c>
      <c r="I156" s="22">
        <f t="shared" si="37"/>
        <v>-6403.4256944637746</v>
      </c>
    </row>
    <row r="157" spans="1:9" x14ac:dyDescent="0.2">
      <c r="G157" s="20">
        <v>40483</v>
      </c>
      <c r="H157" s="22">
        <v>1146777.3288842135</v>
      </c>
      <c r="I157" s="22">
        <f t="shared" si="37"/>
        <v>3681.4431542064995</v>
      </c>
    </row>
    <row r="158" spans="1:9" x14ac:dyDescent="0.2">
      <c r="G158" s="20">
        <v>40490</v>
      </c>
      <c r="H158" s="22">
        <v>1149868.2153907034</v>
      </c>
      <c r="I158" s="22">
        <f t="shared" si="37"/>
        <v>3090.8865064899437</v>
      </c>
    </row>
    <row r="159" spans="1:9" x14ac:dyDescent="0.2">
      <c r="G159" s="20">
        <v>40497</v>
      </c>
      <c r="H159" s="22">
        <v>1153326.9341995725</v>
      </c>
      <c r="I159" s="22">
        <f t="shared" si="37"/>
        <v>3458.7188088691328</v>
      </c>
    </row>
    <row r="160" spans="1:9" x14ac:dyDescent="0.2">
      <c r="G160" s="20">
        <v>40504</v>
      </c>
      <c r="H160" s="22">
        <v>1156055.1678769244</v>
      </c>
      <c r="I160" s="22">
        <f t="shared" si="37"/>
        <v>2728.2336773518473</v>
      </c>
    </row>
    <row r="161" spans="7:9" x14ac:dyDescent="0.2">
      <c r="G161" s="20">
        <v>40511</v>
      </c>
      <c r="H161" s="22">
        <v>1152425.3104820044</v>
      </c>
      <c r="I161" s="22">
        <f t="shared" si="37"/>
        <v>-3629.8573949199636</v>
      </c>
    </row>
    <row r="162" spans="7:9" x14ac:dyDescent="0.2">
      <c r="G162" s="20">
        <v>40518</v>
      </c>
      <c r="H162" s="22">
        <v>1154554.9110076069</v>
      </c>
      <c r="I162" s="22">
        <f t="shared" si="37"/>
        <v>2129.6005256024655</v>
      </c>
    </row>
    <row r="163" spans="7:9" x14ac:dyDescent="0.2">
      <c r="G163" s="20">
        <v>40525</v>
      </c>
      <c r="H163" s="22">
        <v>1149052.4444937487</v>
      </c>
      <c r="I163" s="22">
        <f t="shared" si="37"/>
        <v>-5502.4665138581768</v>
      </c>
    </row>
    <row r="164" spans="7:9" x14ac:dyDescent="0.2">
      <c r="G164" s="20">
        <v>40532</v>
      </c>
      <c r="H164" s="22">
        <v>1150779.0951832449</v>
      </c>
      <c r="I164" s="22">
        <f t="shared" si="37"/>
        <v>1726.6506894961931</v>
      </c>
    </row>
    <row r="165" spans="7:9" x14ac:dyDescent="0.2">
      <c r="G165" s="20">
        <v>40539</v>
      </c>
      <c r="H165" s="22">
        <v>1148060.7738087357</v>
      </c>
      <c r="I165" s="22">
        <f t="shared" si="37"/>
        <v>-2718.3213745092507</v>
      </c>
    </row>
    <row r="166" spans="7:9" x14ac:dyDescent="0.2">
      <c r="G166" s="20">
        <v>40546</v>
      </c>
      <c r="H166" s="22">
        <v>1150259.6773766936</v>
      </c>
      <c r="I166" s="22">
        <f t="shared" si="37"/>
        <v>2198.9035679579247</v>
      </c>
    </row>
    <row r="167" spans="7:9" x14ac:dyDescent="0.2">
      <c r="G167" s="20">
        <v>40553</v>
      </c>
      <c r="H167" s="22">
        <v>1153153.0271066886</v>
      </c>
      <c r="I167" s="22">
        <f t="shared" si="37"/>
        <v>2893.3497299950104</v>
      </c>
    </row>
    <row r="168" spans="7:9" x14ac:dyDescent="0.2">
      <c r="G168" s="20">
        <v>40560</v>
      </c>
      <c r="H168" s="22">
        <v>1155664.2764132596</v>
      </c>
      <c r="I168" s="22">
        <f t="shared" si="37"/>
        <v>2511.2493065709714</v>
      </c>
    </row>
    <row r="169" spans="7:9" x14ac:dyDescent="0.2">
      <c r="G169" s="20">
        <v>40567</v>
      </c>
      <c r="H169" s="22">
        <v>1158420.5486298501</v>
      </c>
      <c r="I169" s="22">
        <f t="shared" si="37"/>
        <v>2756.272216590587</v>
      </c>
    </row>
    <row r="170" spans="7:9" x14ac:dyDescent="0.2">
      <c r="G170" s="20">
        <v>40574</v>
      </c>
      <c r="H170" s="22">
        <v>1159967.0887331527</v>
      </c>
      <c r="I170" s="22">
        <f t="shared" si="37"/>
        <v>1546.5401033025701</v>
      </c>
    </row>
    <row r="171" spans="7:9" x14ac:dyDescent="0.2">
      <c r="G171" s="20">
        <v>40581</v>
      </c>
      <c r="H171" s="22">
        <v>1162530.9097335662</v>
      </c>
      <c r="I171" s="22">
        <f t="shared" si="37"/>
        <v>2563.8210004135035</v>
      </c>
    </row>
    <row r="172" spans="7:9" x14ac:dyDescent="0.2">
      <c r="G172" s="20">
        <v>40588</v>
      </c>
      <c r="H172" s="22">
        <v>1164566.9194422669</v>
      </c>
      <c r="I172" s="22">
        <f t="shared" si="37"/>
        <v>2036.0097087007016</v>
      </c>
    </row>
    <row r="173" spans="7:9" x14ac:dyDescent="0.2">
      <c r="G173" s="20">
        <v>40595</v>
      </c>
      <c r="H173" s="22">
        <v>1162327.1198503028</v>
      </c>
      <c r="I173" s="22">
        <f t="shared" si="37"/>
        <v>-2239.7995919641107</v>
      </c>
    </row>
    <row r="174" spans="7:9" x14ac:dyDescent="0.2">
      <c r="G174" s="20">
        <v>40602</v>
      </c>
      <c r="H174" s="22">
        <v>1164911.0286373456</v>
      </c>
      <c r="I174" s="22">
        <f t="shared" si="37"/>
        <v>2583.9087870428339</v>
      </c>
    </row>
    <row r="175" spans="7:9" x14ac:dyDescent="0.2">
      <c r="G175" s="20">
        <v>40609</v>
      </c>
      <c r="H175" s="22">
        <v>1167150.5630255474</v>
      </c>
      <c r="I175" s="22">
        <f t="shared" si="37"/>
        <v>2239.5343882017769</v>
      </c>
    </row>
    <row r="176" spans="7:9" x14ac:dyDescent="0.2">
      <c r="G176" s="20">
        <v>40616</v>
      </c>
      <c r="H176" s="22">
        <v>1169902.9290950799</v>
      </c>
      <c r="I176" s="22">
        <f t="shared" si="37"/>
        <v>2752.3660695324652</v>
      </c>
    </row>
    <row r="177" spans="7:9" x14ac:dyDescent="0.2">
      <c r="G177" s="20">
        <v>40623</v>
      </c>
      <c r="H177" s="22">
        <v>1167906.5498610653</v>
      </c>
      <c r="I177" s="22">
        <f t="shared" si="37"/>
        <v>-1996.3792340145446</v>
      </c>
    </row>
    <row r="178" spans="7:9" x14ac:dyDescent="0.2">
      <c r="G178" s="20">
        <v>40630</v>
      </c>
      <c r="H178" s="22">
        <v>1170213.5742758831</v>
      </c>
      <c r="I178" s="22">
        <f t="shared" si="37"/>
        <v>2307.0244148178026</v>
      </c>
    </row>
    <row r="179" spans="7:9" x14ac:dyDescent="0.2">
      <c r="G179" s="20">
        <v>40637</v>
      </c>
      <c r="H179" s="22">
        <v>1163411.1309827913</v>
      </c>
      <c r="I179" s="22">
        <f t="shared" si="37"/>
        <v>-6802.443293091841</v>
      </c>
    </row>
    <row r="180" spans="7:9" x14ac:dyDescent="0.2">
      <c r="G180" s="20">
        <v>40644</v>
      </c>
      <c r="H180" s="22">
        <v>1157735.1673002678</v>
      </c>
      <c r="I180" s="22">
        <f t="shared" si="37"/>
        <v>-5675.9636825234629</v>
      </c>
    </row>
    <row r="181" spans="7:9" x14ac:dyDescent="0.2">
      <c r="G181" s="20">
        <v>40651</v>
      </c>
      <c r="H181" s="22">
        <v>1151973.4040217416</v>
      </c>
      <c r="I181" s="22">
        <f t="shared" si="37"/>
        <v>-5761.763278526254</v>
      </c>
    </row>
    <row r="182" spans="7:9" x14ac:dyDescent="0.2">
      <c r="G182" s="20">
        <v>40658</v>
      </c>
      <c r="H182" s="22">
        <v>1150072.8881992169</v>
      </c>
      <c r="I182" s="22">
        <f t="shared" si="37"/>
        <v>-1900.5158225246705</v>
      </c>
    </row>
    <row r="183" spans="7:9" x14ac:dyDescent="0.2">
      <c r="G183" s="20">
        <v>40665</v>
      </c>
      <c r="H183" s="22">
        <v>1152398.0252763797</v>
      </c>
      <c r="I183" s="22">
        <f t="shared" si="37"/>
        <v>2325.1370771627408</v>
      </c>
    </row>
    <row r="184" spans="7:9" x14ac:dyDescent="0.2">
      <c r="G184" s="20">
        <v>40672</v>
      </c>
      <c r="H184" s="22">
        <v>1155183.7347502192</v>
      </c>
      <c r="I184" s="22">
        <f t="shared" si="37"/>
        <v>2785.7094738394953</v>
      </c>
    </row>
    <row r="185" spans="7:9" x14ac:dyDescent="0.2">
      <c r="G185" s="20">
        <v>40679</v>
      </c>
      <c r="H185" s="22">
        <v>1158121.079215664</v>
      </c>
      <c r="I185" s="22">
        <f t="shared" si="37"/>
        <v>2937.3444654447958</v>
      </c>
    </row>
    <row r="186" spans="7:9" x14ac:dyDescent="0.2">
      <c r="G186" s="20">
        <v>40686</v>
      </c>
      <c r="H186" s="22">
        <v>1147118.783834307</v>
      </c>
      <c r="I186" s="22">
        <f t="shared" si="37"/>
        <v>-11002.295381356962</v>
      </c>
    </row>
    <row r="187" spans="7:9" x14ac:dyDescent="0.2">
      <c r="G187" s="20">
        <v>40693</v>
      </c>
      <c r="H187" s="22">
        <v>1150054.6470142058</v>
      </c>
      <c r="I187" s="22">
        <f t="shared" si="37"/>
        <v>2935.8631798988208</v>
      </c>
    </row>
    <row r="188" spans="7:9" x14ac:dyDescent="0.2">
      <c r="G188" s="20">
        <v>40700</v>
      </c>
      <c r="H188" s="22">
        <v>1152913.9179537469</v>
      </c>
      <c r="I188" s="22">
        <f t="shared" si="37"/>
        <v>2859.2709395410493</v>
      </c>
    </row>
    <row r="189" spans="7:9" x14ac:dyDescent="0.2">
      <c r="G189" s="20">
        <v>40707</v>
      </c>
      <c r="H189" s="22">
        <v>1155533.162137273</v>
      </c>
      <c r="I189" s="22">
        <f t="shared" si="37"/>
        <v>2619.2441835261416</v>
      </c>
    </row>
    <row r="190" spans="7:9" x14ac:dyDescent="0.2">
      <c r="G190" s="20">
        <v>40714</v>
      </c>
      <c r="H190" s="22">
        <v>1158276.7287656907</v>
      </c>
      <c r="I190" s="22">
        <f t="shared" si="37"/>
        <v>2743.5666284176987</v>
      </c>
    </row>
    <row r="191" spans="7:9" x14ac:dyDescent="0.2">
      <c r="G191" s="20">
        <v>40721</v>
      </c>
      <c r="H191" s="22">
        <v>1160106.546731438</v>
      </c>
      <c r="I191" s="22">
        <f t="shared" si="37"/>
        <v>1829.8179657473229</v>
      </c>
    </row>
    <row r="192" spans="7:9" x14ac:dyDescent="0.2">
      <c r="G192" s="20">
        <v>40728</v>
      </c>
      <c r="H192" s="22">
        <v>1161966.1722803013</v>
      </c>
      <c r="I192" s="22">
        <f t="shared" si="37"/>
        <v>1859.6255488633178</v>
      </c>
    </row>
    <row r="193" spans="7:9" x14ac:dyDescent="0.2">
      <c r="G193" s="20">
        <v>40735</v>
      </c>
      <c r="H193" s="22">
        <v>1161362.0431535505</v>
      </c>
      <c r="I193" s="22">
        <f t="shared" si="37"/>
        <v>-604.12912675086409</v>
      </c>
    </row>
    <row r="194" spans="7:9" x14ac:dyDescent="0.2">
      <c r="G194" s="20">
        <v>40742</v>
      </c>
      <c r="H194" s="22">
        <v>1163601.5583586816</v>
      </c>
      <c r="I194" s="22">
        <f t="shared" si="37"/>
        <v>2239.5152051311452</v>
      </c>
    </row>
    <row r="195" spans="7:9" x14ac:dyDescent="0.2">
      <c r="G195" s="20">
        <v>40749</v>
      </c>
      <c r="H195" s="22">
        <v>1148212.7400413039</v>
      </c>
      <c r="I195" s="22">
        <f t="shared" si="37"/>
        <v>-15388.818317377707</v>
      </c>
    </row>
    <row r="196" spans="7:9" x14ac:dyDescent="0.2">
      <c r="G196" s="20">
        <v>40756</v>
      </c>
      <c r="H196" s="22">
        <v>1128395.3185086094</v>
      </c>
      <c r="I196" s="22">
        <f t="shared" ref="I196:I259" si="38">H196-H195</f>
        <v>-19817.421532694483</v>
      </c>
    </row>
    <row r="197" spans="7:9" x14ac:dyDescent="0.2">
      <c r="G197" s="20">
        <v>40763</v>
      </c>
      <c r="H197" s="22">
        <v>1133663.2297445056</v>
      </c>
      <c r="I197" s="22">
        <f t="shared" si="38"/>
        <v>5267.911235896172</v>
      </c>
    </row>
    <row r="198" spans="7:9" x14ac:dyDescent="0.2">
      <c r="G198" s="20">
        <v>40770</v>
      </c>
      <c r="H198" s="22">
        <v>1138500.0191309187</v>
      </c>
      <c r="I198" s="22">
        <f t="shared" si="38"/>
        <v>4836.7893864130601</v>
      </c>
    </row>
    <row r="199" spans="7:9" x14ac:dyDescent="0.2">
      <c r="G199" s="20">
        <v>40777</v>
      </c>
      <c r="H199" s="22">
        <v>1142068.7695878875</v>
      </c>
      <c r="I199" s="22">
        <f t="shared" si="38"/>
        <v>3568.7504569687881</v>
      </c>
    </row>
    <row r="200" spans="7:9" x14ac:dyDescent="0.2">
      <c r="G200" s="20">
        <v>40784</v>
      </c>
      <c r="H200" s="22">
        <v>1135755.3640642313</v>
      </c>
      <c r="I200" s="22">
        <f t="shared" si="38"/>
        <v>-6313.405523656169</v>
      </c>
    </row>
    <row r="201" spans="7:9" x14ac:dyDescent="0.2">
      <c r="G201" s="20">
        <v>40791</v>
      </c>
      <c r="H201" s="22">
        <v>1110054.8998311181</v>
      </c>
      <c r="I201" s="22">
        <f t="shared" si="38"/>
        <v>-25700.46423311322</v>
      </c>
    </row>
    <row r="202" spans="7:9" x14ac:dyDescent="0.2">
      <c r="G202" s="20">
        <v>40798</v>
      </c>
      <c r="H202" s="22">
        <v>1114519.1592854494</v>
      </c>
      <c r="I202" s="22">
        <f t="shared" si="38"/>
        <v>4464.2594543313608</v>
      </c>
    </row>
    <row r="203" spans="7:9" x14ac:dyDescent="0.2">
      <c r="G203" s="20">
        <v>40805</v>
      </c>
      <c r="H203" s="22">
        <v>1106090.5492588924</v>
      </c>
      <c r="I203" s="22">
        <f t="shared" si="38"/>
        <v>-8428.6100265569985</v>
      </c>
    </row>
    <row r="204" spans="7:9" x14ac:dyDescent="0.2">
      <c r="G204" s="20">
        <v>40812</v>
      </c>
      <c r="H204" s="22">
        <v>1110337.5786740375</v>
      </c>
      <c r="I204" s="22">
        <f t="shared" si="38"/>
        <v>4247.0294151450507</v>
      </c>
    </row>
    <row r="205" spans="7:9" x14ac:dyDescent="0.2">
      <c r="G205" s="20">
        <v>40819</v>
      </c>
      <c r="H205" s="22">
        <v>1113852.3659268001</v>
      </c>
      <c r="I205" s="22">
        <f t="shared" si="38"/>
        <v>3514.7872527625877</v>
      </c>
    </row>
    <row r="206" spans="7:9" x14ac:dyDescent="0.2">
      <c r="G206" s="20">
        <v>40826</v>
      </c>
      <c r="H206" s="22">
        <v>1113480.3956005666</v>
      </c>
      <c r="I206" s="22">
        <f t="shared" si="38"/>
        <v>-371.97032623342238</v>
      </c>
    </row>
    <row r="207" spans="7:9" x14ac:dyDescent="0.2">
      <c r="G207" s="20">
        <v>40833</v>
      </c>
      <c r="H207" s="22">
        <v>1113952.6258044711</v>
      </c>
      <c r="I207" s="22">
        <f t="shared" si="38"/>
        <v>472.23020390444435</v>
      </c>
    </row>
    <row r="208" spans="7:9" x14ac:dyDescent="0.2">
      <c r="G208" s="20">
        <v>40840</v>
      </c>
      <c r="H208" s="22">
        <v>1117920.4746290848</v>
      </c>
      <c r="I208" s="22">
        <f t="shared" si="38"/>
        <v>3967.8488246137276</v>
      </c>
    </row>
    <row r="209" spans="7:9" x14ac:dyDescent="0.2">
      <c r="G209" s="20">
        <v>40847</v>
      </c>
      <c r="H209" s="22">
        <v>1120377.9220186244</v>
      </c>
      <c r="I209" s="22">
        <f t="shared" si="38"/>
        <v>2457.447389539564</v>
      </c>
    </row>
    <row r="210" spans="7:9" x14ac:dyDescent="0.2">
      <c r="G210" s="20">
        <v>40854</v>
      </c>
      <c r="H210" s="22">
        <v>1122093.3806649083</v>
      </c>
      <c r="I210" s="22">
        <f t="shared" si="38"/>
        <v>1715.4586462839507</v>
      </c>
    </row>
    <row r="211" spans="7:9" x14ac:dyDescent="0.2">
      <c r="G211" s="20">
        <v>40861</v>
      </c>
      <c r="H211" s="22">
        <v>1124301.712396703</v>
      </c>
      <c r="I211" s="22">
        <f t="shared" si="38"/>
        <v>2208.3317317946348</v>
      </c>
    </row>
    <row r="212" spans="7:9" x14ac:dyDescent="0.2">
      <c r="G212" s="20">
        <v>40868</v>
      </c>
      <c r="H212" s="22">
        <v>1126956.7270226369</v>
      </c>
      <c r="I212" s="22">
        <f t="shared" si="38"/>
        <v>2655.0146259339526</v>
      </c>
    </row>
    <row r="213" spans="7:9" x14ac:dyDescent="0.2">
      <c r="G213" s="20">
        <v>40875</v>
      </c>
      <c r="H213" s="22">
        <v>1129729.5874647074</v>
      </c>
      <c r="I213" s="22">
        <f t="shared" si="38"/>
        <v>2772.8604420705233</v>
      </c>
    </row>
    <row r="214" spans="7:9" x14ac:dyDescent="0.2">
      <c r="G214" s="20">
        <v>40882</v>
      </c>
      <c r="H214" s="22">
        <v>1133384.6356372423</v>
      </c>
      <c r="I214" s="22">
        <f t="shared" si="38"/>
        <v>3655.0481725349091</v>
      </c>
    </row>
    <row r="215" spans="7:9" x14ac:dyDescent="0.2">
      <c r="G215" s="20">
        <v>40889</v>
      </c>
      <c r="H215" s="22">
        <v>1136499.099629258</v>
      </c>
      <c r="I215" s="22">
        <f t="shared" si="38"/>
        <v>3114.4639920156915</v>
      </c>
    </row>
    <row r="216" spans="7:9" x14ac:dyDescent="0.2">
      <c r="G216" s="20">
        <v>40896</v>
      </c>
      <c r="H216" s="22">
        <v>1138479.0867466354</v>
      </c>
      <c r="I216" s="22">
        <f t="shared" si="38"/>
        <v>1979.9871173773427</v>
      </c>
    </row>
    <row r="217" spans="7:9" x14ac:dyDescent="0.2">
      <c r="G217" s="20">
        <v>40903</v>
      </c>
      <c r="H217" s="22">
        <v>1137843.6197000609</v>
      </c>
      <c r="I217" s="22">
        <f t="shared" si="38"/>
        <v>-635.46704657445662</v>
      </c>
    </row>
    <row r="218" spans="7:9" x14ac:dyDescent="0.2">
      <c r="G218" s="20">
        <v>40910</v>
      </c>
      <c r="H218" s="22">
        <v>1140634.2629396545</v>
      </c>
      <c r="I218" s="22">
        <f t="shared" si="38"/>
        <v>2790.643239593599</v>
      </c>
    </row>
    <row r="219" spans="7:9" x14ac:dyDescent="0.2">
      <c r="G219" s="20">
        <v>40917</v>
      </c>
      <c r="H219" s="22">
        <v>1142431.0168483928</v>
      </c>
      <c r="I219" s="22">
        <f t="shared" si="38"/>
        <v>1796.7539087382611</v>
      </c>
    </row>
    <row r="220" spans="7:9" x14ac:dyDescent="0.2">
      <c r="G220" s="20">
        <v>40924</v>
      </c>
      <c r="H220" s="22">
        <v>1136837.3037085158</v>
      </c>
      <c r="I220" s="22">
        <f t="shared" si="38"/>
        <v>-5593.7131398769561</v>
      </c>
    </row>
    <row r="221" spans="7:9" x14ac:dyDescent="0.2">
      <c r="G221" s="20">
        <v>40931</v>
      </c>
      <c r="H221" s="22">
        <v>1138918.7282099815</v>
      </c>
      <c r="I221" s="22">
        <f t="shared" si="38"/>
        <v>2081.4245014656335</v>
      </c>
    </row>
    <row r="222" spans="7:9" x14ac:dyDescent="0.2">
      <c r="G222" s="20">
        <v>40938</v>
      </c>
      <c r="H222" s="22">
        <v>1142014.4858304886</v>
      </c>
      <c r="I222" s="22">
        <f t="shared" si="38"/>
        <v>3095.7576205071528</v>
      </c>
    </row>
    <row r="223" spans="7:9" x14ac:dyDescent="0.2">
      <c r="G223" s="20">
        <v>40945</v>
      </c>
      <c r="H223" s="22">
        <v>1144995.3013963643</v>
      </c>
      <c r="I223" s="22">
        <f t="shared" si="38"/>
        <v>2980.8155658757314</v>
      </c>
    </row>
    <row r="224" spans="7:9" x14ac:dyDescent="0.2">
      <c r="G224" s="20">
        <v>40952</v>
      </c>
      <c r="H224" s="22">
        <v>1147689.8520571257</v>
      </c>
      <c r="I224" s="22">
        <f t="shared" si="38"/>
        <v>2694.5506607613061</v>
      </c>
    </row>
    <row r="225" spans="1:9" x14ac:dyDescent="0.2">
      <c r="G225" s="20">
        <v>40959</v>
      </c>
      <c r="H225" s="22">
        <v>1150374.5643524902</v>
      </c>
      <c r="I225" s="22">
        <f t="shared" si="38"/>
        <v>2684.7122953645885</v>
      </c>
    </row>
    <row r="226" spans="1:9" x14ac:dyDescent="0.2">
      <c r="G226" s="20">
        <v>40966</v>
      </c>
      <c r="H226" s="22">
        <v>1151809.3674395774</v>
      </c>
      <c r="I226" s="22">
        <f t="shared" si="38"/>
        <v>1434.8030870871153</v>
      </c>
    </row>
    <row r="227" spans="1:9" x14ac:dyDescent="0.2">
      <c r="G227" s="20">
        <v>40973</v>
      </c>
      <c r="H227" s="22">
        <v>1153139.12060635</v>
      </c>
      <c r="I227" s="22">
        <f t="shared" si="38"/>
        <v>1329.753166772658</v>
      </c>
    </row>
    <row r="228" spans="1:9" x14ac:dyDescent="0.2">
      <c r="G228" s="20">
        <v>40980</v>
      </c>
      <c r="H228" s="22">
        <v>1155458.8763455371</v>
      </c>
      <c r="I228" s="22">
        <f t="shared" si="38"/>
        <v>2319.7557391871233</v>
      </c>
    </row>
    <row r="229" spans="1:9" x14ac:dyDescent="0.2">
      <c r="G229" s="20">
        <v>40987</v>
      </c>
      <c r="H229" s="22">
        <v>1158032.6980616818</v>
      </c>
      <c r="I229" s="22">
        <f t="shared" si="38"/>
        <v>2573.821716144681</v>
      </c>
    </row>
    <row r="230" spans="1:9" x14ac:dyDescent="0.2">
      <c r="G230" s="20">
        <v>40994</v>
      </c>
      <c r="H230" s="22">
        <v>1160377.0689183413</v>
      </c>
      <c r="I230" s="22">
        <f t="shared" si="38"/>
        <v>2344.3708566594869</v>
      </c>
    </row>
    <row r="231" spans="1:9" x14ac:dyDescent="0.2">
      <c r="G231" s="20">
        <v>41001</v>
      </c>
      <c r="H231" s="22">
        <v>1157305.8198010682</v>
      </c>
      <c r="I231" s="22">
        <f t="shared" si="38"/>
        <v>-3071.2491172731388</v>
      </c>
    </row>
    <row r="232" spans="1:9" x14ac:dyDescent="0.2">
      <c r="G232" s="20">
        <v>41008</v>
      </c>
      <c r="H232" s="22">
        <v>1159288.3548555668</v>
      </c>
      <c r="I232" s="22">
        <f t="shared" si="38"/>
        <v>1982.5350544985849</v>
      </c>
    </row>
    <row r="233" spans="1:9" x14ac:dyDescent="0.2">
      <c r="G233" s="20">
        <v>41015</v>
      </c>
      <c r="H233" s="22">
        <v>1161757.6417853821</v>
      </c>
      <c r="I233" s="22">
        <f t="shared" si="38"/>
        <v>2469.2869298153091</v>
      </c>
    </row>
    <row r="234" spans="1:9" x14ac:dyDescent="0.2">
      <c r="A234" s="16"/>
      <c r="G234" s="20">
        <v>41022</v>
      </c>
      <c r="H234" s="22">
        <v>1163767.709955825</v>
      </c>
      <c r="I234" s="22">
        <f t="shared" si="38"/>
        <v>2010.0681704429444</v>
      </c>
    </row>
    <row r="235" spans="1:9" x14ac:dyDescent="0.2">
      <c r="G235" s="20">
        <v>41029</v>
      </c>
      <c r="H235" s="22">
        <v>1163963.9377027496</v>
      </c>
      <c r="I235" s="22">
        <f t="shared" si="38"/>
        <v>196.22774692461826</v>
      </c>
    </row>
    <row r="236" spans="1:9" x14ac:dyDescent="0.2">
      <c r="G236" s="20">
        <v>41036</v>
      </c>
      <c r="H236" s="22">
        <v>1159930.0939575396</v>
      </c>
      <c r="I236" s="22">
        <f t="shared" si="38"/>
        <v>-4033.8437452099752</v>
      </c>
    </row>
    <row r="237" spans="1:9" x14ac:dyDescent="0.2">
      <c r="G237" s="20">
        <v>41043</v>
      </c>
      <c r="H237" s="22">
        <v>1162505.8799588108</v>
      </c>
      <c r="I237" s="22">
        <f t="shared" si="38"/>
        <v>2575.7860012711026</v>
      </c>
    </row>
    <row r="238" spans="1:9" x14ac:dyDescent="0.2">
      <c r="G238" s="20">
        <v>41050</v>
      </c>
      <c r="H238" s="22">
        <v>1156489.1522205519</v>
      </c>
      <c r="I238" s="22">
        <f t="shared" si="38"/>
        <v>-6016.7277382588945</v>
      </c>
    </row>
    <row r="239" spans="1:9" x14ac:dyDescent="0.2">
      <c r="A239" s="16"/>
      <c r="G239" s="20">
        <v>41057</v>
      </c>
      <c r="H239" s="22">
        <v>1159251.1754785785</v>
      </c>
      <c r="I239" s="22">
        <f t="shared" si="38"/>
        <v>2762.0232580266893</v>
      </c>
    </row>
    <row r="240" spans="1:9" x14ac:dyDescent="0.2">
      <c r="G240" s="20">
        <v>41064</v>
      </c>
      <c r="H240" s="22">
        <v>1159070.321614034</v>
      </c>
      <c r="I240" s="22">
        <f t="shared" si="38"/>
        <v>-180.85386454453692</v>
      </c>
    </row>
    <row r="241" spans="7:9" x14ac:dyDescent="0.2">
      <c r="G241" s="20">
        <v>41071</v>
      </c>
      <c r="H241" s="22">
        <v>1160524.7333660596</v>
      </c>
      <c r="I241" s="22">
        <f t="shared" si="38"/>
        <v>1454.4117520255968</v>
      </c>
    </row>
    <row r="242" spans="7:9" x14ac:dyDescent="0.2">
      <c r="G242" s="20">
        <v>41078</v>
      </c>
      <c r="H242" s="22">
        <v>1163663.6545306256</v>
      </c>
      <c r="I242" s="22">
        <f t="shared" si="38"/>
        <v>3138.9211645659525</v>
      </c>
    </row>
    <row r="243" spans="7:9" x14ac:dyDescent="0.2">
      <c r="G243" s="20">
        <v>41085</v>
      </c>
      <c r="H243" s="22">
        <v>1165865.2843181316</v>
      </c>
      <c r="I243" s="22">
        <f t="shared" si="38"/>
        <v>2201.62978750607</v>
      </c>
    </row>
    <row r="244" spans="7:9" x14ac:dyDescent="0.2">
      <c r="G244" s="20">
        <v>41092</v>
      </c>
      <c r="H244" s="22">
        <v>1162324.6828793066</v>
      </c>
      <c r="I244" s="22">
        <f t="shared" si="38"/>
        <v>-3540.6014388250187</v>
      </c>
    </row>
    <row r="245" spans="7:9" x14ac:dyDescent="0.2">
      <c r="G245" s="20">
        <v>41099</v>
      </c>
      <c r="H245" s="22">
        <v>1164038.2433339034</v>
      </c>
      <c r="I245" s="22">
        <f t="shared" si="38"/>
        <v>1713.5604545967653</v>
      </c>
    </row>
    <row r="246" spans="7:9" x14ac:dyDescent="0.2">
      <c r="G246" s="20">
        <v>41106</v>
      </c>
      <c r="H246" s="22">
        <v>1165195.524670487</v>
      </c>
      <c r="I246" s="22">
        <f t="shared" si="38"/>
        <v>1157.2813365836628</v>
      </c>
    </row>
    <row r="247" spans="7:9" x14ac:dyDescent="0.2">
      <c r="G247" s="20">
        <v>41113</v>
      </c>
      <c r="H247" s="22">
        <v>1166538.4210614832</v>
      </c>
      <c r="I247" s="22">
        <f t="shared" si="38"/>
        <v>1342.8963909961749</v>
      </c>
    </row>
    <row r="248" spans="7:9" x14ac:dyDescent="0.2">
      <c r="G248" s="20">
        <v>41120</v>
      </c>
      <c r="H248" s="22">
        <v>1168860.2139372625</v>
      </c>
      <c r="I248" s="22">
        <f t="shared" si="38"/>
        <v>2321.792875779327</v>
      </c>
    </row>
    <row r="249" spans="7:9" x14ac:dyDescent="0.2">
      <c r="G249" s="20">
        <v>41127</v>
      </c>
      <c r="H249" s="22">
        <v>1170636.4630371805</v>
      </c>
      <c r="I249" s="22">
        <f t="shared" si="38"/>
        <v>1776.2490999179427</v>
      </c>
    </row>
    <row r="250" spans="7:9" x14ac:dyDescent="0.2">
      <c r="G250" s="20">
        <v>41134</v>
      </c>
      <c r="H250" s="22">
        <v>1172123.3242813926</v>
      </c>
      <c r="I250" s="22">
        <f t="shared" si="38"/>
        <v>1486.8612442121375</v>
      </c>
    </row>
    <row r="251" spans="7:9" x14ac:dyDescent="0.2">
      <c r="G251" s="20">
        <v>41141</v>
      </c>
      <c r="H251" s="22">
        <v>1167709.3670298178</v>
      </c>
      <c r="I251" s="22">
        <f t="shared" si="38"/>
        <v>-4413.9572515748441</v>
      </c>
    </row>
    <row r="252" spans="7:9" x14ac:dyDescent="0.2">
      <c r="G252" s="20">
        <v>41148</v>
      </c>
      <c r="H252" s="22">
        <v>1169242.2118418149</v>
      </c>
      <c r="I252" s="22">
        <f t="shared" si="38"/>
        <v>1532.8448119971436</v>
      </c>
    </row>
    <row r="253" spans="7:9" x14ac:dyDescent="0.2">
      <c r="G253" s="20">
        <v>41155</v>
      </c>
      <c r="H253" s="22">
        <v>1169724.4260328542</v>
      </c>
      <c r="I253" s="22">
        <f t="shared" si="38"/>
        <v>482.21419103932567</v>
      </c>
    </row>
    <row r="254" spans="7:9" x14ac:dyDescent="0.2">
      <c r="G254" s="20">
        <v>41162</v>
      </c>
      <c r="H254" s="22">
        <v>1165157.9758806862</v>
      </c>
      <c r="I254" s="22">
        <f t="shared" si="38"/>
        <v>-4566.4501521680504</v>
      </c>
    </row>
    <row r="255" spans="7:9" x14ac:dyDescent="0.2">
      <c r="G255" s="20">
        <v>41169</v>
      </c>
      <c r="H255" s="22">
        <v>1166318.5337042015</v>
      </c>
      <c r="I255" s="22">
        <f t="shared" si="38"/>
        <v>1160.5578235152643</v>
      </c>
    </row>
    <row r="256" spans="7:9" x14ac:dyDescent="0.2">
      <c r="G256" s="20">
        <v>41176</v>
      </c>
      <c r="H256" s="22">
        <v>1167273.3883185997</v>
      </c>
      <c r="I256" s="22">
        <f t="shared" si="38"/>
        <v>954.85461439820938</v>
      </c>
    </row>
    <row r="257" spans="7:9" x14ac:dyDescent="0.2">
      <c r="G257" s="20">
        <v>41183</v>
      </c>
      <c r="H257" s="22">
        <v>1169271.6830345686</v>
      </c>
      <c r="I257" s="22">
        <f t="shared" si="38"/>
        <v>1998.294715968892</v>
      </c>
    </row>
    <row r="258" spans="7:9" x14ac:dyDescent="0.2">
      <c r="G258" s="20">
        <v>41190</v>
      </c>
      <c r="H258" s="22">
        <v>1171249.1772621342</v>
      </c>
      <c r="I258" s="22">
        <f t="shared" si="38"/>
        <v>1977.4942275655922</v>
      </c>
    </row>
    <row r="259" spans="7:9" x14ac:dyDescent="0.2">
      <c r="G259" s="20">
        <v>41197</v>
      </c>
      <c r="H259" s="22">
        <v>1172899.9980079504</v>
      </c>
      <c r="I259" s="22">
        <f t="shared" si="38"/>
        <v>1650.8207458162215</v>
      </c>
    </row>
    <row r="260" spans="7:9" x14ac:dyDescent="0.2">
      <c r="G260" s="20">
        <v>41204</v>
      </c>
      <c r="H260" s="22">
        <v>1171796.3626751709</v>
      </c>
      <c r="I260" s="22">
        <f t="shared" ref="I260:I323" si="39">H260-H259</f>
        <v>-1103.6353327794932</v>
      </c>
    </row>
    <row r="261" spans="7:9" x14ac:dyDescent="0.2">
      <c r="G261" s="20">
        <v>41211</v>
      </c>
      <c r="H261" s="22">
        <v>1173616.1691185602</v>
      </c>
      <c r="I261" s="22">
        <f t="shared" si="39"/>
        <v>1819.8064433892723</v>
      </c>
    </row>
    <row r="262" spans="7:9" x14ac:dyDescent="0.2">
      <c r="G262" s="20">
        <v>41218</v>
      </c>
      <c r="H262" s="22">
        <v>1174246.4196235342</v>
      </c>
      <c r="I262" s="22">
        <f t="shared" si="39"/>
        <v>630.250504974043</v>
      </c>
    </row>
    <row r="263" spans="7:9" x14ac:dyDescent="0.2">
      <c r="G263" s="20">
        <v>41225</v>
      </c>
      <c r="H263" s="22">
        <v>1175677.6819920368</v>
      </c>
      <c r="I263" s="22">
        <f t="shared" si="39"/>
        <v>1431.262368502561</v>
      </c>
    </row>
    <row r="264" spans="7:9" x14ac:dyDescent="0.2">
      <c r="G264" s="20">
        <v>41232</v>
      </c>
      <c r="H264" s="22">
        <v>1173939.8256804962</v>
      </c>
      <c r="I264" s="22">
        <f t="shared" si="39"/>
        <v>-1737.856311540585</v>
      </c>
    </row>
    <row r="265" spans="7:9" x14ac:dyDescent="0.2">
      <c r="G265" s="20">
        <v>41239</v>
      </c>
      <c r="H265" s="22">
        <v>1175634.6516173193</v>
      </c>
      <c r="I265" s="22">
        <f t="shared" si="39"/>
        <v>1694.825936823152</v>
      </c>
    </row>
    <row r="266" spans="7:9" x14ac:dyDescent="0.2">
      <c r="G266" s="20">
        <v>41246</v>
      </c>
      <c r="H266" s="22">
        <v>1176929.1018560601</v>
      </c>
      <c r="I266" s="22">
        <f t="shared" si="39"/>
        <v>1294.4502387407701</v>
      </c>
    </row>
    <row r="267" spans="7:9" x14ac:dyDescent="0.2">
      <c r="G267" s="20">
        <v>41253</v>
      </c>
      <c r="H267" s="22">
        <v>1178437.5961165889</v>
      </c>
      <c r="I267" s="22">
        <f t="shared" si="39"/>
        <v>1508.4942605288234</v>
      </c>
    </row>
    <row r="268" spans="7:9" x14ac:dyDescent="0.2">
      <c r="G268" s="20">
        <v>41260</v>
      </c>
      <c r="H268" s="22">
        <v>1179570.9398450546</v>
      </c>
      <c r="I268" s="22">
        <f t="shared" si="39"/>
        <v>1133.3437284657266</v>
      </c>
    </row>
    <row r="269" spans="7:9" x14ac:dyDescent="0.2">
      <c r="G269" s="20">
        <v>41267</v>
      </c>
      <c r="H269" s="22">
        <v>1180638.2988759156</v>
      </c>
      <c r="I269" s="22">
        <f t="shared" si="39"/>
        <v>1067.3590308609419</v>
      </c>
    </row>
    <row r="270" spans="7:9" x14ac:dyDescent="0.2">
      <c r="G270" s="20">
        <v>41274</v>
      </c>
      <c r="H270" s="22">
        <v>1181209.9268829587</v>
      </c>
      <c r="I270" s="22">
        <f t="shared" si="39"/>
        <v>571.62800704315305</v>
      </c>
    </row>
    <row r="271" spans="7:9" x14ac:dyDescent="0.2">
      <c r="G271" s="20">
        <v>41281</v>
      </c>
      <c r="H271" s="22">
        <v>1183054.7196408112</v>
      </c>
      <c r="I271" s="22">
        <f t="shared" si="39"/>
        <v>1844.7927578524686</v>
      </c>
    </row>
    <row r="272" spans="7:9" x14ac:dyDescent="0.2">
      <c r="G272" s="20">
        <v>41288</v>
      </c>
      <c r="H272" s="22">
        <v>1183708.7583920681</v>
      </c>
      <c r="I272" s="22">
        <f t="shared" si="39"/>
        <v>654.03875125688501</v>
      </c>
    </row>
    <row r="273" spans="7:9" x14ac:dyDescent="0.2">
      <c r="G273" s="20">
        <v>41295</v>
      </c>
      <c r="H273" s="22">
        <v>1186130.4727622934</v>
      </c>
      <c r="I273" s="22">
        <f t="shared" si="39"/>
        <v>2421.7143702253234</v>
      </c>
    </row>
    <row r="274" spans="7:9" x14ac:dyDescent="0.2">
      <c r="G274" s="20">
        <v>41302</v>
      </c>
      <c r="H274" s="22">
        <v>1187666.5057456449</v>
      </c>
      <c r="I274" s="22">
        <f t="shared" si="39"/>
        <v>1536.0329833514988</v>
      </c>
    </row>
    <row r="275" spans="7:9" x14ac:dyDescent="0.2">
      <c r="G275" s="20">
        <v>41309</v>
      </c>
      <c r="H275" s="22">
        <v>1189014.7985750181</v>
      </c>
      <c r="I275" s="22">
        <f t="shared" si="39"/>
        <v>1348.2928293731529</v>
      </c>
    </row>
    <row r="276" spans="7:9" x14ac:dyDescent="0.2">
      <c r="G276" s="20">
        <v>41316</v>
      </c>
      <c r="H276" s="22">
        <v>1190697.4671752639</v>
      </c>
      <c r="I276" s="22">
        <f t="shared" si="39"/>
        <v>1682.6686002458446</v>
      </c>
    </row>
    <row r="277" spans="7:9" x14ac:dyDescent="0.2">
      <c r="G277" s="20">
        <v>41323</v>
      </c>
      <c r="H277" s="22">
        <v>1192266.2446742374</v>
      </c>
      <c r="I277" s="22">
        <f t="shared" si="39"/>
        <v>1568.7774989735335</v>
      </c>
    </row>
    <row r="278" spans="7:9" x14ac:dyDescent="0.2">
      <c r="G278" s="20">
        <v>41330</v>
      </c>
      <c r="H278" s="22">
        <v>1194389.6676405794</v>
      </c>
      <c r="I278" s="22">
        <f t="shared" si="39"/>
        <v>2123.4229663419537</v>
      </c>
    </row>
    <row r="279" spans="7:9" x14ac:dyDescent="0.2">
      <c r="G279" s="20">
        <v>41337</v>
      </c>
      <c r="H279" s="22">
        <v>1196160.2695460825</v>
      </c>
      <c r="I279" s="22">
        <f t="shared" si="39"/>
        <v>1770.6019055030774</v>
      </c>
    </row>
    <row r="280" spans="7:9" x14ac:dyDescent="0.2">
      <c r="G280" s="20">
        <v>41344</v>
      </c>
      <c r="H280" s="22">
        <v>1197361.8113526572</v>
      </c>
      <c r="I280" s="22">
        <f t="shared" si="39"/>
        <v>1201.541806574678</v>
      </c>
    </row>
    <row r="281" spans="7:9" x14ac:dyDescent="0.2">
      <c r="G281" s="20">
        <v>41351</v>
      </c>
      <c r="H281" s="22">
        <v>1199104.6514916494</v>
      </c>
      <c r="I281" s="22">
        <f t="shared" si="39"/>
        <v>1742.8401389922947</v>
      </c>
    </row>
    <row r="282" spans="7:9" x14ac:dyDescent="0.2">
      <c r="G282" s="20">
        <v>41358</v>
      </c>
      <c r="H282" s="22">
        <v>1201029.5293653752</v>
      </c>
      <c r="I282" s="22">
        <f t="shared" si="39"/>
        <v>1924.8778737257235</v>
      </c>
    </row>
    <row r="283" spans="7:9" x14ac:dyDescent="0.2">
      <c r="G283" s="20">
        <v>41365</v>
      </c>
      <c r="H283" s="22">
        <v>1201360.1875130082</v>
      </c>
      <c r="I283" s="22">
        <f t="shared" si="39"/>
        <v>330.65814763307571</v>
      </c>
    </row>
    <row r="284" spans="7:9" x14ac:dyDescent="0.2">
      <c r="G284" s="20">
        <v>41372</v>
      </c>
      <c r="H284" s="22">
        <v>1202868.2898860946</v>
      </c>
      <c r="I284" s="22">
        <f t="shared" si="39"/>
        <v>1508.1023730863817</v>
      </c>
    </row>
    <row r="285" spans="7:9" x14ac:dyDescent="0.2">
      <c r="G285" s="20">
        <v>41379</v>
      </c>
      <c r="H285" s="22">
        <v>1204915.9936536069</v>
      </c>
      <c r="I285" s="22">
        <f t="shared" si="39"/>
        <v>2047.7037675122265</v>
      </c>
    </row>
    <row r="286" spans="7:9" x14ac:dyDescent="0.2">
      <c r="G286" s="20">
        <v>41386</v>
      </c>
      <c r="H286" s="22">
        <v>1207095.0053207038</v>
      </c>
      <c r="I286" s="22">
        <f t="shared" si="39"/>
        <v>2179.0116670969874</v>
      </c>
    </row>
    <row r="287" spans="7:9" x14ac:dyDescent="0.2">
      <c r="G287" s="20">
        <v>41393</v>
      </c>
      <c r="H287" s="22">
        <v>1209444.898607942</v>
      </c>
      <c r="I287" s="22">
        <f t="shared" si="39"/>
        <v>2349.8932872381993</v>
      </c>
    </row>
    <row r="288" spans="7:9" x14ac:dyDescent="0.2">
      <c r="G288" s="20">
        <v>41400</v>
      </c>
      <c r="H288" s="22">
        <v>1211331.336607032</v>
      </c>
      <c r="I288" s="22">
        <f t="shared" si="39"/>
        <v>1886.437999089947</v>
      </c>
    </row>
    <row r="289" spans="7:9" x14ac:dyDescent="0.2">
      <c r="G289" s="20">
        <v>41407</v>
      </c>
      <c r="H289" s="22">
        <v>1213230.7917693851</v>
      </c>
      <c r="I289" s="22">
        <f t="shared" si="39"/>
        <v>1899.4551623531152</v>
      </c>
    </row>
    <row r="290" spans="7:9" x14ac:dyDescent="0.2">
      <c r="G290" s="20">
        <v>41414</v>
      </c>
      <c r="H290" s="22">
        <v>1215416.4027909117</v>
      </c>
      <c r="I290" s="22">
        <f t="shared" si="39"/>
        <v>2185.6110215266235</v>
      </c>
    </row>
    <row r="291" spans="7:9" x14ac:dyDescent="0.2">
      <c r="G291" s="20">
        <v>41421</v>
      </c>
      <c r="H291" s="22">
        <v>1218115.035819886</v>
      </c>
      <c r="I291" s="22">
        <f t="shared" si="39"/>
        <v>2698.6330289742909</v>
      </c>
    </row>
    <row r="292" spans="7:9" x14ac:dyDescent="0.2">
      <c r="G292" s="20">
        <v>41428</v>
      </c>
      <c r="H292" s="22">
        <v>1219191.4922663809</v>
      </c>
      <c r="I292" s="22">
        <f t="shared" si="39"/>
        <v>1076.4564464949071</v>
      </c>
    </row>
    <row r="293" spans="7:9" x14ac:dyDescent="0.2">
      <c r="G293" s="20">
        <v>41435</v>
      </c>
      <c r="H293" s="22">
        <v>1220164.918918767</v>
      </c>
      <c r="I293" s="22">
        <f t="shared" si="39"/>
        <v>973.42665238608606</v>
      </c>
    </row>
    <row r="294" spans="7:9" x14ac:dyDescent="0.2">
      <c r="G294" s="20">
        <v>41442</v>
      </c>
      <c r="H294" s="22">
        <v>1210218.298258441</v>
      </c>
      <c r="I294" s="22">
        <f t="shared" si="39"/>
        <v>-9946.620660325978</v>
      </c>
    </row>
    <row r="295" spans="7:9" x14ac:dyDescent="0.2">
      <c r="G295" s="20">
        <v>41449</v>
      </c>
      <c r="H295" s="22">
        <v>1211007.2176104651</v>
      </c>
      <c r="I295" s="22">
        <f t="shared" si="39"/>
        <v>788.91935202409513</v>
      </c>
    </row>
    <row r="296" spans="7:9" x14ac:dyDescent="0.2">
      <c r="G296" s="20">
        <v>41456</v>
      </c>
      <c r="H296" s="22">
        <v>1205846.3129424565</v>
      </c>
      <c r="I296" s="22">
        <f t="shared" si="39"/>
        <v>-5160.9046680086758</v>
      </c>
    </row>
    <row r="297" spans="7:9" x14ac:dyDescent="0.2">
      <c r="G297" s="20">
        <v>41463</v>
      </c>
      <c r="H297" s="22">
        <v>1207459.952636508</v>
      </c>
      <c r="I297" s="22">
        <f t="shared" si="39"/>
        <v>1613.6396940515842</v>
      </c>
    </row>
    <row r="298" spans="7:9" x14ac:dyDescent="0.2">
      <c r="G298" s="20">
        <v>41470</v>
      </c>
      <c r="H298" s="22">
        <v>1209379.3567168722</v>
      </c>
      <c r="I298" s="22">
        <f t="shared" si="39"/>
        <v>1919.4040803641547</v>
      </c>
    </row>
    <row r="299" spans="7:9" x14ac:dyDescent="0.2">
      <c r="G299" s="20">
        <v>41477</v>
      </c>
      <c r="H299" s="22">
        <v>1210688.6147687915</v>
      </c>
      <c r="I299" s="22">
        <f t="shared" si="39"/>
        <v>1309.2580519192852</v>
      </c>
    </row>
    <row r="300" spans="7:9" x14ac:dyDescent="0.2">
      <c r="G300" s="20">
        <v>41484</v>
      </c>
      <c r="H300" s="22">
        <v>1212498.6322928816</v>
      </c>
      <c r="I300" s="22">
        <f t="shared" si="39"/>
        <v>1810.0175240901299</v>
      </c>
    </row>
    <row r="301" spans="7:9" x14ac:dyDescent="0.2">
      <c r="G301" s="20">
        <v>41491</v>
      </c>
      <c r="H301" s="22">
        <v>1213323.2134970033</v>
      </c>
      <c r="I301" s="22">
        <f t="shared" si="39"/>
        <v>824.58120412169956</v>
      </c>
    </row>
    <row r="302" spans="7:9" x14ac:dyDescent="0.2">
      <c r="G302" s="20">
        <v>41498</v>
      </c>
      <c r="H302" s="22">
        <v>1215224.9322127621</v>
      </c>
      <c r="I302" s="22">
        <f t="shared" si="39"/>
        <v>1901.7187157587614</v>
      </c>
    </row>
    <row r="303" spans="7:9" x14ac:dyDescent="0.2">
      <c r="G303" s="20">
        <v>41505</v>
      </c>
      <c r="H303" s="22">
        <v>1217081.8804427816</v>
      </c>
      <c r="I303" s="22">
        <f t="shared" si="39"/>
        <v>1856.9482300195377</v>
      </c>
    </row>
    <row r="304" spans="7:9" x14ac:dyDescent="0.2">
      <c r="G304" s="20">
        <v>41512</v>
      </c>
      <c r="H304" s="22">
        <v>1218924.5372120778</v>
      </c>
      <c r="I304" s="22">
        <f t="shared" si="39"/>
        <v>1842.6567692961544</v>
      </c>
    </row>
    <row r="305" spans="1:9" x14ac:dyDescent="0.2">
      <c r="G305" s="20">
        <v>41519</v>
      </c>
      <c r="H305" s="22">
        <v>1221841.123434549</v>
      </c>
      <c r="I305" s="22">
        <f t="shared" si="39"/>
        <v>2916.5862224712037</v>
      </c>
    </row>
    <row r="306" spans="1:9" x14ac:dyDescent="0.2">
      <c r="G306" s="20">
        <v>41526</v>
      </c>
      <c r="H306" s="22">
        <v>1219465.3915503132</v>
      </c>
      <c r="I306" s="22">
        <f t="shared" si="39"/>
        <v>-2375.731884235749</v>
      </c>
    </row>
    <row r="307" spans="1:9" x14ac:dyDescent="0.2">
      <c r="G307" s="20">
        <v>41533</v>
      </c>
      <c r="H307" s="22">
        <v>1222458.0603323611</v>
      </c>
      <c r="I307" s="22">
        <f t="shared" si="39"/>
        <v>2992.6687820479274</v>
      </c>
    </row>
    <row r="308" spans="1:9" x14ac:dyDescent="0.2">
      <c r="G308" s="20">
        <v>41540</v>
      </c>
      <c r="H308" s="22">
        <v>1223588.6239128551</v>
      </c>
      <c r="I308" s="22">
        <f t="shared" si="39"/>
        <v>1130.5635804939084</v>
      </c>
    </row>
    <row r="309" spans="1:9" x14ac:dyDescent="0.2">
      <c r="G309" s="20">
        <v>41547</v>
      </c>
      <c r="H309" s="22">
        <v>1226405.0918371473</v>
      </c>
      <c r="I309" s="22">
        <f t="shared" si="39"/>
        <v>2816.4679242921993</v>
      </c>
    </row>
    <row r="310" spans="1:9" x14ac:dyDescent="0.2">
      <c r="A310" s="16"/>
      <c r="G310" s="20">
        <v>41554</v>
      </c>
      <c r="H310" s="22">
        <v>1227837.7130353458</v>
      </c>
      <c r="I310" s="22">
        <f t="shared" si="39"/>
        <v>1432.6211981985252</v>
      </c>
    </row>
    <row r="311" spans="1:9" x14ac:dyDescent="0.2">
      <c r="G311" s="20">
        <v>41561</v>
      </c>
      <c r="H311" s="22">
        <v>1227733.3040470281</v>
      </c>
      <c r="I311" s="22">
        <f t="shared" si="39"/>
        <v>-104.40898831770755</v>
      </c>
    </row>
    <row r="312" spans="1:9" x14ac:dyDescent="0.2">
      <c r="G312" s="20">
        <v>41568</v>
      </c>
      <c r="H312" s="22">
        <v>1229606.0339468729</v>
      </c>
      <c r="I312" s="22">
        <f t="shared" si="39"/>
        <v>1872.7298998448532</v>
      </c>
    </row>
    <row r="313" spans="1:9" x14ac:dyDescent="0.2">
      <c r="G313" s="20">
        <v>41575</v>
      </c>
      <c r="H313" s="22">
        <v>1231473.140750356</v>
      </c>
      <c r="I313" s="22">
        <f t="shared" si="39"/>
        <v>1867.1068034830969</v>
      </c>
    </row>
    <row r="314" spans="1:9" x14ac:dyDescent="0.2">
      <c r="G314" s="20">
        <v>41582</v>
      </c>
      <c r="H314" s="22">
        <v>1233338.6688598809</v>
      </c>
      <c r="I314" s="22">
        <f t="shared" si="39"/>
        <v>1865.5281095248647</v>
      </c>
    </row>
    <row r="315" spans="1:9" x14ac:dyDescent="0.2">
      <c r="G315" s="20">
        <v>41589</v>
      </c>
      <c r="H315" s="22">
        <v>1234596.6880350627</v>
      </c>
      <c r="I315" s="22">
        <f t="shared" si="39"/>
        <v>1258.0191751818638</v>
      </c>
    </row>
    <row r="316" spans="1:9" x14ac:dyDescent="0.2">
      <c r="G316" s="20">
        <v>41596</v>
      </c>
      <c r="H316" s="22">
        <v>1235829.5815113697</v>
      </c>
      <c r="I316" s="22">
        <f t="shared" si="39"/>
        <v>1232.8934763069265</v>
      </c>
    </row>
    <row r="317" spans="1:9" x14ac:dyDescent="0.2">
      <c r="G317" s="20">
        <v>41603</v>
      </c>
      <c r="H317" s="22">
        <v>1232081.3989963641</v>
      </c>
      <c r="I317" s="22">
        <f t="shared" si="39"/>
        <v>-3748.1825150055811</v>
      </c>
    </row>
    <row r="318" spans="1:9" x14ac:dyDescent="0.2">
      <c r="G318" s="20">
        <v>41610</v>
      </c>
      <c r="H318" s="22">
        <v>1230118.2791783658</v>
      </c>
      <c r="I318" s="22">
        <f t="shared" si="39"/>
        <v>-1963.1198179982603</v>
      </c>
    </row>
    <row r="319" spans="1:9" x14ac:dyDescent="0.2">
      <c r="G319" s="20">
        <v>41617</v>
      </c>
      <c r="H319" s="22">
        <v>1232112.3913993719</v>
      </c>
      <c r="I319" s="22">
        <f t="shared" si="39"/>
        <v>1994.1122210060712</v>
      </c>
    </row>
    <row r="320" spans="1:9" x14ac:dyDescent="0.2">
      <c r="G320" s="20">
        <v>41624</v>
      </c>
      <c r="H320" s="22">
        <v>1234431.2343151118</v>
      </c>
      <c r="I320" s="22">
        <f t="shared" si="39"/>
        <v>2318.8429157398641</v>
      </c>
    </row>
    <row r="321" spans="1:9" x14ac:dyDescent="0.2">
      <c r="A321" s="16"/>
      <c r="G321" s="20">
        <v>41631</v>
      </c>
      <c r="H321" s="22">
        <v>1233528.5886920989</v>
      </c>
      <c r="I321" s="22">
        <f t="shared" si="39"/>
        <v>-902.64562301291153</v>
      </c>
    </row>
    <row r="322" spans="1:9" x14ac:dyDescent="0.2">
      <c r="G322" s="20">
        <v>41638</v>
      </c>
      <c r="H322" s="22">
        <v>1233368.9864003409</v>
      </c>
      <c r="I322" s="22">
        <f t="shared" si="39"/>
        <v>-159.60229175793938</v>
      </c>
    </row>
    <row r="323" spans="1:9" x14ac:dyDescent="0.2">
      <c r="A323" s="16"/>
      <c r="G323" s="20">
        <v>41645</v>
      </c>
      <c r="H323" s="22">
        <v>1234538.6781521973</v>
      </c>
      <c r="I323" s="22">
        <f t="shared" si="39"/>
        <v>1169.6917518563569</v>
      </c>
    </row>
    <row r="324" spans="1:9" x14ac:dyDescent="0.2">
      <c r="A324" s="16"/>
      <c r="G324" s="20">
        <v>41652</v>
      </c>
      <c r="H324" s="22">
        <v>1234736.8215031149</v>
      </c>
      <c r="I324" s="22">
        <f t="shared" ref="I324:I387" si="40">H324-H323</f>
        <v>198.14335091761313</v>
      </c>
    </row>
    <row r="325" spans="1:9" x14ac:dyDescent="0.2">
      <c r="G325" s="20">
        <v>41659</v>
      </c>
      <c r="H325" s="22">
        <v>1234923.7359776699</v>
      </c>
      <c r="I325" s="22">
        <f t="shared" si="40"/>
        <v>186.9144745550584</v>
      </c>
    </row>
    <row r="326" spans="1:9" x14ac:dyDescent="0.2">
      <c r="G326" s="20">
        <v>41666</v>
      </c>
      <c r="H326" s="22">
        <v>1236452.4077595102</v>
      </c>
      <c r="I326" s="22">
        <f t="shared" si="40"/>
        <v>1528.6717818402685</v>
      </c>
    </row>
    <row r="327" spans="1:9" x14ac:dyDescent="0.2">
      <c r="G327" s="20">
        <v>41673</v>
      </c>
      <c r="H327" s="22">
        <v>1238024.7386445894</v>
      </c>
      <c r="I327" s="22">
        <f t="shared" si="40"/>
        <v>1572.3308850792237</v>
      </c>
    </row>
    <row r="328" spans="1:9" x14ac:dyDescent="0.2">
      <c r="G328" s="20">
        <v>41680</v>
      </c>
      <c r="H328" s="22">
        <v>1230885.8087091763</v>
      </c>
      <c r="I328" s="22">
        <f t="shared" si="40"/>
        <v>-7138.9299354131799</v>
      </c>
    </row>
    <row r="329" spans="1:9" x14ac:dyDescent="0.2">
      <c r="G329" s="20">
        <v>41687</v>
      </c>
      <c r="H329" s="22">
        <v>1232797.928696047</v>
      </c>
      <c r="I329" s="22">
        <f t="shared" si="40"/>
        <v>1912.1199868707918</v>
      </c>
    </row>
    <row r="330" spans="1:9" x14ac:dyDescent="0.2">
      <c r="G330" s="20">
        <v>41694</v>
      </c>
      <c r="H330" s="22">
        <v>1234059.7611721989</v>
      </c>
      <c r="I330" s="22">
        <f t="shared" si="40"/>
        <v>1261.8324761518743</v>
      </c>
    </row>
    <row r="331" spans="1:9" x14ac:dyDescent="0.2">
      <c r="G331" s="20">
        <v>41701</v>
      </c>
      <c r="H331" s="22">
        <v>1236584.7839210646</v>
      </c>
      <c r="I331" s="22">
        <f t="shared" si="40"/>
        <v>2525.0227488656528</v>
      </c>
    </row>
    <row r="332" spans="1:9" x14ac:dyDescent="0.2">
      <c r="G332" s="20">
        <v>41708</v>
      </c>
      <c r="H332" s="22">
        <v>1237752.6394169158</v>
      </c>
      <c r="I332" s="22">
        <f t="shared" si="40"/>
        <v>1167.8554958512541</v>
      </c>
    </row>
    <row r="333" spans="1:9" x14ac:dyDescent="0.2">
      <c r="G333" s="20">
        <v>41715</v>
      </c>
      <c r="H333" s="22">
        <v>1236099.7548206972</v>
      </c>
      <c r="I333" s="22">
        <f t="shared" si="40"/>
        <v>-1652.8845962185878</v>
      </c>
    </row>
    <row r="334" spans="1:9" x14ac:dyDescent="0.2">
      <c r="G334" s="20">
        <v>41722</v>
      </c>
      <c r="H334" s="22">
        <v>1233282.8814803918</v>
      </c>
      <c r="I334" s="22">
        <f t="shared" si="40"/>
        <v>-2816.8733403054066</v>
      </c>
    </row>
    <row r="335" spans="1:9" x14ac:dyDescent="0.2">
      <c r="G335" s="20">
        <v>41729</v>
      </c>
      <c r="H335" s="22">
        <v>1233848.8017841512</v>
      </c>
      <c r="I335" s="22">
        <f t="shared" si="40"/>
        <v>565.92030375939794</v>
      </c>
    </row>
    <row r="336" spans="1:9" x14ac:dyDescent="0.2">
      <c r="G336" s="20">
        <v>41736</v>
      </c>
      <c r="H336" s="22">
        <v>1231319.8344056171</v>
      </c>
      <c r="I336" s="22">
        <f t="shared" si="40"/>
        <v>-2528.9673785341438</v>
      </c>
    </row>
    <row r="337" spans="7:9" x14ac:dyDescent="0.2">
      <c r="G337" s="20">
        <v>41743</v>
      </c>
      <c r="H337" s="22">
        <v>1231837.5160823991</v>
      </c>
      <c r="I337" s="22">
        <f t="shared" si="40"/>
        <v>517.68167678196914</v>
      </c>
    </row>
    <row r="338" spans="7:9" x14ac:dyDescent="0.2">
      <c r="G338" s="20">
        <v>41750</v>
      </c>
      <c r="H338" s="22">
        <v>1232813.093769189</v>
      </c>
      <c r="I338" s="22">
        <f t="shared" si="40"/>
        <v>975.57768678991124</v>
      </c>
    </row>
    <row r="339" spans="7:9" x14ac:dyDescent="0.2">
      <c r="G339" s="20">
        <v>41757</v>
      </c>
      <c r="H339" s="22">
        <v>1234116.354614665</v>
      </c>
      <c r="I339" s="22">
        <f t="shared" si="40"/>
        <v>1303.260845476063</v>
      </c>
    </row>
    <row r="340" spans="7:9" x14ac:dyDescent="0.2">
      <c r="G340" s="20">
        <v>41764</v>
      </c>
      <c r="H340" s="22">
        <v>1234796.5710766476</v>
      </c>
      <c r="I340" s="22">
        <f t="shared" si="40"/>
        <v>680.21646198257804</v>
      </c>
    </row>
    <row r="341" spans="7:9" x14ac:dyDescent="0.2">
      <c r="G341" s="20">
        <v>41771</v>
      </c>
      <c r="H341" s="22">
        <v>1236795.8986531042</v>
      </c>
      <c r="I341" s="22">
        <f t="shared" si="40"/>
        <v>1999.3275764565915</v>
      </c>
    </row>
    <row r="342" spans="7:9" x14ac:dyDescent="0.2">
      <c r="G342" s="20">
        <v>41778</v>
      </c>
      <c r="H342" s="22">
        <v>1237067.6851152086</v>
      </c>
      <c r="I342" s="22">
        <f t="shared" si="40"/>
        <v>271.78646210441366</v>
      </c>
    </row>
    <row r="343" spans="7:9" x14ac:dyDescent="0.2">
      <c r="G343" s="20">
        <v>41785</v>
      </c>
      <c r="H343" s="22">
        <v>1238816.1119865547</v>
      </c>
      <c r="I343" s="22">
        <f t="shared" si="40"/>
        <v>1748.426871346077</v>
      </c>
    </row>
    <row r="344" spans="7:9" x14ac:dyDescent="0.2">
      <c r="G344" s="20">
        <v>41792</v>
      </c>
      <c r="H344" s="22">
        <v>1239894.6646315868</v>
      </c>
      <c r="I344" s="22">
        <f t="shared" si="40"/>
        <v>1078.5526450320613</v>
      </c>
    </row>
    <row r="345" spans="7:9" x14ac:dyDescent="0.2">
      <c r="G345" s="20">
        <v>41799</v>
      </c>
      <c r="H345" s="22">
        <v>1234926.2929797804</v>
      </c>
      <c r="I345" s="22">
        <f t="shared" si="40"/>
        <v>-4968.371651806403</v>
      </c>
    </row>
    <row r="346" spans="7:9" x14ac:dyDescent="0.2">
      <c r="G346" s="20">
        <v>41806</v>
      </c>
      <c r="H346" s="22">
        <v>1236797.7965751067</v>
      </c>
      <c r="I346" s="22">
        <f t="shared" si="40"/>
        <v>1871.5035953263287</v>
      </c>
    </row>
    <row r="347" spans="7:9" x14ac:dyDescent="0.2">
      <c r="G347" s="20">
        <v>41813</v>
      </c>
      <c r="H347" s="22">
        <v>1238387.7496744583</v>
      </c>
      <c r="I347" s="22">
        <f t="shared" si="40"/>
        <v>1589.9530993516091</v>
      </c>
    </row>
    <row r="348" spans="7:9" x14ac:dyDescent="0.2">
      <c r="G348" s="20">
        <v>41820</v>
      </c>
      <c r="H348" s="22">
        <v>1239793.9831200805</v>
      </c>
      <c r="I348" s="22">
        <f t="shared" si="40"/>
        <v>1406.2334456222598</v>
      </c>
    </row>
    <row r="349" spans="7:9" x14ac:dyDescent="0.2">
      <c r="G349" s="20">
        <v>41827</v>
      </c>
      <c r="H349" s="22">
        <v>1240182.0631109031</v>
      </c>
      <c r="I349" s="22">
        <f t="shared" si="40"/>
        <v>388.07999082258902</v>
      </c>
    </row>
    <row r="350" spans="7:9" x14ac:dyDescent="0.2">
      <c r="G350" s="20">
        <v>41834</v>
      </c>
      <c r="H350" s="22">
        <v>1240750.6921216976</v>
      </c>
      <c r="I350" s="22">
        <f t="shared" si="40"/>
        <v>568.62901079445146</v>
      </c>
    </row>
    <row r="351" spans="7:9" x14ac:dyDescent="0.2">
      <c r="G351" s="20">
        <v>41841</v>
      </c>
      <c r="H351" s="22">
        <v>1241845.6527774273</v>
      </c>
      <c r="I351" s="22">
        <f t="shared" si="40"/>
        <v>1094.960655729752</v>
      </c>
    </row>
    <row r="352" spans="7:9" x14ac:dyDescent="0.2">
      <c r="G352" s="20">
        <v>41848</v>
      </c>
      <c r="H352" s="22">
        <v>1243061.4501954615</v>
      </c>
      <c r="I352" s="22">
        <f t="shared" si="40"/>
        <v>1215.7974180341698</v>
      </c>
    </row>
    <row r="353" spans="7:9" x14ac:dyDescent="0.2">
      <c r="G353" s="20">
        <v>41855</v>
      </c>
      <c r="H353" s="22">
        <v>1244274.5051621662</v>
      </c>
      <c r="I353" s="22">
        <f t="shared" si="40"/>
        <v>1213.0549667046871</v>
      </c>
    </row>
    <row r="354" spans="7:9" x14ac:dyDescent="0.2">
      <c r="G354" s="20">
        <v>41862</v>
      </c>
      <c r="H354" s="22">
        <v>1245094.4420980618</v>
      </c>
      <c r="I354" s="22">
        <f t="shared" si="40"/>
        <v>819.93693589558825</v>
      </c>
    </row>
    <row r="355" spans="7:9" x14ac:dyDescent="0.2">
      <c r="G355" s="20">
        <v>41869</v>
      </c>
      <c r="H355" s="22">
        <v>1246669.7420167981</v>
      </c>
      <c r="I355" s="22">
        <f t="shared" si="40"/>
        <v>1575.2999187363312</v>
      </c>
    </row>
    <row r="356" spans="7:9" x14ac:dyDescent="0.2">
      <c r="G356" s="20">
        <v>41876</v>
      </c>
      <c r="H356" s="22">
        <v>1248073.5471083277</v>
      </c>
      <c r="I356" s="22">
        <f t="shared" si="40"/>
        <v>1403.8050915296189</v>
      </c>
    </row>
    <row r="357" spans="7:9" x14ac:dyDescent="0.2">
      <c r="G357" s="20">
        <v>41883</v>
      </c>
      <c r="H357" s="22">
        <v>1249400.51580522</v>
      </c>
      <c r="I357" s="22">
        <f t="shared" si="40"/>
        <v>1326.9686968922615</v>
      </c>
    </row>
    <row r="358" spans="7:9" x14ac:dyDescent="0.2">
      <c r="G358" s="20">
        <v>41890</v>
      </c>
      <c r="H358" s="22">
        <v>1242369.1873644947</v>
      </c>
      <c r="I358" s="22">
        <f t="shared" si="40"/>
        <v>-7031.3284407253377</v>
      </c>
    </row>
    <row r="359" spans="7:9" x14ac:dyDescent="0.2">
      <c r="G359" s="20">
        <v>41897</v>
      </c>
      <c r="H359" s="22">
        <v>1242678.2441699924</v>
      </c>
      <c r="I359" s="22">
        <f t="shared" si="40"/>
        <v>309.05680549773388</v>
      </c>
    </row>
    <row r="360" spans="7:9" x14ac:dyDescent="0.2">
      <c r="G360" s="20">
        <v>41904</v>
      </c>
      <c r="H360" s="22">
        <v>1242193.6414196957</v>
      </c>
      <c r="I360" s="22">
        <f t="shared" si="40"/>
        <v>-484.60275029670447</v>
      </c>
    </row>
    <row r="361" spans="7:9" x14ac:dyDescent="0.2">
      <c r="G361" s="20">
        <v>41911</v>
      </c>
      <c r="H361" s="22">
        <v>1245546.4221221006</v>
      </c>
      <c r="I361" s="22">
        <f t="shared" si="40"/>
        <v>3352.7807024049107</v>
      </c>
    </row>
    <row r="362" spans="7:9" x14ac:dyDescent="0.2">
      <c r="G362" s="20">
        <v>41918</v>
      </c>
      <c r="H362" s="22">
        <v>1247746.1723550225</v>
      </c>
      <c r="I362" s="22">
        <f t="shared" si="40"/>
        <v>2199.7502329219133</v>
      </c>
    </row>
    <row r="363" spans="7:9" x14ac:dyDescent="0.2">
      <c r="G363" s="20">
        <v>41925</v>
      </c>
      <c r="H363" s="22">
        <v>1251053.785370193</v>
      </c>
      <c r="I363" s="22">
        <f t="shared" si="40"/>
        <v>3307.6130151704419</v>
      </c>
    </row>
    <row r="364" spans="7:9" x14ac:dyDescent="0.2">
      <c r="G364" s="20">
        <v>41932</v>
      </c>
      <c r="H364" s="22">
        <v>1253105.5952654893</v>
      </c>
      <c r="I364" s="22">
        <f t="shared" si="40"/>
        <v>2051.8098952963483</v>
      </c>
    </row>
    <row r="365" spans="7:9" x14ac:dyDescent="0.2">
      <c r="G365" s="20">
        <v>41939</v>
      </c>
      <c r="H365" s="22">
        <v>1255914.2812177856</v>
      </c>
      <c r="I365" s="22">
        <f t="shared" si="40"/>
        <v>2808.6859522962477</v>
      </c>
    </row>
    <row r="366" spans="7:9" x14ac:dyDescent="0.2">
      <c r="G366" s="20">
        <v>41946</v>
      </c>
      <c r="H366" s="22">
        <v>1258189.1809242552</v>
      </c>
      <c r="I366" s="22">
        <f t="shared" si="40"/>
        <v>2274.8997064696159</v>
      </c>
    </row>
    <row r="367" spans="7:9" x14ac:dyDescent="0.2">
      <c r="G367" s="20">
        <v>41953</v>
      </c>
      <c r="H367" s="22">
        <v>1256014.4013817301</v>
      </c>
      <c r="I367" s="22">
        <f t="shared" si="40"/>
        <v>-2174.7795425250661</v>
      </c>
    </row>
    <row r="368" spans="7:9" x14ac:dyDescent="0.2">
      <c r="G368" s="20">
        <v>41960</v>
      </c>
      <c r="H368" s="22">
        <v>1258175.5222532223</v>
      </c>
      <c r="I368" s="22">
        <f t="shared" si="40"/>
        <v>2161.1208714921959</v>
      </c>
    </row>
    <row r="369" spans="7:9" x14ac:dyDescent="0.2">
      <c r="G369" s="20">
        <v>41967</v>
      </c>
      <c r="H369" s="22">
        <v>1259128.3772148679</v>
      </c>
      <c r="I369" s="22">
        <f t="shared" si="40"/>
        <v>952.85496164555661</v>
      </c>
    </row>
    <row r="370" spans="7:9" x14ac:dyDescent="0.2">
      <c r="G370" s="20">
        <v>41974</v>
      </c>
      <c r="H370" s="22">
        <v>1261448.1645728406</v>
      </c>
      <c r="I370" s="22">
        <f t="shared" si="40"/>
        <v>2319.787357972702</v>
      </c>
    </row>
    <row r="371" spans="7:9" x14ac:dyDescent="0.2">
      <c r="G371" s="20">
        <v>41981</v>
      </c>
      <c r="H371" s="22">
        <v>1263422.7438927551</v>
      </c>
      <c r="I371" s="22">
        <f t="shared" si="40"/>
        <v>1974.5793199145701</v>
      </c>
    </row>
    <row r="372" spans="7:9" x14ac:dyDescent="0.2">
      <c r="G372" s="20">
        <v>41988</v>
      </c>
      <c r="H372" s="22">
        <v>1265819.9648699714</v>
      </c>
      <c r="I372" s="22">
        <f t="shared" si="40"/>
        <v>2397.2209772162605</v>
      </c>
    </row>
    <row r="373" spans="7:9" x14ac:dyDescent="0.2">
      <c r="G373" s="20">
        <v>41995</v>
      </c>
      <c r="H373" s="22">
        <v>1267531.5297788803</v>
      </c>
      <c r="I373" s="22">
        <f t="shared" si="40"/>
        <v>1711.5649089089129</v>
      </c>
    </row>
    <row r="374" spans="7:9" x14ac:dyDescent="0.2">
      <c r="G374" s="20">
        <v>42002</v>
      </c>
      <c r="H374" s="22">
        <v>1269215.4238472921</v>
      </c>
      <c r="I374" s="22">
        <f t="shared" si="40"/>
        <v>1683.8940684117842</v>
      </c>
    </row>
    <row r="375" spans="7:9" x14ac:dyDescent="0.2">
      <c r="G375" s="20">
        <v>42009</v>
      </c>
      <c r="H375" s="22">
        <v>1271569.0536443214</v>
      </c>
      <c r="I375" s="22">
        <f t="shared" si="40"/>
        <v>2353.629797029309</v>
      </c>
    </row>
    <row r="376" spans="7:9" x14ac:dyDescent="0.2">
      <c r="G376" s="20">
        <v>42016</v>
      </c>
      <c r="H376" s="22">
        <v>1273447.52024137</v>
      </c>
      <c r="I376" s="22">
        <f t="shared" si="40"/>
        <v>1878.4665970485657</v>
      </c>
    </row>
    <row r="377" spans="7:9" x14ac:dyDescent="0.2">
      <c r="G377" s="20">
        <v>42023</v>
      </c>
      <c r="H377" s="22">
        <v>1275834.9360451177</v>
      </c>
      <c r="I377" s="22">
        <f t="shared" si="40"/>
        <v>2387.4158037477173</v>
      </c>
    </row>
    <row r="378" spans="7:9" x14ac:dyDescent="0.2">
      <c r="G378" s="20">
        <v>42030</v>
      </c>
      <c r="H378" s="22">
        <v>1280951.6897736976</v>
      </c>
      <c r="I378" s="22">
        <f t="shared" si="40"/>
        <v>5116.7537285799626</v>
      </c>
    </row>
    <row r="379" spans="7:9" x14ac:dyDescent="0.2">
      <c r="G379" s="20">
        <v>42037</v>
      </c>
      <c r="H379" s="22">
        <v>1284308.7227363649</v>
      </c>
      <c r="I379" s="22">
        <f t="shared" si="40"/>
        <v>3357.0329626672901</v>
      </c>
    </row>
    <row r="380" spans="7:9" x14ac:dyDescent="0.2">
      <c r="G380" s="20">
        <v>42044</v>
      </c>
      <c r="H380" s="22">
        <v>1286671.3224259862</v>
      </c>
      <c r="I380" s="22">
        <f t="shared" si="40"/>
        <v>2362.5996896212455</v>
      </c>
    </row>
    <row r="381" spans="7:9" x14ac:dyDescent="0.2">
      <c r="G381" s="20">
        <v>42051</v>
      </c>
      <c r="H381" s="22">
        <v>1289071.0232735942</v>
      </c>
      <c r="I381" s="22">
        <f t="shared" si="40"/>
        <v>2399.7008476080373</v>
      </c>
    </row>
    <row r="382" spans="7:9" x14ac:dyDescent="0.2">
      <c r="G382" s="20">
        <v>42058</v>
      </c>
      <c r="H382" s="22">
        <v>1291433.2956077242</v>
      </c>
      <c r="I382" s="22">
        <f t="shared" si="40"/>
        <v>2362.2723341300152</v>
      </c>
    </row>
    <row r="383" spans="7:9" x14ac:dyDescent="0.2">
      <c r="G383" s="20">
        <v>42065</v>
      </c>
      <c r="H383" s="22">
        <v>1285664.575168832</v>
      </c>
      <c r="I383" s="22">
        <f t="shared" si="40"/>
        <v>-5768.7204388922546</v>
      </c>
    </row>
    <row r="384" spans="7:9" x14ac:dyDescent="0.2">
      <c r="G384" s="20">
        <v>42072</v>
      </c>
      <c r="H384" s="22">
        <v>1287839.6090809125</v>
      </c>
      <c r="I384" s="22">
        <f t="shared" si="40"/>
        <v>2175.0339120805729</v>
      </c>
    </row>
    <row r="385" spans="7:9" x14ac:dyDescent="0.2">
      <c r="G385" s="20">
        <v>42079</v>
      </c>
      <c r="H385" s="22">
        <v>1280539.8340656599</v>
      </c>
      <c r="I385" s="22">
        <f t="shared" si="40"/>
        <v>-7299.7750152526423</v>
      </c>
    </row>
    <row r="386" spans="7:9" x14ac:dyDescent="0.2">
      <c r="G386" s="20">
        <v>42086</v>
      </c>
      <c r="H386" s="22">
        <v>1283633.1552708808</v>
      </c>
      <c r="I386" s="22">
        <f t="shared" si="40"/>
        <v>3093.3212052208837</v>
      </c>
    </row>
    <row r="387" spans="7:9" x14ac:dyDescent="0.2">
      <c r="G387" s="20">
        <v>42093</v>
      </c>
      <c r="H387" s="22">
        <v>1286985.0252318226</v>
      </c>
      <c r="I387" s="22">
        <f t="shared" si="40"/>
        <v>3351.86996094184</v>
      </c>
    </row>
    <row r="388" spans="7:9" x14ac:dyDescent="0.2">
      <c r="G388" s="20">
        <v>42100</v>
      </c>
      <c r="H388" s="22">
        <v>1288031.4858675906</v>
      </c>
      <c r="I388" s="22">
        <f t="shared" ref="I388:I451" si="41">H388-H387</f>
        <v>1046.4606357680168</v>
      </c>
    </row>
    <row r="389" spans="7:9" x14ac:dyDescent="0.2">
      <c r="G389" s="20">
        <v>42107</v>
      </c>
      <c r="H389" s="22">
        <v>1274713.2158759192</v>
      </c>
      <c r="I389" s="22">
        <f t="shared" si="41"/>
        <v>-13318.269991671434</v>
      </c>
    </row>
    <row r="390" spans="7:9" x14ac:dyDescent="0.2">
      <c r="G390" s="20">
        <v>42114</v>
      </c>
      <c r="H390" s="22">
        <v>1271747.2861730419</v>
      </c>
      <c r="I390" s="22">
        <f t="shared" si="41"/>
        <v>-2965.9297028772999</v>
      </c>
    </row>
    <row r="391" spans="7:9" x14ac:dyDescent="0.2">
      <c r="G391" s="20">
        <v>42121</v>
      </c>
      <c r="H391" s="22">
        <v>1273497.4770365986</v>
      </c>
      <c r="I391" s="22">
        <f t="shared" si="41"/>
        <v>1750.1908635566942</v>
      </c>
    </row>
    <row r="392" spans="7:9" x14ac:dyDescent="0.2">
      <c r="G392" s="20">
        <v>42128</v>
      </c>
      <c r="H392" s="22">
        <v>1268289.2067128674</v>
      </c>
      <c r="I392" s="22">
        <f t="shared" si="41"/>
        <v>-5208.270323731238</v>
      </c>
    </row>
    <row r="393" spans="7:9" x14ac:dyDescent="0.2">
      <c r="G393" s="20">
        <v>42135</v>
      </c>
      <c r="H393" s="22">
        <v>1269719.1916323795</v>
      </c>
      <c r="I393" s="22">
        <f t="shared" si="41"/>
        <v>1429.9849195121787</v>
      </c>
    </row>
    <row r="394" spans="7:9" x14ac:dyDescent="0.2">
      <c r="G394" s="20">
        <v>42142</v>
      </c>
      <c r="H394" s="22">
        <v>1271573.6732739962</v>
      </c>
      <c r="I394" s="22">
        <f t="shared" si="41"/>
        <v>1854.4816416166723</v>
      </c>
    </row>
    <row r="395" spans="7:9" x14ac:dyDescent="0.2">
      <c r="G395" s="20">
        <v>42149</v>
      </c>
      <c r="H395" s="22">
        <v>1272914.7789977454</v>
      </c>
      <c r="I395" s="22">
        <f t="shared" si="41"/>
        <v>1341.1057237491477</v>
      </c>
    </row>
    <row r="396" spans="7:9" x14ac:dyDescent="0.2">
      <c r="G396" s="20">
        <v>42156</v>
      </c>
      <c r="H396" s="22">
        <v>1274302.3281857974</v>
      </c>
      <c r="I396" s="22">
        <f t="shared" si="41"/>
        <v>1387.5491880520713</v>
      </c>
    </row>
    <row r="397" spans="7:9" x14ac:dyDescent="0.2">
      <c r="G397" s="20">
        <v>42163</v>
      </c>
      <c r="H397" s="22">
        <v>1274751.682573146</v>
      </c>
      <c r="I397" s="22">
        <f t="shared" si="41"/>
        <v>449.35438734851778</v>
      </c>
    </row>
    <row r="398" spans="7:9" x14ac:dyDescent="0.2">
      <c r="G398" s="20">
        <v>42170</v>
      </c>
      <c r="H398" s="22">
        <v>1275906.2060115556</v>
      </c>
      <c r="I398" s="22">
        <f t="shared" si="41"/>
        <v>1154.5234384096693</v>
      </c>
    </row>
    <row r="399" spans="7:9" x14ac:dyDescent="0.2">
      <c r="G399" s="20">
        <v>42177</v>
      </c>
      <c r="H399" s="22">
        <v>1277374.2936783717</v>
      </c>
      <c r="I399" s="22">
        <f t="shared" si="41"/>
        <v>1468.0876668160781</v>
      </c>
    </row>
    <row r="400" spans="7:9" x14ac:dyDescent="0.2">
      <c r="G400" s="20">
        <v>42184</v>
      </c>
      <c r="H400" s="22">
        <v>1278816.9228927826</v>
      </c>
      <c r="I400" s="22">
        <f t="shared" si="41"/>
        <v>1442.6292144109029</v>
      </c>
    </row>
    <row r="401" spans="1:9" x14ac:dyDescent="0.2">
      <c r="G401" s="20">
        <v>42191</v>
      </c>
      <c r="H401" s="22">
        <v>1281216.476584156</v>
      </c>
      <c r="I401" s="22">
        <f t="shared" si="41"/>
        <v>2399.5536913734395</v>
      </c>
    </row>
    <row r="402" spans="1:9" x14ac:dyDescent="0.2">
      <c r="G402" s="20">
        <v>42198</v>
      </c>
      <c r="H402" s="22">
        <v>1280076.097661139</v>
      </c>
      <c r="I402" s="22">
        <f t="shared" si="41"/>
        <v>-1140.378923017066</v>
      </c>
    </row>
    <row r="403" spans="1:9" x14ac:dyDescent="0.2">
      <c r="G403" s="20">
        <v>42205</v>
      </c>
      <c r="H403" s="22">
        <v>1282656.3625414977</v>
      </c>
      <c r="I403" s="22">
        <f t="shared" si="41"/>
        <v>2580.2648803587072</v>
      </c>
    </row>
    <row r="404" spans="1:9" x14ac:dyDescent="0.2">
      <c r="G404" s="20">
        <v>42212</v>
      </c>
      <c r="H404" s="22">
        <v>1285189.8228994715</v>
      </c>
      <c r="I404" s="22">
        <f t="shared" si="41"/>
        <v>2533.4603579738177</v>
      </c>
    </row>
    <row r="405" spans="1:9" x14ac:dyDescent="0.2">
      <c r="G405" s="20">
        <v>42219</v>
      </c>
      <c r="H405" s="22">
        <v>1286619.6116904877</v>
      </c>
      <c r="I405" s="22">
        <f t="shared" si="41"/>
        <v>1429.7887910162099</v>
      </c>
    </row>
    <row r="406" spans="1:9" x14ac:dyDescent="0.2">
      <c r="G406" s="20">
        <v>42226</v>
      </c>
      <c r="H406" s="22">
        <v>1287830.5253633948</v>
      </c>
      <c r="I406" s="22">
        <f t="shared" si="41"/>
        <v>1210.9136729070451</v>
      </c>
    </row>
    <row r="407" spans="1:9" x14ac:dyDescent="0.2">
      <c r="G407" s="20">
        <v>42233</v>
      </c>
      <c r="H407" s="22">
        <v>1277533.6868236125</v>
      </c>
      <c r="I407" s="22">
        <f t="shared" si="41"/>
        <v>-10296.838539782213</v>
      </c>
    </row>
    <row r="408" spans="1:9" x14ac:dyDescent="0.2">
      <c r="G408" s="20">
        <v>42240</v>
      </c>
      <c r="H408" s="22">
        <v>1275232.7475016406</v>
      </c>
      <c r="I408" s="22">
        <f t="shared" si="41"/>
        <v>-2300.9393219719641</v>
      </c>
    </row>
    <row r="409" spans="1:9" x14ac:dyDescent="0.2">
      <c r="G409" s="20">
        <v>42247</v>
      </c>
      <c r="H409" s="22">
        <v>1277886.8168708207</v>
      </c>
      <c r="I409" s="22">
        <f t="shared" si="41"/>
        <v>2654.069369180128</v>
      </c>
    </row>
    <row r="410" spans="1:9" x14ac:dyDescent="0.2">
      <c r="G410" s="20">
        <v>42254</v>
      </c>
      <c r="H410" s="22">
        <v>1280423.2283791127</v>
      </c>
      <c r="I410" s="22">
        <f t="shared" si="41"/>
        <v>2536.4115082919598</v>
      </c>
    </row>
    <row r="411" spans="1:9" x14ac:dyDescent="0.2">
      <c r="G411" s="20">
        <v>42261</v>
      </c>
      <c r="H411" s="22">
        <v>1283690.0259810914</v>
      </c>
      <c r="I411" s="22">
        <f t="shared" si="41"/>
        <v>3266.7976019787602</v>
      </c>
    </row>
    <row r="412" spans="1:9" x14ac:dyDescent="0.2">
      <c r="G412" s="20">
        <v>42268</v>
      </c>
      <c r="H412" s="22">
        <v>1281591.1184584259</v>
      </c>
      <c r="I412" s="22">
        <f t="shared" si="41"/>
        <v>-2098.9075226655696</v>
      </c>
    </row>
    <row r="413" spans="1:9" x14ac:dyDescent="0.2">
      <c r="G413" s="20">
        <v>42275</v>
      </c>
      <c r="H413" s="22">
        <v>1282994.8574404307</v>
      </c>
      <c r="I413" s="22">
        <f t="shared" si="41"/>
        <v>1403.738982004812</v>
      </c>
    </row>
    <row r="414" spans="1:9" x14ac:dyDescent="0.2">
      <c r="A414" s="16"/>
      <c r="G414" s="20">
        <v>42282</v>
      </c>
      <c r="H414" s="22">
        <v>1277844.4738834505</v>
      </c>
      <c r="I414" s="22">
        <f t="shared" si="41"/>
        <v>-5150.383556980174</v>
      </c>
    </row>
    <row r="415" spans="1:9" x14ac:dyDescent="0.2">
      <c r="G415" s="20">
        <v>42289</v>
      </c>
      <c r="H415" s="22">
        <v>1277861.2536347134</v>
      </c>
      <c r="I415" s="22">
        <f t="shared" si="41"/>
        <v>16.779751262860373</v>
      </c>
    </row>
    <row r="416" spans="1:9" x14ac:dyDescent="0.2">
      <c r="G416" s="20">
        <v>42296</v>
      </c>
      <c r="H416" s="22">
        <v>1279054.1188988239</v>
      </c>
      <c r="I416" s="22">
        <f t="shared" si="41"/>
        <v>1192.8652641105</v>
      </c>
    </row>
    <row r="417" spans="1:9" x14ac:dyDescent="0.2">
      <c r="G417" s="20">
        <v>42303</v>
      </c>
      <c r="H417" s="22">
        <v>1280254.4898228934</v>
      </c>
      <c r="I417" s="22">
        <f t="shared" si="41"/>
        <v>1200.3709240695462</v>
      </c>
    </row>
    <row r="418" spans="1:9" x14ac:dyDescent="0.2">
      <c r="G418" s="20">
        <v>42310</v>
      </c>
      <c r="H418" s="22">
        <v>1278257.4083629614</v>
      </c>
      <c r="I418" s="22">
        <f t="shared" si="41"/>
        <v>-1997.0814599320292</v>
      </c>
    </row>
    <row r="419" spans="1:9" x14ac:dyDescent="0.2">
      <c r="G419" s="20">
        <v>42317</v>
      </c>
      <c r="H419" s="22">
        <v>1279418.3797525663</v>
      </c>
      <c r="I419" s="22">
        <f t="shared" si="41"/>
        <v>1160.9713896049652</v>
      </c>
    </row>
    <row r="420" spans="1:9" x14ac:dyDescent="0.2">
      <c r="G420" s="20">
        <v>42324</v>
      </c>
      <c r="H420" s="22">
        <v>1280438.4759597138</v>
      </c>
      <c r="I420" s="22">
        <f t="shared" si="41"/>
        <v>1020.0962071474642</v>
      </c>
    </row>
    <row r="421" spans="1:9" x14ac:dyDescent="0.2">
      <c r="A421" s="16"/>
      <c r="G421" s="20">
        <v>42331</v>
      </c>
      <c r="H421" s="22">
        <v>1281283.6681131732</v>
      </c>
      <c r="I421" s="22">
        <f t="shared" si="41"/>
        <v>845.19215345941484</v>
      </c>
    </row>
    <row r="422" spans="1:9" x14ac:dyDescent="0.2">
      <c r="G422" s="20">
        <v>42338</v>
      </c>
      <c r="H422" s="22">
        <v>1281394.139747953</v>
      </c>
      <c r="I422" s="22">
        <f t="shared" si="41"/>
        <v>110.47163477982394</v>
      </c>
    </row>
    <row r="423" spans="1:9" x14ac:dyDescent="0.2">
      <c r="G423" s="20">
        <v>42345</v>
      </c>
      <c r="H423" s="22">
        <v>1282772.4256697553</v>
      </c>
      <c r="I423" s="22">
        <f t="shared" si="41"/>
        <v>1378.2859218022786</v>
      </c>
    </row>
    <row r="424" spans="1:9" x14ac:dyDescent="0.2">
      <c r="G424" s="20">
        <v>42352</v>
      </c>
      <c r="H424" s="22">
        <v>1284397.180414964</v>
      </c>
      <c r="I424" s="22">
        <f t="shared" si="41"/>
        <v>1624.7547452086583</v>
      </c>
    </row>
    <row r="425" spans="1:9" x14ac:dyDescent="0.2">
      <c r="A425" s="16"/>
      <c r="G425" s="20">
        <v>42359</v>
      </c>
      <c r="H425" s="22">
        <v>1285298.6594921078</v>
      </c>
      <c r="I425" s="22">
        <f t="shared" si="41"/>
        <v>901.47907714382745</v>
      </c>
    </row>
    <row r="426" spans="1:9" x14ac:dyDescent="0.2">
      <c r="G426" s="20">
        <v>42366</v>
      </c>
      <c r="H426" s="22">
        <v>1285279.6825147441</v>
      </c>
      <c r="I426" s="22">
        <f t="shared" si="41"/>
        <v>-18.976977363694459</v>
      </c>
    </row>
    <row r="427" spans="1:9" x14ac:dyDescent="0.2">
      <c r="G427" s="20">
        <v>42373</v>
      </c>
      <c r="H427" s="22">
        <v>1287562.5808387394</v>
      </c>
      <c r="I427" s="22">
        <f t="shared" si="41"/>
        <v>2282.898323995294</v>
      </c>
    </row>
    <row r="428" spans="1:9" x14ac:dyDescent="0.2">
      <c r="G428" s="20">
        <v>42380</v>
      </c>
      <c r="H428" s="22">
        <v>1287081.9612884186</v>
      </c>
      <c r="I428" s="22">
        <f t="shared" si="41"/>
        <v>-480.61955032078549</v>
      </c>
    </row>
    <row r="429" spans="1:9" x14ac:dyDescent="0.2">
      <c r="G429" s="20">
        <v>42387</v>
      </c>
      <c r="H429" s="22">
        <v>1289504.3850127833</v>
      </c>
      <c r="I429" s="22">
        <f t="shared" si="41"/>
        <v>2422.4237243647221</v>
      </c>
    </row>
    <row r="430" spans="1:9" x14ac:dyDescent="0.2">
      <c r="G430" s="20">
        <v>42394</v>
      </c>
      <c r="H430" s="22">
        <v>1291964.658156012</v>
      </c>
      <c r="I430" s="22">
        <f t="shared" si="41"/>
        <v>2460.2731432286091</v>
      </c>
    </row>
    <row r="431" spans="1:9" x14ac:dyDescent="0.2">
      <c r="G431" s="20">
        <v>42401</v>
      </c>
      <c r="H431" s="22">
        <v>1290775.837064343</v>
      </c>
      <c r="I431" s="22">
        <f t="shared" si="41"/>
        <v>-1188.8210916689131</v>
      </c>
    </row>
    <row r="432" spans="1:9" x14ac:dyDescent="0.2">
      <c r="G432" s="20">
        <v>42408</v>
      </c>
      <c r="H432" s="22">
        <v>1292487.5023356201</v>
      </c>
      <c r="I432" s="22">
        <f t="shared" si="41"/>
        <v>1711.6652712770738</v>
      </c>
    </row>
    <row r="433" spans="7:9" x14ac:dyDescent="0.2">
      <c r="G433" s="20">
        <v>42415</v>
      </c>
      <c r="H433" s="22">
        <v>1295030.256147983</v>
      </c>
      <c r="I433" s="22">
        <f t="shared" si="41"/>
        <v>2542.7538123629056</v>
      </c>
    </row>
    <row r="434" spans="7:9" x14ac:dyDescent="0.2">
      <c r="G434" s="20">
        <v>42422</v>
      </c>
      <c r="H434" s="22">
        <v>1297499.0352800917</v>
      </c>
      <c r="I434" s="22">
        <f t="shared" si="41"/>
        <v>2468.7791321086697</v>
      </c>
    </row>
    <row r="435" spans="7:9" x14ac:dyDescent="0.2">
      <c r="G435" s="20">
        <v>42429</v>
      </c>
      <c r="H435" s="22">
        <v>1293558.1154090499</v>
      </c>
      <c r="I435" s="22">
        <f t="shared" si="41"/>
        <v>-3940.9198710417841</v>
      </c>
    </row>
    <row r="436" spans="7:9" x14ac:dyDescent="0.2">
      <c r="G436" s="20">
        <v>42436</v>
      </c>
      <c r="H436" s="22">
        <v>1295771.8710210791</v>
      </c>
      <c r="I436" s="22">
        <f t="shared" si="41"/>
        <v>2213.7556120292284</v>
      </c>
    </row>
    <row r="437" spans="7:9" x14ac:dyDescent="0.2">
      <c r="G437" s="20">
        <v>42443</v>
      </c>
      <c r="H437" s="22">
        <v>1298004.3647214083</v>
      </c>
      <c r="I437" s="22">
        <f t="shared" si="41"/>
        <v>2232.4937003292143</v>
      </c>
    </row>
    <row r="438" spans="7:9" x14ac:dyDescent="0.2">
      <c r="G438" s="20">
        <v>42450</v>
      </c>
      <c r="H438" s="22">
        <v>1300425.9198776828</v>
      </c>
      <c r="I438" s="22">
        <f t="shared" si="41"/>
        <v>2421.5551562744658</v>
      </c>
    </row>
    <row r="439" spans="7:9" x14ac:dyDescent="0.2">
      <c r="G439" s="20">
        <v>42457</v>
      </c>
      <c r="H439" s="22">
        <v>1295731.5814903015</v>
      </c>
      <c r="I439" s="22">
        <f t="shared" si="41"/>
        <v>-4694.3383873812854</v>
      </c>
    </row>
    <row r="440" spans="7:9" x14ac:dyDescent="0.2">
      <c r="G440" s="20">
        <v>42464</v>
      </c>
      <c r="H440" s="22">
        <v>1297694.5868009322</v>
      </c>
      <c r="I440" s="22">
        <f t="shared" si="41"/>
        <v>1963.0053106306586</v>
      </c>
    </row>
    <row r="441" spans="7:9" x14ac:dyDescent="0.2">
      <c r="G441" s="20">
        <v>42471</v>
      </c>
      <c r="H441" s="22">
        <v>1300730.2413883072</v>
      </c>
      <c r="I441" s="22">
        <f t="shared" si="41"/>
        <v>3035.6545873750001</v>
      </c>
    </row>
    <row r="442" spans="7:9" x14ac:dyDescent="0.2">
      <c r="G442" s="20">
        <v>42478</v>
      </c>
      <c r="H442" s="22">
        <v>1303729.7157918708</v>
      </c>
      <c r="I442" s="22">
        <f t="shared" si="41"/>
        <v>2999.4744035636541</v>
      </c>
    </row>
    <row r="443" spans="7:9" x14ac:dyDescent="0.2">
      <c r="G443" s="20">
        <v>42485</v>
      </c>
      <c r="H443" s="22">
        <v>1295500.4593653637</v>
      </c>
      <c r="I443" s="22">
        <f t="shared" si="41"/>
        <v>-8229.2564265071414</v>
      </c>
    </row>
    <row r="444" spans="7:9" x14ac:dyDescent="0.2">
      <c r="G444" s="20">
        <v>42492</v>
      </c>
      <c r="H444" s="22">
        <v>1298004.8692149937</v>
      </c>
      <c r="I444" s="22">
        <f t="shared" si="41"/>
        <v>2504.4098496299703</v>
      </c>
    </row>
    <row r="445" spans="7:9" x14ac:dyDescent="0.2">
      <c r="G445" s="20">
        <v>42499</v>
      </c>
      <c r="H445" s="22">
        <v>1299764.5593516554</v>
      </c>
      <c r="I445" s="22">
        <f t="shared" si="41"/>
        <v>1759.6901366617531</v>
      </c>
    </row>
    <row r="446" spans="7:9" x14ac:dyDescent="0.2">
      <c r="G446" s="20">
        <v>42506</v>
      </c>
      <c r="H446" s="22">
        <v>1300972.4419362999</v>
      </c>
      <c r="I446" s="22">
        <f t="shared" si="41"/>
        <v>1207.8825846444815</v>
      </c>
    </row>
    <row r="447" spans="7:9" x14ac:dyDescent="0.2">
      <c r="G447" s="20">
        <v>42513</v>
      </c>
      <c r="H447" s="22">
        <v>1302120.0976000531</v>
      </c>
      <c r="I447" s="22">
        <f t="shared" si="41"/>
        <v>1147.6556637531612</v>
      </c>
    </row>
    <row r="448" spans="7:9" x14ac:dyDescent="0.2">
      <c r="G448" s="20">
        <v>42520</v>
      </c>
      <c r="H448" s="22">
        <v>1287396.9654316639</v>
      </c>
      <c r="I448" s="22">
        <f t="shared" si="41"/>
        <v>-14723.132168389158</v>
      </c>
    </row>
    <row r="449" spans="7:9" x14ac:dyDescent="0.2">
      <c r="G449" s="20">
        <v>42527</v>
      </c>
      <c r="H449" s="22">
        <v>1288020.0825170754</v>
      </c>
      <c r="I449" s="22">
        <f t="shared" si="41"/>
        <v>623.11708541144617</v>
      </c>
    </row>
    <row r="450" spans="7:9" x14ac:dyDescent="0.2">
      <c r="G450" s="20">
        <v>42534</v>
      </c>
      <c r="H450" s="22">
        <v>1290768.7839237733</v>
      </c>
      <c r="I450" s="22">
        <f t="shared" si="41"/>
        <v>2748.7014066979755</v>
      </c>
    </row>
    <row r="451" spans="7:9" x14ac:dyDescent="0.2">
      <c r="G451" s="20">
        <v>42541</v>
      </c>
      <c r="H451" s="22">
        <v>1294164.2631889558</v>
      </c>
      <c r="I451" s="22">
        <f t="shared" si="41"/>
        <v>3395.4792651825119</v>
      </c>
    </row>
    <row r="452" spans="7:9" x14ac:dyDescent="0.2">
      <c r="G452" s="20">
        <v>42548</v>
      </c>
      <c r="H452" s="22">
        <v>1287778.4668836596</v>
      </c>
      <c r="I452" s="22">
        <f t="shared" ref="I452:I478" si="42">H452-H451</f>
        <v>-6385.7963052962441</v>
      </c>
    </row>
    <row r="453" spans="7:9" x14ac:dyDescent="0.2">
      <c r="G453" s="20">
        <v>42555</v>
      </c>
      <c r="H453" s="22">
        <v>1287115.1684250704</v>
      </c>
      <c r="I453" s="22">
        <f t="shared" si="42"/>
        <v>-663.29845858924091</v>
      </c>
    </row>
    <row r="454" spans="7:9" x14ac:dyDescent="0.2">
      <c r="G454" s="20">
        <v>42562</v>
      </c>
      <c r="H454" s="22">
        <v>1289783.8763814494</v>
      </c>
      <c r="I454" s="22">
        <f t="shared" si="42"/>
        <v>2668.7079563790467</v>
      </c>
    </row>
    <row r="455" spans="7:9" x14ac:dyDescent="0.2">
      <c r="G455" s="20">
        <v>42569</v>
      </c>
      <c r="H455" s="22">
        <v>1288903.835667792</v>
      </c>
      <c r="I455" s="22">
        <f t="shared" si="42"/>
        <v>-880.04071365739219</v>
      </c>
    </row>
    <row r="456" spans="7:9" x14ac:dyDescent="0.2">
      <c r="G456" s="20">
        <v>42576</v>
      </c>
      <c r="H456" s="22">
        <v>1283212.5499132974</v>
      </c>
      <c r="I456" s="22">
        <f t="shared" si="42"/>
        <v>-5691.2857544946019</v>
      </c>
    </row>
    <row r="457" spans="7:9" x14ac:dyDescent="0.2">
      <c r="G457" s="20">
        <v>42583</v>
      </c>
      <c r="H457" s="22">
        <v>1285633.679770078</v>
      </c>
      <c r="I457" s="22">
        <f t="shared" si="42"/>
        <v>2421.1298567806371</v>
      </c>
    </row>
    <row r="458" spans="7:9" x14ac:dyDescent="0.2">
      <c r="G458" s="20">
        <v>42590</v>
      </c>
      <c r="H458" s="22">
        <v>1283163.8765381966</v>
      </c>
      <c r="I458" s="22">
        <f t="shared" si="42"/>
        <v>-2469.8032318814658</v>
      </c>
    </row>
    <row r="459" spans="7:9" x14ac:dyDescent="0.2">
      <c r="G459" s="20">
        <v>42597</v>
      </c>
      <c r="H459" s="22">
        <v>1281301.3205797351</v>
      </c>
      <c r="I459" s="22">
        <f t="shared" si="42"/>
        <v>-1862.5559584614821</v>
      </c>
    </row>
    <row r="460" spans="7:9" x14ac:dyDescent="0.2">
      <c r="G460" s="20">
        <v>42604</v>
      </c>
      <c r="H460" s="22">
        <v>1283293.67769314</v>
      </c>
      <c r="I460" s="22">
        <f t="shared" si="42"/>
        <v>1992.357113404898</v>
      </c>
    </row>
    <row r="461" spans="7:9" x14ac:dyDescent="0.2">
      <c r="G461" s="20">
        <v>42611</v>
      </c>
      <c r="H461" s="22">
        <v>1285829.6848252665</v>
      </c>
      <c r="I461" s="22">
        <f t="shared" si="42"/>
        <v>2536.0071321264841</v>
      </c>
    </row>
    <row r="462" spans="7:9" x14ac:dyDescent="0.2">
      <c r="G462" s="20">
        <v>42618</v>
      </c>
      <c r="H462" s="22">
        <v>1287955.5512169963</v>
      </c>
      <c r="I462" s="22">
        <f t="shared" si="42"/>
        <v>2125.8663917297963</v>
      </c>
    </row>
    <row r="463" spans="7:9" x14ac:dyDescent="0.2">
      <c r="G463" s="20">
        <v>42625</v>
      </c>
      <c r="H463" s="22">
        <v>1290278.0825664748</v>
      </c>
      <c r="I463" s="22">
        <f t="shared" si="42"/>
        <v>2322.5313494785223</v>
      </c>
    </row>
    <row r="464" spans="7:9" x14ac:dyDescent="0.2">
      <c r="G464" s="20">
        <v>42632</v>
      </c>
      <c r="H464" s="22">
        <v>1293041.084590632</v>
      </c>
      <c r="I464" s="22">
        <f t="shared" si="42"/>
        <v>2763.0020241572056</v>
      </c>
    </row>
    <row r="465" spans="7:9" x14ac:dyDescent="0.2">
      <c r="G465" s="20">
        <v>42639</v>
      </c>
      <c r="H465" s="22">
        <v>1295340.2982685778</v>
      </c>
      <c r="I465" s="22">
        <f t="shared" si="42"/>
        <v>2299.2136779457796</v>
      </c>
    </row>
    <row r="466" spans="7:9" x14ac:dyDescent="0.2">
      <c r="G466" s="20">
        <v>42646</v>
      </c>
      <c r="H466" s="22">
        <v>1297406.0244728541</v>
      </c>
      <c r="I466" s="22">
        <f t="shared" si="42"/>
        <v>2065.7262042763177</v>
      </c>
    </row>
    <row r="467" spans="7:9" x14ac:dyDescent="0.2">
      <c r="G467" s="20">
        <v>42653</v>
      </c>
      <c r="H467" s="22">
        <v>1298752.26854353</v>
      </c>
      <c r="I467" s="22">
        <f t="shared" si="42"/>
        <v>1346.2440706759226</v>
      </c>
    </row>
    <row r="468" spans="7:9" x14ac:dyDescent="0.2">
      <c r="G468" s="20">
        <v>42660</v>
      </c>
      <c r="H468" s="22">
        <v>1301072.3820958431</v>
      </c>
      <c r="I468" s="22">
        <f t="shared" si="42"/>
        <v>2320.1135523130652</v>
      </c>
    </row>
    <row r="469" spans="7:9" x14ac:dyDescent="0.2">
      <c r="G469" s="20">
        <v>42667</v>
      </c>
      <c r="H469" s="22">
        <v>1303049.9858543838</v>
      </c>
      <c r="I469" s="22">
        <f t="shared" si="42"/>
        <v>1977.603758540703</v>
      </c>
    </row>
    <row r="470" spans="7:9" x14ac:dyDescent="0.2">
      <c r="G470" s="20">
        <v>42674</v>
      </c>
      <c r="H470" s="22">
        <v>1301022.5736983484</v>
      </c>
      <c r="I470" s="22">
        <f t="shared" si="42"/>
        <v>-2027.4121560354251</v>
      </c>
    </row>
    <row r="471" spans="7:9" x14ac:dyDescent="0.2">
      <c r="G471" s="20">
        <v>42681</v>
      </c>
      <c r="H471" s="22">
        <v>1302424.7333092792</v>
      </c>
      <c r="I471" s="22">
        <f t="shared" si="42"/>
        <v>1402.1596109308302</v>
      </c>
    </row>
    <row r="472" spans="7:9" x14ac:dyDescent="0.2">
      <c r="G472" s="20">
        <v>42688</v>
      </c>
      <c r="H472" s="22">
        <v>1304978.6156769244</v>
      </c>
      <c r="I472" s="22">
        <f t="shared" si="42"/>
        <v>2553.8823676451575</v>
      </c>
    </row>
    <row r="473" spans="7:9" x14ac:dyDescent="0.2">
      <c r="G473" s="20">
        <v>42695</v>
      </c>
      <c r="H473" s="22">
        <v>1307196.8655019626</v>
      </c>
      <c r="I473" s="22">
        <f t="shared" si="42"/>
        <v>2218.2498250382487</v>
      </c>
    </row>
    <row r="474" spans="7:9" x14ac:dyDescent="0.2">
      <c r="G474" s="20">
        <v>42702</v>
      </c>
      <c r="H474" s="22">
        <v>1310331.2513323294</v>
      </c>
      <c r="I474" s="22">
        <f t="shared" si="42"/>
        <v>3134.3858303667512</v>
      </c>
    </row>
    <row r="475" spans="7:9" x14ac:dyDescent="0.2">
      <c r="G475" s="20">
        <v>42709</v>
      </c>
      <c r="H475" s="22">
        <v>1311590.0506400722</v>
      </c>
      <c r="I475" s="22">
        <f t="shared" si="42"/>
        <v>1258.7993077428546</v>
      </c>
    </row>
    <row r="476" spans="7:9" x14ac:dyDescent="0.2">
      <c r="G476" s="20">
        <v>42716</v>
      </c>
      <c r="H476" s="22">
        <v>1313762.9168801664</v>
      </c>
      <c r="I476" s="22">
        <f t="shared" si="42"/>
        <v>2172.866240094183</v>
      </c>
    </row>
    <row r="477" spans="7:9" x14ac:dyDescent="0.2">
      <c r="G477" s="20">
        <v>42723</v>
      </c>
      <c r="H477" s="22">
        <v>1316104.5546075625</v>
      </c>
      <c r="I477" s="22">
        <f t="shared" si="42"/>
        <v>2341.637727396097</v>
      </c>
    </row>
    <row r="478" spans="7:9" x14ac:dyDescent="0.2">
      <c r="G478" s="20">
        <v>42730</v>
      </c>
      <c r="H478" s="22">
        <v>1317777.2904430714</v>
      </c>
      <c r="I478" s="22">
        <f t="shared" si="42"/>
        <v>1672.7358355089091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topLeftCell="A74" workbookViewId="0">
      <selection activeCell="P2" sqref="P2:P110"/>
    </sheetView>
  </sheetViews>
  <sheetFormatPr baseColWidth="10" defaultColWidth="9.1640625" defaultRowHeight="16" x14ac:dyDescent="0.2"/>
  <cols>
    <col min="1" max="1" width="9.83203125" bestFit="1" customWidth="1"/>
    <col min="2" max="2" width="11.83203125" style="25" bestFit="1" customWidth="1"/>
    <col min="3" max="4" width="10" style="5" customWidth="1"/>
    <col min="5" max="5" width="10" bestFit="1" customWidth="1"/>
    <col min="6" max="7" width="10" style="5" customWidth="1"/>
    <col min="9" max="10" width="10" style="5" customWidth="1"/>
    <col min="11" max="11" width="9.83203125" bestFit="1" customWidth="1"/>
    <col min="12" max="13" width="10" style="5" customWidth="1"/>
    <col min="14" max="14" width="12.33203125" bestFit="1" customWidth="1"/>
    <col min="15" max="16" width="10" style="5" customWidth="1"/>
  </cols>
  <sheetData>
    <row r="1" spans="1:16" x14ac:dyDescent="0.2">
      <c r="A1" t="s">
        <v>19</v>
      </c>
      <c r="B1" s="25" t="s">
        <v>29</v>
      </c>
      <c r="C1" s="5">
        <v>1000000</v>
      </c>
      <c r="E1" t="s">
        <v>22</v>
      </c>
      <c r="F1" s="5">
        <v>1000000</v>
      </c>
      <c r="H1" t="s">
        <v>31</v>
      </c>
      <c r="I1" s="5">
        <v>1000000</v>
      </c>
      <c r="K1" t="s">
        <v>30</v>
      </c>
      <c r="L1" s="5">
        <v>1000000</v>
      </c>
      <c r="N1" t="s">
        <v>32</v>
      </c>
      <c r="O1" s="5">
        <v>1000000</v>
      </c>
    </row>
    <row r="2" spans="1:16" x14ac:dyDescent="0.2">
      <c r="A2" s="17">
        <v>39447</v>
      </c>
      <c r="B2" s="21">
        <v>-9.7022351004625307E-3</v>
      </c>
      <c r="C2" s="5">
        <f>C1*(1+B2)</f>
        <v>990297.76489953743</v>
      </c>
      <c r="D2" s="5">
        <f>C2-C1</f>
        <v>-9702.2351004625671</v>
      </c>
      <c r="E2" s="30">
        <v>0</v>
      </c>
      <c r="F2" s="5">
        <f>F1*(1+E2)</f>
        <v>1000000</v>
      </c>
      <c r="G2" s="5">
        <f>F2-F1</f>
        <v>0</v>
      </c>
      <c r="H2" s="30">
        <v>0</v>
      </c>
      <c r="I2" s="5">
        <f>I1*(1+H2)</f>
        <v>1000000</v>
      </c>
      <c r="J2" s="5">
        <f>I2-I1</f>
        <v>0</v>
      </c>
      <c r="K2" s="30">
        <v>0</v>
      </c>
      <c r="L2" s="5">
        <f>L1*(1+K2)</f>
        <v>1000000</v>
      </c>
      <c r="M2" s="5">
        <f>L2-L1</f>
        <v>0</v>
      </c>
      <c r="N2" s="30">
        <v>0</v>
      </c>
      <c r="O2" s="5">
        <f>O1*(1+N2)</f>
        <v>1000000</v>
      </c>
      <c r="P2" s="5">
        <f>O2-O1</f>
        <v>0</v>
      </c>
    </row>
    <row r="3" spans="1:16" x14ac:dyDescent="0.2">
      <c r="A3" s="17">
        <v>39478</v>
      </c>
      <c r="B3" s="21">
        <v>1.0479899576273599E-2</v>
      </c>
      <c r="C3" s="5">
        <f t="shared" ref="C3:C66" si="0">C2*(1+B3)</f>
        <v>1000675.9860262928</v>
      </c>
      <c r="D3" s="5">
        <f t="shared" ref="D3:D66" si="1">C3-C2</f>
        <v>10378.22112675535</v>
      </c>
      <c r="E3" s="30">
        <v>0</v>
      </c>
      <c r="F3" s="5">
        <f t="shared" ref="F3:F66" si="2">F2*(1+E3)</f>
        <v>1000000</v>
      </c>
      <c r="G3" s="5">
        <f t="shared" ref="G3:G66" si="3">F3-F2</f>
        <v>0</v>
      </c>
      <c r="H3" s="30">
        <v>0</v>
      </c>
      <c r="I3" s="5">
        <f t="shared" ref="I3:I66" si="4">I2*(1+H3)</f>
        <v>1000000</v>
      </c>
      <c r="J3" s="5">
        <f t="shared" ref="J3:J66" si="5">I3-I2</f>
        <v>0</v>
      </c>
      <c r="K3" s="30">
        <v>0</v>
      </c>
      <c r="L3" s="5">
        <f t="shared" ref="L3:L66" si="6">L2*(1+K3)</f>
        <v>1000000</v>
      </c>
      <c r="M3" s="5">
        <f t="shared" ref="M3:M66" si="7">L3-L2</f>
        <v>0</v>
      </c>
      <c r="N3" s="30">
        <v>0</v>
      </c>
      <c r="O3" s="5">
        <f t="shared" ref="O3:O66" si="8">O2*(1+N3)</f>
        <v>1000000</v>
      </c>
      <c r="P3" s="5">
        <f t="shared" ref="P3:P66" si="9">O3-O2</f>
        <v>0</v>
      </c>
    </row>
    <row r="4" spans="1:16" x14ac:dyDescent="0.2">
      <c r="A4" s="17">
        <v>39507</v>
      </c>
      <c r="B4" s="21">
        <v>-2.2157406156122605E-2</v>
      </c>
      <c r="C4" s="5">
        <f t="shared" si="0"/>
        <v>978503.60177322978</v>
      </c>
      <c r="D4" s="5">
        <f t="shared" si="1"/>
        <v>-22172.384253063006</v>
      </c>
      <c r="E4" s="30">
        <v>8.6102407264949925E-3</v>
      </c>
      <c r="F4" s="5">
        <f t="shared" si="2"/>
        <v>1008610.2407264949</v>
      </c>
      <c r="G4" s="5">
        <f t="shared" si="3"/>
        <v>8610.2407264949288</v>
      </c>
      <c r="H4" s="30">
        <v>6.4239409630203428E-2</v>
      </c>
      <c r="I4" s="5">
        <f t="shared" si="4"/>
        <v>1064239.4096302034</v>
      </c>
      <c r="J4" s="5">
        <f t="shared" si="5"/>
        <v>64239.409630203387</v>
      </c>
      <c r="K4" s="30">
        <v>4.7703202278063656E-2</v>
      </c>
      <c r="L4" s="5">
        <f t="shared" si="6"/>
        <v>1047703.2022780636</v>
      </c>
      <c r="M4" s="5">
        <f t="shared" si="7"/>
        <v>47703.202278063633</v>
      </c>
      <c r="N4" s="30">
        <v>-7.3584069287686302E-3</v>
      </c>
      <c r="O4" s="5">
        <f t="shared" si="8"/>
        <v>992641.59307123139</v>
      </c>
      <c r="P4" s="5">
        <f t="shared" si="9"/>
        <v>-7358.4069287686143</v>
      </c>
    </row>
    <row r="5" spans="1:16" x14ac:dyDescent="0.2">
      <c r="A5" s="17">
        <v>39538</v>
      </c>
      <c r="B5" s="21">
        <v>-2.0524283376427088E-2</v>
      </c>
      <c r="C5" s="5">
        <f t="shared" si="0"/>
        <v>958420.51656558143</v>
      </c>
      <c r="D5" s="5">
        <f t="shared" si="1"/>
        <v>-20083.085207648342</v>
      </c>
      <c r="E5" s="30">
        <v>8.8101957180514029E-3</v>
      </c>
      <c r="F5" s="5">
        <f t="shared" si="2"/>
        <v>1017496.2943505262</v>
      </c>
      <c r="G5" s="5">
        <f t="shared" si="3"/>
        <v>8886.0536240312504</v>
      </c>
      <c r="H5" s="30">
        <v>-1.1604208009929949E-2</v>
      </c>
      <c r="I5" s="5">
        <f t="shared" si="4"/>
        <v>1051889.7541484896</v>
      </c>
      <c r="J5" s="5">
        <f t="shared" si="5"/>
        <v>-12349.655481713824</v>
      </c>
      <c r="K5" s="30">
        <v>-2.4151393234987497E-3</v>
      </c>
      <c r="L5" s="5">
        <f t="shared" si="6"/>
        <v>1045172.8530748863</v>
      </c>
      <c r="M5" s="5">
        <f t="shared" si="7"/>
        <v>-2530.3492031773785</v>
      </c>
      <c r="N5" s="30">
        <v>-1.2476297782296798E-2</v>
      </c>
      <c r="O5" s="5">
        <f t="shared" si="8"/>
        <v>980257.10096498125</v>
      </c>
      <c r="P5" s="5">
        <f t="shared" si="9"/>
        <v>-12384.492106250138</v>
      </c>
    </row>
    <row r="6" spans="1:16" x14ac:dyDescent="0.2">
      <c r="A6" s="17">
        <v>39568</v>
      </c>
      <c r="B6" s="21">
        <v>1.4578100233729296E-2</v>
      </c>
      <c r="C6" s="5">
        <f t="shared" si="0"/>
        <v>972392.46692213707</v>
      </c>
      <c r="D6" s="5">
        <f t="shared" si="1"/>
        <v>13971.950356555637</v>
      </c>
      <c r="E6" s="30">
        <v>-3.4907199955743805E-3</v>
      </c>
      <c r="F6" s="5">
        <f t="shared" si="2"/>
        <v>1013944.4996904139</v>
      </c>
      <c r="G6" s="5">
        <f t="shared" si="3"/>
        <v>-3551.7946601122385</v>
      </c>
      <c r="H6" s="30">
        <v>-8.6719354617818562E-3</v>
      </c>
      <c r="I6" s="5">
        <f t="shared" si="4"/>
        <v>1042767.8340876042</v>
      </c>
      <c r="J6" s="5">
        <f t="shared" si="5"/>
        <v>-9121.9200608853716</v>
      </c>
      <c r="K6" s="30">
        <v>-1.4460195327950487E-2</v>
      </c>
      <c r="L6" s="5">
        <f t="shared" si="6"/>
        <v>1030059.4494679521</v>
      </c>
      <c r="M6" s="5">
        <f t="shared" si="7"/>
        <v>-15113.403606934124</v>
      </c>
      <c r="N6" s="30">
        <v>4.9805203840267043E-2</v>
      </c>
      <c r="O6" s="5">
        <f t="shared" si="8"/>
        <v>1029079.0056944113</v>
      </c>
      <c r="P6" s="5">
        <f t="shared" si="9"/>
        <v>48821.904729430098</v>
      </c>
    </row>
    <row r="7" spans="1:16" x14ac:dyDescent="0.2">
      <c r="A7" s="17">
        <v>39599</v>
      </c>
      <c r="B7" s="21">
        <v>1.1314902249885961E-2</v>
      </c>
      <c r="C7" s="5">
        <f t="shared" si="0"/>
        <v>983394.99263388652</v>
      </c>
      <c r="D7" s="5">
        <f t="shared" si="1"/>
        <v>11002.525711749448</v>
      </c>
      <c r="E7" s="30">
        <v>1.9578017845972794E-3</v>
      </c>
      <c r="F7" s="5">
        <f t="shared" si="2"/>
        <v>1015929.6020413905</v>
      </c>
      <c r="G7" s="5">
        <f t="shared" si="3"/>
        <v>1985.102350976551</v>
      </c>
      <c r="H7" s="30">
        <v>1.316079287977388E-2</v>
      </c>
      <c r="I7" s="5">
        <f t="shared" si="4"/>
        <v>1056491.4855737216</v>
      </c>
      <c r="J7" s="5">
        <f t="shared" si="5"/>
        <v>13723.651486117393</v>
      </c>
      <c r="K7" s="30">
        <v>1.2246164889154016E-2</v>
      </c>
      <c r="L7" s="5">
        <f t="shared" si="6"/>
        <v>1042673.7273317679</v>
      </c>
      <c r="M7" s="5">
        <f t="shared" si="7"/>
        <v>12614.277863815776</v>
      </c>
      <c r="N7" s="30">
        <v>1.109351287947561E-2</v>
      </c>
      <c r="O7" s="5">
        <f t="shared" si="8"/>
        <v>1040495.1068980802</v>
      </c>
      <c r="P7" s="5">
        <f t="shared" si="9"/>
        <v>11416.101203668863</v>
      </c>
    </row>
    <row r="8" spans="1:16" x14ac:dyDescent="0.2">
      <c r="A8" s="17">
        <v>39629</v>
      </c>
      <c r="B8" s="21">
        <v>6.4453025294208821E-3</v>
      </c>
      <c r="C8" s="5">
        <f t="shared" si="0"/>
        <v>989733.27086732956</v>
      </c>
      <c r="D8" s="5">
        <f t="shared" si="1"/>
        <v>6338.2782334430376</v>
      </c>
      <c r="E8" s="30">
        <v>-4.1055664315000229E-3</v>
      </c>
      <c r="F8" s="5">
        <f t="shared" si="2"/>
        <v>1011758.6355704821</v>
      </c>
      <c r="G8" s="5">
        <f t="shared" si="3"/>
        <v>-4170.9664709083736</v>
      </c>
      <c r="H8" s="30">
        <v>2.2686547196533978E-2</v>
      </c>
      <c r="I8" s="5">
        <f t="shared" si="4"/>
        <v>1080459.6295239262</v>
      </c>
      <c r="J8" s="5">
        <f t="shared" si="5"/>
        <v>23968.143950204598</v>
      </c>
      <c r="K8" s="30">
        <v>2.2202844110544788E-2</v>
      </c>
      <c r="L8" s="5">
        <f t="shared" si="6"/>
        <v>1065824.0495578758</v>
      </c>
      <c r="M8" s="5">
        <f t="shared" si="7"/>
        <v>23150.322226107935</v>
      </c>
      <c r="N8" s="30">
        <v>-8.1010401578260907E-2</v>
      </c>
      <c r="O8" s="5">
        <f t="shared" si="8"/>
        <v>956204.18044805119</v>
      </c>
      <c r="P8" s="5">
        <f t="shared" si="9"/>
        <v>-84290.926450029016</v>
      </c>
    </row>
    <row r="9" spans="1:16" x14ac:dyDescent="0.2">
      <c r="A9" s="17">
        <v>39660</v>
      </c>
      <c r="B9" s="21">
        <v>1.0107969225060964E-2</v>
      </c>
      <c r="C9" s="5">
        <f t="shared" si="0"/>
        <v>999737.46431027551</v>
      </c>
      <c r="D9" s="5">
        <f t="shared" si="1"/>
        <v>10004.193442945951</v>
      </c>
      <c r="E9" s="30">
        <v>-2.1289340308621261E-3</v>
      </c>
      <c r="F9" s="5">
        <f t="shared" si="2"/>
        <v>1009604.6681801975</v>
      </c>
      <c r="G9" s="5">
        <f t="shared" si="3"/>
        <v>-2153.9673902846407</v>
      </c>
      <c r="H9" s="30">
        <v>-3.4619559680156155E-2</v>
      </c>
      <c r="I9" s="5">
        <f t="shared" si="4"/>
        <v>1043054.5928976232</v>
      </c>
      <c r="J9" s="5">
        <f t="shared" si="5"/>
        <v>-37405.036626302986</v>
      </c>
      <c r="K9" s="30">
        <v>-2.1999475031170022E-2</v>
      </c>
      <c r="L9" s="5">
        <f t="shared" si="6"/>
        <v>1042376.4799920068</v>
      </c>
      <c r="M9" s="5">
        <f t="shared" si="7"/>
        <v>-23447.569565869053</v>
      </c>
      <c r="N9" s="30">
        <v>-2.5268698337529399E-2</v>
      </c>
      <c r="O9" s="5">
        <f t="shared" si="8"/>
        <v>932042.14546322485</v>
      </c>
      <c r="P9" s="5">
        <f t="shared" si="9"/>
        <v>-24162.034984826343</v>
      </c>
    </row>
    <row r="10" spans="1:16" x14ac:dyDescent="0.2">
      <c r="A10" s="17">
        <v>39691</v>
      </c>
      <c r="B10" s="21">
        <v>-2.54437629806048E-3</v>
      </c>
      <c r="C10" s="5">
        <f t="shared" si="0"/>
        <v>997193.75600180135</v>
      </c>
      <c r="D10" s="5">
        <f t="shared" si="1"/>
        <v>-2543.7083084741607</v>
      </c>
      <c r="E10" s="30">
        <v>7.6381416457124371E-4</v>
      </c>
      <c r="F10" s="5">
        <f t="shared" si="2"/>
        <v>1010375.8185263707</v>
      </c>
      <c r="G10" s="5">
        <f t="shared" si="3"/>
        <v>771.15034617320634</v>
      </c>
      <c r="H10" s="30">
        <v>-1.081447315273465E-4</v>
      </c>
      <c r="I10" s="5">
        <f t="shared" si="4"/>
        <v>1042941.7920387059</v>
      </c>
      <c r="J10" s="5">
        <f t="shared" si="5"/>
        <v>-112.80085891729686</v>
      </c>
      <c r="K10" s="30">
        <v>-1.9103533386851411E-2</v>
      </c>
      <c r="L10" s="5">
        <f t="shared" si="6"/>
        <v>1022463.4061048108</v>
      </c>
      <c r="M10" s="5">
        <f t="shared" si="7"/>
        <v>-19913.07388719602</v>
      </c>
      <c r="N10" s="30">
        <v>-1.5980098046389203E-2</v>
      </c>
      <c r="O10" s="5">
        <f t="shared" si="8"/>
        <v>917148.02059535554</v>
      </c>
      <c r="P10" s="5">
        <f t="shared" si="9"/>
        <v>-14894.124867869308</v>
      </c>
    </row>
    <row r="11" spans="1:16" x14ac:dyDescent="0.2">
      <c r="A11" s="17">
        <v>39721</v>
      </c>
      <c r="B11" s="21">
        <v>3.3382355010485032E-3</v>
      </c>
      <c r="C11" s="5">
        <f t="shared" si="0"/>
        <v>1000522.6235995104</v>
      </c>
      <c r="D11" s="5">
        <f t="shared" si="1"/>
        <v>3328.8675977090606</v>
      </c>
      <c r="E11" s="30">
        <v>3.1420612813370498E-3</v>
      </c>
      <c r="F11" s="5">
        <f t="shared" si="2"/>
        <v>1013550.4812653617</v>
      </c>
      <c r="G11" s="5">
        <f t="shared" si="3"/>
        <v>3174.66273899097</v>
      </c>
      <c r="H11" s="30">
        <v>1.7061350756508629E-2</v>
      </c>
      <c r="I11" s="5">
        <f t="shared" si="4"/>
        <v>1060735.7877712999</v>
      </c>
      <c r="J11" s="5">
        <f t="shared" si="5"/>
        <v>17793.995732594049</v>
      </c>
      <c r="K11" s="30">
        <v>-4.2874627748062721E-4</v>
      </c>
      <c r="L11" s="5">
        <f t="shared" si="6"/>
        <v>1022025.0287255832</v>
      </c>
      <c r="M11" s="5">
        <f t="shared" si="7"/>
        <v>-438.37737922754604</v>
      </c>
      <c r="N11" s="30">
        <v>-0.1213434855672709</v>
      </c>
      <c r="O11" s="5">
        <f t="shared" si="8"/>
        <v>805858.08299519191</v>
      </c>
      <c r="P11" s="5">
        <f t="shared" si="9"/>
        <v>-111289.93760016363</v>
      </c>
    </row>
    <row r="12" spans="1:16" x14ac:dyDescent="0.2">
      <c r="A12" s="17">
        <v>39752</v>
      </c>
      <c r="B12" s="21">
        <v>3.7409910641456046E-2</v>
      </c>
      <c r="C12" s="5">
        <f t="shared" si="0"/>
        <v>1037952.0855431233</v>
      </c>
      <c r="D12" s="5">
        <f t="shared" si="1"/>
        <v>37429.4619436129</v>
      </c>
      <c r="E12" s="30">
        <v>1.3504457674308412E-2</v>
      </c>
      <c r="F12" s="5">
        <f t="shared" si="2"/>
        <v>1027237.9308403847</v>
      </c>
      <c r="G12" s="5">
        <f t="shared" si="3"/>
        <v>13687.449575023027</v>
      </c>
      <c r="H12" s="30">
        <v>4.5629724535554174E-2</v>
      </c>
      <c r="I12" s="5">
        <f t="shared" si="4"/>
        <v>1109136.8695723084</v>
      </c>
      <c r="J12" s="5">
        <f t="shared" si="5"/>
        <v>48401.081801008433</v>
      </c>
      <c r="K12" s="30">
        <v>4.9138779076517099E-2</v>
      </c>
      <c r="L12" s="5">
        <f t="shared" si="6"/>
        <v>1072246.0908228008</v>
      </c>
      <c r="M12" s="5">
        <f t="shared" si="7"/>
        <v>50221.062097217538</v>
      </c>
      <c r="N12" s="30">
        <v>-0.18991765890646292</v>
      </c>
      <c r="O12" s="5">
        <f t="shared" si="8"/>
        <v>652811.4024618949</v>
      </c>
      <c r="P12" s="5">
        <f t="shared" si="9"/>
        <v>-153046.68053329701</v>
      </c>
    </row>
    <row r="13" spans="1:16" x14ac:dyDescent="0.2">
      <c r="A13" s="17">
        <v>39782</v>
      </c>
      <c r="B13" s="21">
        <v>1.8390556817438064E-2</v>
      </c>
      <c r="C13" s="5">
        <f t="shared" si="0"/>
        <v>1057040.6023460825</v>
      </c>
      <c r="D13" s="5">
        <f t="shared" si="1"/>
        <v>19088.516802959144</v>
      </c>
      <c r="E13" s="30">
        <v>3.022902826916436E-3</v>
      </c>
      <c r="F13" s="5">
        <f t="shared" si="2"/>
        <v>1030343.1712854379</v>
      </c>
      <c r="G13" s="5">
        <f t="shared" si="3"/>
        <v>3105.2404450532049</v>
      </c>
      <c r="H13" s="30">
        <v>2.0570655570177648E-2</v>
      </c>
      <c r="I13" s="5">
        <f t="shared" si="4"/>
        <v>1131952.5420964654</v>
      </c>
      <c r="J13" s="5">
        <f t="shared" si="5"/>
        <v>22815.67252415698</v>
      </c>
      <c r="K13" s="30">
        <v>2.3581114608060574E-2</v>
      </c>
      <c r="L13" s="5">
        <f t="shared" si="6"/>
        <v>1097530.8487785382</v>
      </c>
      <c r="M13" s="5">
        <f t="shared" si="7"/>
        <v>25284.757955737412</v>
      </c>
      <c r="N13" s="30">
        <v>-6.7192478453904414E-2</v>
      </c>
      <c r="O13" s="5">
        <f t="shared" si="8"/>
        <v>608947.38636751089</v>
      </c>
      <c r="P13" s="5">
        <f t="shared" si="9"/>
        <v>-43864.016094384016</v>
      </c>
    </row>
    <row r="14" spans="1:16" x14ac:dyDescent="0.2">
      <c r="A14" s="17">
        <v>39813</v>
      </c>
      <c r="B14" s="21">
        <v>1.7122980309166813E-2</v>
      </c>
      <c r="C14" s="5">
        <f t="shared" si="0"/>
        <v>1075140.2877660443</v>
      </c>
      <c r="D14" s="5">
        <f t="shared" si="1"/>
        <v>18099.68541996181</v>
      </c>
      <c r="E14" s="30">
        <v>6.20786608928114E-3</v>
      </c>
      <c r="F14" s="5">
        <f t="shared" si="2"/>
        <v>1036739.4037187831</v>
      </c>
      <c r="G14" s="5">
        <f t="shared" si="3"/>
        <v>6396.2324333451688</v>
      </c>
      <c r="H14" s="30">
        <v>1.6446112507833989E-2</v>
      </c>
      <c r="I14" s="5">
        <f t="shared" si="4"/>
        <v>1150568.7609573123</v>
      </c>
      <c r="J14" s="5">
        <f t="shared" si="5"/>
        <v>18616.218860846944</v>
      </c>
      <c r="K14" s="30">
        <v>1.6273864294565926E-2</v>
      </c>
      <c r="L14" s="5">
        <f t="shared" si="6"/>
        <v>1115391.9168706599</v>
      </c>
      <c r="M14" s="5">
        <f t="shared" si="7"/>
        <v>17861.068092121743</v>
      </c>
      <c r="N14" s="30">
        <v>3.0573505201975593E-2</v>
      </c>
      <c r="O14" s="5">
        <f t="shared" si="8"/>
        <v>627565.04245234735</v>
      </c>
      <c r="P14" s="5">
        <f t="shared" si="9"/>
        <v>18617.656084836461</v>
      </c>
    </row>
    <row r="15" spans="1:16" x14ac:dyDescent="0.2">
      <c r="A15" s="17">
        <v>39844</v>
      </c>
      <c r="B15" s="21">
        <v>1.470481172064031E-2</v>
      </c>
      <c r="C15" s="5">
        <f t="shared" si="0"/>
        <v>1090950.023270919</v>
      </c>
      <c r="D15" s="5">
        <f t="shared" si="1"/>
        <v>15809.735504874727</v>
      </c>
      <c r="E15" s="30">
        <v>4.8140352655224206E-4</v>
      </c>
      <c r="F15" s="5">
        <f t="shared" si="2"/>
        <v>1037238.4937238491</v>
      </c>
      <c r="G15" s="5">
        <f t="shared" si="3"/>
        <v>499.09000506601296</v>
      </c>
      <c r="H15" s="30">
        <v>-4.9055043704230175E-3</v>
      </c>
      <c r="I15" s="5">
        <f t="shared" si="4"/>
        <v>1144924.6408719639</v>
      </c>
      <c r="J15" s="5">
        <f t="shared" si="5"/>
        <v>-5644.1200853483751</v>
      </c>
      <c r="K15" s="30">
        <v>1.6336868695917418E-3</v>
      </c>
      <c r="L15" s="5">
        <f t="shared" si="6"/>
        <v>1117214.1179997001</v>
      </c>
      <c r="M15" s="5">
        <f t="shared" si="7"/>
        <v>1822.2011290402152</v>
      </c>
      <c r="N15" s="30">
        <v>-8.8456146832857033E-2</v>
      </c>
      <c r="O15" s="5">
        <f t="shared" si="8"/>
        <v>572053.05691001436</v>
      </c>
      <c r="P15" s="5">
        <f t="shared" si="9"/>
        <v>-55511.985542332986</v>
      </c>
    </row>
    <row r="16" spans="1:16" x14ac:dyDescent="0.2">
      <c r="A16" s="17">
        <v>39872</v>
      </c>
      <c r="B16" s="21">
        <v>1.079733426942342E-2</v>
      </c>
      <c r="C16" s="5">
        <f t="shared" si="0"/>
        <v>1102729.3753434103</v>
      </c>
      <c r="D16" s="5">
        <f t="shared" si="1"/>
        <v>11779.352072491311</v>
      </c>
      <c r="E16" s="30">
        <v>-2.0223690660743899E-3</v>
      </c>
      <c r="F16" s="5">
        <f t="shared" si="2"/>
        <v>1035140.8146800004</v>
      </c>
      <c r="G16" s="5">
        <f t="shared" si="3"/>
        <v>-2097.6790438486496</v>
      </c>
      <c r="H16" s="30">
        <v>-2.6529858851652931E-3</v>
      </c>
      <c r="I16" s="5">
        <f t="shared" si="4"/>
        <v>1141887.1719601527</v>
      </c>
      <c r="J16" s="5">
        <f t="shared" si="5"/>
        <v>-3037.4689118112437</v>
      </c>
      <c r="K16" s="30">
        <v>3.7338001701456844E-4</v>
      </c>
      <c r="L16" s="5">
        <f t="shared" si="6"/>
        <v>1117631.2634260876</v>
      </c>
      <c r="M16" s="5">
        <f t="shared" si="7"/>
        <v>417.14542638743296</v>
      </c>
      <c r="N16" s="30">
        <v>-0.10487226255617955</v>
      </c>
      <c r="O16" s="5">
        <f t="shared" si="8"/>
        <v>512060.55852968222</v>
      </c>
      <c r="P16" s="5">
        <f t="shared" si="9"/>
        <v>-59992.498380332137</v>
      </c>
    </row>
    <row r="17" spans="1:16" x14ac:dyDescent="0.2">
      <c r="A17" s="17">
        <v>39903</v>
      </c>
      <c r="B17" s="21">
        <v>-3.6589903371880284E-2</v>
      </c>
      <c r="C17" s="5">
        <f t="shared" si="0"/>
        <v>1062380.614054261</v>
      </c>
      <c r="D17" s="5">
        <f t="shared" si="1"/>
        <v>-40348.76128914929</v>
      </c>
      <c r="E17" s="30">
        <v>-2.1950375113965492E-3</v>
      </c>
      <c r="F17" s="5">
        <f t="shared" si="2"/>
        <v>1032868.6417622002</v>
      </c>
      <c r="G17" s="5">
        <f t="shared" si="3"/>
        <v>-2272.172917800257</v>
      </c>
      <c r="H17" s="30">
        <v>-2.0718580548718678E-2</v>
      </c>
      <c r="I17" s="5">
        <f t="shared" si="4"/>
        <v>1118228.8906103477</v>
      </c>
      <c r="J17" s="5">
        <f t="shared" si="5"/>
        <v>-23658.281349804951</v>
      </c>
      <c r="K17" s="30">
        <v>-1.9499030580031586E-2</v>
      </c>
      <c r="L17" s="5">
        <f t="shared" si="6"/>
        <v>1095838.537243343</v>
      </c>
      <c r="M17" s="5">
        <f t="shared" si="7"/>
        <v>-21792.726182744605</v>
      </c>
      <c r="N17" s="30">
        <v>7.2396984790773194E-2</v>
      </c>
      <c r="O17" s="5">
        <f t="shared" si="8"/>
        <v>549132.19899751048</v>
      </c>
      <c r="P17" s="5">
        <f t="shared" si="9"/>
        <v>37071.640467828256</v>
      </c>
    </row>
    <row r="18" spans="1:16" x14ac:dyDescent="0.2">
      <c r="A18" s="17">
        <v>39933</v>
      </c>
      <c r="B18" s="21">
        <v>3.4214923124589181E-3</v>
      </c>
      <c r="C18" s="5">
        <f t="shared" si="0"/>
        <v>1066015.541158153</v>
      </c>
      <c r="D18" s="5">
        <f t="shared" si="1"/>
        <v>3634.9271038919687</v>
      </c>
      <c r="E18" s="30">
        <v>-2.5268489049716436E-3</v>
      </c>
      <c r="F18" s="5">
        <f t="shared" si="2"/>
        <v>1030258.7387657837</v>
      </c>
      <c r="G18" s="5">
        <f t="shared" si="3"/>
        <v>-2609.9029964164365</v>
      </c>
      <c r="H18" s="30">
        <v>-1.3889091448267266E-2</v>
      </c>
      <c r="I18" s="5">
        <f t="shared" si="4"/>
        <v>1102697.7072885663</v>
      </c>
      <c r="J18" s="5">
        <f t="shared" si="5"/>
        <v>-15531.183321781456</v>
      </c>
      <c r="K18" s="30">
        <v>-1.6442599633469116E-2</v>
      </c>
      <c r="L18" s="5">
        <f t="shared" si="6"/>
        <v>1077820.1029125242</v>
      </c>
      <c r="M18" s="5">
        <f t="shared" si="7"/>
        <v>-18018.434330818709</v>
      </c>
      <c r="N18" s="30">
        <v>0.10903852363329278</v>
      </c>
      <c r="O18" s="5">
        <f t="shared" si="8"/>
        <v>609008.76325570256</v>
      </c>
      <c r="P18" s="5">
        <f t="shared" si="9"/>
        <v>59876.564258192084</v>
      </c>
    </row>
    <row r="19" spans="1:16" x14ac:dyDescent="0.2">
      <c r="A19" s="17">
        <v>39964</v>
      </c>
      <c r="B19" s="21">
        <v>6.4272441216046694E-3</v>
      </c>
      <c r="C19" s="5">
        <f t="shared" si="0"/>
        <v>1072867.0832786008</v>
      </c>
      <c r="D19" s="5">
        <f t="shared" si="1"/>
        <v>6851.542120447848</v>
      </c>
      <c r="E19" s="30">
        <v>1.0613789549023239E-2</v>
      </c>
      <c r="F19" s="5">
        <f t="shared" si="2"/>
        <v>1041193.6882000859</v>
      </c>
      <c r="G19" s="5">
        <f t="shared" si="3"/>
        <v>10934.949434302165</v>
      </c>
      <c r="H19" s="30">
        <v>2.1254017865946082E-2</v>
      </c>
      <c r="I19" s="5">
        <f t="shared" si="4"/>
        <v>1126134.4640600153</v>
      </c>
      <c r="J19" s="5">
        <f t="shared" si="5"/>
        <v>23436.756771449</v>
      </c>
      <c r="K19" s="30">
        <v>9.8344243090005539E-3</v>
      </c>
      <c r="L19" s="5">
        <f t="shared" si="6"/>
        <v>1088419.8431333366</v>
      </c>
      <c r="M19" s="5">
        <f t="shared" si="7"/>
        <v>10599.740220812382</v>
      </c>
      <c r="N19" s="30">
        <v>8.6201876777675754E-2</v>
      </c>
      <c r="O19" s="5">
        <f t="shared" si="8"/>
        <v>661506.46162239532</v>
      </c>
      <c r="P19" s="5">
        <f t="shared" si="9"/>
        <v>52497.698366692755</v>
      </c>
    </row>
    <row r="20" spans="1:16" x14ac:dyDescent="0.2">
      <c r="A20" s="17">
        <v>39994</v>
      </c>
      <c r="B20" s="21">
        <v>1.3576290042321082E-2</v>
      </c>
      <c r="C20" s="5">
        <f t="shared" si="0"/>
        <v>1087432.6379780502</v>
      </c>
      <c r="D20" s="5">
        <f t="shared" si="1"/>
        <v>14565.554699449334</v>
      </c>
      <c r="E20" s="30">
        <v>-2.3390548272288923E-3</v>
      </c>
      <c r="F20" s="5">
        <f t="shared" si="2"/>
        <v>1038758.2790776213</v>
      </c>
      <c r="G20" s="5">
        <f t="shared" si="3"/>
        <v>-2435.4091224645963</v>
      </c>
      <c r="H20" s="30">
        <v>-1.3925546178530226E-2</v>
      </c>
      <c r="I20" s="5">
        <f t="shared" si="4"/>
        <v>1110452.4265775131</v>
      </c>
      <c r="J20" s="5">
        <f t="shared" si="5"/>
        <v>-15682.037482502172</v>
      </c>
      <c r="K20" s="30">
        <v>-1.6643028608934855E-2</v>
      </c>
      <c r="L20" s="5">
        <f t="shared" si="6"/>
        <v>1070305.2405455362</v>
      </c>
      <c r="M20" s="5">
        <f t="shared" si="7"/>
        <v>-18114.602587800473</v>
      </c>
      <c r="N20" s="30">
        <v>-6.1340206185566612E-3</v>
      </c>
      <c r="O20" s="5">
        <f t="shared" si="8"/>
        <v>657448.76734749507</v>
      </c>
      <c r="P20" s="5">
        <f t="shared" si="9"/>
        <v>-4057.6942749002483</v>
      </c>
    </row>
    <row r="21" spans="1:16" x14ac:dyDescent="0.2">
      <c r="A21" s="17">
        <v>40025</v>
      </c>
      <c r="B21" s="21">
        <v>7.588119137994731E-3</v>
      </c>
      <c r="C21" s="5">
        <f t="shared" si="0"/>
        <v>1095684.2063895715</v>
      </c>
      <c r="D21" s="5">
        <f t="shared" si="1"/>
        <v>8251.5684115213808</v>
      </c>
      <c r="E21" s="30">
        <v>7.766962232693686E-4</v>
      </c>
      <c r="F21" s="5">
        <f t="shared" si="2"/>
        <v>1039565.0787098707</v>
      </c>
      <c r="G21" s="5">
        <f t="shared" si="3"/>
        <v>806.79963224940002</v>
      </c>
      <c r="H21" s="30">
        <v>-3.9641064177156696E-3</v>
      </c>
      <c r="I21" s="5">
        <f t="shared" si="4"/>
        <v>1106050.4749867492</v>
      </c>
      <c r="J21" s="5">
        <f t="shared" si="5"/>
        <v>-4401.9515907638706</v>
      </c>
      <c r="K21" s="30">
        <v>-3.7329107602114674E-3</v>
      </c>
      <c r="L21" s="5">
        <f t="shared" si="6"/>
        <v>1066309.8865963931</v>
      </c>
      <c r="M21" s="5">
        <f t="shared" si="7"/>
        <v>-3995.3539491430856</v>
      </c>
      <c r="N21" s="30">
        <v>8.3709351174731661E-2</v>
      </c>
      <c r="O21" s="5">
        <f t="shared" si="8"/>
        <v>712483.37709278101</v>
      </c>
      <c r="P21" s="5">
        <f t="shared" si="9"/>
        <v>55034.609745285939</v>
      </c>
    </row>
    <row r="22" spans="1:16" x14ac:dyDescent="0.2">
      <c r="A22" s="17">
        <v>40056</v>
      </c>
      <c r="B22" s="21">
        <v>5.3395434695457933E-3</v>
      </c>
      <c r="C22" s="5">
        <f t="shared" si="0"/>
        <v>1101534.6598384834</v>
      </c>
      <c r="D22" s="5">
        <f t="shared" si="1"/>
        <v>5850.453448911896</v>
      </c>
      <c r="E22" s="30">
        <v>-1.7272591087197497E-3</v>
      </c>
      <c r="F22" s="5">
        <f t="shared" si="2"/>
        <v>1037769.4804585621</v>
      </c>
      <c r="G22" s="5">
        <f t="shared" si="3"/>
        <v>-1795.5982513085473</v>
      </c>
      <c r="H22" s="30">
        <v>7.3281947500930759E-3</v>
      </c>
      <c r="I22" s="5">
        <f t="shared" si="4"/>
        <v>1114155.8282708852</v>
      </c>
      <c r="J22" s="5">
        <f t="shared" si="5"/>
        <v>8105.3532841359265</v>
      </c>
      <c r="K22" s="30">
        <v>3.8616822035835697E-3</v>
      </c>
      <c r="L22" s="5">
        <f t="shared" si="6"/>
        <v>1070427.6365089675</v>
      </c>
      <c r="M22" s="5">
        <f t="shared" si="7"/>
        <v>4117.7499125744216</v>
      </c>
      <c r="N22" s="30">
        <v>3.9100263220866086E-2</v>
      </c>
      <c r="O22" s="5">
        <f t="shared" si="8"/>
        <v>740341.66467760038</v>
      </c>
      <c r="P22" s="5">
        <f t="shared" si="9"/>
        <v>27858.287584819365</v>
      </c>
    </row>
    <row r="23" spans="1:16" x14ac:dyDescent="0.2">
      <c r="A23" s="17">
        <v>40086</v>
      </c>
      <c r="B23" s="21">
        <v>2.9201663042615067E-3</v>
      </c>
      <c r="C23" s="5">
        <f t="shared" si="0"/>
        <v>1104751.3242351199</v>
      </c>
      <c r="D23" s="5">
        <f t="shared" si="1"/>
        <v>3216.6643966364209</v>
      </c>
      <c r="E23" s="30">
        <v>7.3531007051165888E-3</v>
      </c>
      <c r="F23" s="5">
        <f t="shared" si="2"/>
        <v>1045400.3039570706</v>
      </c>
      <c r="G23" s="5">
        <f t="shared" si="3"/>
        <v>7630.8234985084273</v>
      </c>
      <c r="H23" s="30">
        <v>8.9081942457188753E-3</v>
      </c>
      <c r="I23" s="5">
        <f t="shared" si="4"/>
        <v>1124080.944809122</v>
      </c>
      <c r="J23" s="5">
        <f t="shared" si="5"/>
        <v>9925.116538236849</v>
      </c>
      <c r="K23" s="30">
        <v>1.4334885131902836E-2</v>
      </c>
      <c r="L23" s="5">
        <f t="shared" si="6"/>
        <v>1085772.0937203376</v>
      </c>
      <c r="M23" s="5">
        <f t="shared" si="7"/>
        <v>15344.457211370114</v>
      </c>
      <c r="N23" s="30">
        <v>3.8117170228445192E-2</v>
      </c>
      <c r="O23" s="5">
        <f t="shared" si="8"/>
        <v>768561.39393732708</v>
      </c>
      <c r="P23" s="5">
        <f t="shared" si="9"/>
        <v>28219.729259726708</v>
      </c>
    </row>
    <row r="24" spans="1:16" x14ac:dyDescent="0.2">
      <c r="A24" s="17">
        <v>40117</v>
      </c>
      <c r="B24" s="21">
        <v>3.8963279187793631E-3</v>
      </c>
      <c r="C24" s="5">
        <f t="shared" si="0"/>
        <v>1109055.7976630456</v>
      </c>
      <c r="D24" s="5">
        <f t="shared" si="1"/>
        <v>4304.4734279257245</v>
      </c>
      <c r="E24" s="30">
        <v>2.9793580739706726E-3</v>
      </c>
      <c r="F24" s="5">
        <f t="shared" si="2"/>
        <v>1048514.9257931965</v>
      </c>
      <c r="G24" s="5">
        <f t="shared" si="3"/>
        <v>3114.6218361259671</v>
      </c>
      <c r="H24" s="30">
        <v>-1.4695747844905753E-2</v>
      </c>
      <c r="I24" s="5">
        <f t="shared" si="4"/>
        <v>1107561.7346869437</v>
      </c>
      <c r="J24" s="5">
        <f t="shared" si="5"/>
        <v>-16519.210122178309</v>
      </c>
      <c r="K24" s="30">
        <v>-1.6884912509949855E-2</v>
      </c>
      <c r="L24" s="5">
        <f t="shared" si="6"/>
        <v>1067438.9269121247</v>
      </c>
      <c r="M24" s="5">
        <f t="shared" si="7"/>
        <v>-18333.166808212874</v>
      </c>
      <c r="N24" s="30">
        <v>-1.8465278886936717E-2</v>
      </c>
      <c r="O24" s="5">
        <f t="shared" si="8"/>
        <v>754369.69345654151</v>
      </c>
      <c r="P24" s="5">
        <f t="shared" si="9"/>
        <v>-14191.70048078557</v>
      </c>
    </row>
    <row r="25" spans="1:16" x14ac:dyDescent="0.2">
      <c r="A25" s="17">
        <v>40147</v>
      </c>
      <c r="B25" s="21">
        <v>1.4172679792993526E-2</v>
      </c>
      <c r="C25" s="5">
        <f t="shared" si="0"/>
        <v>1124774.0903558868</v>
      </c>
      <c r="D25" s="5">
        <f t="shared" si="1"/>
        <v>15718.292692841263</v>
      </c>
      <c r="E25" s="30">
        <v>1.1470455078224973E-3</v>
      </c>
      <c r="F25" s="5">
        <f t="shared" si="2"/>
        <v>1049717.6201287124</v>
      </c>
      <c r="G25" s="5">
        <f t="shared" si="3"/>
        <v>1202.6943355158437</v>
      </c>
      <c r="H25" s="30">
        <v>2.7349976379063889E-2</v>
      </c>
      <c r="I25" s="5">
        <f t="shared" si="4"/>
        <v>1137853.5219689866</v>
      </c>
      <c r="J25" s="5">
        <f t="shared" si="5"/>
        <v>30291.787282042904</v>
      </c>
      <c r="K25" s="30">
        <v>2.0869872478140792E-2</v>
      </c>
      <c r="L25" s="5">
        <f t="shared" si="6"/>
        <v>1089716.2411949844</v>
      </c>
      <c r="M25" s="5">
        <f t="shared" si="7"/>
        <v>22277.314282859676</v>
      </c>
      <c r="N25" s="30">
        <v>3.872822441396892E-2</v>
      </c>
      <c r="O25" s="5">
        <f t="shared" si="8"/>
        <v>783585.09223582328</v>
      </c>
      <c r="P25" s="5">
        <f t="shared" si="9"/>
        <v>29215.398779281764</v>
      </c>
    </row>
    <row r="26" spans="1:16" x14ac:dyDescent="0.2">
      <c r="A26" s="17">
        <v>40178</v>
      </c>
      <c r="B26" s="21">
        <v>5.5521254643988716E-3</v>
      </c>
      <c r="C26" s="5">
        <f t="shared" si="0"/>
        <v>1131018.9772246478</v>
      </c>
      <c r="D26" s="5">
        <f t="shared" si="1"/>
        <v>6244.8868687609211</v>
      </c>
      <c r="E26" s="30">
        <v>-3.3353114029758047E-3</v>
      </c>
      <c r="F26" s="5">
        <f t="shared" si="2"/>
        <v>1046216.4849803924</v>
      </c>
      <c r="G26" s="5">
        <f t="shared" si="3"/>
        <v>-3501.1351483199978</v>
      </c>
      <c r="H26" s="30">
        <v>-2.3036295273540331E-2</v>
      </c>
      <c r="I26" s="5">
        <f t="shared" si="4"/>
        <v>1111641.5922588713</v>
      </c>
      <c r="J26" s="5">
        <f t="shared" si="5"/>
        <v>-26211.929710115306</v>
      </c>
      <c r="K26" s="30">
        <v>-2.5258047435341949E-2</v>
      </c>
      <c r="L26" s="5">
        <f t="shared" si="6"/>
        <v>1062192.1366838189</v>
      </c>
      <c r="M26" s="5">
        <f t="shared" si="7"/>
        <v>-27524.104511165526</v>
      </c>
      <c r="N26" s="30">
        <v>1.693631909208804E-2</v>
      </c>
      <c r="O26" s="5">
        <f t="shared" si="8"/>
        <v>796856.13939373253</v>
      </c>
      <c r="P26" s="5">
        <f t="shared" si="9"/>
        <v>13271.047157909255</v>
      </c>
    </row>
    <row r="27" spans="1:16" x14ac:dyDescent="0.2">
      <c r="A27" s="17">
        <v>40209</v>
      </c>
      <c r="B27" s="21">
        <v>-1.588797926100094E-2</v>
      </c>
      <c r="C27" s="5">
        <f t="shared" si="0"/>
        <v>1113049.371170704</v>
      </c>
      <c r="D27" s="5">
        <f t="shared" si="1"/>
        <v>-17969.606053943746</v>
      </c>
      <c r="E27" s="30">
        <v>5.9899354736884906E-4</v>
      </c>
      <c r="F27" s="5">
        <f t="shared" si="2"/>
        <v>1046843.1619040467</v>
      </c>
      <c r="G27" s="5">
        <f t="shared" si="3"/>
        <v>626.67692365427501</v>
      </c>
      <c r="H27" s="30">
        <v>-2.6382804964075034E-2</v>
      </c>
      <c r="I27" s="5">
        <f t="shared" si="4"/>
        <v>1082313.3689403515</v>
      </c>
      <c r="J27" s="5">
        <f t="shared" si="5"/>
        <v>-29328.223318519769</v>
      </c>
      <c r="K27" s="30">
        <v>-1.9810082824206602E-2</v>
      </c>
      <c r="L27" s="5">
        <f t="shared" si="6"/>
        <v>1041150.0224808914</v>
      </c>
      <c r="M27" s="5">
        <f t="shared" si="7"/>
        <v>-21042.114202927449</v>
      </c>
      <c r="N27" s="30">
        <v>-4.1875272792626247E-2</v>
      </c>
      <c r="O27" s="5">
        <f t="shared" si="8"/>
        <v>763487.57118014095</v>
      </c>
      <c r="P27" s="5">
        <f t="shared" si="9"/>
        <v>-33368.568213591585</v>
      </c>
    </row>
    <row r="28" spans="1:16" x14ac:dyDescent="0.2">
      <c r="A28" s="17">
        <v>40237</v>
      </c>
      <c r="B28" s="21">
        <v>7.7659377543710661E-3</v>
      </c>
      <c r="C28" s="5">
        <f t="shared" si="0"/>
        <v>1121693.2433047576</v>
      </c>
      <c r="D28" s="5">
        <f t="shared" si="1"/>
        <v>8643.872134053614</v>
      </c>
      <c r="E28" s="30">
        <v>3.2261764790227688E-3</v>
      </c>
      <c r="F28" s="5">
        <f t="shared" si="2"/>
        <v>1050220.4626902072</v>
      </c>
      <c r="G28" s="5">
        <f t="shared" si="3"/>
        <v>3377.3007861605147</v>
      </c>
      <c r="H28" s="30">
        <v>-3.2522285299549478E-4</v>
      </c>
      <c r="I28" s="5">
        <f t="shared" si="4"/>
        <v>1081961.3758986695</v>
      </c>
      <c r="J28" s="5">
        <f t="shared" si="5"/>
        <v>-351.99304168205708</v>
      </c>
      <c r="K28" s="30">
        <v>6.9263508423421175E-3</v>
      </c>
      <c r="L28" s="5">
        <f t="shared" si="6"/>
        <v>1048361.3928161064</v>
      </c>
      <c r="M28" s="5">
        <f t="shared" si="7"/>
        <v>7211.3703352150042</v>
      </c>
      <c r="N28" s="30">
        <v>1.2335423477499602E-2</v>
      </c>
      <c r="O28" s="5">
        <f t="shared" si="8"/>
        <v>772905.51369045558</v>
      </c>
      <c r="P28" s="5">
        <f t="shared" si="9"/>
        <v>9417.942510314635</v>
      </c>
    </row>
    <row r="29" spans="1:16" x14ac:dyDescent="0.2">
      <c r="A29" s="17">
        <v>40268</v>
      </c>
      <c r="B29" s="21">
        <v>9.2134487796766695E-3</v>
      </c>
      <c r="C29" s="5">
        <f t="shared" si="0"/>
        <v>1132027.9065484554</v>
      </c>
      <c r="D29" s="5">
        <f t="shared" si="1"/>
        <v>10334.663243697723</v>
      </c>
      <c r="E29" s="30">
        <v>7.1283605128132877E-3</v>
      </c>
      <c r="F29" s="5">
        <f t="shared" si="2"/>
        <v>1057706.8127661964</v>
      </c>
      <c r="G29" s="5">
        <f t="shared" si="3"/>
        <v>7486.3500759892631</v>
      </c>
      <c r="H29" s="30">
        <v>1.5674812025353049E-2</v>
      </c>
      <c r="I29" s="5">
        <f t="shared" si="4"/>
        <v>1098920.9170845735</v>
      </c>
      <c r="J29" s="5">
        <f t="shared" si="5"/>
        <v>16959.541185904061</v>
      </c>
      <c r="K29" s="30">
        <v>1.9667572867350741E-2</v>
      </c>
      <c r="L29" s="5">
        <f t="shared" si="6"/>
        <v>1068980.1169006345</v>
      </c>
      <c r="M29" s="5">
        <f t="shared" si="7"/>
        <v>20618.724084528047</v>
      </c>
      <c r="N29" s="30">
        <v>5.9275598888251721E-2</v>
      </c>
      <c r="O29" s="5">
        <f t="shared" si="8"/>
        <v>818719.9508984891</v>
      </c>
      <c r="P29" s="5">
        <f t="shared" si="9"/>
        <v>45814.437208033516</v>
      </c>
    </row>
    <row r="30" spans="1:16" x14ac:dyDescent="0.2">
      <c r="A30" s="17">
        <v>40298</v>
      </c>
      <c r="B30" s="21">
        <v>2.9196496135708294E-4</v>
      </c>
      <c r="C30" s="5">
        <f t="shared" si="0"/>
        <v>1132358.4190324459</v>
      </c>
      <c r="D30" s="5">
        <f t="shared" si="1"/>
        <v>330.51248399051838</v>
      </c>
      <c r="E30" s="30">
        <v>6.7940808123094602E-3</v>
      </c>
      <c r="F30" s="5">
        <f t="shared" si="2"/>
        <v>1064892.9583278603</v>
      </c>
      <c r="G30" s="5">
        <f t="shared" si="3"/>
        <v>7186.1455616638996</v>
      </c>
      <c r="H30" s="30">
        <v>4.7502031296183132E-3</v>
      </c>
      <c r="I30" s="5">
        <f t="shared" si="4"/>
        <v>1104141.0146641117</v>
      </c>
      <c r="J30" s="5">
        <f t="shared" si="5"/>
        <v>5220.0975795381237</v>
      </c>
      <c r="K30" s="30">
        <v>8.6165500852307276E-3</v>
      </c>
      <c r="L30" s="5">
        <f t="shared" si="6"/>
        <v>1078191.0376180245</v>
      </c>
      <c r="M30" s="5">
        <f t="shared" si="7"/>
        <v>9210.9207173900213</v>
      </c>
      <c r="N30" s="30">
        <v>-1.6409419173197648E-3</v>
      </c>
      <c r="O30" s="5">
        <f t="shared" si="8"/>
        <v>817376.47901251377</v>
      </c>
      <c r="P30" s="5">
        <f t="shared" si="9"/>
        <v>-1343.4718859753339</v>
      </c>
    </row>
    <row r="31" spans="1:16" x14ac:dyDescent="0.2">
      <c r="A31" s="17">
        <v>40329</v>
      </c>
      <c r="B31" s="21">
        <v>1.1874915086471649E-3</v>
      </c>
      <c r="C31" s="5">
        <f t="shared" si="0"/>
        <v>1133703.0850397921</v>
      </c>
      <c r="D31" s="5">
        <f t="shared" si="1"/>
        <v>1344.6660073462408</v>
      </c>
      <c r="E31" s="30">
        <v>8.4872682167045355E-3</v>
      </c>
      <c r="F31" s="5">
        <f t="shared" si="2"/>
        <v>1073930.9904872689</v>
      </c>
      <c r="G31" s="5">
        <f t="shared" si="3"/>
        <v>9038.0321594085544</v>
      </c>
      <c r="H31" s="30">
        <v>-8.8191345062638496E-3</v>
      </c>
      <c r="I31" s="5">
        <f t="shared" si="4"/>
        <v>1094403.4465419063</v>
      </c>
      <c r="J31" s="5">
        <f t="shared" si="5"/>
        <v>-9737.5681222053245</v>
      </c>
      <c r="K31" s="30">
        <v>-2.4043017030277555E-2</v>
      </c>
      <c r="L31" s="5">
        <f t="shared" si="6"/>
        <v>1052268.0721386818</v>
      </c>
      <c r="M31" s="5">
        <f t="shared" si="7"/>
        <v>-25922.965479342733</v>
      </c>
      <c r="N31" s="30">
        <v>-9.9085569349886521E-2</v>
      </c>
      <c r="O31" s="5">
        <f t="shared" si="8"/>
        <v>736386.26521635323</v>
      </c>
      <c r="P31" s="5">
        <f t="shared" si="9"/>
        <v>-80990.213796160533</v>
      </c>
    </row>
    <row r="32" spans="1:16" x14ac:dyDescent="0.2">
      <c r="A32" s="17">
        <v>40359</v>
      </c>
      <c r="B32" s="21">
        <v>2.7997956771002031E-3</v>
      </c>
      <c r="C32" s="5">
        <f t="shared" si="0"/>
        <v>1136877.2220364017</v>
      </c>
      <c r="D32" s="5">
        <f t="shared" si="1"/>
        <v>3174.1369966096245</v>
      </c>
      <c r="E32" s="30">
        <v>-4.7783525777769856E-3</v>
      </c>
      <c r="F32" s="5">
        <f t="shared" si="2"/>
        <v>1068799.3695705193</v>
      </c>
      <c r="G32" s="5">
        <f t="shared" si="3"/>
        <v>-5131.6209167495836</v>
      </c>
      <c r="H32" s="30">
        <v>-3.9613894915135005E-4</v>
      </c>
      <c r="I32" s="5">
        <f t="shared" si="4"/>
        <v>1093969.9107106456</v>
      </c>
      <c r="J32" s="5">
        <f t="shared" si="5"/>
        <v>-433.53583126072772</v>
      </c>
      <c r="K32" s="30">
        <v>-3.826569973769409E-3</v>
      </c>
      <c r="L32" s="5">
        <f t="shared" si="6"/>
        <v>1048241.4947294797</v>
      </c>
      <c r="M32" s="5">
        <f t="shared" si="7"/>
        <v>-4026.5774092021165</v>
      </c>
      <c r="N32" s="30">
        <v>-3.5636228931283542E-2</v>
      </c>
      <c r="O32" s="5">
        <f t="shared" si="8"/>
        <v>710144.23568725039</v>
      </c>
      <c r="P32" s="5">
        <f t="shared" si="9"/>
        <v>-26242.029529102845</v>
      </c>
    </row>
    <row r="33" spans="1:16" x14ac:dyDescent="0.2">
      <c r="A33" s="17">
        <v>40390</v>
      </c>
      <c r="B33" s="21">
        <v>2.3649237245420007E-3</v>
      </c>
      <c r="C33" s="5">
        <f t="shared" si="0"/>
        <v>1139565.849950687</v>
      </c>
      <c r="D33" s="5">
        <f t="shared" si="1"/>
        <v>2688.6279142852873</v>
      </c>
      <c r="E33" s="30">
        <v>6.4672651754271726E-3</v>
      </c>
      <c r="F33" s="5">
        <f t="shared" si="2"/>
        <v>1075711.5785128612</v>
      </c>
      <c r="G33" s="5">
        <f t="shared" si="3"/>
        <v>6912.2089423418511</v>
      </c>
      <c r="H33" s="30">
        <v>3.4163442879972197E-4</v>
      </c>
      <c r="I33" s="5">
        <f t="shared" si="4"/>
        <v>1094343.6484962152</v>
      </c>
      <c r="J33" s="5">
        <f t="shared" si="5"/>
        <v>373.73778556962498</v>
      </c>
      <c r="K33" s="30">
        <v>-6.9331090210242507E-3</v>
      </c>
      <c r="L33" s="5">
        <f t="shared" si="6"/>
        <v>1040973.9221661587</v>
      </c>
      <c r="M33" s="5">
        <f t="shared" si="7"/>
        <v>-7267.5725633209804</v>
      </c>
      <c r="N33" s="30">
        <v>8.0196289325087516E-2</v>
      </c>
      <c r="O33" s="5">
        <f t="shared" si="8"/>
        <v>767095.16827496828</v>
      </c>
      <c r="P33" s="5">
        <f t="shared" si="9"/>
        <v>56950.932587717893</v>
      </c>
    </row>
    <row r="34" spans="1:16" x14ac:dyDescent="0.2">
      <c r="A34" s="17">
        <v>40421</v>
      </c>
      <c r="B34" s="21">
        <v>2.1263322720033173E-4</v>
      </c>
      <c r="C34" s="5">
        <f t="shared" si="0"/>
        <v>1139808.1595149694</v>
      </c>
      <c r="D34" s="5">
        <f t="shared" si="1"/>
        <v>242.30956428241916</v>
      </c>
      <c r="E34" s="30">
        <v>-6.8268791359830062E-3</v>
      </c>
      <c r="F34" s="5">
        <f t="shared" si="2"/>
        <v>1068367.8255811764</v>
      </c>
      <c r="G34" s="5">
        <f t="shared" si="3"/>
        <v>-7343.7529316847213</v>
      </c>
      <c r="H34" s="30">
        <v>1.8660530110067981E-2</v>
      </c>
      <c r="I34" s="5">
        <f t="shared" si="4"/>
        <v>1114764.6810997406</v>
      </c>
      <c r="J34" s="5">
        <f t="shared" si="5"/>
        <v>20421.032603525324</v>
      </c>
      <c r="K34" s="30">
        <v>3.1359817249699093E-2</v>
      </c>
      <c r="L34" s="5">
        <f t="shared" si="6"/>
        <v>1073618.674126992</v>
      </c>
      <c r="M34" s="5">
        <f t="shared" si="7"/>
        <v>32644.751960833324</v>
      </c>
      <c r="N34" s="30">
        <v>-3.9232595147711179E-2</v>
      </c>
      <c r="O34" s="5">
        <f t="shared" si="8"/>
        <v>737000.03409827105</v>
      </c>
      <c r="P34" s="5">
        <f t="shared" si="9"/>
        <v>-30095.134176697233</v>
      </c>
    </row>
    <row r="35" spans="1:16" x14ac:dyDescent="0.2">
      <c r="A35" s="17">
        <v>40451</v>
      </c>
      <c r="B35" s="21">
        <v>4.006819868592304E-3</v>
      </c>
      <c r="C35" s="5">
        <f t="shared" si="0"/>
        <v>1144375.1654948976</v>
      </c>
      <c r="D35" s="5">
        <f t="shared" si="1"/>
        <v>4567.005979928188</v>
      </c>
      <c r="E35" s="30">
        <v>1.0561846689895446E-2</v>
      </c>
      <c r="F35" s="5">
        <f t="shared" si="2"/>
        <v>1079651.7627633817</v>
      </c>
      <c r="G35" s="5">
        <f t="shared" si="3"/>
        <v>11283.937182205264</v>
      </c>
      <c r="H35" s="30">
        <v>2.4854465989235165E-2</v>
      </c>
      <c r="I35" s="5">
        <f t="shared" si="4"/>
        <v>1142471.5619521346</v>
      </c>
      <c r="J35" s="5">
        <f t="shared" si="5"/>
        <v>27706.880852394039</v>
      </c>
      <c r="K35" s="30">
        <v>1.6474625563472643E-2</v>
      </c>
      <c r="L35" s="5">
        <f t="shared" si="6"/>
        <v>1091306.1397811861</v>
      </c>
      <c r="M35" s="5">
        <f t="shared" si="7"/>
        <v>17687.465654194122</v>
      </c>
      <c r="N35" s="30">
        <v>9.1135375219764961E-2</v>
      </c>
      <c r="O35" s="5">
        <f t="shared" si="8"/>
        <v>804166.80874279654</v>
      </c>
      <c r="P35" s="5">
        <f t="shared" si="9"/>
        <v>67166.774644525489</v>
      </c>
    </row>
    <row r="36" spans="1:16" x14ac:dyDescent="0.2">
      <c r="A36" s="17">
        <v>40482</v>
      </c>
      <c r="B36" s="21">
        <v>-2.6020824397787745E-4</v>
      </c>
      <c r="C36" s="5">
        <f t="shared" si="0"/>
        <v>1144077.3896426323</v>
      </c>
      <c r="D36" s="5">
        <f t="shared" si="1"/>
        <v>-297.77585226530209</v>
      </c>
      <c r="E36" s="30">
        <v>4.3967731508352866E-3</v>
      </c>
      <c r="F36" s="5">
        <f t="shared" si="2"/>
        <v>1084398.7466461516</v>
      </c>
      <c r="G36" s="5">
        <f t="shared" si="3"/>
        <v>4746.9838827699423</v>
      </c>
      <c r="H36" s="30">
        <v>2.6297758141991492E-2</v>
      </c>
      <c r="I36" s="5">
        <f t="shared" si="4"/>
        <v>1172516.0027724551</v>
      </c>
      <c r="J36" s="5">
        <f t="shared" si="5"/>
        <v>30044.440820320509</v>
      </c>
      <c r="K36" s="30">
        <v>2.0501563882273217E-2</v>
      </c>
      <c r="L36" s="5">
        <f t="shared" si="6"/>
        <v>1113679.6223210271</v>
      </c>
      <c r="M36" s="5">
        <f t="shared" si="7"/>
        <v>22373.482539840974</v>
      </c>
      <c r="N36" s="30">
        <v>3.649963110270605E-2</v>
      </c>
      <c r="O36" s="5">
        <f t="shared" si="8"/>
        <v>833518.60060694907</v>
      </c>
      <c r="P36" s="5">
        <f t="shared" si="9"/>
        <v>29351.791864152532</v>
      </c>
    </row>
    <row r="37" spans="1:16" x14ac:dyDescent="0.2">
      <c r="A37" s="17">
        <v>40512</v>
      </c>
      <c r="B37" s="21">
        <v>8.1545399257576534E-3</v>
      </c>
      <c r="C37" s="5">
        <f t="shared" si="0"/>
        <v>1153406.8143946298</v>
      </c>
      <c r="D37" s="5">
        <f t="shared" si="1"/>
        <v>9329.4247519974597</v>
      </c>
      <c r="E37" s="30">
        <v>-8.4297657936991746E-3</v>
      </c>
      <c r="F37" s="5">
        <f t="shared" si="2"/>
        <v>1075257.5191849438</v>
      </c>
      <c r="G37" s="5">
        <f t="shared" si="3"/>
        <v>-9141.2274612078909</v>
      </c>
      <c r="H37" s="30">
        <v>-1.715678604089959E-2</v>
      </c>
      <c r="I37" s="5">
        <f t="shared" si="4"/>
        <v>1152399.3965833574</v>
      </c>
      <c r="J37" s="5">
        <f t="shared" si="5"/>
        <v>-20116.606189097743</v>
      </c>
      <c r="K37" s="30">
        <v>-1.7693150506728161E-2</v>
      </c>
      <c r="L37" s="5">
        <f t="shared" si="6"/>
        <v>1093975.1211470249</v>
      </c>
      <c r="M37" s="5">
        <f t="shared" si="7"/>
        <v>-19704.501174002187</v>
      </c>
      <c r="N37" s="30">
        <v>-2.3457123454668931E-2</v>
      </c>
      <c r="O37" s="5">
        <f t="shared" si="8"/>
        <v>813966.651890749</v>
      </c>
      <c r="P37" s="5">
        <f t="shared" si="9"/>
        <v>-19551.948716200073</v>
      </c>
    </row>
    <row r="38" spans="1:16" x14ac:dyDescent="0.2">
      <c r="A38" s="17">
        <v>40543</v>
      </c>
      <c r="B38" s="21">
        <v>-3.7840392642031206E-3</v>
      </c>
      <c r="C38" s="5">
        <f t="shared" si="0"/>
        <v>1149042.277721361</v>
      </c>
      <c r="D38" s="5">
        <f t="shared" si="1"/>
        <v>-4364.5366732687689</v>
      </c>
      <c r="E38" s="30">
        <v>6.5243944998952938E-3</v>
      </c>
      <c r="F38" s="5">
        <f t="shared" si="2"/>
        <v>1082272.9234290852</v>
      </c>
      <c r="G38" s="5">
        <f t="shared" si="3"/>
        <v>7015.4042441414203</v>
      </c>
      <c r="H38" s="30">
        <v>4.0048493596887627E-2</v>
      </c>
      <c r="I38" s="5">
        <f t="shared" si="4"/>
        <v>1198551.2564384833</v>
      </c>
      <c r="J38" s="5">
        <f t="shared" si="5"/>
        <v>46151.859855125891</v>
      </c>
      <c r="K38" s="30">
        <v>3.2869290029728687E-2</v>
      </c>
      <c r="L38" s="5">
        <f t="shared" si="6"/>
        <v>1129933.3066893141</v>
      </c>
      <c r="M38" s="5">
        <f t="shared" si="7"/>
        <v>35958.185542289168</v>
      </c>
      <c r="N38" s="30">
        <v>7.248064613425384E-2</v>
      </c>
      <c r="O38" s="5">
        <f t="shared" si="8"/>
        <v>872963.48075152573</v>
      </c>
      <c r="P38" s="5">
        <f t="shared" si="9"/>
        <v>58996.828860776732</v>
      </c>
    </row>
    <row r="39" spans="1:16" x14ac:dyDescent="0.2">
      <c r="A39" s="17">
        <v>40574</v>
      </c>
      <c r="B39" s="21">
        <v>1.0361946775385933E-2</v>
      </c>
      <c r="C39" s="5">
        <f t="shared" si="0"/>
        <v>1160948.5926457781</v>
      </c>
      <c r="D39" s="5">
        <f t="shared" si="1"/>
        <v>11906.314924417064</v>
      </c>
      <c r="E39" s="30">
        <v>-7.068075080744478E-3</v>
      </c>
      <c r="F39" s="5">
        <f t="shared" si="2"/>
        <v>1074623.3371484317</v>
      </c>
      <c r="G39" s="5">
        <f t="shared" si="3"/>
        <v>-7649.586280653486</v>
      </c>
      <c r="H39" s="30">
        <v>-4.8984812440328084E-3</v>
      </c>
      <c r="I39" s="5">
        <f t="shared" si="4"/>
        <v>1192680.1755888073</v>
      </c>
      <c r="J39" s="5">
        <f t="shared" si="5"/>
        <v>-5871.0808496759273</v>
      </c>
      <c r="K39" s="30">
        <v>-1.1577126498400077E-2</v>
      </c>
      <c r="L39" s="5">
        <f t="shared" si="6"/>
        <v>1116851.9258630164</v>
      </c>
      <c r="M39" s="5">
        <f t="shared" si="7"/>
        <v>-13081.380826297682</v>
      </c>
      <c r="N39" s="30">
        <v>2.1881615849133312E-2</v>
      </c>
      <c r="O39" s="5">
        <f t="shared" si="8"/>
        <v>892065.33228765288</v>
      </c>
      <c r="P39" s="5">
        <f t="shared" si="9"/>
        <v>19101.851536127157</v>
      </c>
    </row>
    <row r="40" spans="1:16" x14ac:dyDescent="0.2">
      <c r="A40" s="17">
        <v>40602</v>
      </c>
      <c r="B40" s="21">
        <v>4.2585347322965372E-3</v>
      </c>
      <c r="C40" s="5">
        <f t="shared" si="0"/>
        <v>1165892.532549971</v>
      </c>
      <c r="D40" s="5">
        <f t="shared" si="1"/>
        <v>4943.9399041929282</v>
      </c>
      <c r="E40" s="30">
        <v>-1.4683749401999081E-3</v>
      </c>
      <c r="F40" s="5">
        <f t="shared" si="2"/>
        <v>1073045.3871700088</v>
      </c>
      <c r="G40" s="5">
        <f t="shared" si="3"/>
        <v>-1577.9499784228392</v>
      </c>
      <c r="H40" s="30">
        <v>1.1708254233773091E-2</v>
      </c>
      <c r="I40" s="5">
        <f t="shared" si="4"/>
        <v>1206644.3783041823</v>
      </c>
      <c r="J40" s="5">
        <f t="shared" si="5"/>
        <v>13964.202715374995</v>
      </c>
      <c r="K40" s="30">
        <v>4.5569371120313916E-3</v>
      </c>
      <c r="L40" s="5">
        <f t="shared" si="6"/>
        <v>1121941.3498526253</v>
      </c>
      <c r="M40" s="5">
        <f t="shared" si="7"/>
        <v>5089.4239896088839</v>
      </c>
      <c r="N40" s="30">
        <v>3.3308360344933022E-2</v>
      </c>
      <c r="O40" s="5">
        <f t="shared" si="8"/>
        <v>921778.56582671253</v>
      </c>
      <c r="P40" s="5">
        <f t="shared" si="9"/>
        <v>29713.233539059642</v>
      </c>
    </row>
    <row r="41" spans="1:16" x14ac:dyDescent="0.2">
      <c r="A41" s="17">
        <v>40633</v>
      </c>
      <c r="B41" s="21">
        <v>4.5480569525049308E-3</v>
      </c>
      <c r="C41" s="5">
        <f t="shared" si="0"/>
        <v>1171195.0781885085</v>
      </c>
      <c r="D41" s="5">
        <f t="shared" si="1"/>
        <v>5302.5456385375001</v>
      </c>
      <c r="E41" s="30">
        <v>1.044411532765281E-2</v>
      </c>
      <c r="F41" s="5">
        <f t="shared" si="2"/>
        <v>1084252.3969454183</v>
      </c>
      <c r="G41" s="5">
        <f t="shared" si="3"/>
        <v>11207.009775409475</v>
      </c>
      <c r="H41" s="30">
        <v>-1.7903703395013508E-2</v>
      </c>
      <c r="I41" s="5">
        <f t="shared" si="4"/>
        <v>1185040.9752517638</v>
      </c>
      <c r="J41" s="5">
        <f t="shared" si="5"/>
        <v>-21603.403052418493</v>
      </c>
      <c r="K41" s="30">
        <v>-1.3273725504165555E-2</v>
      </c>
      <c r="L41" s="5">
        <f t="shared" si="6"/>
        <v>1107049.0083429087</v>
      </c>
      <c r="M41" s="5">
        <f t="shared" si="7"/>
        <v>-14892.341509716585</v>
      </c>
      <c r="N41" s="30">
        <v>-1.2370066215366507E-2</v>
      </c>
      <c r="O41" s="5">
        <f t="shared" si="8"/>
        <v>910376.1039315305</v>
      </c>
      <c r="P41" s="5">
        <f t="shared" si="9"/>
        <v>-11402.46189518203</v>
      </c>
    </row>
    <row r="42" spans="1:16" x14ac:dyDescent="0.2">
      <c r="A42" s="17">
        <v>40663</v>
      </c>
      <c r="B42" s="21">
        <v>-1.7196696307687609E-2</v>
      </c>
      <c r="C42" s="5">
        <f t="shared" si="0"/>
        <v>1151054.3921118423</v>
      </c>
      <c r="D42" s="5">
        <f t="shared" si="1"/>
        <v>-20140.686076666228</v>
      </c>
      <c r="E42" s="30">
        <v>1.7353263860287883E-2</v>
      </c>
      <c r="F42" s="5">
        <f t="shared" si="2"/>
        <v>1103067.7148807617</v>
      </c>
      <c r="G42" s="5">
        <f t="shared" si="3"/>
        <v>18815.317935343366</v>
      </c>
      <c r="H42" s="30">
        <v>3.5386741440310059E-2</v>
      </c>
      <c r="I42" s="5">
        <f t="shared" si="4"/>
        <v>1226975.7138391708</v>
      </c>
      <c r="J42" s="5">
        <f t="shared" si="5"/>
        <v>41934.73858740693</v>
      </c>
      <c r="K42" s="30">
        <v>2.2617532649211684E-2</v>
      </c>
      <c r="L42" s="5">
        <f t="shared" si="6"/>
        <v>1132087.725433382</v>
      </c>
      <c r="M42" s="5">
        <f t="shared" si="7"/>
        <v>25038.717090473277</v>
      </c>
      <c r="N42" s="30">
        <v>4.0219337343531121E-2</v>
      </c>
      <c r="O42" s="5">
        <f t="shared" si="8"/>
        <v>946990.8275650423</v>
      </c>
      <c r="P42" s="5">
        <f t="shared" si="9"/>
        <v>36614.723633511807</v>
      </c>
    </row>
    <row r="43" spans="1:16" x14ac:dyDescent="0.2">
      <c r="A43" s="17">
        <v>40694</v>
      </c>
      <c r="B43" s="21">
        <v>-1.584737014703741E-5</v>
      </c>
      <c r="C43" s="5">
        <f t="shared" si="0"/>
        <v>1151036.1509268312</v>
      </c>
      <c r="D43" s="5">
        <f t="shared" si="1"/>
        <v>-18.241185011109337</v>
      </c>
      <c r="E43" s="30">
        <v>-8.9861915761471779E-3</v>
      </c>
      <c r="F43" s="5">
        <f t="shared" si="2"/>
        <v>1093155.3370733801</v>
      </c>
      <c r="G43" s="5">
        <f t="shared" si="3"/>
        <v>-9912.3778073815629</v>
      </c>
      <c r="H43" s="30">
        <v>-3.613230086584153E-2</v>
      </c>
      <c r="I43" s="5">
        <f t="shared" si="4"/>
        <v>1182642.2581916531</v>
      </c>
      <c r="J43" s="5">
        <f t="shared" si="5"/>
        <v>-44333.455647517694</v>
      </c>
      <c r="K43" s="30">
        <v>-2.5982966329817857E-2</v>
      </c>
      <c r="L43" s="5">
        <f t="shared" si="6"/>
        <v>1102672.7281810462</v>
      </c>
      <c r="M43" s="5">
        <f t="shared" si="7"/>
        <v>-29414.997252335772</v>
      </c>
      <c r="N43" s="30">
        <v>-2.4491941639901427E-2</v>
      </c>
      <c r="O43" s="5">
        <f t="shared" si="8"/>
        <v>923797.18348279735</v>
      </c>
      <c r="P43" s="5">
        <f t="shared" si="9"/>
        <v>-23193.644082244951</v>
      </c>
    </row>
    <row r="44" spans="1:16" x14ac:dyDescent="0.2">
      <c r="A44" s="17">
        <v>40724</v>
      </c>
      <c r="B44" s="21">
        <v>8.7329140002581074E-3</v>
      </c>
      <c r="C44" s="5">
        <f t="shared" si="0"/>
        <v>1161088.0506440634</v>
      </c>
      <c r="D44" s="5">
        <f t="shared" si="1"/>
        <v>10051.899717232212</v>
      </c>
      <c r="E44" s="30">
        <v>-7.9039646836096718E-3</v>
      </c>
      <c r="F44" s="5">
        <f t="shared" si="2"/>
        <v>1084515.0758954526</v>
      </c>
      <c r="G44" s="5">
        <f t="shared" si="3"/>
        <v>-8640.2611779274885</v>
      </c>
      <c r="H44" s="30">
        <v>-2.2969432314410339E-2</v>
      </c>
      <c r="I44" s="5">
        <f t="shared" si="4"/>
        <v>1155477.6368899585</v>
      </c>
      <c r="J44" s="5">
        <f t="shared" si="5"/>
        <v>-27164.62130169454</v>
      </c>
      <c r="K44" s="30">
        <v>-1.079751905111408E-2</v>
      </c>
      <c r="L44" s="5">
        <f t="shared" si="6"/>
        <v>1090766.5983913674</v>
      </c>
      <c r="M44" s="5">
        <f t="shared" si="7"/>
        <v>-11906.129789678846</v>
      </c>
      <c r="N44" s="30">
        <v>-1.7296491241021384E-2</v>
      </c>
      <c r="O44" s="5">
        <f t="shared" si="8"/>
        <v>907818.73359020695</v>
      </c>
      <c r="P44" s="5">
        <f t="shared" si="9"/>
        <v>-15978.449892590404</v>
      </c>
    </row>
    <row r="45" spans="1:16" x14ac:dyDescent="0.2">
      <c r="A45" s="17">
        <v>40755</v>
      </c>
      <c r="B45" s="21">
        <v>-1.0243673323083957E-2</v>
      </c>
      <c r="C45" s="5">
        <f t="shared" si="0"/>
        <v>1149194.2439539293</v>
      </c>
      <c r="D45" s="5">
        <f t="shared" si="1"/>
        <v>-11893.806690134108</v>
      </c>
      <c r="E45" s="30">
        <v>6.0638669651599739E-3</v>
      </c>
      <c r="F45" s="5">
        <f t="shared" si="2"/>
        <v>1091091.4310373932</v>
      </c>
      <c r="G45" s="5">
        <f t="shared" si="3"/>
        <v>6576.3551419405267</v>
      </c>
      <c r="H45" s="30">
        <v>2.1640484961397703E-2</v>
      </c>
      <c r="I45" s="5">
        <f t="shared" si="4"/>
        <v>1180482.7333143072</v>
      </c>
      <c r="J45" s="5">
        <f t="shared" si="5"/>
        <v>25005.096424348652</v>
      </c>
      <c r="K45" s="30">
        <v>1.941249549152417E-2</v>
      </c>
      <c r="L45" s="5">
        <f t="shared" si="6"/>
        <v>1111941.1000649449</v>
      </c>
      <c r="M45" s="5">
        <f t="shared" si="7"/>
        <v>21174.501673577586</v>
      </c>
      <c r="N45" s="30">
        <v>-1.8877987950540104E-2</v>
      </c>
      <c r="O45" s="5">
        <f t="shared" si="8"/>
        <v>890680.94247621647</v>
      </c>
      <c r="P45" s="5">
        <f t="shared" si="9"/>
        <v>-17137.791113990475</v>
      </c>
    </row>
    <row r="46" spans="1:16" x14ac:dyDescent="0.2">
      <c r="A46" s="17">
        <v>40786</v>
      </c>
      <c r="B46" s="21">
        <v>-1.0840096043477909E-2</v>
      </c>
      <c r="C46" s="5">
        <f t="shared" si="0"/>
        <v>1136736.8679768567</v>
      </c>
      <c r="D46" s="5">
        <f t="shared" si="1"/>
        <v>-12457.375977072632</v>
      </c>
      <c r="E46" s="30">
        <v>-1.1578297527681797E-2</v>
      </c>
      <c r="F46" s="5">
        <f t="shared" si="2"/>
        <v>1078458.449818938</v>
      </c>
      <c r="G46" s="5">
        <f t="shared" si="3"/>
        <v>-12632.981218455127</v>
      </c>
      <c r="H46" s="30">
        <v>5.4661983327403615E-3</v>
      </c>
      <c r="I46" s="5">
        <f t="shared" si="4"/>
        <v>1186935.4860629786</v>
      </c>
      <c r="J46" s="5">
        <f t="shared" si="5"/>
        <v>6452.7527486714534</v>
      </c>
      <c r="K46" s="30">
        <v>-3.9300961800903169E-3</v>
      </c>
      <c r="L46" s="5">
        <f t="shared" si="6"/>
        <v>1107571.0645950942</v>
      </c>
      <c r="M46" s="5">
        <f t="shared" si="7"/>
        <v>-4370.0354698507581</v>
      </c>
      <c r="N46" s="30">
        <v>-7.260824623865858E-2</v>
      </c>
      <c r="O46" s="5">
        <f t="shared" si="8"/>
        <v>826010.16128482285</v>
      </c>
      <c r="P46" s="5">
        <f t="shared" si="9"/>
        <v>-64670.781191393617</v>
      </c>
    </row>
    <row r="47" spans="1:16" x14ac:dyDescent="0.2">
      <c r="A47" s="17">
        <v>40816</v>
      </c>
      <c r="B47" s="21">
        <v>-2.2360307038718608E-2</v>
      </c>
      <c r="C47" s="5">
        <f t="shared" si="0"/>
        <v>1111319.0825866628</v>
      </c>
      <c r="D47" s="5">
        <f t="shared" si="1"/>
        <v>-25417.785390193807</v>
      </c>
      <c r="E47" s="30">
        <v>1.4160052610884861E-2</v>
      </c>
      <c r="F47" s="5">
        <f t="shared" si="2"/>
        <v>1093729.4782070275</v>
      </c>
      <c r="G47" s="5">
        <f t="shared" si="3"/>
        <v>15271.0283880895</v>
      </c>
      <c r="H47" s="30">
        <v>9.4348372204322573E-4</v>
      </c>
      <c r="I47" s="5">
        <f t="shared" si="4"/>
        <v>1188055.3403731945</v>
      </c>
      <c r="J47" s="5">
        <f t="shared" si="5"/>
        <v>1119.8543102159165</v>
      </c>
      <c r="K47" s="30">
        <v>8.5023849528084836E-4</v>
      </c>
      <c r="L47" s="5">
        <f t="shared" si="6"/>
        <v>1108512.7641504721</v>
      </c>
      <c r="M47" s="5">
        <f t="shared" si="7"/>
        <v>941.69955537794158</v>
      </c>
      <c r="N47" s="30">
        <v>-8.8472779511566846E-2</v>
      </c>
      <c r="O47" s="5">
        <f t="shared" si="8"/>
        <v>752930.74641115696</v>
      </c>
      <c r="P47" s="5">
        <f t="shared" si="9"/>
        <v>-73079.414873665897</v>
      </c>
    </row>
    <row r="48" spans="1:16" x14ac:dyDescent="0.2">
      <c r="A48" s="17">
        <v>40847</v>
      </c>
      <c r="B48" s="21">
        <v>9.0346179615825584E-3</v>
      </c>
      <c r="C48" s="5">
        <f t="shared" si="0"/>
        <v>1121359.4259312497</v>
      </c>
      <c r="D48" s="5">
        <f t="shared" si="1"/>
        <v>10040.343344586901</v>
      </c>
      <c r="E48" s="30">
        <v>-3.653986361881323E-4</v>
      </c>
      <c r="F48" s="5">
        <f t="shared" si="2"/>
        <v>1093329.8309473319</v>
      </c>
      <c r="G48" s="5">
        <f t="shared" si="3"/>
        <v>-399.64725969568826</v>
      </c>
      <c r="H48" s="30">
        <v>-3.1493405842941372E-2</v>
      </c>
      <c r="I48" s="5">
        <f t="shared" si="4"/>
        <v>1150639.4313749478</v>
      </c>
      <c r="J48" s="5">
        <f t="shared" si="5"/>
        <v>-37415.90899824677</v>
      </c>
      <c r="K48" s="30">
        <v>-2.4092910483075089E-2</v>
      </c>
      <c r="L48" s="5">
        <f t="shared" si="6"/>
        <v>1081805.4653544487</v>
      </c>
      <c r="M48" s="5">
        <f t="shared" si="7"/>
        <v>-26707.298796023475</v>
      </c>
      <c r="N48" s="30">
        <v>0.10256688948064423</v>
      </c>
      <c r="O48" s="5">
        <f t="shared" si="8"/>
        <v>830156.51106488903</v>
      </c>
      <c r="P48" s="5">
        <f t="shared" si="9"/>
        <v>77225.764653732069</v>
      </c>
    </row>
    <row r="49" spans="1:16" x14ac:dyDescent="0.2">
      <c r="A49" s="17">
        <v>40877</v>
      </c>
      <c r="B49" s="21">
        <v>8.339578934128733E-3</v>
      </c>
      <c r="C49" s="5">
        <f t="shared" si="0"/>
        <v>1130711.0913773326</v>
      </c>
      <c r="D49" s="5">
        <f t="shared" si="1"/>
        <v>9351.6654460828286</v>
      </c>
      <c r="E49" s="30">
        <v>9.179491755790253E-3</v>
      </c>
      <c r="F49" s="5">
        <f t="shared" si="2"/>
        <v>1103366.0431168727</v>
      </c>
      <c r="G49" s="5">
        <f t="shared" si="3"/>
        <v>10036.212169540813</v>
      </c>
      <c r="H49" s="30">
        <v>1.4787657738953896E-3</v>
      </c>
      <c r="I49" s="5">
        <f t="shared" si="4"/>
        <v>1152340.9575841597</v>
      </c>
      <c r="J49" s="5">
        <f t="shared" si="5"/>
        <v>1701.5262092119083</v>
      </c>
      <c r="K49" s="30">
        <v>5.1952250109792428E-5</v>
      </c>
      <c r="L49" s="5">
        <f t="shared" si="6"/>
        <v>1081861.667582555</v>
      </c>
      <c r="M49" s="5">
        <f t="shared" si="7"/>
        <v>56.202228106325492</v>
      </c>
      <c r="N49" s="30">
        <v>-2.686272899038869E-2</v>
      </c>
      <c r="O49" s="5">
        <f t="shared" si="8"/>
        <v>807856.24168854638</v>
      </c>
      <c r="P49" s="5">
        <f t="shared" si="9"/>
        <v>-22300.269376342651</v>
      </c>
    </row>
    <row r="50" spans="1:16" x14ac:dyDescent="0.2">
      <c r="A50" s="17">
        <v>40908</v>
      </c>
      <c r="B50" s="21">
        <v>7.1760437279073663E-3</v>
      </c>
      <c r="C50" s="5">
        <f t="shared" si="0"/>
        <v>1138825.1236126861</v>
      </c>
      <c r="D50" s="5">
        <f t="shared" si="1"/>
        <v>8114.0322353534866</v>
      </c>
      <c r="E50" s="30">
        <v>2.9775822576229415E-3</v>
      </c>
      <c r="F50" s="5">
        <f t="shared" si="2"/>
        <v>1106651.4062705212</v>
      </c>
      <c r="G50" s="5">
        <f t="shared" si="3"/>
        <v>3285.3631536485627</v>
      </c>
      <c r="H50" s="30">
        <v>2.4059327471022131E-4</v>
      </c>
      <c r="I50" s="5">
        <f t="shared" si="4"/>
        <v>1152618.2030687276</v>
      </c>
      <c r="J50" s="5">
        <f t="shared" si="5"/>
        <v>277.24548456794582</v>
      </c>
      <c r="K50" s="30">
        <v>3.6941903085221382E-5</v>
      </c>
      <c r="L50" s="5">
        <f t="shared" si="6"/>
        <v>1081901.6336114304</v>
      </c>
      <c r="M50" s="5">
        <f t="shared" si="7"/>
        <v>39.966028875438496</v>
      </c>
      <c r="N50" s="30">
        <v>-1.696775282795926E-3</v>
      </c>
      <c r="O50" s="5">
        <f t="shared" si="8"/>
        <v>806485.49118559691</v>
      </c>
      <c r="P50" s="5">
        <f t="shared" si="9"/>
        <v>-1370.7505029494641</v>
      </c>
    </row>
    <row r="51" spans="1:16" x14ac:dyDescent="0.2">
      <c r="A51" s="17">
        <v>40939</v>
      </c>
      <c r="B51" s="21">
        <v>3.6624289752200667E-3</v>
      </c>
      <c r="C51" s="5">
        <f t="shared" si="0"/>
        <v>1142995.9897431138</v>
      </c>
      <c r="D51" s="5">
        <f t="shared" si="1"/>
        <v>4170.8661304276902</v>
      </c>
      <c r="E51" s="30">
        <v>5.5373576665107291E-3</v>
      </c>
      <c r="F51" s="5">
        <f t="shared" si="2"/>
        <v>1112779.3309191882</v>
      </c>
      <c r="G51" s="5">
        <f t="shared" si="3"/>
        <v>6127.9246486669872</v>
      </c>
      <c r="H51" s="30">
        <v>-1.1944233517428415E-3</v>
      </c>
      <c r="I51" s="5">
        <f t="shared" si="4"/>
        <v>1151241.4889713386</v>
      </c>
      <c r="J51" s="5">
        <f t="shared" si="5"/>
        <v>-1376.71409738902</v>
      </c>
      <c r="K51" s="30">
        <v>5.761569603478023E-3</v>
      </c>
      <c r="L51" s="5">
        <f t="shared" si="6"/>
        <v>1088135.0851775992</v>
      </c>
      <c r="M51" s="5">
        <f t="shared" si="7"/>
        <v>6233.4515661688056</v>
      </c>
      <c r="N51" s="30">
        <v>4.9298573470095447E-2</v>
      </c>
      <c r="O51" s="5">
        <f t="shared" si="8"/>
        <v>846244.07542537607</v>
      </c>
      <c r="P51" s="5">
        <f t="shared" si="9"/>
        <v>39758.584239779157</v>
      </c>
    </row>
    <row r="52" spans="1:16" x14ac:dyDescent="0.2">
      <c r="A52" s="17">
        <v>40968</v>
      </c>
      <c r="B52" s="21">
        <v>8.5694802930063041E-3</v>
      </c>
      <c r="C52" s="5">
        <f t="shared" si="0"/>
        <v>1152790.8713522025</v>
      </c>
      <c r="D52" s="5">
        <f t="shared" si="1"/>
        <v>9794.8816090887412</v>
      </c>
      <c r="E52" s="30">
        <v>2.4212666799309089E-3</v>
      </c>
      <c r="F52" s="5">
        <f t="shared" si="2"/>
        <v>1115473.6664352585</v>
      </c>
      <c r="G52" s="5">
        <f t="shared" si="3"/>
        <v>2694.3355160702486</v>
      </c>
      <c r="H52" s="30">
        <v>8.9187163187126831E-3</v>
      </c>
      <c r="I52" s="5">
        <f t="shared" si="4"/>
        <v>1161509.0852258066</v>
      </c>
      <c r="J52" s="5">
        <f t="shared" si="5"/>
        <v>10267.596254467964</v>
      </c>
      <c r="K52" s="30">
        <v>5.9959965474811836E-3</v>
      </c>
      <c r="L52" s="5">
        <f t="shared" si="6"/>
        <v>1094659.5393915172</v>
      </c>
      <c r="M52" s="5">
        <f t="shared" si="7"/>
        <v>6524.4542139179539</v>
      </c>
      <c r="N52" s="30">
        <v>4.6603647382120812E-2</v>
      </c>
      <c r="O52" s="5">
        <f t="shared" si="8"/>
        <v>885682.13591570908</v>
      </c>
      <c r="P52" s="5">
        <f t="shared" si="9"/>
        <v>39438.06049033301</v>
      </c>
    </row>
    <row r="53" spans="1:16" x14ac:dyDescent="0.2">
      <c r="A53" s="17">
        <v>40999</v>
      </c>
      <c r="B53" s="21">
        <v>7.4321385532087891E-3</v>
      </c>
      <c r="C53" s="5">
        <f t="shared" si="0"/>
        <v>1161358.5728309664</v>
      </c>
      <c r="D53" s="5">
        <f t="shared" si="1"/>
        <v>8567.7014787639491</v>
      </c>
      <c r="E53" s="30">
        <v>-5.2412558829566082E-3</v>
      </c>
      <c r="F53" s="5">
        <f t="shared" si="2"/>
        <v>1109627.1835187715</v>
      </c>
      <c r="G53" s="5">
        <f t="shared" si="3"/>
        <v>-5846.4829164869152</v>
      </c>
      <c r="H53" s="30">
        <v>-1.8866202539051073E-2</v>
      </c>
      <c r="I53" s="5">
        <f t="shared" si="4"/>
        <v>1139595.8195729887</v>
      </c>
      <c r="J53" s="5">
        <f t="shared" si="5"/>
        <v>-21913.265652817907</v>
      </c>
      <c r="K53" s="30">
        <v>-1.7229301107166039E-2</v>
      </c>
      <c r="L53" s="5">
        <f t="shared" si="6"/>
        <v>1075799.320577509</v>
      </c>
      <c r="M53" s="5">
        <f t="shared" si="7"/>
        <v>-18860.218814008171</v>
      </c>
      <c r="N53" s="30">
        <v>1.0233152642601908E-2</v>
      </c>
      <c r="O53" s="5">
        <f t="shared" si="8"/>
        <v>894745.45640536014</v>
      </c>
      <c r="P53" s="5">
        <f t="shared" si="9"/>
        <v>9063.3204896510579</v>
      </c>
    </row>
    <row r="54" spans="1:16" x14ac:dyDescent="0.2">
      <c r="A54" s="17">
        <v>41029</v>
      </c>
      <c r="B54" s="21">
        <v>3.0885110493177326E-3</v>
      </c>
      <c r="C54" s="5">
        <f t="shared" si="0"/>
        <v>1164945.4416153748</v>
      </c>
      <c r="D54" s="5">
        <f t="shared" si="1"/>
        <v>3586.8687844083179</v>
      </c>
      <c r="E54" s="30">
        <v>2.0798176524101566E-3</v>
      </c>
      <c r="F54" s="5">
        <f t="shared" si="2"/>
        <v>1111935.005722648</v>
      </c>
      <c r="G54" s="5">
        <f t="shared" si="3"/>
        <v>2307.8222038764507</v>
      </c>
      <c r="H54" s="30">
        <v>-4.2634336919785201E-3</v>
      </c>
      <c r="I54" s="5">
        <f t="shared" si="4"/>
        <v>1134737.2283605833</v>
      </c>
      <c r="J54" s="5">
        <f t="shared" si="5"/>
        <v>-4858.5912124053575</v>
      </c>
      <c r="K54" s="30">
        <v>3.7150078189304736E-3</v>
      </c>
      <c r="L54" s="5">
        <f t="shared" si="6"/>
        <v>1079795.9234650545</v>
      </c>
      <c r="M54" s="5">
        <f t="shared" si="7"/>
        <v>3996.6028875454795</v>
      </c>
      <c r="N54" s="30">
        <v>-1.3734651412717937E-2</v>
      </c>
      <c r="O54" s="5">
        <f t="shared" si="8"/>
        <v>882456.43945851934</v>
      </c>
      <c r="P54" s="5">
        <f t="shared" si="9"/>
        <v>-12289.016946840798</v>
      </c>
    </row>
    <row r="55" spans="1:16" x14ac:dyDescent="0.2">
      <c r="A55" s="17">
        <v>41060</v>
      </c>
      <c r="B55" s="21">
        <v>-4.0454789175672357E-3</v>
      </c>
      <c r="C55" s="5">
        <f t="shared" si="0"/>
        <v>1160232.6793912037</v>
      </c>
      <c r="D55" s="5">
        <f t="shared" si="1"/>
        <v>-4712.7622241710778</v>
      </c>
      <c r="E55" s="30">
        <v>8.7559143341185575E-3</v>
      </c>
      <c r="F55" s="5">
        <f t="shared" si="2"/>
        <v>1121671.013377863</v>
      </c>
      <c r="G55" s="5">
        <f t="shared" si="3"/>
        <v>9736.007655214984</v>
      </c>
      <c r="H55" s="30">
        <v>3.2816297004255264E-2</v>
      </c>
      <c r="I55" s="5">
        <f t="shared" si="4"/>
        <v>1171975.1022682497</v>
      </c>
      <c r="J55" s="5">
        <f t="shared" si="5"/>
        <v>37237.873907666421</v>
      </c>
      <c r="K55" s="30">
        <v>1.8042474244452079E-2</v>
      </c>
      <c r="L55" s="5">
        <f t="shared" si="6"/>
        <v>1099278.1136034371</v>
      </c>
      <c r="M55" s="5">
        <f t="shared" si="7"/>
        <v>19482.190138382604</v>
      </c>
      <c r="N55" s="30">
        <v>-8.9915687138231282E-2</v>
      </c>
      <c r="O55" s="5">
        <f t="shared" si="8"/>
        <v>803109.76233504957</v>
      </c>
      <c r="P55" s="5">
        <f t="shared" si="9"/>
        <v>-79346.677123469766</v>
      </c>
    </row>
    <row r="56" spans="1:16" x14ac:dyDescent="0.2">
      <c r="A56" s="17">
        <v>41090</v>
      </c>
      <c r="B56" s="21">
        <v>5.7006744914507301E-3</v>
      </c>
      <c r="C56" s="5">
        <f t="shared" si="0"/>
        <v>1166846.7882307568</v>
      </c>
      <c r="D56" s="5">
        <f t="shared" si="1"/>
        <v>6614.1088395530824</v>
      </c>
      <c r="E56" s="30">
        <v>-3.0628101910785688E-3</v>
      </c>
      <c r="F56" s="5">
        <f t="shared" si="2"/>
        <v>1118235.5479670519</v>
      </c>
      <c r="G56" s="5">
        <f t="shared" si="3"/>
        <v>-3435.4654108111281</v>
      </c>
      <c r="H56" s="30">
        <v>-3.0721829046409254E-2</v>
      </c>
      <c r="I56" s="5">
        <f t="shared" si="4"/>
        <v>1135969.8835297164</v>
      </c>
      <c r="J56" s="5">
        <f t="shared" si="5"/>
        <v>-36005.218738533324</v>
      </c>
      <c r="K56" s="30">
        <v>-1.7367099537589466E-2</v>
      </c>
      <c r="L56" s="5">
        <f t="shared" si="6"/>
        <v>1080186.8411849926</v>
      </c>
      <c r="M56" s="5">
        <f t="shared" si="7"/>
        <v>-19091.272418444511</v>
      </c>
      <c r="N56" s="30">
        <v>4.9318976936924629E-2</v>
      </c>
      <c r="O56" s="5">
        <f t="shared" si="8"/>
        <v>842718.31418147089</v>
      </c>
      <c r="P56" s="5">
        <f t="shared" si="9"/>
        <v>39608.551846421324</v>
      </c>
    </row>
    <row r="57" spans="1:16" x14ac:dyDescent="0.2">
      <c r="A57" s="17">
        <v>41121</v>
      </c>
      <c r="B57" s="21">
        <v>2.5666862602176099E-3</v>
      </c>
      <c r="C57" s="5">
        <f t="shared" si="0"/>
        <v>1169841.7178498877</v>
      </c>
      <c r="D57" s="5">
        <f t="shared" si="1"/>
        <v>2994.9296191309113</v>
      </c>
      <c r="E57" s="30">
        <v>6.0840355310359936E-3</v>
      </c>
      <c r="F57" s="5">
        <f t="shared" si="2"/>
        <v>1125038.932772951</v>
      </c>
      <c r="G57" s="5">
        <f t="shared" si="3"/>
        <v>6803.3848058991134</v>
      </c>
      <c r="H57" s="30">
        <v>2.5478011815404215E-2</v>
      </c>
      <c r="I57" s="5">
        <f t="shared" si="4"/>
        <v>1164912.1376442299</v>
      </c>
      <c r="J57" s="5">
        <f t="shared" si="5"/>
        <v>28942.254114513518</v>
      </c>
      <c r="K57" s="30">
        <v>2.2942961136984793E-2</v>
      </c>
      <c r="L57" s="5">
        <f t="shared" si="6"/>
        <v>1104969.5259029821</v>
      </c>
      <c r="M57" s="5">
        <f t="shared" si="7"/>
        <v>24782.684717989527</v>
      </c>
      <c r="N57" s="30">
        <v>1.2017285469200089E-2</v>
      </c>
      <c r="O57" s="5">
        <f t="shared" si="8"/>
        <v>852845.50073311257</v>
      </c>
      <c r="P57" s="5">
        <f t="shared" si="9"/>
        <v>10127.186551641673</v>
      </c>
    </row>
    <row r="58" spans="1:16" x14ac:dyDescent="0.2">
      <c r="A58" s="17">
        <v>41152</v>
      </c>
      <c r="B58" s="21">
        <v>3.2653811086036377E-4</v>
      </c>
      <c r="C58" s="5">
        <f t="shared" si="0"/>
        <v>1170223.7157544401</v>
      </c>
      <c r="D58" s="5">
        <f t="shared" si="1"/>
        <v>381.99790455237962</v>
      </c>
      <c r="E58" s="30">
        <v>-4.8898287559288175E-3</v>
      </c>
      <c r="F58" s="5">
        <f t="shared" si="2"/>
        <v>1119537.6850479383</v>
      </c>
      <c r="G58" s="5">
        <f t="shared" si="3"/>
        <v>-5501.2477250127122</v>
      </c>
      <c r="H58" s="30">
        <v>-8.0463953968599351E-3</v>
      </c>
      <c r="I58" s="5">
        <f t="shared" si="4"/>
        <v>1155538.793982143</v>
      </c>
      <c r="J58" s="5">
        <f t="shared" si="5"/>
        <v>-9373.3436620868742</v>
      </c>
      <c r="K58" s="30">
        <v>-1.3864163747687144E-2</v>
      </c>
      <c r="L58" s="5">
        <f t="shared" si="6"/>
        <v>1089650.0474596589</v>
      </c>
      <c r="M58" s="5">
        <f t="shared" si="7"/>
        <v>-15319.478443323169</v>
      </c>
      <c r="N58" s="30">
        <v>2.2901556890058145E-2</v>
      </c>
      <c r="O58" s="5">
        <f t="shared" si="8"/>
        <v>872376.99048658204</v>
      </c>
      <c r="P58" s="5">
        <f t="shared" si="9"/>
        <v>19531.489753469476</v>
      </c>
    </row>
    <row r="59" spans="1:16" x14ac:dyDescent="0.2">
      <c r="A59" s="17">
        <v>41182</v>
      </c>
      <c r="B59" s="21">
        <v>-1.6824334498689586E-3</v>
      </c>
      <c r="C59" s="5">
        <f t="shared" si="0"/>
        <v>1168254.8922312248</v>
      </c>
      <c r="D59" s="5">
        <f t="shared" si="1"/>
        <v>-1968.823523215251</v>
      </c>
      <c r="E59" s="30">
        <v>-2.5809479117782529E-4</v>
      </c>
      <c r="F59" s="5">
        <f t="shared" si="2"/>
        <v>1119248.7382029002</v>
      </c>
      <c r="G59" s="5">
        <f t="shared" si="3"/>
        <v>-288.94684503809549</v>
      </c>
      <c r="H59" s="30">
        <v>-1.0401560939810111E-2</v>
      </c>
      <c r="I59" s="5">
        <f t="shared" si="4"/>
        <v>1143519.386798223</v>
      </c>
      <c r="J59" s="5">
        <f t="shared" si="5"/>
        <v>-12019.407183920033</v>
      </c>
      <c r="K59" s="30">
        <v>-8.9264735042598881E-3</v>
      </c>
      <c r="L59" s="5">
        <f t="shared" si="6"/>
        <v>1079923.3151820947</v>
      </c>
      <c r="M59" s="5">
        <f t="shared" si="7"/>
        <v>-9726.7322775642388</v>
      </c>
      <c r="N59" s="30">
        <v>2.5242141634289936E-2</v>
      </c>
      <c r="O59" s="5">
        <f t="shared" si="8"/>
        <v>894397.65403893986</v>
      </c>
      <c r="P59" s="5">
        <f t="shared" si="9"/>
        <v>22020.663552357815</v>
      </c>
    </row>
    <row r="60" spans="1:16" x14ac:dyDescent="0.2">
      <c r="A60" s="17">
        <v>41213</v>
      </c>
      <c r="B60" s="21">
        <v>5.4292781841867033E-3</v>
      </c>
      <c r="C60" s="5">
        <f t="shared" si="0"/>
        <v>1174597.6730311853</v>
      </c>
      <c r="D60" s="5">
        <f t="shared" si="1"/>
        <v>6342.7807999604847</v>
      </c>
      <c r="E60" s="30">
        <v>-1.6646382554993976E-3</v>
      </c>
      <c r="F60" s="5">
        <f t="shared" si="2"/>
        <v>1117385.5939358682</v>
      </c>
      <c r="G60" s="5">
        <f t="shared" si="3"/>
        <v>-1863.1442670319229</v>
      </c>
      <c r="H60" s="30">
        <v>-2.5881463680736943E-2</v>
      </c>
      <c r="I60" s="5">
        <f t="shared" si="4"/>
        <v>1113923.4313205862</v>
      </c>
      <c r="J60" s="5">
        <f t="shared" si="5"/>
        <v>-29595.955477636773</v>
      </c>
      <c r="K60" s="30">
        <v>-2.3998667704438644E-2</v>
      </c>
      <c r="L60" s="5">
        <f t="shared" si="6"/>
        <v>1054006.5943947639</v>
      </c>
      <c r="M60" s="5">
        <f t="shared" si="7"/>
        <v>-25916.720787330763</v>
      </c>
      <c r="N60" s="30">
        <v>-7.6096073198627327E-3</v>
      </c>
      <c r="O60" s="5">
        <f t="shared" si="8"/>
        <v>887591.63910389715</v>
      </c>
      <c r="P60" s="5">
        <f t="shared" si="9"/>
        <v>-6806.0149350427091</v>
      </c>
    </row>
    <row r="61" spans="1:16" x14ac:dyDescent="0.2">
      <c r="A61" s="17">
        <v>41243</v>
      </c>
      <c r="B61" s="21">
        <v>1.7184458518040291E-3</v>
      </c>
      <c r="C61" s="5">
        <f t="shared" si="0"/>
        <v>1176616.1555299445</v>
      </c>
      <c r="D61" s="5">
        <f t="shared" si="1"/>
        <v>2018.482498759171</v>
      </c>
      <c r="E61" s="30">
        <v>3.9695533245009077E-3</v>
      </c>
      <c r="F61" s="5">
        <f t="shared" si="2"/>
        <v>1121821.1156350258</v>
      </c>
      <c r="G61" s="5">
        <f t="shared" si="3"/>
        <v>4435.5216991575435</v>
      </c>
      <c r="H61" s="30">
        <v>-4.1384224216604081E-3</v>
      </c>
      <c r="I61" s="5">
        <f t="shared" si="4"/>
        <v>1109313.5456163962</v>
      </c>
      <c r="J61" s="5">
        <f t="shared" si="5"/>
        <v>-4609.8857041900046</v>
      </c>
      <c r="K61" s="30">
        <v>3.0796685001693901E-3</v>
      </c>
      <c r="L61" s="5">
        <f t="shared" si="6"/>
        <v>1057252.5853024924</v>
      </c>
      <c r="M61" s="5">
        <f t="shared" si="7"/>
        <v>3245.9909077284392</v>
      </c>
      <c r="N61" s="30">
        <v>1.0733603786342201E-2</v>
      </c>
      <c r="O61" s="5">
        <f t="shared" si="8"/>
        <v>897118.69608210842</v>
      </c>
      <c r="P61" s="5">
        <f t="shared" si="9"/>
        <v>9527.0569782112725</v>
      </c>
    </row>
    <row r="62" spans="1:16" x14ac:dyDescent="0.2">
      <c r="A62" s="17">
        <v>41274</v>
      </c>
      <c r="B62" s="21">
        <v>4.7383976834214359E-3</v>
      </c>
      <c r="C62" s="5">
        <f t="shared" si="0"/>
        <v>1182191.4307955839</v>
      </c>
      <c r="D62" s="5">
        <f t="shared" si="1"/>
        <v>5575.275265639415</v>
      </c>
      <c r="E62" s="30">
        <v>3.3634555784691146E-3</v>
      </c>
      <c r="F62" s="5">
        <f t="shared" si="2"/>
        <v>1125594.3111244529</v>
      </c>
      <c r="G62" s="5">
        <f t="shared" si="3"/>
        <v>3773.1954894270748</v>
      </c>
      <c r="H62" s="30">
        <v>5.7911604863251399E-3</v>
      </c>
      <c r="I62" s="5">
        <f t="shared" si="4"/>
        <v>1115737.7583887153</v>
      </c>
      <c r="J62" s="5">
        <f t="shared" si="5"/>
        <v>6424.2127723190933</v>
      </c>
      <c r="K62" s="30">
        <v>4.5728339875797984E-3</v>
      </c>
      <c r="L62" s="5">
        <f t="shared" si="6"/>
        <v>1062087.2258580204</v>
      </c>
      <c r="M62" s="5">
        <f t="shared" si="7"/>
        <v>4834.6405555279925</v>
      </c>
      <c r="N62" s="30">
        <v>1.7491581083854724E-2</v>
      </c>
      <c r="O62" s="5">
        <f t="shared" si="8"/>
        <v>912810.72049647069</v>
      </c>
      <c r="P62" s="5">
        <f t="shared" si="9"/>
        <v>15692.024414362269</v>
      </c>
    </row>
    <row r="63" spans="1:16" x14ac:dyDescent="0.2">
      <c r="A63" s="17">
        <v>41305</v>
      </c>
      <c r="B63" s="21">
        <v>5.4615341428596587E-3</v>
      </c>
      <c r="C63" s="5">
        <f t="shared" si="0"/>
        <v>1188648.00965827</v>
      </c>
      <c r="D63" s="5">
        <f t="shared" si="1"/>
        <v>6456.5788626861759</v>
      </c>
      <c r="E63" s="30">
        <v>8.8330210632297217E-3</v>
      </c>
      <c r="F63" s="5">
        <f t="shared" si="2"/>
        <v>1135536.7093832667</v>
      </c>
      <c r="G63" s="5">
        <f t="shared" si="3"/>
        <v>9942.3982588138897</v>
      </c>
      <c r="H63" s="30">
        <v>1.5776440337113087E-2</v>
      </c>
      <c r="I63" s="5">
        <f t="shared" si="4"/>
        <v>1133340.1285657992</v>
      </c>
      <c r="J63" s="5">
        <f t="shared" si="5"/>
        <v>17602.370177083882</v>
      </c>
      <c r="K63" s="30">
        <v>1.4160528321056631E-2</v>
      </c>
      <c r="L63" s="5">
        <f t="shared" si="6"/>
        <v>1077126.9420992152</v>
      </c>
      <c r="M63" s="5">
        <f t="shared" si="7"/>
        <v>15039.716241194867</v>
      </c>
      <c r="N63" s="30">
        <v>5.0033619723571121E-2</v>
      </c>
      <c r="O63" s="5">
        <f t="shared" si="8"/>
        <v>958481.94496539002</v>
      </c>
      <c r="P63" s="5">
        <f t="shared" si="9"/>
        <v>45671.224468919332</v>
      </c>
    </row>
    <row r="64" spans="1:16" x14ac:dyDescent="0.2">
      <c r="A64" s="17">
        <v>41333</v>
      </c>
      <c r="B64" s="21">
        <v>5.6561419699574511E-3</v>
      </c>
      <c r="C64" s="5">
        <f t="shared" si="0"/>
        <v>1195371.1715532045</v>
      </c>
      <c r="D64" s="5">
        <f t="shared" si="1"/>
        <v>6723.1618949344847</v>
      </c>
      <c r="E64" s="30">
        <v>5.9649012651870233E-3</v>
      </c>
      <c r="F64" s="5">
        <f t="shared" si="2"/>
        <v>1142310.0737377333</v>
      </c>
      <c r="G64" s="5">
        <f t="shared" si="3"/>
        <v>6773.3643544665538</v>
      </c>
      <c r="H64" s="30">
        <v>-1.0072872435464574E-2</v>
      </c>
      <c r="I64" s="5">
        <f t="shared" si="4"/>
        <v>1121924.1380247627</v>
      </c>
      <c r="J64" s="5">
        <f t="shared" si="5"/>
        <v>-11415.990541036474</v>
      </c>
      <c r="K64" s="30">
        <v>2.6587541771311862E-3</v>
      </c>
      <c r="L64" s="5">
        <f t="shared" si="6"/>
        <v>1079990.7578558221</v>
      </c>
      <c r="M64" s="5">
        <f t="shared" si="7"/>
        <v>2863.8157566068694</v>
      </c>
      <c r="N64" s="30">
        <v>-2.0633667029542835E-4</v>
      </c>
      <c r="O64" s="5">
        <f t="shared" si="8"/>
        <v>958284.17499232758</v>
      </c>
      <c r="P64" s="5">
        <f t="shared" si="9"/>
        <v>-197.76997306244448</v>
      </c>
    </row>
    <row r="65" spans="1:16" x14ac:dyDescent="0.2">
      <c r="A65" s="17">
        <v>41364</v>
      </c>
      <c r="B65" s="21">
        <v>5.5546443504810306E-3</v>
      </c>
      <c r="C65" s="5">
        <f t="shared" si="0"/>
        <v>1202011.0332780005</v>
      </c>
      <c r="D65" s="5">
        <f t="shared" si="1"/>
        <v>6639.8617247960065</v>
      </c>
      <c r="E65" s="30">
        <v>1.6934481133083067E-3</v>
      </c>
      <c r="F65" s="5">
        <f t="shared" si="2"/>
        <v>1144244.5165769176</v>
      </c>
      <c r="G65" s="5">
        <f t="shared" si="3"/>
        <v>1934.4428391843103</v>
      </c>
      <c r="H65" s="30">
        <v>6.3135733347223777E-3</v>
      </c>
      <c r="I65" s="5">
        <f t="shared" si="4"/>
        <v>1129007.4883461772</v>
      </c>
      <c r="J65" s="5">
        <f t="shared" si="5"/>
        <v>7083.3503214144148</v>
      </c>
      <c r="K65" s="30">
        <v>2.3232765948095844E-3</v>
      </c>
      <c r="L65" s="5">
        <f t="shared" si="6"/>
        <v>1082499.8751061591</v>
      </c>
      <c r="M65" s="5">
        <f t="shared" si="7"/>
        <v>2509.1172503370326</v>
      </c>
      <c r="N65" s="30">
        <v>2.0872770748231489E-2</v>
      </c>
      <c r="O65" s="5">
        <f t="shared" si="8"/>
        <v>978286.22088860057</v>
      </c>
      <c r="P65" s="5">
        <f t="shared" si="9"/>
        <v>20002.04589627299</v>
      </c>
    </row>
    <row r="66" spans="1:16" x14ac:dyDescent="0.2">
      <c r="A66" s="17">
        <v>41394</v>
      </c>
      <c r="B66" s="21">
        <v>7.0010748733455586E-3</v>
      </c>
      <c r="C66" s="5">
        <f t="shared" si="0"/>
        <v>1210426.4025205672</v>
      </c>
      <c r="D66" s="5">
        <f t="shared" si="1"/>
        <v>8415.3692425666377</v>
      </c>
      <c r="E66" s="30">
        <v>-6.2753341816321039E-3</v>
      </c>
      <c r="F66" s="5">
        <f t="shared" si="2"/>
        <v>1137063.9998498973</v>
      </c>
      <c r="G66" s="5">
        <f t="shared" si="3"/>
        <v>-7180.5167270202655</v>
      </c>
      <c r="H66" s="30">
        <v>1.1495844041722023E-2</v>
      </c>
      <c r="I66" s="5">
        <f t="shared" si="4"/>
        <v>1141986.3823541412</v>
      </c>
      <c r="J66" s="5">
        <f t="shared" si="5"/>
        <v>12978.89400796406</v>
      </c>
      <c r="K66" s="30">
        <v>1.5236473389821014E-2</v>
      </c>
      <c r="L66" s="5">
        <f t="shared" si="6"/>
        <v>1098993.3556476985</v>
      </c>
      <c r="M66" s="5">
        <f t="shared" si="7"/>
        <v>16493.480541539378</v>
      </c>
      <c r="N66" s="30">
        <v>2.9020362353695647E-2</v>
      </c>
      <c r="O66" s="5">
        <f t="shared" si="8"/>
        <v>1006676.4415044152</v>
      </c>
      <c r="P66" s="5">
        <f t="shared" si="9"/>
        <v>28390.220615814673</v>
      </c>
    </row>
    <row r="67" spans="1:16" x14ac:dyDescent="0.2">
      <c r="A67" s="17">
        <v>41425</v>
      </c>
      <c r="B67" s="21">
        <v>7.1628784648860577E-3</v>
      </c>
      <c r="C67" s="5">
        <f t="shared" ref="C67:C110" si="10">C66*(1+B67)</f>
        <v>1219096.5397325112</v>
      </c>
      <c r="D67" s="5">
        <f t="shared" ref="D67:D110" si="11">C67-C66</f>
        <v>8670.1372119439766</v>
      </c>
      <c r="E67" s="30">
        <v>8.1630834575040015E-3</v>
      </c>
      <c r="F67" s="5">
        <f t="shared" ref="F67:F110" si="12">F66*(1+E67)</f>
        <v>1146345.9481771954</v>
      </c>
      <c r="G67" s="5">
        <f t="shared" ref="G67:G110" si="13">F67-F66</f>
        <v>9281.9483272980433</v>
      </c>
      <c r="H67" s="30">
        <v>-1.3947648714424332E-2</v>
      </c>
      <c r="I67" s="5">
        <f t="shared" ref="I67:I110" si="14">I66*(1+H67)</f>
        <v>1126058.3574564094</v>
      </c>
      <c r="J67" s="5">
        <f t="shared" ref="J67:J110" si="15">I67-I66</f>
        <v>-15928.024897731841</v>
      </c>
      <c r="K67" s="30">
        <v>-1.3999786349554882E-2</v>
      </c>
      <c r="L67" s="5">
        <f t="shared" ref="L67:L110" si="16">L66*(1+K67)</f>
        <v>1083607.6834690503</v>
      </c>
      <c r="M67" s="5">
        <f t="shared" ref="M67:M110" si="17">L67-L66</f>
        <v>-15385.672178648179</v>
      </c>
      <c r="N67" s="30">
        <v>-2.8520330049995836E-3</v>
      </c>
      <c r="O67" s="5">
        <f t="shared" ref="O67:O110" si="18">O66*(1+N67)</f>
        <v>1003805.3670678891</v>
      </c>
      <c r="P67" s="5">
        <f t="shared" ref="P67:P110" si="19">O67-O66</f>
        <v>-2871.0744365261635</v>
      </c>
    </row>
    <row r="68" spans="1:16" x14ac:dyDescent="0.2">
      <c r="A68" s="17">
        <v>41455</v>
      </c>
      <c r="B68" s="21">
        <v>-5.8303981495841928E-3</v>
      </c>
      <c r="C68" s="5">
        <f t="shared" si="10"/>
        <v>1211988.7215230903</v>
      </c>
      <c r="D68" s="5">
        <f t="shared" si="11"/>
        <v>-7107.8182094208896</v>
      </c>
      <c r="E68" s="30">
        <v>-9.3294575165998601E-5</v>
      </c>
      <c r="F68" s="5">
        <f t="shared" si="12"/>
        <v>1146239.0003189668</v>
      </c>
      <c r="G68" s="5">
        <f t="shared" si="13"/>
        <v>-106.94785822858103</v>
      </c>
      <c r="H68" s="30">
        <v>-1.3431655935261516E-2</v>
      </c>
      <c r="I68" s="5">
        <f t="shared" si="14"/>
        <v>1110933.5290360292</v>
      </c>
      <c r="J68" s="5">
        <f t="shared" si="15"/>
        <v>-15124.82842038013</v>
      </c>
      <c r="K68" s="30">
        <v>-1.5260084160977669E-2</v>
      </c>
      <c r="L68" s="5">
        <f t="shared" si="16"/>
        <v>1067071.7390218305</v>
      </c>
      <c r="M68" s="5">
        <f t="shared" si="17"/>
        <v>-16535.944447219837</v>
      </c>
      <c r="N68" s="30">
        <v>-2.6074609526268232E-2</v>
      </c>
      <c r="O68" s="5">
        <f t="shared" si="18"/>
        <v>977631.53408122144</v>
      </c>
      <c r="P68" s="5">
        <f t="shared" si="19"/>
        <v>-26173.832986667636</v>
      </c>
    </row>
    <row r="69" spans="1:16" x14ac:dyDescent="0.2">
      <c r="A69" s="17">
        <v>41486</v>
      </c>
      <c r="B69" s="21">
        <v>1.2305516181225773E-3</v>
      </c>
      <c r="C69" s="5">
        <f t="shared" si="10"/>
        <v>1213480.1362055067</v>
      </c>
      <c r="D69" s="5">
        <f t="shared" si="11"/>
        <v>1491.4146824164782</v>
      </c>
      <c r="E69" s="30">
        <v>-4.9532583305914105E-3</v>
      </c>
      <c r="F69" s="5">
        <f t="shared" si="12"/>
        <v>1140561.382441788</v>
      </c>
      <c r="G69" s="5">
        <f t="shared" si="13"/>
        <v>-5677.6178771788254</v>
      </c>
      <c r="H69" s="30">
        <v>-9.7512221140247848E-3</v>
      </c>
      <c r="I69" s="5">
        <f t="shared" si="14"/>
        <v>1100100.5694404815</v>
      </c>
      <c r="J69" s="5">
        <f t="shared" si="15"/>
        <v>-10832.959595547756</v>
      </c>
      <c r="K69" s="30">
        <v>-1.1397698690165754E-2</v>
      </c>
      <c r="L69" s="5">
        <f t="shared" si="16"/>
        <v>1054909.5768596686</v>
      </c>
      <c r="M69" s="5">
        <f t="shared" si="17"/>
        <v>-12162.162162161898</v>
      </c>
      <c r="N69" s="30">
        <v>5.1871228767744387E-2</v>
      </c>
      <c r="O69" s="5">
        <f t="shared" si="18"/>
        <v>1028342.4830361092</v>
      </c>
      <c r="P69" s="5">
        <f t="shared" si="19"/>
        <v>50710.948954887805</v>
      </c>
    </row>
    <row r="70" spans="1:16" x14ac:dyDescent="0.2">
      <c r="A70" s="17">
        <v>41517</v>
      </c>
      <c r="B70" s="21">
        <v>5.2954347809017754E-3</v>
      </c>
      <c r="C70" s="5">
        <f t="shared" si="10"/>
        <v>1219906.0411247029</v>
      </c>
      <c r="D70" s="5">
        <f t="shared" si="11"/>
        <v>6425.9049191961531</v>
      </c>
      <c r="E70" s="30">
        <v>-7.2086003109141927E-3</v>
      </c>
      <c r="F70" s="5">
        <f t="shared" si="12"/>
        <v>1132339.5313057015</v>
      </c>
      <c r="G70" s="5">
        <f t="shared" si="13"/>
        <v>-8221.8511360865086</v>
      </c>
      <c r="H70" s="30">
        <v>-9.1307221436380814E-3</v>
      </c>
      <c r="I70" s="5">
        <f t="shared" si="14"/>
        <v>1090055.8568108624</v>
      </c>
      <c r="J70" s="5">
        <f t="shared" si="15"/>
        <v>-10044.712629619054</v>
      </c>
      <c r="K70" s="30">
        <v>-1.2026354267177339E-2</v>
      </c>
      <c r="L70" s="5">
        <f t="shared" si="16"/>
        <v>1042222.8605685161</v>
      </c>
      <c r="M70" s="5">
        <f t="shared" si="17"/>
        <v>-12686.716291152523</v>
      </c>
      <c r="N70" s="30">
        <v>-2.3323673163517782E-2</v>
      </c>
      <c r="O70" s="5">
        <f t="shared" si="18"/>
        <v>1004357.7590616146</v>
      </c>
      <c r="P70" s="5">
        <f t="shared" si="19"/>
        <v>-23984.723974494613</v>
      </c>
    </row>
    <row r="71" spans="1:16" x14ac:dyDescent="0.2">
      <c r="A71" s="17">
        <v>41547</v>
      </c>
      <c r="B71" s="21">
        <v>6.1320744162991492E-3</v>
      </c>
      <c r="C71" s="5">
        <f t="shared" si="10"/>
        <v>1227386.5957497724</v>
      </c>
      <c r="D71" s="5">
        <f t="shared" si="11"/>
        <v>7480.5546250694897</v>
      </c>
      <c r="E71" s="30">
        <v>-2.7820905612730941E-3</v>
      </c>
      <c r="F71" s="5">
        <f t="shared" si="12"/>
        <v>1129189.2601834994</v>
      </c>
      <c r="G71" s="5">
        <f t="shared" si="13"/>
        <v>-3150.2711222020444</v>
      </c>
      <c r="H71" s="30">
        <v>-7.3908392492462839E-3</v>
      </c>
      <c r="I71" s="5">
        <f t="shared" si="14"/>
        <v>1081999.4292004739</v>
      </c>
      <c r="J71" s="5">
        <f t="shared" si="15"/>
        <v>-8056.4276103884913</v>
      </c>
      <c r="K71" s="30">
        <v>-4.4494401949941673E-3</v>
      </c>
      <c r="L71" s="5">
        <f t="shared" si="16"/>
        <v>1037585.5522805607</v>
      </c>
      <c r="M71" s="5">
        <f t="shared" si="17"/>
        <v>-4637.3082879553549</v>
      </c>
      <c r="N71" s="30">
        <v>4.8161929464807116E-2</v>
      </c>
      <c r="O71" s="5">
        <f t="shared" si="18"/>
        <v>1052729.5666109717</v>
      </c>
      <c r="P71" s="5">
        <f t="shared" si="19"/>
        <v>48371.807549357065</v>
      </c>
    </row>
    <row r="72" spans="1:16" x14ac:dyDescent="0.2">
      <c r="A72" s="17">
        <v>41578</v>
      </c>
      <c r="B72" s="21">
        <v>4.1291382281332112E-3</v>
      </c>
      <c r="C72" s="5">
        <f t="shared" si="10"/>
        <v>1232454.6446629812</v>
      </c>
      <c r="D72" s="5">
        <f t="shared" si="11"/>
        <v>5068.0489132087678</v>
      </c>
      <c r="E72" s="30">
        <v>2.9759531025682407E-3</v>
      </c>
      <c r="F72" s="5">
        <f t="shared" si="12"/>
        <v>1132549.6744657292</v>
      </c>
      <c r="G72" s="5">
        <f t="shared" si="13"/>
        <v>3360.414282229729</v>
      </c>
      <c r="H72" s="30">
        <v>6.8002602537725922E-3</v>
      </c>
      <c r="I72" s="5">
        <f t="shared" si="14"/>
        <v>1089357.3069134706</v>
      </c>
      <c r="J72" s="5">
        <f t="shared" si="15"/>
        <v>7357.8777129966766</v>
      </c>
      <c r="K72" s="30">
        <v>1.2076689930113389E-2</v>
      </c>
      <c r="L72" s="5">
        <f t="shared" si="16"/>
        <v>1050116.1512714187</v>
      </c>
      <c r="M72" s="5">
        <f t="shared" si="17"/>
        <v>12530.59899085795</v>
      </c>
      <c r="N72" s="30">
        <v>3.8343687446151048E-2</v>
      </c>
      <c r="O72" s="5">
        <f t="shared" si="18"/>
        <v>1093095.1000784249</v>
      </c>
      <c r="P72" s="5">
        <f t="shared" si="19"/>
        <v>40365.533467453206</v>
      </c>
    </row>
    <row r="73" spans="1:16" x14ac:dyDescent="0.2">
      <c r="A73" s="17">
        <v>41608</v>
      </c>
      <c r="B73" s="21">
        <v>4.9353398004714499E-4</v>
      </c>
      <c r="C73" s="5">
        <f t="shared" si="10"/>
        <v>1233062.9029089892</v>
      </c>
      <c r="D73" s="5">
        <f t="shared" si="11"/>
        <v>608.25824600807391</v>
      </c>
      <c r="E73" s="30">
        <v>3.8998368165138685E-3</v>
      </c>
      <c r="F73" s="5">
        <f t="shared" si="12"/>
        <v>1136966.4333827414</v>
      </c>
      <c r="G73" s="5">
        <f t="shared" si="13"/>
        <v>4416.7589170122519</v>
      </c>
      <c r="H73" s="30">
        <v>7.4691850890762626E-3</v>
      </c>
      <c r="I73" s="5">
        <f t="shared" si="14"/>
        <v>1097493.9182669451</v>
      </c>
      <c r="J73" s="5">
        <f t="shared" si="15"/>
        <v>8136.6113534744363</v>
      </c>
      <c r="K73" s="30">
        <v>1.0752764903241854E-2</v>
      </c>
      <c r="L73" s="5">
        <f t="shared" si="16"/>
        <v>1061407.8033671374</v>
      </c>
      <c r="M73" s="5">
        <f t="shared" si="17"/>
        <v>11291.652095718775</v>
      </c>
      <c r="N73" s="30">
        <v>1.5946495639045252E-2</v>
      </c>
      <c r="O73" s="5">
        <f t="shared" si="18"/>
        <v>1110526.1363248872</v>
      </c>
      <c r="P73" s="5">
        <f t="shared" si="19"/>
        <v>17431.036246462259</v>
      </c>
    </row>
    <row r="74" spans="1:16" x14ac:dyDescent="0.2">
      <c r="A74" s="17">
        <v>41639</v>
      </c>
      <c r="B74" s="21">
        <v>1.0442187506729539E-3</v>
      </c>
      <c r="C74" s="5">
        <f t="shared" si="10"/>
        <v>1234350.4903129661</v>
      </c>
      <c r="D74" s="5">
        <f t="shared" si="11"/>
        <v>1287.5874039768241</v>
      </c>
      <c r="E74" s="30">
        <v>-1.3779582783936917E-3</v>
      </c>
      <c r="F74" s="5">
        <f t="shared" si="12"/>
        <v>1135399.7410736058</v>
      </c>
      <c r="G74" s="5">
        <f t="shared" si="13"/>
        <v>-1566.6923091355711</v>
      </c>
      <c r="H74" s="30">
        <v>5.474603954939994E-3</v>
      </c>
      <c r="I74" s="5">
        <f t="shared" si="14"/>
        <v>1103502.2628124119</v>
      </c>
      <c r="J74" s="5">
        <f t="shared" si="15"/>
        <v>6008.3445454668254</v>
      </c>
      <c r="K74" s="30">
        <v>8.0873285575772513E-3</v>
      </c>
      <c r="L74" s="5">
        <f t="shared" si="16"/>
        <v>1069991.7570065439</v>
      </c>
      <c r="M74" s="5">
        <f t="shared" si="17"/>
        <v>8583.953639406478</v>
      </c>
      <c r="N74" s="30">
        <v>2.0050109922501492E-2</v>
      </c>
      <c r="O74" s="5">
        <f t="shared" si="18"/>
        <v>1132792.3074300119</v>
      </c>
      <c r="P74" s="5">
        <f t="shared" si="19"/>
        <v>22266.171105124755</v>
      </c>
    </row>
    <row r="75" spans="1:16" x14ac:dyDescent="0.2">
      <c r="A75" s="17">
        <v>41670</v>
      </c>
      <c r="B75" s="21">
        <v>2.4980112078114569E-3</v>
      </c>
      <c r="C75" s="5">
        <f t="shared" si="10"/>
        <v>1237433.9116721353</v>
      </c>
      <c r="D75" s="5">
        <f t="shared" si="11"/>
        <v>3083.4213591692969</v>
      </c>
      <c r="E75" s="30">
        <v>-4.131316369597471E-3</v>
      </c>
      <c r="F75" s="5">
        <f t="shared" si="12"/>
        <v>1130709.0455372718</v>
      </c>
      <c r="G75" s="5">
        <f t="shared" si="13"/>
        <v>-4690.6955363340676</v>
      </c>
      <c r="H75" s="30">
        <v>-1.2796070781114537E-2</v>
      </c>
      <c r="I75" s="5">
        <f t="shared" si="14"/>
        <v>1089381.7697503441</v>
      </c>
      <c r="J75" s="5">
        <f t="shared" si="15"/>
        <v>-14120.493062067777</v>
      </c>
      <c r="K75" s="30">
        <v>-9.9542324747496028E-3</v>
      </c>
      <c r="L75" s="5">
        <f t="shared" si="16"/>
        <v>1059340.810311235</v>
      </c>
      <c r="M75" s="5">
        <f t="shared" si="17"/>
        <v>-10650.9466953089</v>
      </c>
      <c r="N75" s="30">
        <v>-3.7692571655619532E-2</v>
      </c>
      <c r="O75" s="5">
        <f t="shared" si="18"/>
        <v>1090094.4522112715</v>
      </c>
      <c r="P75" s="5">
        <f t="shared" si="19"/>
        <v>-42697.855218740413</v>
      </c>
    </row>
    <row r="76" spans="1:16" x14ac:dyDescent="0.2">
      <c r="A76" s="17">
        <v>41698</v>
      </c>
      <c r="B76" s="21">
        <v>-1.9335550486717645E-3</v>
      </c>
      <c r="C76" s="5">
        <f t="shared" si="10"/>
        <v>1235041.2650848241</v>
      </c>
      <c r="D76" s="5">
        <f t="shared" si="11"/>
        <v>-2392.6465873112902</v>
      </c>
      <c r="E76" s="30">
        <v>-1.3366321847091314E-2</v>
      </c>
      <c r="F76" s="5">
        <f t="shared" si="12"/>
        <v>1115595.6245192031</v>
      </c>
      <c r="G76" s="5">
        <f t="shared" si="13"/>
        <v>-15113.421018068679</v>
      </c>
      <c r="H76" s="30">
        <v>1.3417284406508259E-2</v>
      </c>
      <c r="I76" s="5">
        <f t="shared" si="14"/>
        <v>1103998.3147823499</v>
      </c>
      <c r="J76" s="5">
        <f t="shared" si="15"/>
        <v>14616.545032005757</v>
      </c>
      <c r="K76" s="30">
        <v>-2.2200136053940867E-3</v>
      </c>
      <c r="L76" s="5">
        <f t="shared" si="16"/>
        <v>1056989.059299595</v>
      </c>
      <c r="M76" s="5">
        <f t="shared" si="17"/>
        <v>-2351.7510116400663</v>
      </c>
      <c r="N76" s="30">
        <v>4.8133828810229887E-2</v>
      </c>
      <c r="O76" s="5">
        <f t="shared" si="18"/>
        <v>1142564.8719609904</v>
      </c>
      <c r="P76" s="5">
        <f t="shared" si="19"/>
        <v>52470.419749718858</v>
      </c>
    </row>
    <row r="77" spans="1:16" x14ac:dyDescent="0.2">
      <c r="A77" s="17">
        <v>41729</v>
      </c>
      <c r="B77" s="21">
        <v>-1.7081161092480368E-4</v>
      </c>
      <c r="C77" s="5">
        <f t="shared" si="10"/>
        <v>1234830.3056967764</v>
      </c>
      <c r="D77" s="5">
        <f t="shared" si="11"/>
        <v>-210.95938804768957</v>
      </c>
      <c r="E77" s="30">
        <v>3.4427721127049437E-3</v>
      </c>
      <c r="F77" s="5">
        <f t="shared" si="12"/>
        <v>1119436.3660243535</v>
      </c>
      <c r="G77" s="5">
        <f t="shared" si="13"/>
        <v>3840.7415051504504</v>
      </c>
      <c r="H77" s="30">
        <v>-1.0250722302307053E-2</v>
      </c>
      <c r="I77" s="5">
        <f t="shared" si="14"/>
        <v>1092681.534635301</v>
      </c>
      <c r="J77" s="5">
        <f t="shared" si="15"/>
        <v>-11316.780147048878</v>
      </c>
      <c r="K77" s="30">
        <v>-7.7394808049078276E-4</v>
      </c>
      <c r="L77" s="5">
        <f t="shared" si="16"/>
        <v>1056171.0046460503</v>
      </c>
      <c r="M77" s="5">
        <f t="shared" si="17"/>
        <v>-818.05465354467742</v>
      </c>
      <c r="N77" s="30">
        <v>-9.1321475468546969E-4</v>
      </c>
      <c r="O77" s="5">
        <f t="shared" si="18"/>
        <v>1141521.4648617303</v>
      </c>
      <c r="P77" s="5">
        <f t="shared" si="19"/>
        <v>-1043.4070992600173</v>
      </c>
    </row>
    <row r="78" spans="1:16" x14ac:dyDescent="0.2">
      <c r="A78" s="17">
        <v>41759</v>
      </c>
      <c r="B78" s="21">
        <v>2.1667173965478348E-4</v>
      </c>
      <c r="C78" s="5">
        <f t="shared" si="10"/>
        <v>1235097.8585272902</v>
      </c>
      <c r="D78" s="5">
        <f t="shared" si="11"/>
        <v>267.55283051379956</v>
      </c>
      <c r="E78" s="30">
        <v>-1.5704981009879758E-3</v>
      </c>
      <c r="F78" s="5">
        <f t="shared" si="12"/>
        <v>1117678.2933373353</v>
      </c>
      <c r="G78" s="5">
        <f t="shared" si="13"/>
        <v>-1758.072687018197</v>
      </c>
      <c r="H78" s="30">
        <v>8.5571500710187817E-4</v>
      </c>
      <c r="I78" s="5">
        <f t="shared" si="14"/>
        <v>1093616.5586224715</v>
      </c>
      <c r="J78" s="5">
        <f t="shared" si="15"/>
        <v>935.02398717054166</v>
      </c>
      <c r="K78" s="30">
        <v>3.2755674595432538E-3</v>
      </c>
      <c r="L78" s="5">
        <f t="shared" si="16"/>
        <v>1059630.564020582</v>
      </c>
      <c r="M78" s="5">
        <f t="shared" si="17"/>
        <v>3459.559374531731</v>
      </c>
      <c r="N78" s="30">
        <v>8.2861870993566813E-3</v>
      </c>
      <c r="O78" s="5">
        <f t="shared" si="18"/>
        <v>1150980.3252975063</v>
      </c>
      <c r="P78" s="5">
        <f t="shared" si="19"/>
        <v>9458.8604357759468</v>
      </c>
    </row>
    <row r="79" spans="1:16" x14ac:dyDescent="0.2">
      <c r="A79" s="17">
        <v>41790</v>
      </c>
      <c r="B79" s="21">
        <v>3.8051700433627822E-3</v>
      </c>
      <c r="C79" s="5">
        <f t="shared" si="10"/>
        <v>1239797.6158991798</v>
      </c>
      <c r="D79" s="5">
        <f t="shared" si="11"/>
        <v>4699.7573718896601</v>
      </c>
      <c r="E79" s="30">
        <v>4.2203230209051411E-3</v>
      </c>
      <c r="F79" s="5">
        <f t="shared" si="12"/>
        <v>1122395.256768673</v>
      </c>
      <c r="G79" s="5">
        <f t="shared" si="13"/>
        <v>4716.9634313376155</v>
      </c>
      <c r="H79" s="30">
        <v>1.0488458967011099E-2</v>
      </c>
      <c r="I79" s="5">
        <f t="shared" si="14"/>
        <v>1105086.9110232273</v>
      </c>
      <c r="J79" s="5">
        <f t="shared" si="15"/>
        <v>11470.352400755743</v>
      </c>
      <c r="K79" s="30">
        <v>1.477914960073079E-2</v>
      </c>
      <c r="L79" s="5">
        <f t="shared" si="16"/>
        <v>1075291.0026477489</v>
      </c>
      <c r="M79" s="5">
        <f t="shared" si="17"/>
        <v>15660.438627166906</v>
      </c>
      <c r="N79" s="30">
        <v>1.6258428430919451E-2</v>
      </c>
      <c r="O79" s="5">
        <f t="shared" si="18"/>
        <v>1169693.4565417522</v>
      </c>
      <c r="P79" s="5">
        <f t="shared" si="19"/>
        <v>18713.131244245917</v>
      </c>
    </row>
    <row r="80" spans="1:16" x14ac:dyDescent="0.2">
      <c r="A80" s="17">
        <v>41820</v>
      </c>
      <c r="B80" s="21">
        <v>7.8873448455274442E-4</v>
      </c>
      <c r="C80" s="5">
        <f t="shared" si="10"/>
        <v>1240775.4870327057</v>
      </c>
      <c r="D80" s="5">
        <f t="shared" si="11"/>
        <v>977.87113352585584</v>
      </c>
      <c r="E80" s="30">
        <v>-6.569676180159547E-3</v>
      </c>
      <c r="F80" s="5">
        <f t="shared" si="12"/>
        <v>1115021.4833855557</v>
      </c>
      <c r="G80" s="5">
        <f t="shared" si="13"/>
        <v>-7373.7733831172809</v>
      </c>
      <c r="H80" s="30">
        <v>7.9162844008489226E-3</v>
      </c>
      <c r="I80" s="5">
        <f t="shared" si="14"/>
        <v>1113835.0932985428</v>
      </c>
      <c r="J80" s="5">
        <f t="shared" si="15"/>
        <v>8748.1822753155138</v>
      </c>
      <c r="K80" s="30">
        <v>2.8224176620625483E-4</v>
      </c>
      <c r="L80" s="5">
        <f t="shared" si="16"/>
        <v>1075594.494679522</v>
      </c>
      <c r="M80" s="5">
        <f t="shared" si="17"/>
        <v>303.49203177308664</v>
      </c>
      <c r="N80" s="30">
        <v>1.6464744225095841E-2</v>
      </c>
      <c r="O80" s="5">
        <f t="shared" si="18"/>
        <v>1188952.1601254803</v>
      </c>
      <c r="P80" s="5">
        <f t="shared" si="19"/>
        <v>19258.703583728056</v>
      </c>
    </row>
    <row r="81" spans="1:16" x14ac:dyDescent="0.2">
      <c r="A81" s="17">
        <v>41851</v>
      </c>
      <c r="B81" s="21">
        <v>2.6334071792433189E-3</v>
      </c>
      <c r="C81" s="5">
        <f t="shared" si="10"/>
        <v>1244042.9541080866</v>
      </c>
      <c r="D81" s="5">
        <f t="shared" si="11"/>
        <v>3267.4670753809623</v>
      </c>
      <c r="E81" s="30">
        <v>6.3910021151895079E-3</v>
      </c>
      <c r="F81" s="5">
        <f t="shared" si="12"/>
        <v>1122147.5880443547</v>
      </c>
      <c r="G81" s="5">
        <f t="shared" si="13"/>
        <v>7126.1046587990131</v>
      </c>
      <c r="H81" s="30">
        <v>-5.4296699126723527E-4</v>
      </c>
      <c r="I81" s="5">
        <f t="shared" si="14"/>
        <v>1113230.3176091667</v>
      </c>
      <c r="J81" s="5">
        <f t="shared" si="15"/>
        <v>-604.77568937605247</v>
      </c>
      <c r="K81" s="30">
        <v>-7.2978970212737694E-3</v>
      </c>
      <c r="L81" s="5">
        <f t="shared" si="16"/>
        <v>1067744.9168207019</v>
      </c>
      <c r="M81" s="5">
        <f t="shared" si="17"/>
        <v>-7849.5778588200919</v>
      </c>
      <c r="N81" s="30">
        <v>-1.6685594979981885E-2</v>
      </c>
      <c r="O81" s="5">
        <f t="shared" si="18"/>
        <v>1169113.7859310519</v>
      </c>
      <c r="P81" s="5">
        <f t="shared" si="19"/>
        <v>-19838.374194428325</v>
      </c>
    </row>
    <row r="82" spans="1:16" x14ac:dyDescent="0.2">
      <c r="A82" s="17">
        <v>41882</v>
      </c>
      <c r="B82" s="21">
        <v>4.028877697763722E-3</v>
      </c>
      <c r="C82" s="5">
        <f t="shared" si="10"/>
        <v>1249055.0510209529</v>
      </c>
      <c r="D82" s="5">
        <f t="shared" si="11"/>
        <v>5012.0969128662255</v>
      </c>
      <c r="E82" s="30">
        <v>3.4276866793405249E-4</v>
      </c>
      <c r="F82" s="5">
        <f t="shared" si="12"/>
        <v>1122532.2250783341</v>
      </c>
      <c r="G82" s="5">
        <f t="shared" si="13"/>
        <v>384.63703397940844</v>
      </c>
      <c r="H82" s="30">
        <v>2.0698891257266892E-2</v>
      </c>
      <c r="I82" s="5">
        <f t="shared" si="14"/>
        <v>1136272.9508976517</v>
      </c>
      <c r="J82" s="5">
        <f t="shared" si="15"/>
        <v>23042.633288484998</v>
      </c>
      <c r="K82" s="30">
        <v>2.6377844996385704E-2</v>
      </c>
      <c r="L82" s="5">
        <f t="shared" si="16"/>
        <v>1095909.7267322771</v>
      </c>
      <c r="M82" s="5">
        <f t="shared" si="17"/>
        <v>28164.809911575168</v>
      </c>
      <c r="N82" s="30">
        <v>2.0031149195312566E-2</v>
      </c>
      <c r="O82" s="5">
        <f t="shared" si="18"/>
        <v>1192532.4786033335</v>
      </c>
      <c r="P82" s="5">
        <f t="shared" si="19"/>
        <v>23418.692672281526</v>
      </c>
    </row>
    <row r="83" spans="1:16" x14ac:dyDescent="0.2">
      <c r="A83" s="17">
        <v>41912</v>
      </c>
      <c r="B83" s="21">
        <v>-2.0232294678776963E-3</v>
      </c>
      <c r="C83" s="5">
        <f t="shared" si="10"/>
        <v>1246527.9260347257</v>
      </c>
      <c r="D83" s="5">
        <f t="shared" si="11"/>
        <v>-2527.1249862271361</v>
      </c>
      <c r="E83" s="30">
        <v>1.5758613081587783E-2</v>
      </c>
      <c r="F83" s="5">
        <f t="shared" si="12"/>
        <v>1140221.7760849574</v>
      </c>
      <c r="G83" s="5">
        <f t="shared" si="13"/>
        <v>17689.551006623311</v>
      </c>
      <c r="H83" s="30">
        <v>2.1698854536821272E-2</v>
      </c>
      <c r="I83" s="5">
        <f t="shared" si="14"/>
        <v>1160928.7723733045</v>
      </c>
      <c r="J83" s="5">
        <f t="shared" si="15"/>
        <v>24655.821475652745</v>
      </c>
      <c r="K83" s="30">
        <v>1.8570371965861057E-2</v>
      </c>
      <c r="L83" s="5">
        <f t="shared" si="16"/>
        <v>1116261.1779987004</v>
      </c>
      <c r="M83" s="5">
        <f t="shared" si="17"/>
        <v>20351.451266423333</v>
      </c>
      <c r="N83" s="30">
        <v>-2.8741843801288951E-2</v>
      </c>
      <c r="O83" s="5">
        <f t="shared" si="18"/>
        <v>1158256.8963753525</v>
      </c>
      <c r="P83" s="5">
        <f t="shared" si="19"/>
        <v>-34275.582227980951</v>
      </c>
    </row>
    <row r="84" spans="1:16" x14ac:dyDescent="0.2">
      <c r="A84" s="17">
        <v>41943</v>
      </c>
      <c r="B84" s="21">
        <v>8.3173901515913862E-3</v>
      </c>
      <c r="C84" s="5">
        <f t="shared" si="10"/>
        <v>1256895.7851304107</v>
      </c>
      <c r="D84" s="5">
        <f t="shared" si="11"/>
        <v>10367.859095684951</v>
      </c>
      <c r="E84" s="30">
        <v>8.4333820412568622E-3</v>
      </c>
      <c r="F84" s="5">
        <f t="shared" si="12"/>
        <v>1149837.7019344422</v>
      </c>
      <c r="G84" s="5">
        <f t="shared" si="13"/>
        <v>9615.9258494847454</v>
      </c>
      <c r="H84" s="30">
        <v>-1.147241411200639E-4</v>
      </c>
      <c r="I84" s="5">
        <f t="shared" si="14"/>
        <v>1160795.5858169924</v>
      </c>
      <c r="J84" s="5">
        <f t="shared" si="15"/>
        <v>-133.18655631202273</v>
      </c>
      <c r="K84" s="30">
        <v>1.2572613922180977E-2</v>
      </c>
      <c r="L84" s="5">
        <f t="shared" si="16"/>
        <v>1130295.4988259969</v>
      </c>
      <c r="M84" s="5">
        <f t="shared" si="17"/>
        <v>14034.320827296469</v>
      </c>
      <c r="N84" s="30">
        <v>5.6994483075347088E-3</v>
      </c>
      <c r="O84" s="5">
        <f t="shared" si="18"/>
        <v>1164858.3216830895</v>
      </c>
      <c r="P84" s="5">
        <f t="shared" si="19"/>
        <v>6601.4253077369649</v>
      </c>
    </row>
    <row r="85" spans="1:16" x14ac:dyDescent="0.2">
      <c r="A85" s="17">
        <v>41973</v>
      </c>
      <c r="B85" s="21">
        <v>2.5571698426443135E-3</v>
      </c>
      <c r="C85" s="5">
        <f t="shared" si="10"/>
        <v>1260109.881127493</v>
      </c>
      <c r="D85" s="5">
        <f t="shared" si="11"/>
        <v>3214.0959970823023</v>
      </c>
      <c r="E85" s="30">
        <v>1.0658764516692258E-2</v>
      </c>
      <c r="F85" s="5">
        <f t="shared" si="12"/>
        <v>1162093.5512317759</v>
      </c>
      <c r="G85" s="5">
        <f t="shared" si="13"/>
        <v>12255.849297333742</v>
      </c>
      <c r="H85" s="30">
        <v>3.6671447387677317E-2</v>
      </c>
      <c r="I85" s="5">
        <f t="shared" si="14"/>
        <v>1203363.6400701283</v>
      </c>
      <c r="J85" s="5">
        <f t="shared" si="15"/>
        <v>42568.054253135808</v>
      </c>
      <c r="K85" s="30">
        <v>5.2035071629438504E-2</v>
      </c>
      <c r="L85" s="5">
        <f t="shared" si="16"/>
        <v>1189110.5060698395</v>
      </c>
      <c r="M85" s="5">
        <f t="shared" si="17"/>
        <v>58815.007243842585</v>
      </c>
      <c r="N85" s="30">
        <v>1.838896076904618E-2</v>
      </c>
      <c r="O85" s="5">
        <f t="shared" si="18"/>
        <v>1186278.8556620167</v>
      </c>
      <c r="P85" s="5">
        <f t="shared" si="19"/>
        <v>21420.533978927182</v>
      </c>
    </row>
    <row r="86" spans="1:16" x14ac:dyDescent="0.2">
      <c r="A86" s="17">
        <v>42004</v>
      </c>
      <c r="B86" s="21">
        <v>8.0048944806294653E-3</v>
      </c>
      <c r="C86" s="5">
        <f t="shared" si="10"/>
        <v>1270196.9277599172</v>
      </c>
      <c r="D86" s="5">
        <f t="shared" si="11"/>
        <v>10087.04663242423</v>
      </c>
      <c r="E86" s="30">
        <v>9.3499590707196486E-3</v>
      </c>
      <c r="F86" s="5">
        <f t="shared" si="12"/>
        <v>1172959.0783721402</v>
      </c>
      <c r="G86" s="5">
        <f t="shared" si="13"/>
        <v>10865.527140364284</v>
      </c>
      <c r="H86" s="30">
        <v>1.1820018589480697E-2</v>
      </c>
      <c r="I86" s="5">
        <f t="shared" si="14"/>
        <v>1217587.4206656625</v>
      </c>
      <c r="J86" s="5">
        <f t="shared" si="15"/>
        <v>14223.780595534248</v>
      </c>
      <c r="K86" s="30">
        <v>1.0555647166202532E-2</v>
      </c>
      <c r="L86" s="5">
        <f t="shared" si="16"/>
        <v>1201662.3370135373</v>
      </c>
      <c r="M86" s="5">
        <f t="shared" si="17"/>
        <v>12551.830943697831</v>
      </c>
      <c r="N86" s="30">
        <v>-1.7148605921241681E-2</v>
      </c>
      <c r="O86" s="5">
        <f t="shared" si="18"/>
        <v>1165935.8270535672</v>
      </c>
      <c r="P86" s="5">
        <f t="shared" si="19"/>
        <v>-20343.028608449502</v>
      </c>
    </row>
    <row r="87" spans="1:16" x14ac:dyDescent="0.2">
      <c r="A87" s="17">
        <v>42035</v>
      </c>
      <c r="B87" s="21">
        <v>9.2397215501878183E-3</v>
      </c>
      <c r="C87" s="5">
        <f t="shared" si="10"/>
        <v>1281933.1936863228</v>
      </c>
      <c r="D87" s="5">
        <f t="shared" si="11"/>
        <v>11736.265926405555</v>
      </c>
      <c r="E87" s="30">
        <v>1.5009149774774641E-2</v>
      </c>
      <c r="F87" s="5">
        <f t="shared" si="12"/>
        <v>1190564.1968591092</v>
      </c>
      <c r="G87" s="5">
        <f t="shared" si="13"/>
        <v>17605.118486969033</v>
      </c>
      <c r="H87" s="30">
        <v>3.2292198014762616E-2</v>
      </c>
      <c r="I87" s="5">
        <f t="shared" si="14"/>
        <v>1256905.9947540821</v>
      </c>
      <c r="J87" s="5">
        <f t="shared" si="15"/>
        <v>39318.574088419555</v>
      </c>
      <c r="K87" s="30">
        <v>3.9089660935387231E-2</v>
      </c>
      <c r="L87" s="5">
        <f t="shared" si="16"/>
        <v>1248634.9103262215</v>
      </c>
      <c r="M87" s="5">
        <f t="shared" si="17"/>
        <v>46972.573312684195</v>
      </c>
      <c r="N87" s="30">
        <v>-1.8794855147484527E-2</v>
      </c>
      <c r="O87" s="5">
        <f t="shared" si="18"/>
        <v>1144022.2320728328</v>
      </c>
      <c r="P87" s="5">
        <f t="shared" si="19"/>
        <v>-21913.5949807344</v>
      </c>
    </row>
    <row r="88" spans="1:16" x14ac:dyDescent="0.2">
      <c r="A88" s="17">
        <v>42063</v>
      </c>
      <c r="B88" s="21">
        <v>8.176405670474729E-3</v>
      </c>
      <c r="C88" s="5">
        <f t="shared" si="10"/>
        <v>1292414.7995203494</v>
      </c>
      <c r="D88" s="5">
        <f t="shared" si="11"/>
        <v>10481.605834026588</v>
      </c>
      <c r="E88" s="30">
        <v>7.8797859849544235E-6</v>
      </c>
      <c r="F88" s="5">
        <f t="shared" si="12"/>
        <v>1190573.5782501819</v>
      </c>
      <c r="G88" s="5">
        <f t="shared" si="13"/>
        <v>9.3813910726457834</v>
      </c>
      <c r="H88" s="30">
        <v>-2.4101361959422717E-3</v>
      </c>
      <c r="I88" s="5">
        <f t="shared" si="14"/>
        <v>1253876.6801212283</v>
      </c>
      <c r="J88" s="5">
        <f t="shared" si="15"/>
        <v>-3029.3146328537259</v>
      </c>
      <c r="K88" s="30">
        <v>-7.1747434626614395E-3</v>
      </c>
      <c r="L88" s="5">
        <f t="shared" si="16"/>
        <v>1239676.2751661076</v>
      </c>
      <c r="M88" s="5">
        <f t="shared" si="17"/>
        <v>-8958.6351601139177</v>
      </c>
      <c r="N88" s="30">
        <v>5.6824380028577648E-2</v>
      </c>
      <c r="O88" s="5">
        <f t="shared" si="18"/>
        <v>1209030.5861492811</v>
      </c>
      <c r="P88" s="5">
        <f t="shared" si="19"/>
        <v>65008.354076448362</v>
      </c>
    </row>
    <row r="89" spans="1:16" x14ac:dyDescent="0.2">
      <c r="A89" s="17">
        <v>42094</v>
      </c>
      <c r="B89" s="21">
        <v>-3.4418287205876252E-3</v>
      </c>
      <c r="C89" s="5">
        <f t="shared" si="10"/>
        <v>1287966.5291444478</v>
      </c>
      <c r="D89" s="5">
        <f t="shared" si="11"/>
        <v>-4448.2703759016003</v>
      </c>
      <c r="E89" s="30">
        <v>1.9888423109654239E-2</v>
      </c>
      <c r="F89" s="5">
        <f t="shared" si="12"/>
        <v>1214252.2093175966</v>
      </c>
      <c r="G89" s="5">
        <f t="shared" si="13"/>
        <v>23678.631067414768</v>
      </c>
      <c r="H89" s="30">
        <v>5.9732391084038735E-3</v>
      </c>
      <c r="I89" s="5">
        <f t="shared" si="14"/>
        <v>1261366.3853440443</v>
      </c>
      <c r="J89" s="5">
        <f t="shared" si="15"/>
        <v>7489.7052228159737</v>
      </c>
      <c r="K89" s="30">
        <v>1.8344039396161946E-2</v>
      </c>
      <c r="L89" s="5">
        <f t="shared" si="16"/>
        <v>1262416.9455962421</v>
      </c>
      <c r="M89" s="5">
        <f t="shared" si="17"/>
        <v>22740.670430134516</v>
      </c>
      <c r="N89" s="30">
        <v>-1.8076985123489635E-2</v>
      </c>
      <c r="O89" s="5">
        <f t="shared" si="18"/>
        <v>1187174.9582296165</v>
      </c>
      <c r="P89" s="5">
        <f t="shared" si="19"/>
        <v>-21855.627919664606</v>
      </c>
    </row>
    <row r="90" spans="1:16" x14ac:dyDescent="0.2">
      <c r="A90" s="17">
        <v>42124</v>
      </c>
      <c r="B90" s="21">
        <v>-1.0471971041191019E-2</v>
      </c>
      <c r="C90" s="5">
        <f t="shared" si="10"/>
        <v>1274478.9809492237</v>
      </c>
      <c r="D90" s="5">
        <f t="shared" si="11"/>
        <v>-13487.548195224022</v>
      </c>
      <c r="E90" s="30">
        <v>-2.7767476358242504E-3</v>
      </c>
      <c r="F90" s="5">
        <f t="shared" si="12"/>
        <v>1210880.5373660796</v>
      </c>
      <c r="G90" s="5">
        <f t="shared" si="13"/>
        <v>-3371.6719515169971</v>
      </c>
      <c r="H90" s="30">
        <v>-1.8361731058067505E-2</v>
      </c>
      <c r="I90" s="5">
        <f t="shared" si="14"/>
        <v>1238205.5150106703</v>
      </c>
      <c r="J90" s="5">
        <f t="shared" si="15"/>
        <v>-23160.870333374012</v>
      </c>
      <c r="K90" s="30">
        <v>-2.8181861352286147E-2</v>
      </c>
      <c r="L90" s="5">
        <f t="shared" si="16"/>
        <v>1226839.6862666721</v>
      </c>
      <c r="M90" s="5">
        <f t="shared" si="17"/>
        <v>-35577.259329569992</v>
      </c>
      <c r="N90" s="30">
        <v>2.1591048785223423E-2</v>
      </c>
      <c r="O90" s="5">
        <f t="shared" si="18"/>
        <v>1212807.3106693476</v>
      </c>
      <c r="P90" s="5">
        <f t="shared" si="19"/>
        <v>25632.352439731127</v>
      </c>
    </row>
    <row r="91" spans="1:16" x14ac:dyDescent="0.2">
      <c r="A91" s="17">
        <v>42155</v>
      </c>
      <c r="B91" s="21">
        <v>-4.5720490299439032E-4</v>
      </c>
      <c r="C91" s="5">
        <f t="shared" si="10"/>
        <v>1273896.2829103705</v>
      </c>
      <c r="D91" s="5">
        <f t="shared" si="11"/>
        <v>-582.69803885323927</v>
      </c>
      <c r="E91" s="30">
        <v>-3.0122582174682577E-3</v>
      </c>
      <c r="F91" s="5">
        <f t="shared" si="12"/>
        <v>1207233.0525170262</v>
      </c>
      <c r="G91" s="5">
        <f t="shared" si="13"/>
        <v>-3647.484849053435</v>
      </c>
      <c r="H91" s="30">
        <v>-5.0906392824373366E-3</v>
      </c>
      <c r="I91" s="5">
        <f t="shared" si="14"/>
        <v>1231902.2573762264</v>
      </c>
      <c r="J91" s="5">
        <f t="shared" si="15"/>
        <v>-6303.2576344439294</v>
      </c>
      <c r="K91" s="30">
        <v>-7.2737008630711841E-3</v>
      </c>
      <c r="L91" s="5">
        <f t="shared" si="16"/>
        <v>1217916.0213818243</v>
      </c>
      <c r="M91" s="5">
        <f t="shared" si="17"/>
        <v>-8923.6648848478217</v>
      </c>
      <c r="N91" s="30">
        <v>5.1000899685107017E-4</v>
      </c>
      <c r="O91" s="5">
        <f t="shared" si="18"/>
        <v>1213425.8533092358</v>
      </c>
      <c r="P91" s="5">
        <f t="shared" si="19"/>
        <v>618.54263988812454</v>
      </c>
    </row>
    <row r="92" spans="1:16" x14ac:dyDescent="0.2">
      <c r="A92" s="17">
        <v>42185</v>
      </c>
      <c r="B92" s="21">
        <v>4.6331431955772828E-3</v>
      </c>
      <c r="C92" s="5">
        <f t="shared" si="10"/>
        <v>1279798.426805408</v>
      </c>
      <c r="D92" s="5">
        <f t="shared" si="11"/>
        <v>5902.1438950374722</v>
      </c>
      <c r="E92" s="30">
        <v>-7.8657919644896882E-3</v>
      </c>
      <c r="F92" s="5">
        <f t="shared" si="12"/>
        <v>1197737.2084732715</v>
      </c>
      <c r="G92" s="5">
        <f t="shared" si="13"/>
        <v>-9495.8440437547397</v>
      </c>
      <c r="H92" s="30">
        <v>-2.6074360745151921E-2</v>
      </c>
      <c r="I92" s="5">
        <f t="shared" si="14"/>
        <v>1199781.1935146316</v>
      </c>
      <c r="J92" s="5">
        <f t="shared" si="15"/>
        <v>-32121.063861594768</v>
      </c>
      <c r="K92" s="30">
        <v>-4.3363095940055135E-2</v>
      </c>
      <c r="L92" s="5">
        <f t="shared" si="16"/>
        <v>1165103.4120997139</v>
      </c>
      <c r="M92" s="5">
        <f t="shared" si="17"/>
        <v>-52812.609282110352</v>
      </c>
      <c r="N92" s="30">
        <v>-2.4556751589242226E-2</v>
      </c>
      <c r="O92" s="5">
        <f t="shared" si="18"/>
        <v>1183628.0560575565</v>
      </c>
      <c r="P92" s="5">
        <f t="shared" si="19"/>
        <v>-29797.797251679236</v>
      </c>
    </row>
    <row r="93" spans="1:16" x14ac:dyDescent="0.2">
      <c r="A93" s="17">
        <v>42216</v>
      </c>
      <c r="B93" s="21">
        <v>4.9796123148835303E-3</v>
      </c>
      <c r="C93" s="5">
        <f t="shared" si="10"/>
        <v>1286171.3268120966</v>
      </c>
      <c r="D93" s="5">
        <f t="shared" si="11"/>
        <v>6372.9000066886656</v>
      </c>
      <c r="E93" s="30">
        <v>7.9641831072846964E-3</v>
      </c>
      <c r="F93" s="5">
        <f t="shared" si="12"/>
        <v>1207276.2069159606</v>
      </c>
      <c r="G93" s="5">
        <f t="shared" si="13"/>
        <v>9538.9984426891897</v>
      </c>
      <c r="H93" s="30">
        <v>9.6283349437194937E-3</v>
      </c>
      <c r="I93" s="5">
        <f t="shared" si="14"/>
        <v>1211333.0887049658</v>
      </c>
      <c r="J93" s="5">
        <f t="shared" si="15"/>
        <v>11551.89519033418</v>
      </c>
      <c r="K93" s="30">
        <v>2.5007637679217539E-2</v>
      </c>
      <c r="L93" s="5">
        <f t="shared" si="16"/>
        <v>1194239.8960883236</v>
      </c>
      <c r="M93" s="5">
        <f t="shared" si="17"/>
        <v>29136.483988609631</v>
      </c>
      <c r="N93" s="30">
        <v>1.7279773774453132E-2</v>
      </c>
      <c r="O93" s="5">
        <f t="shared" si="18"/>
        <v>1204080.881099327</v>
      </c>
      <c r="P93" s="5">
        <f t="shared" si="19"/>
        <v>20452.825041770469</v>
      </c>
    </row>
    <row r="94" spans="1:16" x14ac:dyDescent="0.2">
      <c r="A94" s="17">
        <v>42247</v>
      </c>
      <c r="B94" s="21">
        <v>-5.6780973703962623E-3</v>
      </c>
      <c r="C94" s="5">
        <f t="shared" si="10"/>
        <v>1278868.3207834458</v>
      </c>
      <c r="D94" s="5">
        <f t="shared" si="11"/>
        <v>-7303.0060286507942</v>
      </c>
      <c r="E94" s="30">
        <v>3.5496594875684194E-3</v>
      </c>
      <c r="F94" s="5">
        <f t="shared" si="12"/>
        <v>1211561.6263579554</v>
      </c>
      <c r="G94" s="5">
        <f t="shared" si="13"/>
        <v>4285.4194419947453</v>
      </c>
      <c r="H94" s="30">
        <v>-1.549964041731812E-2</v>
      </c>
      <c r="I94" s="5">
        <f t="shared" si="14"/>
        <v>1192557.8614044394</v>
      </c>
      <c r="J94" s="5">
        <f t="shared" si="15"/>
        <v>-18775.227300526341</v>
      </c>
      <c r="K94" s="30">
        <v>-1.9607740607653027E-2</v>
      </c>
      <c r="L94" s="5">
        <f t="shared" si="16"/>
        <v>1170823.5499825133</v>
      </c>
      <c r="M94" s="5">
        <f t="shared" si="17"/>
        <v>-23416.346105810255</v>
      </c>
      <c r="N94" s="30">
        <v>-6.8063959981966488E-2</v>
      </c>
      <c r="O94" s="5">
        <f t="shared" si="18"/>
        <v>1122126.3681931314</v>
      </c>
      <c r="P94" s="5">
        <f t="shared" si="19"/>
        <v>-81954.512906195596</v>
      </c>
    </row>
    <row r="95" spans="1:16" x14ac:dyDescent="0.2">
      <c r="A95" s="17">
        <v>42277</v>
      </c>
      <c r="B95" s="21">
        <v>3.9941880540763641E-3</v>
      </c>
      <c r="C95" s="5">
        <f t="shared" si="10"/>
        <v>1283976.3613530558</v>
      </c>
      <c r="D95" s="5">
        <f t="shared" si="11"/>
        <v>5108.0405696099624</v>
      </c>
      <c r="E95" s="30">
        <v>-3.5990497517522611E-3</v>
      </c>
      <c r="F95" s="5">
        <f t="shared" si="12"/>
        <v>1207201.1557873792</v>
      </c>
      <c r="G95" s="5">
        <f t="shared" si="13"/>
        <v>-4360.4705705761444</v>
      </c>
      <c r="H95" s="30">
        <v>4.8399081021453585E-3</v>
      </c>
      <c r="I95" s="5">
        <f t="shared" si="14"/>
        <v>1198329.7318601278</v>
      </c>
      <c r="J95" s="5">
        <f t="shared" si="15"/>
        <v>5771.8704556883313</v>
      </c>
      <c r="K95" s="30">
        <v>1.6539460560773732E-2</v>
      </c>
      <c r="L95" s="5">
        <f t="shared" si="16"/>
        <v>1190188.3399110744</v>
      </c>
      <c r="M95" s="5">
        <f t="shared" si="17"/>
        <v>19364.789928561077</v>
      </c>
      <c r="N95" s="30">
        <v>-3.8596597849802093E-2</v>
      </c>
      <c r="O95" s="5">
        <f t="shared" si="18"/>
        <v>1078816.1080233222</v>
      </c>
      <c r="P95" s="5">
        <f t="shared" si="19"/>
        <v>-43310.260169809218</v>
      </c>
    </row>
    <row r="96" spans="1:16" x14ac:dyDescent="0.2">
      <c r="A96" s="17">
        <v>42308</v>
      </c>
      <c r="B96" s="21">
        <v>-2.1342819852613326E-3</v>
      </c>
      <c r="C96" s="5">
        <f t="shared" si="10"/>
        <v>1281235.9937355185</v>
      </c>
      <c r="D96" s="5">
        <f t="shared" si="11"/>
        <v>-2740.3676175372675</v>
      </c>
      <c r="E96" s="30">
        <v>3.8545108656795435E-3</v>
      </c>
      <c r="F96" s="5">
        <f t="shared" si="12"/>
        <v>1211854.3257594227</v>
      </c>
      <c r="G96" s="5">
        <f t="shared" si="13"/>
        <v>4653.1699720434844</v>
      </c>
      <c r="H96" s="30">
        <v>-1.3625285372268224E-2</v>
      </c>
      <c r="I96" s="5">
        <f t="shared" si="14"/>
        <v>1182002.1472934599</v>
      </c>
      <c r="J96" s="5">
        <f t="shared" si="15"/>
        <v>-16327.584566667909</v>
      </c>
      <c r="K96" s="30">
        <v>-1.2949126930825941E-2</v>
      </c>
      <c r="L96" s="5">
        <f t="shared" si="16"/>
        <v>1174776.4400259769</v>
      </c>
      <c r="M96" s="5">
        <f t="shared" si="17"/>
        <v>-15411.899885097519</v>
      </c>
      <c r="N96" s="30">
        <v>7.8310435027770076E-2</v>
      </c>
      <c r="O96" s="5">
        <f t="shared" si="18"/>
        <v>1163298.6667575943</v>
      </c>
      <c r="P96" s="5">
        <f t="shared" si="19"/>
        <v>84482.558734272141</v>
      </c>
    </row>
    <row r="97" spans="1:16" x14ac:dyDescent="0.2">
      <c r="A97" s="17">
        <v>42338</v>
      </c>
      <c r="B97" s="21">
        <v>8.8949259202197872E-4</v>
      </c>
      <c r="C97" s="5">
        <f t="shared" si="10"/>
        <v>1282375.6436605782</v>
      </c>
      <c r="D97" s="5">
        <f t="shared" si="11"/>
        <v>1139.6499250596389</v>
      </c>
      <c r="E97" s="30">
        <v>1.2228239833282259E-2</v>
      </c>
      <c r="F97" s="5">
        <f t="shared" si="12"/>
        <v>1226673.1710978094</v>
      </c>
      <c r="G97" s="5">
        <f t="shared" si="13"/>
        <v>14818.845338386716</v>
      </c>
      <c r="H97" s="30">
        <v>1.6033730046945607E-2</v>
      </c>
      <c r="I97" s="5">
        <f t="shared" si="14"/>
        <v>1200954.0506380731</v>
      </c>
      <c r="J97" s="5">
        <f t="shared" si="15"/>
        <v>18951.903344613267</v>
      </c>
      <c r="K97" s="30">
        <v>3.0247071080776351E-2</v>
      </c>
      <c r="L97" s="5">
        <f t="shared" si="16"/>
        <v>1210309.986511464</v>
      </c>
      <c r="M97" s="5">
        <f t="shared" si="17"/>
        <v>35533.546485487139</v>
      </c>
      <c r="N97" s="30">
        <v>-3.4488156018016979E-3</v>
      </c>
      <c r="O97" s="5">
        <f t="shared" si="18"/>
        <v>1159286.6641661257</v>
      </c>
      <c r="P97" s="5">
        <f t="shared" si="19"/>
        <v>-4012.0025914686266</v>
      </c>
    </row>
    <row r="98" spans="1:16" x14ac:dyDescent="0.2">
      <c r="A98" s="17">
        <v>42369</v>
      </c>
      <c r="B98" s="21">
        <v>3.0299567728062637E-3</v>
      </c>
      <c r="C98" s="5">
        <f t="shared" si="10"/>
        <v>1286261.1864273692</v>
      </c>
      <c r="D98" s="5">
        <f t="shared" si="11"/>
        <v>3885.5427667910699</v>
      </c>
      <c r="E98" s="30">
        <v>1.3873168344090913E-3</v>
      </c>
      <c r="F98" s="5">
        <f t="shared" si="12"/>
        <v>1228374.9554383915</v>
      </c>
      <c r="G98" s="5">
        <f t="shared" si="13"/>
        <v>1701.7843405820895</v>
      </c>
      <c r="H98" s="30">
        <v>-1.5812392352836043E-2</v>
      </c>
      <c r="I98" s="5">
        <f t="shared" si="14"/>
        <v>1181964.0939916561</v>
      </c>
      <c r="J98" s="5">
        <f t="shared" si="15"/>
        <v>-18989.956646417035</v>
      </c>
      <c r="K98" s="30">
        <v>-1.6600434849458879E-2</v>
      </c>
      <c r="L98" s="5">
        <f t="shared" si="16"/>
        <v>1190218.3144327311</v>
      </c>
      <c r="M98" s="5">
        <f t="shared" si="17"/>
        <v>-20091.672078732867</v>
      </c>
      <c r="N98" s="30">
        <v>-2.1839851287119245E-2</v>
      </c>
      <c r="O98" s="5">
        <f t="shared" si="18"/>
        <v>1133968.0158215968</v>
      </c>
      <c r="P98" s="5">
        <f t="shared" si="19"/>
        <v>-25318.648344528861</v>
      </c>
    </row>
    <row r="99" spans="1:16" x14ac:dyDescent="0.2">
      <c r="A99" s="17">
        <v>42400</v>
      </c>
      <c r="B99" s="21">
        <v>5.1972147739569596E-3</v>
      </c>
      <c r="C99" s="5">
        <f t="shared" si="10"/>
        <v>1292946.1620686371</v>
      </c>
      <c r="D99" s="5">
        <f t="shared" si="11"/>
        <v>6684.9756412678398</v>
      </c>
      <c r="E99" s="30">
        <v>1.2587694577714217E-2</v>
      </c>
      <c r="F99" s="5">
        <f t="shared" si="12"/>
        <v>1243837.3642043632</v>
      </c>
      <c r="G99" s="5">
        <f t="shared" si="13"/>
        <v>15462.408765971661</v>
      </c>
      <c r="H99" s="30">
        <v>1.961708679189755E-2</v>
      </c>
      <c r="I99" s="5">
        <f t="shared" si="14"/>
        <v>1205150.7862083968</v>
      </c>
      <c r="J99" s="5">
        <f t="shared" si="15"/>
        <v>23186.692216740688</v>
      </c>
      <c r="K99" s="30">
        <v>2.8838889215348759E-2</v>
      </c>
      <c r="L99" s="5">
        <f t="shared" si="16"/>
        <v>1224542.888544736</v>
      </c>
      <c r="M99" s="5">
        <f t="shared" si="17"/>
        <v>34324.574112004833</v>
      </c>
      <c r="N99" s="30">
        <v>-6.0510201504215072E-2</v>
      </c>
      <c r="O99" s="5">
        <f t="shared" si="18"/>
        <v>1065351.3826848972</v>
      </c>
      <c r="P99" s="5">
        <f t="shared" si="19"/>
        <v>-68616.633136699675</v>
      </c>
    </row>
    <row r="100" spans="1:16" x14ac:dyDescent="0.2">
      <c r="A100" s="17">
        <v>42429</v>
      </c>
      <c r="B100" s="21">
        <v>1.23242351443964E-3</v>
      </c>
      <c r="C100" s="5">
        <f t="shared" si="10"/>
        <v>1294539.619321675</v>
      </c>
      <c r="D100" s="5">
        <f t="shared" si="11"/>
        <v>1593.4572530379519</v>
      </c>
      <c r="E100" s="30">
        <v>4.685275022325186E-3</v>
      </c>
      <c r="F100" s="5">
        <f t="shared" si="12"/>
        <v>1249665.0843387046</v>
      </c>
      <c r="G100" s="5">
        <f t="shared" si="13"/>
        <v>5827.7201343413908</v>
      </c>
      <c r="H100" s="30">
        <v>1.8903606604703357E-2</v>
      </c>
      <c r="I100" s="5">
        <f t="shared" si="14"/>
        <v>1227932.4825702291</v>
      </c>
      <c r="J100" s="5">
        <f t="shared" si="15"/>
        <v>22781.696361832321</v>
      </c>
      <c r="K100" s="30">
        <v>2.3059419643904421E-2</v>
      </c>
      <c r="L100" s="5">
        <f t="shared" si="16"/>
        <v>1252780.1368836479</v>
      </c>
      <c r="M100" s="5">
        <f t="shared" si="17"/>
        <v>28237.248338911915</v>
      </c>
      <c r="N100" s="30">
        <v>-9.6045393034597734E-3</v>
      </c>
      <c r="O100" s="5">
        <f t="shared" si="18"/>
        <v>1055119.173457905</v>
      </c>
      <c r="P100" s="5">
        <f t="shared" si="19"/>
        <v>-10232.209226992214</v>
      </c>
    </row>
    <row r="101" spans="1:16" x14ac:dyDescent="0.2">
      <c r="A101" s="17">
        <v>42460</v>
      </c>
      <c r="B101" s="21">
        <v>1.678949063289803E-3</v>
      </c>
      <c r="C101" s="5">
        <f t="shared" si="10"/>
        <v>1296713.0854029267</v>
      </c>
      <c r="D101" s="5">
        <f t="shared" si="11"/>
        <v>2173.4660812516231</v>
      </c>
      <c r="E101" s="30">
        <v>1.2131512805652277E-3</v>
      </c>
      <c r="F101" s="5">
        <f t="shared" si="12"/>
        <v>1251181.1171360479</v>
      </c>
      <c r="G101" s="5">
        <f t="shared" si="13"/>
        <v>1516.0327973433305</v>
      </c>
      <c r="H101" s="30">
        <v>-1.9034337732768875E-2</v>
      </c>
      <c r="I101" s="5">
        <f t="shared" si="14"/>
        <v>1204559.6009839501</v>
      </c>
      <c r="J101" s="5">
        <f t="shared" si="15"/>
        <v>-23372.881586279022</v>
      </c>
      <c r="K101" s="30">
        <v>-2.88063915396242E-2</v>
      </c>
      <c r="L101" s="5">
        <f t="shared" si="16"/>
        <v>1216692.0617475135</v>
      </c>
      <c r="M101" s="5">
        <f t="shared" si="17"/>
        <v>-36088.075136134401</v>
      </c>
      <c r="N101" s="30">
        <v>6.5245408725844667E-2</v>
      </c>
      <c r="O101" s="5">
        <f t="shared" si="18"/>
        <v>1123960.8551846414</v>
      </c>
      <c r="P101" s="5">
        <f t="shared" si="19"/>
        <v>68841.681726736482</v>
      </c>
    </row>
    <row r="102" spans="1:16" x14ac:dyDescent="0.2">
      <c r="A102" s="17">
        <v>42490</v>
      </c>
      <c r="B102" s="21">
        <v>-1.7823690339791032E-4</v>
      </c>
      <c r="C102" s="5">
        <f t="shared" si="10"/>
        <v>1296481.9632779888</v>
      </c>
      <c r="D102" s="5">
        <f t="shared" si="11"/>
        <v>-231.12212493782863</v>
      </c>
      <c r="E102" s="30">
        <v>1.4442701569487184E-2</v>
      </c>
      <c r="F102" s="5">
        <f t="shared" si="12"/>
        <v>1269251.5526202216</v>
      </c>
      <c r="G102" s="5">
        <f t="shared" si="13"/>
        <v>18070.435484173708</v>
      </c>
      <c r="H102" s="30">
        <v>-5.257653213769231E-4</v>
      </c>
      <c r="I102" s="5">
        <f t="shared" si="14"/>
        <v>1203926.285318221</v>
      </c>
      <c r="J102" s="5">
        <f t="shared" si="15"/>
        <v>-633.31566572911106</v>
      </c>
      <c r="K102" s="30">
        <v>-2.1865546546278411E-2</v>
      </c>
      <c r="L102" s="5">
        <f t="shared" si="16"/>
        <v>1190088.4248388859</v>
      </c>
      <c r="M102" s="5">
        <f t="shared" si="17"/>
        <v>-26603.636908627581</v>
      </c>
      <c r="N102" s="30">
        <v>1.3758706890275078E-2</v>
      </c>
      <c r="O102" s="5">
        <f t="shared" si="18"/>
        <v>1139425.1031472699</v>
      </c>
      <c r="P102" s="5">
        <f t="shared" si="19"/>
        <v>15464.247962628491</v>
      </c>
    </row>
    <row r="103" spans="1:16" x14ac:dyDescent="0.2">
      <c r="A103" s="17">
        <v>42521</v>
      </c>
      <c r="B103" s="21">
        <v>-6.2503715155520778E-3</v>
      </c>
      <c r="C103" s="5">
        <f t="shared" si="10"/>
        <v>1288378.469344289</v>
      </c>
      <c r="D103" s="5">
        <f t="shared" si="11"/>
        <v>-8103.4939336997923</v>
      </c>
      <c r="E103" s="30">
        <v>2.4405999943826373E-3</v>
      </c>
      <c r="F103" s="5">
        <f t="shared" si="12"/>
        <v>1272349.2879524166</v>
      </c>
      <c r="G103" s="5">
        <f t="shared" si="13"/>
        <v>3097.7353321949486</v>
      </c>
      <c r="H103" s="30">
        <v>-1.614361621066962E-2</v>
      </c>
      <c r="I103" s="5">
        <f t="shared" si="14"/>
        <v>1184490.5614221066</v>
      </c>
      <c r="J103" s="5">
        <f t="shared" si="15"/>
        <v>-19435.723896114388</v>
      </c>
      <c r="K103" s="30">
        <v>-1.5581185458819534E-2</v>
      </c>
      <c r="L103" s="5">
        <f t="shared" si="16"/>
        <v>1171545.4363790769</v>
      </c>
      <c r="M103" s="5">
        <f t="shared" si="17"/>
        <v>-18542.988459808985</v>
      </c>
      <c r="N103" s="30">
        <v>2.2845398241318547E-3</v>
      </c>
      <c r="O103" s="5">
        <f t="shared" si="18"/>
        <v>1142028.1651720253</v>
      </c>
      <c r="P103" s="5">
        <f t="shared" si="19"/>
        <v>2603.0620247554034</v>
      </c>
    </row>
    <row r="104" spans="1:16" x14ac:dyDescent="0.2">
      <c r="A104" s="17">
        <v>42551</v>
      </c>
      <c r="B104" s="21">
        <v>2.9610976981775394E-4</v>
      </c>
      <c r="C104" s="5">
        <f t="shared" si="10"/>
        <v>1288759.9707962847</v>
      </c>
      <c r="D104" s="5">
        <f t="shared" si="11"/>
        <v>381.50145199568942</v>
      </c>
      <c r="E104" s="30">
        <v>-1.3897163350655575E-2</v>
      </c>
      <c r="F104" s="5">
        <f t="shared" si="12"/>
        <v>1254667.2420586515</v>
      </c>
      <c r="G104" s="5">
        <f t="shared" si="13"/>
        <v>-17682.045893765055</v>
      </c>
      <c r="H104" s="30">
        <v>2.0354307219239018E-2</v>
      </c>
      <c r="I104" s="5">
        <f t="shared" si="14"/>
        <v>1208600.0462075809</v>
      </c>
      <c r="J104" s="5">
        <f t="shared" si="15"/>
        <v>24109.484785474371</v>
      </c>
      <c r="K104" s="30">
        <v>2.1286031514882779E-2</v>
      </c>
      <c r="L104" s="5">
        <f t="shared" si="16"/>
        <v>1196482.9894589591</v>
      </c>
      <c r="M104" s="5">
        <f t="shared" si="17"/>
        <v>24937.553079882171</v>
      </c>
      <c r="N104" s="30">
        <v>-1.2768920341595304E-2</v>
      </c>
      <c r="O104" s="5">
        <f t="shared" si="18"/>
        <v>1127445.6985030856</v>
      </c>
      <c r="P104" s="5">
        <f t="shared" si="19"/>
        <v>-14582.466668939684</v>
      </c>
    </row>
    <row r="105" spans="1:16" x14ac:dyDescent="0.2">
      <c r="A105" s="17">
        <v>42582</v>
      </c>
      <c r="B105" s="21">
        <v>-3.5428761552401822E-3</v>
      </c>
      <c r="C105" s="5">
        <f t="shared" si="10"/>
        <v>1284194.0538259225</v>
      </c>
      <c r="D105" s="5">
        <f t="shared" si="11"/>
        <v>-4565.9169703621883</v>
      </c>
      <c r="E105" s="30">
        <v>-5.5555555555555714E-3</v>
      </c>
      <c r="F105" s="5">
        <f t="shared" si="12"/>
        <v>1247696.8684916589</v>
      </c>
      <c r="G105" s="5">
        <f t="shared" si="13"/>
        <v>-6970.3735669925809</v>
      </c>
      <c r="H105" s="30">
        <v>5.9181378612390744E-3</v>
      </c>
      <c r="I105" s="5">
        <f t="shared" si="14"/>
        <v>1215752.7079001374</v>
      </c>
      <c r="J105" s="5">
        <f t="shared" si="15"/>
        <v>7152.6616925564595</v>
      </c>
      <c r="K105" s="30">
        <v>1.4193110647181442E-2</v>
      </c>
      <c r="L105" s="5">
        <f t="shared" si="16"/>
        <v>1213464.8049158207</v>
      </c>
      <c r="M105" s="5">
        <f t="shared" si="17"/>
        <v>16981.81545686163</v>
      </c>
      <c r="N105" s="30">
        <v>4.1470333831348259E-2</v>
      </c>
      <c r="O105" s="5">
        <f t="shared" si="18"/>
        <v>1174201.2479967263</v>
      </c>
      <c r="P105" s="5">
        <f t="shared" si="19"/>
        <v>46755.549493640661</v>
      </c>
    </row>
    <row r="106" spans="1:16" x14ac:dyDescent="0.2">
      <c r="A106" s="17">
        <v>42613</v>
      </c>
      <c r="B106" s="21">
        <v>2.0379590640309253E-3</v>
      </c>
      <c r="C106" s="5">
        <f t="shared" si="10"/>
        <v>1286811.1887378916</v>
      </c>
      <c r="D106" s="5">
        <f t="shared" si="11"/>
        <v>2617.1349119690713</v>
      </c>
      <c r="E106" s="30">
        <v>-5.5414783792116394E-3</v>
      </c>
      <c r="F106" s="5">
        <f t="shared" si="12"/>
        <v>1240782.7832711025</v>
      </c>
      <c r="G106" s="5">
        <f t="shared" si="13"/>
        <v>-6914.0852205564734</v>
      </c>
      <c r="H106" s="30">
        <v>-2.1047148160610193E-2</v>
      </c>
      <c r="I106" s="5">
        <f t="shared" si="14"/>
        <v>1190164.5805303003</v>
      </c>
      <c r="J106" s="5">
        <f t="shared" si="15"/>
        <v>-25588.127369837137</v>
      </c>
      <c r="K106" s="30">
        <v>-2.0952102569275013E-2</v>
      </c>
      <c r="L106" s="5">
        <f t="shared" si="16"/>
        <v>1188040.1658590192</v>
      </c>
      <c r="M106" s="5">
        <f t="shared" si="17"/>
        <v>-25424.639056801563</v>
      </c>
      <c r="N106" s="30">
        <v>-1.3160722271589975E-3</v>
      </c>
      <c r="O106" s="5">
        <f t="shared" si="18"/>
        <v>1172655.9143451424</v>
      </c>
      <c r="P106" s="5">
        <f t="shared" si="19"/>
        <v>-1545.3336515838746</v>
      </c>
    </row>
    <row r="107" spans="1:16" x14ac:dyDescent="0.2">
      <c r="A107" s="17">
        <v>42643</v>
      </c>
      <c r="B107" s="21">
        <v>7.3908383192093918E-3</v>
      </c>
      <c r="C107" s="5">
        <f t="shared" si="10"/>
        <v>1296321.8021812029</v>
      </c>
      <c r="D107" s="5">
        <f t="shared" si="11"/>
        <v>9510.6134433113039</v>
      </c>
      <c r="E107" s="30">
        <v>-7.4852563133222813E-3</v>
      </c>
      <c r="F107" s="5">
        <f t="shared" si="12"/>
        <v>1231495.2061091608</v>
      </c>
      <c r="G107" s="5">
        <f t="shared" si="13"/>
        <v>-9287.5771619416773</v>
      </c>
      <c r="H107" s="30">
        <v>-6.7052247540638635E-3</v>
      </c>
      <c r="I107" s="5">
        <f t="shared" si="14"/>
        <v>1182184.2595235184</v>
      </c>
      <c r="J107" s="5">
        <f t="shared" si="15"/>
        <v>-7980.3210067818873</v>
      </c>
      <c r="K107" s="30">
        <v>-1.6651949034943811E-2</v>
      </c>
      <c r="L107" s="5">
        <f t="shared" si="16"/>
        <v>1168256.9815656685</v>
      </c>
      <c r="M107" s="5">
        <f t="shared" si="17"/>
        <v>-19783.18429335067</v>
      </c>
      <c r="N107" s="30">
        <v>3.5713371840114406E-3</v>
      </c>
      <c r="O107" s="5">
        <f t="shared" si="18"/>
        <v>1176843.864016094</v>
      </c>
      <c r="P107" s="5">
        <f t="shared" si="19"/>
        <v>4187.9496709515806</v>
      </c>
    </row>
    <row r="108" spans="1:16" x14ac:dyDescent="0.2">
      <c r="A108" s="17">
        <v>42674</v>
      </c>
      <c r="B108" s="21">
        <v>4.3833833699391533E-3</v>
      </c>
      <c r="C108" s="5">
        <f t="shared" si="10"/>
        <v>1302004.0776109735</v>
      </c>
      <c r="D108" s="5">
        <f t="shared" si="11"/>
        <v>5682.2754297705833</v>
      </c>
      <c r="E108" s="30">
        <v>8.1023843985678929E-3</v>
      </c>
      <c r="F108" s="5">
        <f t="shared" si="12"/>
        <v>1241473.2536540509</v>
      </c>
      <c r="G108" s="5">
        <f t="shared" si="13"/>
        <v>9978.0475448900834</v>
      </c>
      <c r="H108" s="30">
        <v>-1.8853543603992905E-2</v>
      </c>
      <c r="I108" s="5">
        <f t="shared" si="14"/>
        <v>1159895.8970386377</v>
      </c>
      <c r="J108" s="5">
        <f t="shared" si="15"/>
        <v>-22288.362484880723</v>
      </c>
      <c r="K108" s="30">
        <v>-2.0954671798161257E-2</v>
      </c>
      <c r="L108" s="5">
        <f t="shared" si="16"/>
        <v>1143776.5399410494</v>
      </c>
      <c r="M108" s="5">
        <f t="shared" si="17"/>
        <v>-24480.441624619067</v>
      </c>
      <c r="N108" s="30">
        <v>-2.0133108106150245E-2</v>
      </c>
      <c r="O108" s="5">
        <f t="shared" si="18"/>
        <v>1153150.3392777985</v>
      </c>
      <c r="P108" s="5">
        <f t="shared" si="19"/>
        <v>-23693.524738295469</v>
      </c>
    </row>
    <row r="109" spans="1:16" x14ac:dyDescent="0.2">
      <c r="A109" s="17">
        <v>42704</v>
      </c>
      <c r="B109" s="21">
        <v>7.1494996014616063E-3</v>
      </c>
      <c r="C109" s="5">
        <f t="shared" si="10"/>
        <v>1311312.7552449545</v>
      </c>
      <c r="D109" s="5">
        <f t="shared" si="11"/>
        <v>9308.6776339809876</v>
      </c>
      <c r="E109" s="30">
        <v>3.1012531964670132E-3</v>
      </c>
      <c r="F109" s="5">
        <f t="shared" si="12"/>
        <v>1245323.3765502737</v>
      </c>
      <c r="G109" s="5">
        <f t="shared" si="13"/>
        <v>3850.1228962228633</v>
      </c>
      <c r="H109" s="30">
        <v>0</v>
      </c>
      <c r="I109" s="5">
        <f t="shared" si="14"/>
        <v>1159895.8970386377</v>
      </c>
      <c r="J109" s="5">
        <f t="shared" si="15"/>
        <v>0</v>
      </c>
      <c r="K109" s="30">
        <v>-9.3197306395835251E-3</v>
      </c>
      <c r="L109" s="5">
        <f t="shared" si="16"/>
        <v>1133116.850676924</v>
      </c>
      <c r="M109" s="5">
        <f t="shared" si="17"/>
        <v>-10659.689264125424</v>
      </c>
      <c r="N109" s="30">
        <v>1.2518022711869605E-2</v>
      </c>
      <c r="O109" s="5">
        <f t="shared" si="18"/>
        <v>1167585.5014150781</v>
      </c>
      <c r="P109" s="5">
        <f t="shared" si="19"/>
        <v>14435.16213727952</v>
      </c>
    </row>
    <row r="110" spans="1:16" x14ac:dyDescent="0.2">
      <c r="A110" s="17">
        <v>42735</v>
      </c>
      <c r="B110" s="21">
        <v>5.6783090692587024E-3</v>
      </c>
      <c r="C110" s="5">
        <f t="shared" si="10"/>
        <v>1318758.7943556965</v>
      </c>
      <c r="D110" s="5">
        <f t="shared" si="11"/>
        <v>7446.0391107420437</v>
      </c>
      <c r="E110" s="30">
        <v>3.3267040318206396E-3</v>
      </c>
      <c r="F110" s="5">
        <f t="shared" si="12"/>
        <v>1249466.1988479639</v>
      </c>
      <c r="G110" s="5">
        <f t="shared" si="13"/>
        <v>4142.8222976902034</v>
      </c>
      <c r="H110" s="30">
        <v>2.1559224008541379E-3</v>
      </c>
      <c r="I110" s="5">
        <f t="shared" si="14"/>
        <v>1162396.5425857219</v>
      </c>
      <c r="J110" s="5">
        <f t="shared" si="15"/>
        <v>2500.6455470842775</v>
      </c>
      <c r="K110" s="30">
        <v>4.2468344384876391E-3</v>
      </c>
      <c r="L110" s="5">
        <f t="shared" si="16"/>
        <v>1137929.0103412094</v>
      </c>
      <c r="M110" s="5">
        <f t="shared" si="17"/>
        <v>4812.1596642853692</v>
      </c>
      <c r="N110" s="30">
        <v>2.2855704347145577E-2</v>
      </c>
      <c r="O110" s="5">
        <f t="shared" si="18"/>
        <v>1194271.4904354347</v>
      </c>
      <c r="P110" s="5">
        <f t="shared" si="19"/>
        <v>26685.989020356676</v>
      </c>
    </row>
    <row r="111" spans="1:16" x14ac:dyDescent="0.2">
      <c r="A1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Sheet2</vt:lpstr>
      <vt:lpstr>Benchmarks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2017-05-01T20:04:45Z</dcterms:created>
  <dcterms:modified xsi:type="dcterms:W3CDTF">2017-05-13T16:39:24Z</dcterms:modified>
</cp:coreProperties>
</file>