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Xavier-pc\Documents\Australie\Research Work\"/>
    </mc:Choice>
  </mc:AlternateContent>
  <bookViews>
    <workbookView xWindow="0" yWindow="0" windowWidth="20460" windowHeight="7680"/>
  </bookViews>
  <sheets>
    <sheet name="Feuil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3" i="1" l="1"/>
  <c r="B12" i="1"/>
  <c r="D35" i="1"/>
  <c r="E35" i="1" s="1"/>
  <c r="B18" i="1"/>
  <c r="D18" i="1" s="1"/>
  <c r="B17" i="1"/>
  <c r="C17" i="1" s="1"/>
  <c r="A18" i="1"/>
  <c r="C18" i="1" l="1"/>
  <c r="D17" i="1"/>
  <c r="A19" i="1"/>
  <c r="D19" i="1" l="1"/>
  <c r="A20" i="1"/>
  <c r="B19" i="1"/>
  <c r="C19" i="1" s="1"/>
  <c r="A21" i="1" l="1"/>
  <c r="B20" i="1"/>
  <c r="C20" i="1" s="1"/>
  <c r="D20" i="1" l="1"/>
  <c r="A22" i="1"/>
  <c r="B21" i="1"/>
  <c r="D21" i="1"/>
  <c r="C21" i="1"/>
  <c r="A23" i="1" l="1"/>
  <c r="B22" i="1"/>
  <c r="C22" i="1" s="1"/>
  <c r="D22" i="1" l="1"/>
  <c r="A24" i="1"/>
  <c r="B23" i="1"/>
  <c r="C23" i="1" s="1"/>
  <c r="D23" i="1" l="1"/>
  <c r="A25" i="1"/>
  <c r="B24" i="1"/>
  <c r="D24" i="1" s="1"/>
  <c r="C24" i="1"/>
  <c r="A26" i="1" l="1"/>
  <c r="B25" i="1"/>
  <c r="C25" i="1" s="1"/>
  <c r="D25" i="1" l="1"/>
  <c r="A27" i="1"/>
  <c r="B26" i="1"/>
  <c r="C26" i="1" s="1"/>
  <c r="D26" i="1"/>
  <c r="B27" i="1" l="1"/>
  <c r="C27" i="1" s="1"/>
  <c r="D27" i="1" l="1"/>
</calcChain>
</file>

<file path=xl/sharedStrings.xml><?xml version="1.0" encoding="utf-8"?>
<sst xmlns="http://schemas.openxmlformats.org/spreadsheetml/2006/main" count="25" uniqueCount="23">
  <si>
    <t>Case of a Portofolio with Two Assets :</t>
  </si>
  <si>
    <t>Asset</t>
  </si>
  <si>
    <t>Expected Retrun</t>
  </si>
  <si>
    <t>Standard Deviation</t>
  </si>
  <si>
    <t>Stock A</t>
  </si>
  <si>
    <t>Stock B</t>
  </si>
  <si>
    <t xml:space="preserve">Correlation Coefficient : </t>
  </si>
  <si>
    <t>Weight A</t>
  </si>
  <si>
    <t>Weight B</t>
  </si>
  <si>
    <t>Portfolio Standard deviation</t>
  </si>
  <si>
    <t>Portfolio Expected Return</t>
  </si>
  <si>
    <t>Minimum Variance Portfolio :</t>
  </si>
  <si>
    <t>Questions :</t>
  </si>
  <si>
    <t>Ep :</t>
  </si>
  <si>
    <t>SDp :</t>
  </si>
  <si>
    <r>
      <rPr>
        <b/>
        <sz val="11"/>
        <color theme="1"/>
        <rFont val="Calibri"/>
        <family val="2"/>
        <scheme val="minor"/>
      </rPr>
      <t>1-</t>
    </r>
    <r>
      <rPr>
        <sz val="11"/>
        <color theme="1"/>
        <rFont val="Calibri"/>
        <family val="2"/>
        <scheme val="minor"/>
      </rPr>
      <t xml:space="preserve"> Let's assume that the portfolio is composed of two stocks A and B. The weight of each stock in the portfolio is respectively 25% and 75%. Their correlation coefficient is equal to 0,22. Calculate the portfolio's expected return Ep and standard deviation SDp.
</t>
    </r>
    <r>
      <rPr>
        <b/>
        <sz val="11"/>
        <color theme="1"/>
        <rFont val="Calibri"/>
        <family val="2"/>
        <scheme val="minor"/>
      </rPr>
      <t>2 -</t>
    </r>
    <r>
      <rPr>
        <sz val="11"/>
        <color theme="1"/>
        <rFont val="Calibri"/>
        <family val="2"/>
        <scheme val="minor"/>
      </rPr>
      <t xml:space="preserve"> Now do the same for the different values of weight A and weight B present in the table and plot the portfolio's efficient frontier (abscissa : Portfolio's standard deviation, ordonate : Portfolio's expected return).
</t>
    </r>
    <r>
      <rPr>
        <b/>
        <sz val="11"/>
        <color theme="1"/>
        <rFont val="Calibri"/>
        <family val="2"/>
        <scheme val="minor"/>
      </rPr>
      <t>3 -</t>
    </r>
    <r>
      <rPr>
        <sz val="11"/>
        <color theme="1"/>
        <rFont val="Calibri"/>
        <family val="2"/>
        <scheme val="minor"/>
      </rPr>
      <t xml:space="preserve"> Which portfolio is the least likely to be chosen by an investor ? And Why ?
</t>
    </r>
    <r>
      <rPr>
        <b/>
        <sz val="11"/>
        <color theme="1"/>
        <rFont val="Calibri"/>
        <family val="2"/>
        <scheme val="minor"/>
      </rPr>
      <t>4</t>
    </r>
    <r>
      <rPr>
        <sz val="11"/>
        <color theme="1"/>
        <rFont val="Calibri"/>
        <family val="2"/>
        <scheme val="minor"/>
      </rPr>
      <t xml:space="preserve">- Calculate the weight of each stock so that they minimize the portfolio's variance (find the minimum variance portfolio).
</t>
    </r>
    <r>
      <rPr>
        <b/>
        <sz val="11"/>
        <color theme="1"/>
        <rFont val="Calibri"/>
        <family val="2"/>
        <scheme val="minor"/>
      </rPr>
      <t>5</t>
    </r>
    <r>
      <rPr>
        <sz val="11"/>
        <color theme="1"/>
        <rFont val="Calibri"/>
        <family val="2"/>
        <scheme val="minor"/>
      </rPr>
      <t>- Make the correlation coefficient vary between -1 and 1. What do you observe ? What can you conclude ?</t>
    </r>
  </si>
  <si>
    <t>Question 4:</t>
  </si>
  <si>
    <t>Question 1 :</t>
  </si>
  <si>
    <t>Question 2 :</t>
  </si>
  <si>
    <t>Question 3 :</t>
  </si>
  <si>
    <t>The least likely to be chosen portfolio is the one composed of 100% of stock A and 0% of stock B. Simply because for the same standard deviation (3%) you can find  a portfolio with a higher expected return. For example : Portfolio (40% of A and 60% of B) has an expected return of 7,4% for a standard deviation of 2,91% against 5,0% of expected return for the first portfolio.</t>
  </si>
  <si>
    <t>Question 5:</t>
  </si>
  <si>
    <t>We can observe that the smaller the correlation coefficient is the smaller the portfolio's standard deviation becomes without impacting the expected return. So we can conclude that the least correlated the assets are the more efficient the portfolio is. In the end if the assets are negatively correlated or uncorrelated the diversification will be very efficient.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</si>
</sst>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applyAlignment="1">
      <alignment horizontal="left"/>
    </xf>
    <xf numFmtId="0" fontId="1" fillId="0" borderId="0" xfId="0" applyFont="1"/>
    <xf numFmtId="0" fontId="1" fillId="0" borderId="0" xfId="0" applyFont="1" applyAlignment="1">
      <alignment horizontal="center"/>
    </xf>
    <xf numFmtId="0" fontId="1" fillId="0" borderId="0" xfId="0" applyFont="1" applyAlignment="1"/>
    <xf numFmtId="0" fontId="1" fillId="0" borderId="0" xfId="0" applyFont="1" applyAlignment="1">
      <alignment horizontal="center"/>
    </xf>
    <xf numFmtId="9" fontId="0" fillId="0" borderId="0" xfId="0" applyNumberFormat="1"/>
    <xf numFmtId="0" fontId="1" fillId="0" borderId="1" xfId="0" applyFont="1" applyBorder="1"/>
    <xf numFmtId="0" fontId="1" fillId="0" borderId="1" xfId="0" applyFont="1" applyBorder="1" applyAlignment="1">
      <alignment horizontal="center"/>
    </xf>
    <xf numFmtId="0" fontId="0" fillId="0" borderId="1" xfId="0" applyBorder="1"/>
    <xf numFmtId="9" fontId="0" fillId="0" borderId="1" xfId="0" applyNumberFormat="1" applyBorder="1" applyAlignment="1">
      <alignment horizontal="center"/>
    </xf>
    <xf numFmtId="0" fontId="0" fillId="0" borderId="1" xfId="0" applyBorder="1" applyAlignment="1">
      <alignment horizontal="center"/>
    </xf>
    <xf numFmtId="10" fontId="0" fillId="0" borderId="0" xfId="0" applyNumberFormat="1"/>
    <xf numFmtId="10" fontId="0" fillId="0" borderId="0" xfId="0" applyNumberFormat="1" applyAlignment="1"/>
    <xf numFmtId="0" fontId="1" fillId="0" borderId="0" xfId="0" applyFont="1" applyAlignment="1">
      <alignment wrapText="1"/>
    </xf>
    <xf numFmtId="0" fontId="0" fillId="0" borderId="0" xfId="0" applyAlignment="1">
      <alignment horizontal="center" wrapText="1"/>
    </xf>
    <xf numFmtId="0" fontId="0" fillId="0" borderId="0" xfId="0" applyAlignment="1">
      <alignment wrapText="1"/>
    </xf>
    <xf numFmtId="10" fontId="1" fillId="0" borderId="0" xfId="0" applyNumberFormat="1" applyFont="1" applyAlignment="1">
      <alignment horizontal="center"/>
    </xf>
    <xf numFmtId="0" fontId="0" fillId="0" borderId="0" xfId="0" applyAlignment="1">
      <alignment horizontal="left" wrapText="1"/>
    </xf>
    <xf numFmtId="0" fontId="0" fillId="0" borderId="0" xfId="0" applyFont="1" applyAlignment="1">
      <alignment horizontal="center"/>
    </xf>
    <xf numFmtId="9"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Portfolio's Efficient</a:t>
            </a:r>
            <a:r>
              <a:rPr lang="fr-FR" baseline="0"/>
              <a:t> Frontier</a:t>
            </a:r>
            <a:endParaRPr lang="fr-F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Feuil1!$C$17:$C$27</c:f>
              <c:numCache>
                <c:formatCode>0.00%</c:formatCode>
                <c:ptCount val="11"/>
                <c:pt idx="0">
                  <c:v>0.04</c:v>
                </c:pt>
                <c:pt idx="1">
                  <c:v>3.6776623009732695E-2</c:v>
                </c:pt>
                <c:pt idx="2">
                  <c:v>3.3830164055174194E-2</c:v>
                </c:pt>
                <c:pt idx="3">
                  <c:v>3.1239078091390596E-2</c:v>
                </c:pt>
                <c:pt idx="4">
                  <c:v>2.9098453567157141E-2</c:v>
                </c:pt>
                <c:pt idx="5">
                  <c:v>2.7513632984395211E-2</c:v>
                </c:pt>
                <c:pt idx="6">
                  <c:v>2.6584205837301214E-2</c:v>
                </c:pt>
                <c:pt idx="7">
                  <c:v>2.6379537524376731E-2</c:v>
                </c:pt>
                <c:pt idx="8">
                  <c:v>2.6916166146017155E-2</c:v>
                </c:pt>
                <c:pt idx="9">
                  <c:v>2.8151731740694033E-2</c:v>
                </c:pt>
                <c:pt idx="10">
                  <c:v>2.9999999999999995E-2</c:v>
                </c:pt>
              </c:numCache>
            </c:numRef>
          </c:xVal>
          <c:yVal>
            <c:numRef>
              <c:f>Feuil1!$D$17:$D$27</c:f>
              <c:numCache>
                <c:formatCode>0.00%</c:formatCode>
                <c:ptCount val="11"/>
                <c:pt idx="0">
                  <c:v>0.09</c:v>
                </c:pt>
                <c:pt idx="1">
                  <c:v>8.6000000000000007E-2</c:v>
                </c:pt>
                <c:pt idx="2">
                  <c:v>8.199999999999999E-2</c:v>
                </c:pt>
                <c:pt idx="3">
                  <c:v>7.8E-2</c:v>
                </c:pt>
                <c:pt idx="4">
                  <c:v>7.400000000000001E-2</c:v>
                </c:pt>
                <c:pt idx="5">
                  <c:v>7.0000000000000007E-2</c:v>
                </c:pt>
                <c:pt idx="6">
                  <c:v>6.6000000000000003E-2</c:v>
                </c:pt>
                <c:pt idx="7">
                  <c:v>6.2E-2</c:v>
                </c:pt>
                <c:pt idx="8">
                  <c:v>5.800000000000001E-2</c:v>
                </c:pt>
                <c:pt idx="9">
                  <c:v>5.4000000000000006E-2</c:v>
                </c:pt>
                <c:pt idx="10">
                  <c:v>4.9999999999999996E-2</c:v>
                </c:pt>
              </c:numCache>
            </c:numRef>
          </c:yVal>
          <c:smooth val="1"/>
        </c:ser>
        <c:dLbls>
          <c:showLegendKey val="0"/>
          <c:showVal val="0"/>
          <c:showCatName val="0"/>
          <c:showSerName val="0"/>
          <c:showPercent val="0"/>
          <c:showBubbleSize val="0"/>
        </c:dLbls>
        <c:axId val="489085760"/>
        <c:axId val="489081448"/>
      </c:scatterChart>
      <c:valAx>
        <c:axId val="489085760"/>
        <c:scaling>
          <c:orientation val="minMax"/>
          <c:min val="1.0000000000000002E-2"/>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Standard Deviation (Risk)</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0.00%" sourceLinked="1"/>
        <c:majorTickMark val="none"/>
        <c:minorTickMark val="none"/>
        <c:tickLblPos val="low"/>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89081448"/>
        <c:crosses val="autoZero"/>
        <c:crossBetween val="midCat"/>
      </c:valAx>
      <c:valAx>
        <c:axId val="489081448"/>
        <c:scaling>
          <c:orientation val="minMax"/>
          <c:min val="4.8500000000000008E-2"/>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Expected Return</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8908576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382236</xdr:colOff>
      <xdr:row>5</xdr:row>
      <xdr:rowOff>94877</xdr:rowOff>
    </xdr:from>
    <xdr:to>
      <xdr:col>14</xdr:col>
      <xdr:colOff>660119</xdr:colOff>
      <xdr:row>27</xdr:row>
      <xdr:rowOff>255617</xdr:rowOff>
    </xdr:to>
    <xdr:graphicFrame macro="">
      <xdr:nvGraphicFramePr>
        <xdr:cNvPr id="3" name="Graphique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tabSelected="1" zoomScale="93" workbookViewId="0">
      <selection activeCell="D14" sqref="D14"/>
    </sheetView>
  </sheetViews>
  <sheetFormatPr baseColWidth="10" defaultRowHeight="15" x14ac:dyDescent="0.25"/>
  <cols>
    <col min="7" max="7" width="12.42578125" customWidth="1"/>
  </cols>
  <sheetData>
    <row r="1" spans="1:9" x14ac:dyDescent="0.25">
      <c r="A1" s="1" t="s">
        <v>0</v>
      </c>
      <c r="B1" s="1"/>
      <c r="C1" s="1"/>
    </row>
    <row r="2" spans="1:9" x14ac:dyDescent="0.25">
      <c r="A2" t="s">
        <v>12</v>
      </c>
    </row>
    <row r="3" spans="1:9" ht="201.75" customHeight="1" x14ac:dyDescent="0.25">
      <c r="A3" s="18" t="s">
        <v>15</v>
      </c>
      <c r="B3" s="18"/>
      <c r="C3" s="18"/>
      <c r="D3" s="18"/>
      <c r="E3" s="18"/>
      <c r="F3" s="18"/>
      <c r="G3" s="18"/>
      <c r="H3" s="18"/>
      <c r="I3" s="18"/>
    </row>
    <row r="5" spans="1:9" x14ac:dyDescent="0.25">
      <c r="A5" s="7" t="s">
        <v>1</v>
      </c>
      <c r="B5" s="8" t="s">
        <v>2</v>
      </c>
      <c r="C5" s="8"/>
      <c r="D5" s="8" t="s">
        <v>3</v>
      </c>
      <c r="E5" s="8"/>
    </row>
    <row r="6" spans="1:9" x14ac:dyDescent="0.25">
      <c r="A6" s="9" t="s">
        <v>4</v>
      </c>
      <c r="B6" s="10">
        <v>0.05</v>
      </c>
      <c r="C6" s="11"/>
      <c r="D6" s="10">
        <v>0.03</v>
      </c>
      <c r="E6" s="10"/>
    </row>
    <row r="7" spans="1:9" x14ac:dyDescent="0.25">
      <c r="A7" s="9" t="s">
        <v>5</v>
      </c>
      <c r="B7" s="10">
        <v>0.09</v>
      </c>
      <c r="C7" s="11"/>
      <c r="D7" s="10">
        <v>0.04</v>
      </c>
      <c r="E7" s="10"/>
    </row>
    <row r="9" spans="1:9" x14ac:dyDescent="0.25">
      <c r="A9" s="3" t="s">
        <v>6</v>
      </c>
      <c r="B9" s="3"/>
      <c r="C9">
        <v>0.22</v>
      </c>
    </row>
    <row r="10" spans="1:9" x14ac:dyDescent="0.25">
      <c r="A10" s="5"/>
      <c r="B10" s="5"/>
    </row>
    <row r="11" spans="1:9" x14ac:dyDescent="0.25">
      <c r="A11" s="19" t="s">
        <v>17</v>
      </c>
      <c r="B11" s="5"/>
    </row>
    <row r="12" spans="1:9" x14ac:dyDescent="0.25">
      <c r="A12" s="5" t="s">
        <v>13</v>
      </c>
      <c r="B12" s="17">
        <f>0.25*B6+0.75*B7</f>
        <v>0.08</v>
      </c>
    </row>
    <row r="13" spans="1:9" x14ac:dyDescent="0.25">
      <c r="A13" s="5" t="s">
        <v>14</v>
      </c>
      <c r="B13" s="17">
        <f>SQRT((0.25*D6)^2+(0.75*D7)^2+2*C9*0.25*0.75*D7*D6)</f>
        <v>3.2484611741561573E-2</v>
      </c>
    </row>
    <row r="14" spans="1:9" ht="44.25" customHeight="1" x14ac:dyDescent="0.25">
      <c r="A14" s="5"/>
      <c r="B14" s="17"/>
    </row>
    <row r="15" spans="1:9" x14ac:dyDescent="0.25">
      <c r="A15" s="5" t="s">
        <v>18</v>
      </c>
    </row>
    <row r="16" spans="1:9" ht="45" x14ac:dyDescent="0.25">
      <c r="A16" s="2" t="s">
        <v>7</v>
      </c>
      <c r="B16" s="2" t="s">
        <v>8</v>
      </c>
      <c r="C16" s="14" t="s">
        <v>9</v>
      </c>
      <c r="D16" s="14" t="s">
        <v>10</v>
      </c>
      <c r="E16" s="4"/>
      <c r="G16" s="2"/>
    </row>
    <row r="17" spans="1:7" x14ac:dyDescent="0.25">
      <c r="A17" s="6">
        <v>0</v>
      </c>
      <c r="B17" s="12">
        <f>100%-A17</f>
        <v>1</v>
      </c>
      <c r="C17" s="13">
        <f>SQRT((A17*$D$6)^2+(B17*$D$7)^2+2*$C$9*A17*B17*$D$6*$D$7)</f>
        <v>0.04</v>
      </c>
      <c r="D17" s="13">
        <f>A17*$B$6+B17*$B$7</f>
        <v>0.09</v>
      </c>
      <c r="E17" s="13"/>
      <c r="G17" s="13"/>
    </row>
    <row r="18" spans="1:7" x14ac:dyDescent="0.25">
      <c r="A18" s="6">
        <f>A17+10%</f>
        <v>0.1</v>
      </c>
      <c r="B18" s="12">
        <f t="shared" ref="B18:B27" si="0">100%-A18</f>
        <v>0.9</v>
      </c>
      <c r="C18" s="13">
        <f t="shared" ref="C18:C27" si="1">SQRT((A18*$D$6)^2+(B18*$D$7)^2+2*$C$9*A18*B18*$D$6*$D$7)</f>
        <v>3.6776623009732695E-2</v>
      </c>
      <c r="D18" s="13">
        <f>A18*$B$6+B18*$B$7</f>
        <v>8.6000000000000007E-2</v>
      </c>
      <c r="E18" s="13"/>
      <c r="G18" s="13"/>
    </row>
    <row r="19" spans="1:7" x14ac:dyDescent="0.25">
      <c r="A19" s="6">
        <f t="shared" ref="A19:A28" si="2">A18+10%</f>
        <v>0.2</v>
      </c>
      <c r="B19" s="12">
        <f t="shared" si="0"/>
        <v>0.8</v>
      </c>
      <c r="C19" s="13">
        <f t="shared" si="1"/>
        <v>3.3830164055174194E-2</v>
      </c>
      <c r="D19" s="13">
        <f>A19*$B$6+B19*$B$7</f>
        <v>8.199999999999999E-2</v>
      </c>
      <c r="E19" s="13"/>
      <c r="G19" s="13"/>
    </row>
    <row r="20" spans="1:7" x14ac:dyDescent="0.25">
      <c r="A20" s="6">
        <f t="shared" si="2"/>
        <v>0.30000000000000004</v>
      </c>
      <c r="B20" s="12">
        <f t="shared" si="0"/>
        <v>0.7</v>
      </c>
      <c r="C20" s="13">
        <f t="shared" si="1"/>
        <v>3.1239078091390596E-2</v>
      </c>
      <c r="D20" s="13">
        <f>A20*$B$6+B20*$B$7</f>
        <v>7.8E-2</v>
      </c>
      <c r="E20" s="13"/>
      <c r="G20" s="13"/>
    </row>
    <row r="21" spans="1:7" x14ac:dyDescent="0.25">
      <c r="A21" s="6">
        <f t="shared" si="2"/>
        <v>0.4</v>
      </c>
      <c r="B21" s="12">
        <f t="shared" si="0"/>
        <v>0.6</v>
      </c>
      <c r="C21" s="13">
        <f t="shared" si="1"/>
        <v>2.9098453567157141E-2</v>
      </c>
      <c r="D21" s="13">
        <f>A21*$B$6+B21*$B$7</f>
        <v>7.400000000000001E-2</v>
      </c>
      <c r="E21" s="13"/>
      <c r="G21" s="13"/>
    </row>
    <row r="22" spans="1:7" x14ac:dyDescent="0.25">
      <c r="A22" s="6">
        <f t="shared" si="2"/>
        <v>0.5</v>
      </c>
      <c r="B22" s="12">
        <f t="shared" si="0"/>
        <v>0.5</v>
      </c>
      <c r="C22" s="13">
        <f t="shared" si="1"/>
        <v>2.7513632984395211E-2</v>
      </c>
      <c r="D22" s="13">
        <f>A22*$B$6+B22*$B$7</f>
        <v>7.0000000000000007E-2</v>
      </c>
      <c r="E22" s="13"/>
      <c r="G22" s="13"/>
    </row>
    <row r="23" spans="1:7" x14ac:dyDescent="0.25">
      <c r="A23" s="6">
        <f t="shared" si="2"/>
        <v>0.6</v>
      </c>
      <c r="B23" s="12">
        <f t="shared" si="0"/>
        <v>0.4</v>
      </c>
      <c r="C23" s="13">
        <f t="shared" si="1"/>
        <v>2.6584205837301214E-2</v>
      </c>
      <c r="D23" s="13">
        <f>A23*$B$6+B23*$B$7</f>
        <v>6.6000000000000003E-2</v>
      </c>
      <c r="E23" s="13"/>
      <c r="G23" s="13"/>
    </row>
    <row r="24" spans="1:7" x14ac:dyDescent="0.25">
      <c r="A24" s="6">
        <f t="shared" si="2"/>
        <v>0.7</v>
      </c>
      <c r="B24" s="12">
        <f t="shared" si="0"/>
        <v>0.30000000000000004</v>
      </c>
      <c r="C24" s="13">
        <f t="shared" si="1"/>
        <v>2.6379537524376731E-2</v>
      </c>
      <c r="D24" s="13">
        <f>A24*$B$6+B24*$B$7</f>
        <v>6.2E-2</v>
      </c>
      <c r="E24" s="13"/>
      <c r="G24" s="13"/>
    </row>
    <row r="25" spans="1:7" x14ac:dyDescent="0.25">
      <c r="A25" s="6">
        <f t="shared" si="2"/>
        <v>0.79999999999999993</v>
      </c>
      <c r="B25" s="12">
        <f t="shared" si="0"/>
        <v>0.20000000000000007</v>
      </c>
      <c r="C25" s="13">
        <f t="shared" si="1"/>
        <v>2.6916166146017155E-2</v>
      </c>
      <c r="D25" s="13">
        <f>A25*$B$6+B25*$B$7</f>
        <v>5.800000000000001E-2</v>
      </c>
      <c r="E25" s="13"/>
      <c r="G25" s="13"/>
    </row>
    <row r="26" spans="1:7" x14ac:dyDescent="0.25">
      <c r="A26" s="6">
        <f t="shared" si="2"/>
        <v>0.89999999999999991</v>
      </c>
      <c r="B26" s="12">
        <f t="shared" si="0"/>
        <v>0.10000000000000009</v>
      </c>
      <c r="C26" s="13">
        <f t="shared" si="1"/>
        <v>2.8151731740694033E-2</v>
      </c>
      <c r="D26" s="13">
        <f>A26*$B$6+B26*$B$7</f>
        <v>5.4000000000000006E-2</v>
      </c>
      <c r="E26" s="13"/>
      <c r="G26" s="13"/>
    </row>
    <row r="27" spans="1:7" x14ac:dyDescent="0.25">
      <c r="A27" s="6">
        <f t="shared" si="2"/>
        <v>0.99999999999999989</v>
      </c>
      <c r="B27" s="12">
        <f t="shared" si="0"/>
        <v>0</v>
      </c>
      <c r="C27" s="13">
        <f t="shared" si="1"/>
        <v>2.9999999999999995E-2</v>
      </c>
      <c r="D27" s="13">
        <f>A27*$B$6+B27*$B$7</f>
        <v>4.9999999999999996E-2</v>
      </c>
      <c r="E27" s="13"/>
      <c r="G27" s="13"/>
    </row>
    <row r="28" spans="1:7" ht="65.25" customHeight="1" x14ac:dyDescent="0.25">
      <c r="A28" s="6"/>
    </row>
    <row r="29" spans="1:7" x14ac:dyDescent="0.25">
      <c r="A29" s="6" t="s">
        <v>19</v>
      </c>
    </row>
    <row r="30" spans="1:7" x14ac:dyDescent="0.25">
      <c r="A30" s="20" t="s">
        <v>20</v>
      </c>
      <c r="B30" s="20"/>
      <c r="C30" s="20"/>
      <c r="D30" s="20"/>
      <c r="E30" s="20"/>
      <c r="F30" s="20"/>
      <c r="G30" s="20"/>
    </row>
    <row r="33" spans="1:10" x14ac:dyDescent="0.25">
      <c r="A33" t="s">
        <v>16</v>
      </c>
    </row>
    <row r="34" spans="1:10" x14ac:dyDescent="0.25">
      <c r="D34" s="2" t="s">
        <v>7</v>
      </c>
      <c r="E34" s="2" t="s">
        <v>8</v>
      </c>
    </row>
    <row r="35" spans="1:10" x14ac:dyDescent="0.25">
      <c r="A35" s="3" t="s">
        <v>11</v>
      </c>
      <c r="B35" s="3"/>
      <c r="C35" s="3"/>
      <c r="D35" s="6">
        <f>(D7^2-C9*D6*D7)/(D6^2+D7^2-2*C9*D7*D6)</f>
        <v>0.67748478701825565</v>
      </c>
      <c r="E35" s="12">
        <f>100%-D35</f>
        <v>0.32251521298174435</v>
      </c>
    </row>
    <row r="36" spans="1:10" ht="45" customHeight="1" x14ac:dyDescent="0.25"/>
    <row r="37" spans="1:10" x14ac:dyDescent="0.25">
      <c r="A37" t="s">
        <v>21</v>
      </c>
    </row>
    <row r="38" spans="1:10" ht="67.5" customHeight="1" x14ac:dyDescent="0.25">
      <c r="A38" s="15" t="s">
        <v>22</v>
      </c>
      <c r="B38" s="15"/>
      <c r="C38" s="15"/>
      <c r="D38" s="15"/>
      <c r="E38" s="15"/>
      <c r="F38" s="15"/>
      <c r="G38" s="15"/>
      <c r="H38" s="15"/>
      <c r="I38" s="15"/>
      <c r="J38" s="16"/>
    </row>
  </sheetData>
  <mergeCells count="12">
    <mergeCell ref="A3:I3"/>
    <mergeCell ref="A38:I38"/>
    <mergeCell ref="A30:G30"/>
    <mergeCell ref="A35:C35"/>
    <mergeCell ref="A9:B9"/>
    <mergeCell ref="A1:C1"/>
    <mergeCell ref="B5:C5"/>
    <mergeCell ref="D5:E5"/>
    <mergeCell ref="B6:C6"/>
    <mergeCell ref="B7:C7"/>
    <mergeCell ref="D6:E6"/>
    <mergeCell ref="D7:E7"/>
  </mergeCells>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Xavier-pc</dc:creator>
  <cp:lastModifiedBy>Xavier-pc</cp:lastModifiedBy>
  <dcterms:created xsi:type="dcterms:W3CDTF">2015-08-28T00:21:15Z</dcterms:created>
  <dcterms:modified xsi:type="dcterms:W3CDTF">2015-08-28T04:40:59Z</dcterms:modified>
</cp:coreProperties>
</file>