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0" yWindow="0" windowWidth="21570" windowHeight="7980" tabRatio="675" activeTab="3"/>
  </bookViews>
  <sheets>
    <sheet name="quarterly" sheetId="9" r:id="rId1"/>
    <sheet name="q_preprocess" sheetId="11" r:id="rId2"/>
    <sheet name="rgdp" sheetId="30" r:id="rId3"/>
    <sheet name="monthly" sheetId="10" r:id="rId4"/>
    <sheet name="m_preprocess" sheetId="12" r:id="rId5"/>
    <sheet name="optimal" sheetId="21" r:id="rId6"/>
    <sheet name="proy_act" sheetId="29" r:id="rId7"/>
    <sheet name="proyPIB" sheetId="22" r:id="rId8"/>
    <sheet name="crec_trim" sheetId="27" r:id="rId9"/>
    <sheet name="crec_mensuales" sheetId="25" r:id="rId10"/>
    <sheet name="Sheet1" sheetId="28" r:id="rId11"/>
  </sheets>
  <calcPr calcId="171027"/>
</workbook>
</file>

<file path=xl/calcChain.xml><?xml version="1.0" encoding="utf-8"?>
<calcChain xmlns="http://schemas.openxmlformats.org/spreadsheetml/2006/main">
  <c r="P31" i="30" l="1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77" i="30"/>
  <c r="P78" i="30"/>
  <c r="P79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30" i="30"/>
  <c r="G30" i="30"/>
  <c r="G28" i="30"/>
  <c r="J30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102" i="30"/>
  <c r="O103" i="30"/>
  <c r="O104" i="30"/>
  <c r="O105" i="30"/>
  <c r="O106" i="30"/>
  <c r="O107" i="30"/>
  <c r="O108" i="30"/>
  <c r="O109" i="30"/>
  <c r="O110" i="30"/>
  <c r="O111" i="30"/>
  <c r="O112" i="30"/>
  <c r="O113" i="30"/>
  <c r="O32" i="30"/>
  <c r="D32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30" i="30"/>
  <c r="E28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31" i="30"/>
  <c r="D31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28" i="30"/>
  <c r="K32" i="30"/>
  <c r="G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F32" i="30"/>
  <c r="I31" i="30"/>
  <c r="J27" i="30"/>
  <c r="J28" i="30"/>
  <c r="J29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30" i="30"/>
  <c r="C30" i="30"/>
  <c r="B30" i="30"/>
  <c r="F113" i="30" l="1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3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29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7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4" i="30"/>
  <c r="F34" i="30" s="1"/>
  <c r="D33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D35" i="30" s="1"/>
  <c r="C33" i="30"/>
  <c r="C32" i="30"/>
  <c r="C31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1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F36" i="30" l="1"/>
  <c r="F35" i="30"/>
  <c r="G31" i="30"/>
  <c r="E114" i="11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D155" i="29" s="1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C38" i="29"/>
  <c r="C37" i="29"/>
  <c r="C36" i="29"/>
  <c r="C35" i="29"/>
  <c r="C34" i="29"/>
  <c r="C33" i="29"/>
  <c r="D35" i="29" s="1"/>
  <c r="C32" i="29"/>
  <c r="C31" i="29"/>
  <c r="C30" i="29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8" i="29"/>
  <c r="D17" i="29"/>
  <c r="D32" i="29" l="1"/>
  <c r="D41" i="29"/>
  <c r="D89" i="29"/>
  <c r="D11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AA325" i="10" l="1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T299" i="12" l="1"/>
  <c r="AT300" i="12"/>
  <c r="AT301" i="12"/>
  <c r="AT302" i="12"/>
  <c r="AT303" i="12"/>
  <c r="AT97" i="12"/>
  <c r="AT96" i="12"/>
  <c r="AT95" i="12"/>
  <c r="AT94" i="12"/>
  <c r="AT93" i="12"/>
  <c r="AT92" i="12"/>
  <c r="AT91" i="12"/>
  <c r="AT90" i="12"/>
  <c r="AT89" i="12"/>
  <c r="AT88" i="12"/>
  <c r="AT87" i="12"/>
  <c r="AT86" i="12"/>
  <c r="AT85" i="12"/>
  <c r="AT84" i="12"/>
  <c r="AT83" i="12"/>
  <c r="AT82" i="12"/>
  <c r="AT81" i="12"/>
  <c r="AT80" i="12"/>
  <c r="AT79" i="12"/>
  <c r="AT78" i="12"/>
  <c r="AT77" i="12"/>
  <c r="AT76" i="12"/>
  <c r="AT75" i="12"/>
  <c r="AT74" i="12"/>
  <c r="AT73" i="12"/>
  <c r="AT72" i="12"/>
  <c r="AT71" i="12"/>
  <c r="AT70" i="12"/>
  <c r="AT69" i="12"/>
  <c r="AT68" i="12"/>
  <c r="AT67" i="12"/>
  <c r="AT66" i="12"/>
  <c r="AT65" i="12"/>
  <c r="AT64" i="12"/>
  <c r="AT63" i="12"/>
  <c r="AT62" i="12"/>
  <c r="AT61" i="12"/>
  <c r="AT60" i="12"/>
  <c r="AT59" i="12"/>
  <c r="AT58" i="12"/>
  <c r="AT57" i="12"/>
  <c r="AT56" i="12"/>
  <c r="AT55" i="12"/>
  <c r="AT54" i="12"/>
  <c r="AT53" i="12"/>
  <c r="AT52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T2" i="12"/>
  <c r="AL303" i="12"/>
  <c r="AJ303" i="12"/>
  <c r="AI303" i="12"/>
  <c r="AH303" i="12"/>
  <c r="AG303" i="12"/>
  <c r="AL302" i="12"/>
  <c r="AJ302" i="12"/>
  <c r="AI302" i="12"/>
  <c r="AH302" i="12"/>
  <c r="AG302" i="12"/>
  <c r="AL301" i="12"/>
  <c r="AJ301" i="12"/>
  <c r="AI301" i="12"/>
  <c r="AH301" i="12"/>
  <c r="AG301" i="12"/>
  <c r="AL300" i="12"/>
  <c r="AJ300" i="12"/>
  <c r="AI300" i="12"/>
  <c r="AH300" i="12"/>
  <c r="AG300" i="12"/>
  <c r="AF303" i="12"/>
  <c r="AF302" i="12"/>
  <c r="AF301" i="12"/>
  <c r="AF300" i="12"/>
  <c r="Y303" i="12" l="1"/>
  <c r="AK303" i="12" s="1"/>
  <c r="Y302" i="12"/>
  <c r="AK302" i="12" s="1"/>
  <c r="Y301" i="12"/>
  <c r="AK301" i="12" s="1"/>
  <c r="Y300" i="12"/>
  <c r="AK300" i="12" s="1"/>
  <c r="Y299" i="12"/>
  <c r="W299" i="12" s="1"/>
  <c r="Y298" i="12"/>
  <c r="W298" i="12" s="1"/>
  <c r="Y297" i="12"/>
  <c r="W297" i="12" s="1"/>
  <c r="Y296" i="12"/>
  <c r="W296" i="12" s="1"/>
  <c r="Y295" i="12"/>
  <c r="W295" i="12" s="1"/>
  <c r="Y294" i="12"/>
  <c r="W294" i="12" s="1"/>
  <c r="Y293" i="12"/>
  <c r="W293" i="12" s="1"/>
  <c r="Y292" i="12"/>
  <c r="W292" i="12" s="1"/>
  <c r="Y291" i="12"/>
  <c r="W291" i="12" s="1"/>
  <c r="Y290" i="12"/>
  <c r="W290" i="12" s="1"/>
  <c r="Y289" i="12"/>
  <c r="W289" i="12" s="1"/>
  <c r="Y288" i="12"/>
  <c r="W288" i="12" s="1"/>
  <c r="Y287" i="12"/>
  <c r="W287" i="12" s="1"/>
  <c r="Y286" i="12"/>
  <c r="W286" i="12" s="1"/>
  <c r="Y285" i="12"/>
  <c r="W285" i="12" s="1"/>
  <c r="Y284" i="12"/>
  <c r="W284" i="12" s="1"/>
  <c r="Y283" i="12"/>
  <c r="W283" i="12" s="1"/>
  <c r="Y282" i="12"/>
  <c r="W282" i="12" s="1"/>
  <c r="Y281" i="12"/>
  <c r="W281" i="12" s="1"/>
  <c r="Y280" i="12"/>
  <c r="W280" i="12" s="1"/>
  <c r="Y279" i="12"/>
  <c r="W279" i="12" s="1"/>
  <c r="Y278" i="12"/>
  <c r="W278" i="12" s="1"/>
  <c r="Y277" i="12"/>
  <c r="W277" i="12" s="1"/>
  <c r="Y276" i="12"/>
  <c r="W276" i="12" s="1"/>
  <c r="Y275" i="12"/>
  <c r="W275" i="12" s="1"/>
  <c r="Y274" i="12"/>
  <c r="W274" i="12" s="1"/>
  <c r="Y273" i="12"/>
  <c r="W273" i="12" s="1"/>
  <c r="Y272" i="12"/>
  <c r="W272" i="12" s="1"/>
  <c r="Y271" i="12"/>
  <c r="W271" i="12" s="1"/>
  <c r="Y270" i="12"/>
  <c r="W270" i="12" s="1"/>
  <c r="Y269" i="12"/>
  <c r="W269" i="12" s="1"/>
  <c r="Y268" i="12"/>
  <c r="W268" i="12" s="1"/>
  <c r="Y267" i="12"/>
  <c r="W267" i="12" s="1"/>
  <c r="Y266" i="12"/>
  <c r="W266" i="12" s="1"/>
  <c r="Y265" i="12"/>
  <c r="W265" i="12" s="1"/>
  <c r="Y264" i="12"/>
  <c r="W264" i="12" s="1"/>
  <c r="Y263" i="12"/>
  <c r="W263" i="12" s="1"/>
  <c r="Y262" i="12"/>
  <c r="W262" i="12" s="1"/>
  <c r="Y261" i="12"/>
  <c r="W261" i="12" s="1"/>
  <c r="Y260" i="12"/>
  <c r="W260" i="12" s="1"/>
  <c r="Y259" i="12"/>
  <c r="W259" i="12" s="1"/>
  <c r="Y258" i="12"/>
  <c r="W258" i="12" s="1"/>
  <c r="Y257" i="12"/>
  <c r="W257" i="12" s="1"/>
  <c r="Y256" i="12"/>
  <c r="W256" i="12" s="1"/>
  <c r="Y255" i="12"/>
  <c r="W255" i="12" s="1"/>
  <c r="Y254" i="12"/>
  <c r="W254" i="12" s="1"/>
  <c r="Y253" i="12"/>
  <c r="W253" i="12" s="1"/>
  <c r="Y252" i="12"/>
  <c r="W252" i="12" s="1"/>
  <c r="Y251" i="12"/>
  <c r="W251" i="12" s="1"/>
  <c r="Y250" i="12"/>
  <c r="W250" i="12" s="1"/>
  <c r="Y249" i="12"/>
  <c r="W249" i="12" s="1"/>
  <c r="Y248" i="12"/>
  <c r="W248" i="12" s="1"/>
  <c r="Y247" i="12"/>
  <c r="W247" i="12" s="1"/>
  <c r="Y246" i="12"/>
  <c r="W246" i="12" s="1"/>
  <c r="Y245" i="12"/>
  <c r="W245" i="12" s="1"/>
  <c r="Y244" i="12"/>
  <c r="W244" i="12" s="1"/>
  <c r="Y243" i="12"/>
  <c r="W243" i="12" s="1"/>
  <c r="Y242" i="12"/>
  <c r="W242" i="12" s="1"/>
  <c r="Y241" i="12"/>
  <c r="W241" i="12" s="1"/>
  <c r="Y240" i="12"/>
  <c r="W240" i="12" s="1"/>
  <c r="Y239" i="12"/>
  <c r="W239" i="12" s="1"/>
  <c r="Y238" i="12"/>
  <c r="W238" i="12" s="1"/>
  <c r="Y237" i="12"/>
  <c r="W237" i="12" s="1"/>
  <c r="Y236" i="12"/>
  <c r="W236" i="12" s="1"/>
  <c r="Y235" i="12"/>
  <c r="W235" i="12" s="1"/>
  <c r="Y234" i="12"/>
  <c r="W234" i="12" s="1"/>
  <c r="Y233" i="12"/>
  <c r="W233" i="12" s="1"/>
  <c r="Y232" i="12"/>
  <c r="W232" i="12" s="1"/>
  <c r="Y231" i="12"/>
  <c r="W231" i="12" s="1"/>
  <c r="Y230" i="12"/>
  <c r="W230" i="12" s="1"/>
  <c r="Y229" i="12"/>
  <c r="W229" i="12" s="1"/>
  <c r="Y228" i="12"/>
  <c r="W228" i="12" s="1"/>
  <c r="Y227" i="12"/>
  <c r="W227" i="12" s="1"/>
  <c r="Y226" i="12"/>
  <c r="W226" i="12" s="1"/>
  <c r="Y225" i="12"/>
  <c r="W225" i="12" s="1"/>
  <c r="Y224" i="12"/>
  <c r="W224" i="12" s="1"/>
  <c r="Y223" i="12"/>
  <c r="W223" i="12" s="1"/>
  <c r="Y222" i="12"/>
  <c r="W222" i="12" s="1"/>
  <c r="Y221" i="12"/>
  <c r="W221" i="12" s="1"/>
  <c r="Y220" i="12"/>
  <c r="W220" i="12" s="1"/>
  <c r="Y219" i="12"/>
  <c r="W219" i="12" s="1"/>
  <c r="Y218" i="12"/>
  <c r="W218" i="12" s="1"/>
  <c r="Y217" i="12"/>
  <c r="W217" i="12" s="1"/>
  <c r="Y216" i="12"/>
  <c r="W216" i="12" s="1"/>
  <c r="Y215" i="12"/>
  <c r="W215" i="12" s="1"/>
  <c r="Y214" i="12"/>
  <c r="W214" i="12" s="1"/>
  <c r="Y213" i="12"/>
  <c r="W213" i="12" s="1"/>
  <c r="Y212" i="12"/>
  <c r="W212" i="12" s="1"/>
  <c r="Y211" i="12"/>
  <c r="W211" i="12" s="1"/>
  <c r="Y210" i="12"/>
  <c r="W210" i="12" s="1"/>
  <c r="Y209" i="12"/>
  <c r="W209" i="12" s="1"/>
  <c r="Y208" i="12"/>
  <c r="W208" i="12" s="1"/>
  <c r="Y207" i="12"/>
  <c r="W207" i="12" s="1"/>
  <c r="Y206" i="12"/>
  <c r="W206" i="12" s="1"/>
  <c r="Y205" i="12"/>
  <c r="W205" i="12" s="1"/>
  <c r="Y204" i="12"/>
  <c r="W204" i="12" s="1"/>
  <c r="Y203" i="12"/>
  <c r="W203" i="12" s="1"/>
  <c r="Y202" i="12"/>
  <c r="W202" i="12" s="1"/>
  <c r="Y201" i="12"/>
  <c r="W201" i="12" s="1"/>
  <c r="Y200" i="12"/>
  <c r="W200" i="12" s="1"/>
  <c r="Y199" i="12"/>
  <c r="W199" i="12" s="1"/>
  <c r="Y198" i="12"/>
  <c r="W198" i="12" s="1"/>
  <c r="Y197" i="12"/>
  <c r="W197" i="12" s="1"/>
  <c r="Y196" i="12"/>
  <c r="W196" i="12" s="1"/>
  <c r="Y195" i="12"/>
  <c r="W195" i="12" s="1"/>
  <c r="Y194" i="12"/>
  <c r="W194" i="12" s="1"/>
  <c r="Y193" i="12"/>
  <c r="W193" i="12" s="1"/>
  <c r="Y192" i="12"/>
  <c r="W192" i="12" s="1"/>
  <c r="Y191" i="12"/>
  <c r="W191" i="12" s="1"/>
  <c r="Y190" i="12"/>
  <c r="W190" i="12" s="1"/>
  <c r="Y189" i="12"/>
  <c r="W189" i="12" s="1"/>
  <c r="Y188" i="12"/>
  <c r="W188" i="12" s="1"/>
  <c r="Y187" i="12"/>
  <c r="W187" i="12" s="1"/>
  <c r="Y186" i="12"/>
  <c r="W186" i="12" s="1"/>
  <c r="Y185" i="12"/>
  <c r="W185" i="12" s="1"/>
  <c r="Y184" i="12"/>
  <c r="W184" i="12" s="1"/>
  <c r="Y183" i="12"/>
  <c r="W183" i="12" s="1"/>
  <c r="Y182" i="12"/>
  <c r="W182" i="12" s="1"/>
  <c r="Y181" i="12"/>
  <c r="W181" i="12" s="1"/>
  <c r="Y180" i="12"/>
  <c r="W180" i="12" s="1"/>
  <c r="Y179" i="12"/>
  <c r="W179" i="12" s="1"/>
  <c r="Y178" i="12"/>
  <c r="W178" i="12" s="1"/>
  <c r="Y177" i="12"/>
  <c r="W177" i="12" s="1"/>
  <c r="Y176" i="12"/>
  <c r="W176" i="12" s="1"/>
  <c r="Y175" i="12"/>
  <c r="W175" i="12" s="1"/>
  <c r="Y174" i="12"/>
  <c r="W174" i="12" s="1"/>
  <c r="Y173" i="12"/>
  <c r="W173" i="12" s="1"/>
  <c r="Y172" i="12"/>
  <c r="W172" i="12" s="1"/>
  <c r="Y171" i="12"/>
  <c r="W171" i="12" s="1"/>
  <c r="Y170" i="12"/>
  <c r="W170" i="12" s="1"/>
  <c r="Y169" i="12"/>
  <c r="W169" i="12" s="1"/>
  <c r="Y168" i="12"/>
  <c r="W168" i="12" s="1"/>
  <c r="Y167" i="12"/>
  <c r="W167" i="12" s="1"/>
  <c r="Y166" i="12"/>
  <c r="W166" i="12" s="1"/>
  <c r="Y165" i="12"/>
  <c r="W165" i="12" s="1"/>
  <c r="Y164" i="12"/>
  <c r="W164" i="12" s="1"/>
  <c r="Y163" i="12"/>
  <c r="W163" i="12" s="1"/>
  <c r="Y162" i="12"/>
  <c r="W162" i="12" s="1"/>
  <c r="Y161" i="12"/>
  <c r="W161" i="12" s="1"/>
  <c r="Y160" i="12"/>
  <c r="W160" i="12" s="1"/>
  <c r="Y159" i="12"/>
  <c r="W159" i="12" s="1"/>
  <c r="Y158" i="12"/>
  <c r="W158" i="12" s="1"/>
  <c r="Y157" i="12"/>
  <c r="W157" i="12" s="1"/>
  <c r="Y156" i="12"/>
  <c r="W156" i="12" s="1"/>
  <c r="Y155" i="12"/>
  <c r="W155" i="12" s="1"/>
  <c r="Y154" i="12"/>
  <c r="W154" i="12" s="1"/>
  <c r="Y153" i="12"/>
  <c r="W153" i="12" s="1"/>
  <c r="Y152" i="12"/>
  <c r="W152" i="12" s="1"/>
  <c r="Y151" i="12"/>
  <c r="W151" i="12" s="1"/>
  <c r="Y150" i="12"/>
  <c r="W150" i="12" s="1"/>
  <c r="Y149" i="12"/>
  <c r="W149" i="12" s="1"/>
  <c r="Y148" i="12"/>
  <c r="W148" i="12" s="1"/>
  <c r="Y147" i="12"/>
  <c r="W147" i="12" s="1"/>
  <c r="Y146" i="12"/>
  <c r="W146" i="12" s="1"/>
  <c r="Y145" i="12"/>
  <c r="W145" i="12" s="1"/>
  <c r="Y144" i="12"/>
  <c r="W144" i="12" s="1"/>
  <c r="Y143" i="12"/>
  <c r="W143" i="12" s="1"/>
  <c r="Y142" i="12"/>
  <c r="W142" i="12" s="1"/>
  <c r="Y141" i="12"/>
  <c r="W141" i="12" s="1"/>
  <c r="Y140" i="12"/>
  <c r="W140" i="12" s="1"/>
  <c r="Y139" i="12"/>
  <c r="W139" i="12" s="1"/>
  <c r="Y138" i="12"/>
  <c r="W138" i="12" s="1"/>
  <c r="Y137" i="12"/>
  <c r="W137" i="12" s="1"/>
  <c r="Y136" i="12"/>
  <c r="W136" i="12" s="1"/>
  <c r="Y135" i="12"/>
  <c r="W135" i="12" s="1"/>
  <c r="Y134" i="12"/>
  <c r="W134" i="12" s="1"/>
  <c r="Y133" i="12"/>
  <c r="W133" i="12" s="1"/>
  <c r="Y132" i="12"/>
  <c r="W132" i="12" s="1"/>
  <c r="Y131" i="12"/>
  <c r="W131" i="12" s="1"/>
  <c r="Y130" i="12"/>
  <c r="W130" i="12" s="1"/>
  <c r="Y129" i="12"/>
  <c r="W129" i="12" s="1"/>
  <c r="Y128" i="12"/>
  <c r="W128" i="12" s="1"/>
  <c r="Y127" i="12"/>
  <c r="W127" i="12" s="1"/>
  <c r="Y126" i="12"/>
  <c r="W126" i="12" s="1"/>
  <c r="Y125" i="12"/>
  <c r="W125" i="12" s="1"/>
  <c r="Y124" i="12"/>
  <c r="W124" i="12" s="1"/>
  <c r="Y123" i="12"/>
  <c r="W123" i="12" s="1"/>
  <c r="Y122" i="12"/>
  <c r="W122" i="12" s="1"/>
  <c r="AC300" i="12"/>
  <c r="AC301" i="12"/>
  <c r="AC302" i="12"/>
  <c r="AC303" i="12"/>
  <c r="L303" i="12"/>
  <c r="P303" i="12" s="1"/>
  <c r="L302" i="12"/>
  <c r="O302" i="12" s="1"/>
  <c r="Q302" i="12" s="1"/>
  <c r="L301" i="12"/>
  <c r="P301" i="12" s="1"/>
  <c r="L300" i="12"/>
  <c r="P300" i="12" s="1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O300" i="12" l="1"/>
  <c r="Q300" i="12" s="1"/>
  <c r="O301" i="12"/>
  <c r="Q301" i="12" s="1"/>
  <c r="W302" i="12"/>
  <c r="W303" i="12"/>
  <c r="W300" i="12"/>
  <c r="W301" i="12"/>
  <c r="P302" i="12"/>
  <c r="O303" i="12"/>
  <c r="Q303" i="12" s="1"/>
  <c r="K113" i="11"/>
  <c r="I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A313" i="10" l="1"/>
  <c r="Z313" i="10"/>
  <c r="AA312" i="10"/>
  <c r="Z312" i="10"/>
  <c r="AA311" i="10"/>
  <c r="Z311" i="10"/>
  <c r="AA310" i="10"/>
  <c r="Z310" i="10"/>
  <c r="AA309" i="10"/>
  <c r="Z309" i="10"/>
  <c r="AA308" i="10"/>
  <c r="Z308" i="10"/>
  <c r="AA307" i="10"/>
  <c r="Z307" i="10"/>
  <c r="AA306" i="10"/>
  <c r="Z306" i="10"/>
  <c r="AA305" i="10"/>
  <c r="E36" i="25" s="1"/>
  <c r="Z305" i="10"/>
  <c r="AA304" i="10"/>
  <c r="E35" i="25" s="1"/>
  <c r="Z304" i="10"/>
  <c r="AA303" i="10"/>
  <c r="Z303" i="10"/>
  <c r="AA302" i="10"/>
  <c r="Z302" i="10"/>
  <c r="AA301" i="10"/>
  <c r="Z301" i="10"/>
  <c r="AA300" i="10"/>
  <c r="Z300" i="10"/>
  <c r="AA299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AA97" i="10"/>
  <c r="Z97" i="10"/>
  <c r="AA96" i="10"/>
  <c r="Z96" i="10"/>
  <c r="AA95" i="10"/>
  <c r="Z95" i="10"/>
  <c r="AA94" i="10"/>
  <c r="Z94" i="10"/>
  <c r="AA93" i="10"/>
  <c r="Z93" i="10"/>
  <c r="AA92" i="10"/>
  <c r="Z92" i="10"/>
  <c r="AA91" i="10"/>
  <c r="Z91" i="10"/>
  <c r="AA90" i="10"/>
  <c r="Z90" i="10"/>
  <c r="AA89" i="10"/>
  <c r="Z89" i="10"/>
  <c r="AA88" i="10"/>
  <c r="Z88" i="10"/>
  <c r="AA87" i="10"/>
  <c r="Z87" i="10"/>
  <c r="AA86" i="10"/>
  <c r="Z86" i="10"/>
  <c r="AA85" i="10"/>
  <c r="Z85" i="10"/>
  <c r="AA84" i="10"/>
  <c r="Z84" i="10"/>
  <c r="AA83" i="10"/>
  <c r="Z83" i="10"/>
  <c r="AA82" i="10"/>
  <c r="Z82" i="10"/>
  <c r="AA81" i="10"/>
  <c r="Z81" i="10"/>
  <c r="AA80" i="10"/>
  <c r="Z80" i="10"/>
  <c r="AA79" i="10"/>
  <c r="Z79" i="10"/>
  <c r="AA78" i="10"/>
  <c r="Z78" i="10"/>
  <c r="AA77" i="10"/>
  <c r="Z77" i="10"/>
  <c r="AA76" i="10"/>
  <c r="Z76" i="10"/>
  <c r="AA75" i="10"/>
  <c r="Z75" i="10"/>
  <c r="AA74" i="10"/>
  <c r="Z74" i="10"/>
  <c r="AA73" i="10"/>
  <c r="Z73" i="10"/>
  <c r="AA72" i="10"/>
  <c r="Z72" i="10"/>
  <c r="AA71" i="10"/>
  <c r="Z71" i="10"/>
  <c r="AA70" i="10"/>
  <c r="Z70" i="10"/>
  <c r="AA69" i="10"/>
  <c r="Z69" i="10"/>
  <c r="AA68" i="10"/>
  <c r="Z68" i="10"/>
  <c r="AA67" i="10"/>
  <c r="Z67" i="10"/>
  <c r="AA66" i="10"/>
  <c r="Z66" i="10"/>
  <c r="AA65" i="10"/>
  <c r="Z65" i="10"/>
  <c r="AA64" i="10"/>
  <c r="Z64" i="10"/>
  <c r="AA63" i="10"/>
  <c r="Z63" i="10"/>
  <c r="AA62" i="10"/>
  <c r="Z62" i="10"/>
  <c r="AA61" i="10"/>
  <c r="Z61" i="10"/>
  <c r="AA60" i="10"/>
  <c r="Z60" i="10"/>
  <c r="AA59" i="10"/>
  <c r="Z59" i="10"/>
  <c r="AA58" i="10"/>
  <c r="Z58" i="10"/>
  <c r="AA57" i="10"/>
  <c r="Z57" i="10"/>
  <c r="AA56" i="10"/>
  <c r="Z56" i="10"/>
  <c r="AA55" i="10"/>
  <c r="Z55" i="10"/>
  <c r="AA54" i="10"/>
  <c r="Z54" i="10"/>
  <c r="AA53" i="10"/>
  <c r="Z53" i="10"/>
  <c r="AA52" i="10"/>
  <c r="Z52" i="10"/>
  <c r="AA51" i="10"/>
  <c r="Z51" i="10"/>
  <c r="AA50" i="10"/>
  <c r="Z50" i="10"/>
  <c r="AA49" i="10"/>
  <c r="Z49" i="10"/>
  <c r="AA48" i="10"/>
  <c r="Z48" i="10"/>
  <c r="AA47" i="10"/>
  <c r="Z47" i="10"/>
  <c r="AA46" i="10"/>
  <c r="Z46" i="10"/>
  <c r="AA45" i="10"/>
  <c r="Z45" i="10"/>
  <c r="AA44" i="10"/>
  <c r="Z44" i="10"/>
  <c r="AA43" i="10"/>
  <c r="Z43" i="10"/>
  <c r="AA42" i="10"/>
  <c r="Z42" i="10"/>
  <c r="AA41" i="10"/>
  <c r="Z41" i="10"/>
  <c r="AA40" i="10"/>
  <c r="Z40" i="10"/>
  <c r="AA39" i="10"/>
  <c r="Z39" i="10"/>
  <c r="AA38" i="10"/>
  <c r="Z38" i="10"/>
  <c r="AA37" i="10"/>
  <c r="Z37" i="10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A25" i="10"/>
  <c r="Z25" i="10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A14" i="10"/>
  <c r="Z14" i="10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AA3" i="10"/>
  <c r="Z3" i="10"/>
  <c r="AA2" i="10"/>
  <c r="Z2" i="10"/>
  <c r="AT298" i="12"/>
  <c r="AA298" i="10" s="1"/>
  <c r="AT297" i="12"/>
  <c r="AA297" i="10" s="1"/>
  <c r="AT296" i="12"/>
  <c r="AA296" i="10" s="1"/>
  <c r="AT295" i="12"/>
  <c r="AA295" i="10" s="1"/>
  <c r="AT294" i="12"/>
  <c r="AA294" i="10" s="1"/>
  <c r="AT293" i="12"/>
  <c r="AA293" i="10" s="1"/>
  <c r="AT292" i="12"/>
  <c r="AA292" i="10" s="1"/>
  <c r="AT291" i="12"/>
  <c r="AA291" i="10" s="1"/>
  <c r="AT290" i="12"/>
  <c r="AA290" i="10" s="1"/>
  <c r="AT289" i="12"/>
  <c r="AA289" i="10" s="1"/>
  <c r="AT288" i="12"/>
  <c r="AA288" i="10" s="1"/>
  <c r="AT287" i="12"/>
  <c r="AA287" i="10" s="1"/>
  <c r="AT286" i="12"/>
  <c r="AA286" i="10" s="1"/>
  <c r="AT285" i="12"/>
  <c r="AA285" i="10" s="1"/>
  <c r="AT284" i="12"/>
  <c r="AA284" i="10" s="1"/>
  <c r="AT283" i="12"/>
  <c r="AA283" i="10" s="1"/>
  <c r="AT282" i="12"/>
  <c r="AA282" i="10" s="1"/>
  <c r="AT281" i="12"/>
  <c r="AA281" i="10" s="1"/>
  <c r="AT280" i="12"/>
  <c r="AA280" i="10" s="1"/>
  <c r="AT279" i="12"/>
  <c r="AA279" i="10" s="1"/>
  <c r="AT278" i="12"/>
  <c r="AA278" i="10" s="1"/>
  <c r="AT277" i="12"/>
  <c r="AA277" i="10" s="1"/>
  <c r="AT276" i="12"/>
  <c r="AA276" i="10" s="1"/>
  <c r="AT275" i="12"/>
  <c r="AA275" i="10" s="1"/>
  <c r="AT274" i="12"/>
  <c r="AA274" i="10" s="1"/>
  <c r="AT273" i="12"/>
  <c r="AA273" i="10" s="1"/>
  <c r="AT272" i="12"/>
  <c r="AA272" i="10" s="1"/>
  <c r="AT271" i="12"/>
  <c r="AA271" i="10" s="1"/>
  <c r="AT270" i="12"/>
  <c r="AA270" i="10" s="1"/>
  <c r="AT269" i="12"/>
  <c r="AA269" i="10" s="1"/>
  <c r="AT268" i="12"/>
  <c r="AA268" i="10" s="1"/>
  <c r="AT267" i="12"/>
  <c r="AA267" i="10" s="1"/>
  <c r="AT266" i="12"/>
  <c r="AA266" i="10" s="1"/>
  <c r="AT265" i="12"/>
  <c r="AA265" i="10" s="1"/>
  <c r="AT264" i="12"/>
  <c r="AA264" i="10" s="1"/>
  <c r="AT263" i="12"/>
  <c r="AA263" i="10" s="1"/>
  <c r="AT262" i="12"/>
  <c r="AA262" i="10" s="1"/>
  <c r="AT261" i="12"/>
  <c r="AA261" i="10" s="1"/>
  <c r="AT260" i="12"/>
  <c r="AA260" i="10" s="1"/>
  <c r="AT259" i="12"/>
  <c r="AA259" i="10" s="1"/>
  <c r="AT258" i="12"/>
  <c r="AA258" i="10" s="1"/>
  <c r="AT257" i="12"/>
  <c r="AA257" i="10" s="1"/>
  <c r="AT256" i="12"/>
  <c r="AA256" i="10" s="1"/>
  <c r="AT255" i="12"/>
  <c r="AA255" i="10" s="1"/>
  <c r="AT254" i="12"/>
  <c r="AA254" i="10" s="1"/>
  <c r="AT253" i="12"/>
  <c r="AA253" i="10" s="1"/>
  <c r="AT252" i="12"/>
  <c r="AA252" i="10" s="1"/>
  <c r="AT251" i="12"/>
  <c r="AA251" i="10" s="1"/>
  <c r="AT250" i="12"/>
  <c r="AA250" i="10" s="1"/>
  <c r="AT249" i="12"/>
  <c r="AA249" i="10" s="1"/>
  <c r="AT248" i="12"/>
  <c r="AA248" i="10" s="1"/>
  <c r="AT247" i="12"/>
  <c r="AA247" i="10" s="1"/>
  <c r="AT246" i="12"/>
  <c r="AA246" i="10" s="1"/>
  <c r="AT245" i="12"/>
  <c r="AA245" i="10" s="1"/>
  <c r="AT244" i="12"/>
  <c r="AA244" i="10" s="1"/>
  <c r="AT243" i="12"/>
  <c r="AA243" i="10" s="1"/>
  <c r="AT242" i="12"/>
  <c r="AA242" i="10" s="1"/>
  <c r="AT241" i="12"/>
  <c r="AA241" i="10" s="1"/>
  <c r="AT240" i="12"/>
  <c r="AA240" i="10" s="1"/>
  <c r="AT239" i="12"/>
  <c r="AA239" i="10" s="1"/>
  <c r="AT238" i="12"/>
  <c r="AA238" i="10" s="1"/>
  <c r="AT237" i="12"/>
  <c r="AA237" i="10" s="1"/>
  <c r="AT236" i="12"/>
  <c r="AA236" i="10" s="1"/>
  <c r="AT235" i="12"/>
  <c r="AA235" i="10" s="1"/>
  <c r="AT234" i="12"/>
  <c r="AA234" i="10" s="1"/>
  <c r="AT233" i="12"/>
  <c r="AA233" i="10" s="1"/>
  <c r="AT232" i="12"/>
  <c r="AA232" i="10" s="1"/>
  <c r="AT231" i="12"/>
  <c r="AA231" i="10" s="1"/>
  <c r="AT230" i="12"/>
  <c r="AA230" i="10" s="1"/>
  <c r="AT229" i="12"/>
  <c r="AA229" i="10" s="1"/>
  <c r="AT228" i="12"/>
  <c r="AA228" i="10" s="1"/>
  <c r="AT227" i="12"/>
  <c r="AA227" i="10" s="1"/>
  <c r="AT226" i="12"/>
  <c r="AA226" i="10" s="1"/>
  <c r="AT225" i="12"/>
  <c r="AA225" i="10" s="1"/>
  <c r="AT224" i="12"/>
  <c r="AA224" i="10" s="1"/>
  <c r="AT223" i="12"/>
  <c r="AA223" i="10" s="1"/>
  <c r="AT222" i="12"/>
  <c r="AA222" i="10" s="1"/>
  <c r="AT221" i="12"/>
  <c r="AA221" i="10" s="1"/>
  <c r="AT220" i="12"/>
  <c r="AA220" i="10" s="1"/>
  <c r="AT219" i="12"/>
  <c r="AA219" i="10" s="1"/>
  <c r="AT218" i="12"/>
  <c r="AA218" i="10" s="1"/>
  <c r="AT217" i="12"/>
  <c r="AA217" i="10" s="1"/>
  <c r="AT216" i="12"/>
  <c r="AA216" i="10" s="1"/>
  <c r="AT215" i="12"/>
  <c r="AA215" i="10" s="1"/>
  <c r="AT214" i="12"/>
  <c r="AA214" i="10" s="1"/>
  <c r="AT213" i="12"/>
  <c r="AA213" i="10" s="1"/>
  <c r="AT212" i="12"/>
  <c r="AA212" i="10" s="1"/>
  <c r="AT211" i="12"/>
  <c r="AA211" i="10" s="1"/>
  <c r="AT210" i="12"/>
  <c r="AA210" i="10" s="1"/>
  <c r="AT209" i="12"/>
  <c r="AA209" i="10" s="1"/>
  <c r="AT208" i="12"/>
  <c r="AA208" i="10" s="1"/>
  <c r="AT207" i="12"/>
  <c r="AA207" i="10" s="1"/>
  <c r="AT206" i="12"/>
  <c r="AA206" i="10" s="1"/>
  <c r="AT205" i="12"/>
  <c r="AA205" i="10" s="1"/>
  <c r="AT204" i="12"/>
  <c r="AA204" i="10" s="1"/>
  <c r="AT203" i="12"/>
  <c r="AA203" i="10" s="1"/>
  <c r="AT202" i="12"/>
  <c r="AA202" i="10" s="1"/>
  <c r="AT201" i="12"/>
  <c r="AA201" i="10" s="1"/>
  <c r="AT200" i="12"/>
  <c r="AA200" i="10" s="1"/>
  <c r="AT199" i="12"/>
  <c r="AA199" i="10" s="1"/>
  <c r="AT198" i="12"/>
  <c r="AA198" i="10" s="1"/>
  <c r="AT197" i="12"/>
  <c r="AA197" i="10" s="1"/>
  <c r="AT196" i="12"/>
  <c r="AA196" i="10" s="1"/>
  <c r="AT195" i="12"/>
  <c r="AA195" i="10" s="1"/>
  <c r="AT194" i="12"/>
  <c r="AA194" i="10" s="1"/>
  <c r="AT193" i="12"/>
  <c r="AA193" i="10" s="1"/>
  <c r="AT192" i="12"/>
  <c r="AA192" i="10" s="1"/>
  <c r="AT191" i="12"/>
  <c r="AA191" i="10" s="1"/>
  <c r="AT190" i="12"/>
  <c r="AA190" i="10" s="1"/>
  <c r="AT189" i="12"/>
  <c r="AA189" i="10" s="1"/>
  <c r="AT188" i="12"/>
  <c r="AA188" i="10" s="1"/>
  <c r="AT187" i="12"/>
  <c r="AA187" i="10" s="1"/>
  <c r="AT186" i="12"/>
  <c r="AA186" i="10" s="1"/>
  <c r="AT185" i="12"/>
  <c r="AA185" i="10" s="1"/>
  <c r="AT184" i="12"/>
  <c r="AA184" i="10" s="1"/>
  <c r="AT183" i="12"/>
  <c r="AA183" i="10" s="1"/>
  <c r="AT182" i="12"/>
  <c r="AA182" i="10" s="1"/>
  <c r="AT181" i="12"/>
  <c r="AA181" i="10" s="1"/>
  <c r="AT180" i="12"/>
  <c r="AA180" i="10" s="1"/>
  <c r="AT179" i="12"/>
  <c r="AA179" i="10" s="1"/>
  <c r="AT178" i="12"/>
  <c r="AA178" i="10" s="1"/>
  <c r="AT177" i="12"/>
  <c r="AA177" i="10" s="1"/>
  <c r="AT176" i="12"/>
  <c r="AA176" i="10" s="1"/>
  <c r="AT175" i="12"/>
  <c r="AA175" i="10" s="1"/>
  <c r="AT174" i="12"/>
  <c r="AA174" i="10" s="1"/>
  <c r="AT173" i="12"/>
  <c r="AA173" i="10" s="1"/>
  <c r="AT172" i="12"/>
  <c r="AA172" i="10" s="1"/>
  <c r="AT171" i="12"/>
  <c r="AA171" i="10" s="1"/>
  <c r="AT170" i="12"/>
  <c r="AA170" i="10" s="1"/>
  <c r="AT169" i="12"/>
  <c r="AA169" i="10" s="1"/>
  <c r="AT168" i="12"/>
  <c r="AA168" i="10" s="1"/>
  <c r="AT167" i="12"/>
  <c r="AA167" i="10" s="1"/>
  <c r="AT166" i="12"/>
  <c r="AA166" i="10" s="1"/>
  <c r="AT165" i="12"/>
  <c r="AA165" i="10" s="1"/>
  <c r="AT164" i="12"/>
  <c r="AA164" i="10" s="1"/>
  <c r="AT163" i="12"/>
  <c r="AA163" i="10" s="1"/>
  <c r="AT162" i="12"/>
  <c r="AA162" i="10" s="1"/>
  <c r="AT161" i="12"/>
  <c r="AA161" i="10" s="1"/>
  <c r="AT160" i="12"/>
  <c r="AA160" i="10" s="1"/>
  <c r="AT159" i="12"/>
  <c r="AA159" i="10" s="1"/>
  <c r="AT158" i="12"/>
  <c r="AA158" i="10" s="1"/>
  <c r="AT157" i="12"/>
  <c r="AA157" i="10" s="1"/>
  <c r="AT156" i="12"/>
  <c r="AA156" i="10" s="1"/>
  <c r="AT155" i="12"/>
  <c r="AA155" i="10" s="1"/>
  <c r="AT154" i="12"/>
  <c r="AA154" i="10" s="1"/>
  <c r="AT153" i="12"/>
  <c r="AA153" i="10" s="1"/>
  <c r="AT152" i="12"/>
  <c r="AA152" i="10" s="1"/>
  <c r="AT151" i="12"/>
  <c r="AA151" i="10" s="1"/>
  <c r="AT150" i="12"/>
  <c r="AA150" i="10" s="1"/>
  <c r="AT149" i="12"/>
  <c r="AA149" i="10" s="1"/>
  <c r="AT148" i="12"/>
  <c r="AA148" i="10" s="1"/>
  <c r="AT147" i="12"/>
  <c r="AA147" i="10" s="1"/>
  <c r="AT146" i="12"/>
  <c r="AA146" i="10" s="1"/>
  <c r="AT145" i="12"/>
  <c r="AA145" i="10" s="1"/>
  <c r="AT144" i="12"/>
  <c r="AA144" i="10" s="1"/>
  <c r="AT143" i="12"/>
  <c r="AA143" i="10" s="1"/>
  <c r="AT142" i="12"/>
  <c r="AA142" i="10" s="1"/>
  <c r="AT141" i="12"/>
  <c r="AA141" i="10" s="1"/>
  <c r="AT140" i="12"/>
  <c r="AA140" i="10" s="1"/>
  <c r="AT139" i="12"/>
  <c r="AA139" i="10" s="1"/>
  <c r="AT138" i="12"/>
  <c r="AA138" i="10" s="1"/>
  <c r="AT137" i="12"/>
  <c r="AA137" i="10" s="1"/>
  <c r="AT136" i="12"/>
  <c r="AA136" i="10" s="1"/>
  <c r="AT135" i="12"/>
  <c r="AA135" i="10" s="1"/>
  <c r="AT134" i="12"/>
  <c r="AA134" i="10" s="1"/>
  <c r="AT133" i="12"/>
  <c r="AA133" i="10" s="1"/>
  <c r="AT132" i="12"/>
  <c r="AA132" i="10" s="1"/>
  <c r="AT131" i="12"/>
  <c r="AA131" i="10" s="1"/>
  <c r="AT130" i="12"/>
  <c r="AA130" i="10" s="1"/>
  <c r="AT129" i="12"/>
  <c r="AA129" i="10" s="1"/>
  <c r="AT128" i="12"/>
  <c r="AA128" i="10" s="1"/>
  <c r="AT127" i="12"/>
  <c r="AA127" i="10" s="1"/>
  <c r="AT126" i="12"/>
  <c r="AA126" i="10" s="1"/>
  <c r="AT125" i="12"/>
  <c r="AA125" i="10" s="1"/>
  <c r="AT124" i="12"/>
  <c r="AA124" i="10" s="1"/>
  <c r="AT123" i="12"/>
  <c r="AA123" i="10" s="1"/>
  <c r="AT122" i="12"/>
  <c r="AA122" i="10" s="1"/>
  <c r="AT121" i="12"/>
  <c r="AA121" i="10" s="1"/>
  <c r="AT120" i="12"/>
  <c r="AA120" i="10" s="1"/>
  <c r="AT119" i="12"/>
  <c r="AA119" i="10" s="1"/>
  <c r="AT118" i="12"/>
  <c r="AA118" i="10" s="1"/>
  <c r="AT117" i="12"/>
  <c r="AA117" i="10" s="1"/>
  <c r="AT116" i="12"/>
  <c r="AA116" i="10" s="1"/>
  <c r="AT115" i="12"/>
  <c r="AA115" i="10" s="1"/>
  <c r="AT114" i="12"/>
  <c r="AA114" i="10" s="1"/>
  <c r="AT113" i="12"/>
  <c r="AA113" i="10" s="1"/>
  <c r="AT112" i="12"/>
  <c r="AA112" i="10" s="1"/>
  <c r="AT111" i="12"/>
  <c r="AA111" i="10" s="1"/>
  <c r="AT110" i="12"/>
  <c r="AA110" i="10" s="1"/>
  <c r="AT109" i="12"/>
  <c r="AA109" i="10" s="1"/>
  <c r="AT108" i="12"/>
  <c r="AA108" i="10" s="1"/>
  <c r="AT107" i="12"/>
  <c r="AA107" i="10" s="1"/>
  <c r="AT106" i="12"/>
  <c r="AA106" i="10" s="1"/>
  <c r="AT105" i="12"/>
  <c r="AA105" i="10" s="1"/>
  <c r="AT104" i="12"/>
  <c r="AA104" i="10" s="1"/>
  <c r="AT103" i="12"/>
  <c r="AA103" i="10" s="1"/>
  <c r="AT102" i="12"/>
  <c r="AA102" i="10" s="1"/>
  <c r="AT101" i="12"/>
  <c r="AA101" i="10" s="1"/>
  <c r="AT100" i="12"/>
  <c r="AA100" i="10" s="1"/>
  <c r="AT99" i="12"/>
  <c r="AA99" i="10" s="1"/>
  <c r="AT98" i="12"/>
  <c r="AA98" i="10" s="1"/>
  <c r="E34" i="25" l="1"/>
  <c r="E33" i="25"/>
  <c r="E31" i="25"/>
  <c r="E30" i="25"/>
  <c r="E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L299" i="12"/>
  <c r="AK299" i="12"/>
  <c r="AJ299" i="12"/>
  <c r="R299" i="10" s="1"/>
  <c r="AI299" i="12"/>
  <c r="AH299" i="12"/>
  <c r="AG299" i="12"/>
  <c r="AL298" i="12"/>
  <c r="AK298" i="12"/>
  <c r="AJ298" i="12"/>
  <c r="R298" i="10" s="1"/>
  <c r="AI298" i="12"/>
  <c r="AH298" i="12"/>
  <c r="AG298" i="12"/>
  <c r="AF299" i="12"/>
  <c r="AF298" i="12"/>
  <c r="L299" i="12" l="1"/>
  <c r="P299" i="12" s="1"/>
  <c r="L298" i="12"/>
  <c r="P298" i="12" s="1"/>
  <c r="L297" i="12"/>
  <c r="O297" i="12" s="1"/>
  <c r="L296" i="12"/>
  <c r="O296" i="12" s="1"/>
  <c r="L295" i="12"/>
  <c r="O295" i="12" s="1"/>
  <c r="L294" i="12"/>
  <c r="O294" i="12" s="1"/>
  <c r="L293" i="12"/>
  <c r="O293" i="12" s="1"/>
  <c r="L292" i="12"/>
  <c r="O292" i="12" s="1"/>
  <c r="L291" i="12"/>
  <c r="O291" i="12" s="1"/>
  <c r="L290" i="12"/>
  <c r="O290" i="12" s="1"/>
  <c r="L289" i="12"/>
  <c r="O289" i="12" s="1"/>
  <c r="L288" i="12"/>
  <c r="O288" i="12" s="1"/>
  <c r="L287" i="12"/>
  <c r="O287" i="12" s="1"/>
  <c r="L286" i="12"/>
  <c r="O286" i="12" s="1"/>
  <c r="L285" i="12"/>
  <c r="O285" i="12" s="1"/>
  <c r="L284" i="12"/>
  <c r="O284" i="12" s="1"/>
  <c r="L283" i="12"/>
  <c r="O283" i="12" s="1"/>
  <c r="L282" i="12"/>
  <c r="O282" i="12" s="1"/>
  <c r="L281" i="12"/>
  <c r="O281" i="12" s="1"/>
  <c r="L280" i="12"/>
  <c r="O280" i="12" s="1"/>
  <c r="L279" i="12"/>
  <c r="O279" i="12" s="1"/>
  <c r="L278" i="12"/>
  <c r="O278" i="12" s="1"/>
  <c r="L277" i="12"/>
  <c r="O277" i="12" s="1"/>
  <c r="L276" i="12"/>
  <c r="O276" i="12" s="1"/>
  <c r="L275" i="12"/>
  <c r="O275" i="12" s="1"/>
  <c r="L274" i="12"/>
  <c r="O274" i="12" s="1"/>
  <c r="L273" i="12"/>
  <c r="O273" i="12" s="1"/>
  <c r="L272" i="12"/>
  <c r="O272" i="12" s="1"/>
  <c r="L271" i="12"/>
  <c r="O271" i="12" s="1"/>
  <c r="L270" i="12"/>
  <c r="O270" i="12" s="1"/>
  <c r="L269" i="12"/>
  <c r="O269" i="12" s="1"/>
  <c r="L268" i="12"/>
  <c r="O268" i="12" s="1"/>
  <c r="L267" i="12"/>
  <c r="O267" i="12" s="1"/>
  <c r="L266" i="12"/>
  <c r="O266" i="12" s="1"/>
  <c r="L265" i="12"/>
  <c r="O265" i="12" s="1"/>
  <c r="L264" i="12"/>
  <c r="O264" i="12" s="1"/>
  <c r="L263" i="12"/>
  <c r="O263" i="12" s="1"/>
  <c r="L262" i="12"/>
  <c r="O262" i="12" s="1"/>
  <c r="L261" i="12"/>
  <c r="O261" i="12" s="1"/>
  <c r="L260" i="12"/>
  <c r="O260" i="12" s="1"/>
  <c r="L259" i="12"/>
  <c r="O259" i="12" s="1"/>
  <c r="L258" i="12"/>
  <c r="O258" i="12" s="1"/>
  <c r="L257" i="12"/>
  <c r="O257" i="12" s="1"/>
  <c r="L256" i="12"/>
  <c r="O256" i="12" s="1"/>
  <c r="L255" i="12"/>
  <c r="O255" i="12" s="1"/>
  <c r="L254" i="12"/>
  <c r="O254" i="12" s="1"/>
  <c r="L253" i="12"/>
  <c r="O253" i="12" s="1"/>
  <c r="L252" i="12"/>
  <c r="O252" i="12" s="1"/>
  <c r="L251" i="12"/>
  <c r="O251" i="12" s="1"/>
  <c r="L250" i="12"/>
  <c r="O250" i="12" s="1"/>
  <c r="L249" i="12"/>
  <c r="O249" i="12" s="1"/>
  <c r="L248" i="12"/>
  <c r="O248" i="12" s="1"/>
  <c r="L247" i="12"/>
  <c r="O247" i="12" s="1"/>
  <c r="L246" i="12"/>
  <c r="O246" i="12" s="1"/>
  <c r="L245" i="12"/>
  <c r="O245" i="12" s="1"/>
  <c r="L244" i="12"/>
  <c r="O244" i="12" s="1"/>
  <c r="L243" i="12"/>
  <c r="O243" i="12" s="1"/>
  <c r="L242" i="12"/>
  <c r="O242" i="12" s="1"/>
  <c r="L241" i="12"/>
  <c r="O241" i="12" s="1"/>
  <c r="L240" i="12"/>
  <c r="O240" i="12" s="1"/>
  <c r="L239" i="12"/>
  <c r="O239" i="12" s="1"/>
  <c r="L238" i="12"/>
  <c r="O238" i="12" s="1"/>
  <c r="L237" i="12"/>
  <c r="O237" i="12" s="1"/>
  <c r="L236" i="12"/>
  <c r="O236" i="12" s="1"/>
  <c r="L235" i="12"/>
  <c r="O235" i="12" s="1"/>
  <c r="L234" i="12"/>
  <c r="O234" i="12" s="1"/>
  <c r="L233" i="12"/>
  <c r="O233" i="12" s="1"/>
  <c r="L232" i="12"/>
  <c r="O232" i="12" s="1"/>
  <c r="L231" i="12"/>
  <c r="O231" i="12" s="1"/>
  <c r="L230" i="12"/>
  <c r="O230" i="12" s="1"/>
  <c r="L229" i="12"/>
  <c r="O229" i="12" s="1"/>
  <c r="L228" i="12"/>
  <c r="O228" i="12" s="1"/>
  <c r="L227" i="12"/>
  <c r="O227" i="12" s="1"/>
  <c r="L226" i="12"/>
  <c r="O226" i="12" s="1"/>
  <c r="L225" i="12"/>
  <c r="O225" i="12" s="1"/>
  <c r="L224" i="12"/>
  <c r="O224" i="12" s="1"/>
  <c r="L223" i="12"/>
  <c r="O223" i="12" s="1"/>
  <c r="L222" i="12"/>
  <c r="O222" i="12" s="1"/>
  <c r="L221" i="12"/>
  <c r="O221" i="12" s="1"/>
  <c r="L220" i="12"/>
  <c r="O220" i="12" s="1"/>
  <c r="L219" i="12"/>
  <c r="O219" i="12" s="1"/>
  <c r="L218" i="12"/>
  <c r="O218" i="12" s="1"/>
  <c r="L217" i="12"/>
  <c r="O217" i="12" s="1"/>
  <c r="L216" i="12"/>
  <c r="O216" i="12" s="1"/>
  <c r="L215" i="12"/>
  <c r="O215" i="12" s="1"/>
  <c r="L214" i="12"/>
  <c r="O214" i="12" s="1"/>
  <c r="L213" i="12"/>
  <c r="O213" i="12" s="1"/>
  <c r="L212" i="12"/>
  <c r="O212" i="12" s="1"/>
  <c r="L211" i="12"/>
  <c r="O211" i="12" s="1"/>
  <c r="L210" i="12"/>
  <c r="O210" i="12" s="1"/>
  <c r="L209" i="12"/>
  <c r="O209" i="12" s="1"/>
  <c r="L208" i="12"/>
  <c r="O208" i="12" s="1"/>
  <c r="L207" i="12"/>
  <c r="O207" i="12" s="1"/>
  <c r="L206" i="12"/>
  <c r="O206" i="12" s="1"/>
  <c r="L205" i="12"/>
  <c r="O205" i="12" s="1"/>
  <c r="L204" i="12"/>
  <c r="O204" i="12" s="1"/>
  <c r="L203" i="12"/>
  <c r="O203" i="12" s="1"/>
  <c r="L202" i="12"/>
  <c r="O202" i="12" s="1"/>
  <c r="L201" i="12"/>
  <c r="O201" i="12" s="1"/>
  <c r="L200" i="12"/>
  <c r="O200" i="12" s="1"/>
  <c r="L199" i="12"/>
  <c r="O199" i="12" s="1"/>
  <c r="L198" i="12"/>
  <c r="O198" i="12" s="1"/>
  <c r="L197" i="12"/>
  <c r="O197" i="12" s="1"/>
  <c r="L196" i="12"/>
  <c r="O196" i="12" s="1"/>
  <c r="L195" i="12"/>
  <c r="O195" i="12" s="1"/>
  <c r="L194" i="12"/>
  <c r="O194" i="12" s="1"/>
  <c r="L193" i="12"/>
  <c r="O193" i="12" s="1"/>
  <c r="L192" i="12"/>
  <c r="O192" i="12" s="1"/>
  <c r="L191" i="12"/>
  <c r="O191" i="12" s="1"/>
  <c r="L190" i="12"/>
  <c r="O190" i="12" s="1"/>
  <c r="L189" i="12"/>
  <c r="O189" i="12" s="1"/>
  <c r="L188" i="12"/>
  <c r="O188" i="12" s="1"/>
  <c r="L187" i="12"/>
  <c r="O187" i="12" s="1"/>
  <c r="L186" i="12"/>
  <c r="O186" i="12" s="1"/>
  <c r="L185" i="12"/>
  <c r="O185" i="12" s="1"/>
  <c r="L184" i="12"/>
  <c r="O184" i="12" s="1"/>
  <c r="L183" i="12"/>
  <c r="O183" i="12" s="1"/>
  <c r="L182" i="12"/>
  <c r="O182" i="12" s="1"/>
  <c r="L181" i="12"/>
  <c r="O181" i="12" s="1"/>
  <c r="L180" i="12"/>
  <c r="O180" i="12" s="1"/>
  <c r="L179" i="12"/>
  <c r="O179" i="12" s="1"/>
  <c r="L178" i="12"/>
  <c r="O178" i="12" s="1"/>
  <c r="L177" i="12"/>
  <c r="O177" i="12" s="1"/>
  <c r="L176" i="12"/>
  <c r="O176" i="12" s="1"/>
  <c r="L175" i="12"/>
  <c r="O175" i="12" s="1"/>
  <c r="L174" i="12"/>
  <c r="O174" i="12" s="1"/>
  <c r="L173" i="12"/>
  <c r="O173" i="12" s="1"/>
  <c r="L172" i="12"/>
  <c r="O172" i="12" s="1"/>
  <c r="L171" i="12"/>
  <c r="O171" i="12" s="1"/>
  <c r="L170" i="12"/>
  <c r="O170" i="12" s="1"/>
  <c r="L169" i="12"/>
  <c r="O169" i="12" s="1"/>
  <c r="L168" i="12"/>
  <c r="O168" i="12" s="1"/>
  <c r="L167" i="12"/>
  <c r="O167" i="12" s="1"/>
  <c r="L166" i="12"/>
  <c r="O166" i="12" s="1"/>
  <c r="L165" i="12"/>
  <c r="O165" i="12" s="1"/>
  <c r="L164" i="12"/>
  <c r="O164" i="12" s="1"/>
  <c r="L163" i="12"/>
  <c r="O163" i="12" s="1"/>
  <c r="L162" i="12"/>
  <c r="O162" i="12" s="1"/>
  <c r="L161" i="12"/>
  <c r="O161" i="12" s="1"/>
  <c r="L160" i="12"/>
  <c r="O160" i="12" s="1"/>
  <c r="L159" i="12"/>
  <c r="O159" i="12" s="1"/>
  <c r="L158" i="12"/>
  <c r="O158" i="12" s="1"/>
  <c r="L157" i="12"/>
  <c r="O157" i="12" s="1"/>
  <c r="L156" i="12"/>
  <c r="O156" i="12" s="1"/>
  <c r="L155" i="12"/>
  <c r="O155" i="12" s="1"/>
  <c r="L154" i="12"/>
  <c r="O154" i="12" s="1"/>
  <c r="L153" i="12"/>
  <c r="O153" i="12" s="1"/>
  <c r="L152" i="12"/>
  <c r="O152" i="12" s="1"/>
  <c r="L151" i="12"/>
  <c r="O151" i="12" s="1"/>
  <c r="L150" i="12"/>
  <c r="O150" i="12" s="1"/>
  <c r="L149" i="12"/>
  <c r="O149" i="12" s="1"/>
  <c r="L148" i="12"/>
  <c r="O148" i="12" s="1"/>
  <c r="L147" i="12"/>
  <c r="O147" i="12" s="1"/>
  <c r="L146" i="12"/>
  <c r="O146" i="12" s="1"/>
  <c r="L145" i="12"/>
  <c r="O145" i="12" s="1"/>
  <c r="L144" i="12"/>
  <c r="O144" i="12" s="1"/>
  <c r="L143" i="12"/>
  <c r="O143" i="12" s="1"/>
  <c r="L142" i="12"/>
  <c r="O142" i="12" s="1"/>
  <c r="L141" i="12"/>
  <c r="O141" i="12" s="1"/>
  <c r="L140" i="12"/>
  <c r="O140" i="12" s="1"/>
  <c r="L139" i="12"/>
  <c r="O139" i="12" s="1"/>
  <c r="L138" i="12"/>
  <c r="O138" i="12" s="1"/>
  <c r="L137" i="12"/>
  <c r="O137" i="12" s="1"/>
  <c r="L136" i="12"/>
  <c r="O136" i="12" s="1"/>
  <c r="L135" i="12"/>
  <c r="O135" i="12" s="1"/>
  <c r="L134" i="12"/>
  <c r="O134" i="12" s="1"/>
  <c r="L133" i="12"/>
  <c r="O133" i="12" s="1"/>
  <c r="L132" i="12"/>
  <c r="O132" i="12" s="1"/>
  <c r="L131" i="12"/>
  <c r="O131" i="12" s="1"/>
  <c r="L130" i="12"/>
  <c r="O130" i="12" s="1"/>
  <c r="L129" i="12"/>
  <c r="O129" i="12" s="1"/>
  <c r="L128" i="12"/>
  <c r="O128" i="12" s="1"/>
  <c r="L127" i="12"/>
  <c r="O127" i="12" s="1"/>
  <c r="L126" i="12"/>
  <c r="O126" i="12" s="1"/>
  <c r="L125" i="12"/>
  <c r="O125" i="12" s="1"/>
  <c r="L124" i="12"/>
  <c r="O124" i="12" s="1"/>
  <c r="L123" i="12"/>
  <c r="O123" i="12" s="1"/>
  <c r="L122" i="12"/>
  <c r="O122" i="12" s="1"/>
  <c r="L121" i="12"/>
  <c r="O121" i="12" s="1"/>
  <c r="L120" i="12"/>
  <c r="O120" i="12" s="1"/>
  <c r="L119" i="12"/>
  <c r="O119" i="12" s="1"/>
  <c r="L118" i="12"/>
  <c r="O118" i="12" s="1"/>
  <c r="L117" i="12"/>
  <c r="O117" i="12" s="1"/>
  <c r="L116" i="12"/>
  <c r="O116" i="12" s="1"/>
  <c r="L115" i="12"/>
  <c r="O115" i="12" s="1"/>
  <c r="L114" i="12"/>
  <c r="O114" i="12" s="1"/>
  <c r="L113" i="12"/>
  <c r="O113" i="12" s="1"/>
  <c r="L112" i="12"/>
  <c r="O112" i="12" s="1"/>
  <c r="L111" i="12"/>
  <c r="O111" i="12" s="1"/>
  <c r="L110" i="12"/>
  <c r="O110" i="12" s="1"/>
  <c r="L109" i="12"/>
  <c r="O109" i="12" s="1"/>
  <c r="L108" i="12"/>
  <c r="O108" i="12" s="1"/>
  <c r="L107" i="12"/>
  <c r="O107" i="12" s="1"/>
  <c r="L106" i="12"/>
  <c r="O106" i="12" s="1"/>
  <c r="L105" i="12"/>
  <c r="O105" i="12" s="1"/>
  <c r="L104" i="12"/>
  <c r="O104" i="12" s="1"/>
  <c r="L103" i="12"/>
  <c r="O103" i="12" s="1"/>
  <c r="L102" i="12"/>
  <c r="O102" i="12" s="1"/>
  <c r="L101" i="12"/>
  <c r="O101" i="12" s="1"/>
  <c r="L100" i="12"/>
  <c r="O100" i="12" s="1"/>
  <c r="L99" i="12"/>
  <c r="O99" i="12" s="1"/>
  <c r="L98" i="12"/>
  <c r="O98" i="12" s="1"/>
  <c r="L97" i="12"/>
  <c r="O97" i="12" s="1"/>
  <c r="L96" i="12"/>
  <c r="O96" i="12" s="1"/>
  <c r="L95" i="12"/>
  <c r="O95" i="12" s="1"/>
  <c r="L94" i="12"/>
  <c r="O94" i="12" s="1"/>
  <c r="L93" i="12"/>
  <c r="O93" i="12" s="1"/>
  <c r="L92" i="12"/>
  <c r="O92" i="12" s="1"/>
  <c r="L91" i="12"/>
  <c r="O91" i="12" s="1"/>
  <c r="L90" i="12"/>
  <c r="O90" i="12" s="1"/>
  <c r="L89" i="12"/>
  <c r="O89" i="12" s="1"/>
  <c r="L88" i="12"/>
  <c r="O88" i="12" s="1"/>
  <c r="L87" i="12"/>
  <c r="O87" i="12" s="1"/>
  <c r="L86" i="12"/>
  <c r="O86" i="12" s="1"/>
  <c r="L85" i="12"/>
  <c r="O85" i="12" s="1"/>
  <c r="L84" i="12"/>
  <c r="O84" i="12" s="1"/>
  <c r="L83" i="12"/>
  <c r="O83" i="12" s="1"/>
  <c r="L82" i="12"/>
  <c r="O82" i="12" s="1"/>
  <c r="L81" i="12"/>
  <c r="O81" i="12" s="1"/>
  <c r="L80" i="12"/>
  <c r="O80" i="12" s="1"/>
  <c r="L79" i="12"/>
  <c r="O79" i="12" s="1"/>
  <c r="L78" i="12"/>
  <c r="O78" i="12" s="1"/>
  <c r="L77" i="12"/>
  <c r="O77" i="12" s="1"/>
  <c r="L76" i="12"/>
  <c r="O76" i="12" s="1"/>
  <c r="L75" i="12"/>
  <c r="O75" i="12" s="1"/>
  <c r="L74" i="12"/>
  <c r="O74" i="12" s="1"/>
  <c r="L73" i="12"/>
  <c r="O73" i="12" s="1"/>
  <c r="L72" i="12"/>
  <c r="O72" i="12" s="1"/>
  <c r="L71" i="12"/>
  <c r="O71" i="12" s="1"/>
  <c r="L70" i="12"/>
  <c r="O70" i="12" s="1"/>
  <c r="L69" i="12"/>
  <c r="O69" i="12" s="1"/>
  <c r="L68" i="12"/>
  <c r="O68" i="12" s="1"/>
  <c r="L67" i="12"/>
  <c r="O67" i="12" s="1"/>
  <c r="L66" i="12"/>
  <c r="O66" i="12" s="1"/>
  <c r="L65" i="12"/>
  <c r="O65" i="12" s="1"/>
  <c r="L64" i="12"/>
  <c r="O64" i="12" s="1"/>
  <c r="L63" i="12"/>
  <c r="O63" i="12" s="1"/>
  <c r="L62" i="12"/>
  <c r="O62" i="12" s="1"/>
  <c r="L61" i="12"/>
  <c r="O61" i="12" s="1"/>
  <c r="L60" i="12"/>
  <c r="O60" i="12" s="1"/>
  <c r="L59" i="12"/>
  <c r="O59" i="12" s="1"/>
  <c r="L58" i="12"/>
  <c r="O58" i="12" s="1"/>
  <c r="L57" i="12"/>
  <c r="O57" i="12" s="1"/>
  <c r="L56" i="12"/>
  <c r="O56" i="12" s="1"/>
  <c r="L55" i="12"/>
  <c r="O55" i="12" s="1"/>
  <c r="L54" i="12"/>
  <c r="O54" i="12" s="1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7" i="12"/>
  <c r="O47" i="12" s="1"/>
  <c r="L46" i="12"/>
  <c r="O46" i="12" s="1"/>
  <c r="L45" i="12"/>
  <c r="O45" i="12" s="1"/>
  <c r="L44" i="12"/>
  <c r="O44" i="12" s="1"/>
  <c r="L43" i="12"/>
  <c r="O43" i="12" s="1"/>
  <c r="L42" i="12"/>
  <c r="O42" i="12" s="1"/>
  <c r="L41" i="12"/>
  <c r="O41" i="12" s="1"/>
  <c r="L40" i="12"/>
  <c r="O40" i="12" s="1"/>
  <c r="L39" i="12"/>
  <c r="O39" i="12" s="1"/>
  <c r="L38" i="12"/>
  <c r="O38" i="12" s="1"/>
  <c r="L37" i="12"/>
  <c r="O37" i="12" s="1"/>
  <c r="L36" i="12"/>
  <c r="O36" i="12" s="1"/>
  <c r="L35" i="12"/>
  <c r="O35" i="12" s="1"/>
  <c r="L34" i="12"/>
  <c r="O34" i="12" s="1"/>
  <c r="L33" i="12"/>
  <c r="O33" i="12" s="1"/>
  <c r="L32" i="12"/>
  <c r="O32" i="12" s="1"/>
  <c r="L31" i="12"/>
  <c r="O31" i="12" s="1"/>
  <c r="L30" i="12"/>
  <c r="O30" i="12" s="1"/>
  <c r="L29" i="12"/>
  <c r="O29" i="12" s="1"/>
  <c r="L28" i="12"/>
  <c r="O28" i="12" s="1"/>
  <c r="L27" i="12"/>
  <c r="O27" i="12" s="1"/>
  <c r="L26" i="12"/>
  <c r="O26" i="12" s="1"/>
  <c r="L25" i="12"/>
  <c r="O25" i="12" s="1"/>
  <c r="L24" i="12"/>
  <c r="O24" i="12" s="1"/>
  <c r="L23" i="12"/>
  <c r="O23" i="12" s="1"/>
  <c r="L22" i="12"/>
  <c r="O22" i="12" s="1"/>
  <c r="L21" i="12"/>
  <c r="O21" i="12" s="1"/>
  <c r="L20" i="12"/>
  <c r="O20" i="12" s="1"/>
  <c r="L19" i="12"/>
  <c r="O19" i="12" s="1"/>
  <c r="L18" i="12"/>
  <c r="O18" i="12" s="1"/>
  <c r="L17" i="12"/>
  <c r="O17" i="12" s="1"/>
  <c r="L16" i="12"/>
  <c r="O16" i="12" s="1"/>
  <c r="L15" i="12"/>
  <c r="O15" i="12" s="1"/>
  <c r="L14" i="12"/>
  <c r="O14" i="12" s="1"/>
  <c r="L13" i="12"/>
  <c r="O13" i="12" s="1"/>
  <c r="L12" i="12"/>
  <c r="O12" i="12" s="1"/>
  <c r="L11" i="12"/>
  <c r="O11" i="12" s="1"/>
  <c r="L10" i="12"/>
  <c r="O10" i="12" s="1"/>
  <c r="L9" i="12"/>
  <c r="O9" i="12" s="1"/>
  <c r="L8" i="12"/>
  <c r="O8" i="12" s="1"/>
  <c r="L7" i="12"/>
  <c r="O7" i="12" s="1"/>
  <c r="L6" i="12"/>
  <c r="O6" i="12" s="1"/>
  <c r="L5" i="12"/>
  <c r="O5" i="12" s="1"/>
  <c r="L4" i="12"/>
  <c r="O4" i="12" s="1"/>
  <c r="L3" i="12"/>
  <c r="O3" i="12" s="1"/>
  <c r="L2" i="12"/>
  <c r="O2" i="12" s="1"/>
  <c r="O299" i="12" l="1"/>
  <c r="Q299" i="12" s="1"/>
  <c r="O298" i="12"/>
  <c r="Q298" i="12" s="1"/>
  <c r="AC299" i="12"/>
  <c r="AC298" i="12"/>
  <c r="AC297" i="12"/>
  <c r="K112" i="11"/>
  <c r="I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L297" i="12"/>
  <c r="AJ297" i="12"/>
  <c r="R297" i="10" s="1"/>
  <c r="AI297" i="12"/>
  <c r="AH297" i="12"/>
  <c r="AG297" i="12"/>
  <c r="AF297" i="12"/>
  <c r="AL296" i="12"/>
  <c r="AJ296" i="12"/>
  <c r="R296" i="10" s="1"/>
  <c r="AI296" i="12"/>
  <c r="AH296" i="12"/>
  <c r="AG296" i="12"/>
  <c r="AF296" i="12"/>
  <c r="AL295" i="12"/>
  <c r="AJ295" i="12"/>
  <c r="R295" i="10" s="1"/>
  <c r="AI295" i="12"/>
  <c r="AH295" i="12"/>
  <c r="AG295" i="12"/>
  <c r="AF295" i="12"/>
  <c r="AL294" i="12"/>
  <c r="AJ294" i="12"/>
  <c r="R294" i="10" s="1"/>
  <c r="AI294" i="12"/>
  <c r="AH294" i="12"/>
  <c r="AG294" i="12"/>
  <c r="AF294" i="12"/>
  <c r="AK297" i="12"/>
  <c r="Q297" i="12" l="1"/>
  <c r="P297" i="12"/>
  <c r="Q296" i="12"/>
  <c r="P296" i="12"/>
  <c r="Q295" i="12"/>
  <c r="P295" i="12"/>
  <c r="AC296" i="12"/>
  <c r="AC295" i="12"/>
  <c r="AK296" i="12"/>
  <c r="AK295" i="12"/>
  <c r="K111" i="11"/>
  <c r="I111" i="11" s="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E111" i="9"/>
  <c r="E295" i="10"/>
  <c r="M296" i="28"/>
  <c r="M295" i="28"/>
  <c r="M294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4" i="28"/>
  <c r="F294" i="28"/>
  <c r="H294" i="28" s="1"/>
  <c r="J294" i="28" s="1"/>
  <c r="F293" i="28"/>
  <c r="H293" i="28" s="1"/>
  <c r="J293" i="28" s="1"/>
  <c r="F292" i="28"/>
  <c r="H292" i="28" s="1"/>
  <c r="J292" i="28" s="1"/>
  <c r="F291" i="28"/>
  <c r="H291" i="28" s="1"/>
  <c r="J291" i="28" s="1"/>
  <c r="F290" i="28"/>
  <c r="H290" i="28" s="1"/>
  <c r="J290" i="28" s="1"/>
  <c r="F289" i="28"/>
  <c r="F288" i="28"/>
  <c r="H288" i="28" s="1"/>
  <c r="J288" i="28" s="1"/>
  <c r="F287" i="28"/>
  <c r="H287" i="28" s="1"/>
  <c r="J287" i="28" s="1"/>
  <c r="F286" i="28"/>
  <c r="H286" i="28" s="1"/>
  <c r="J286" i="28" s="1"/>
  <c r="F285" i="28"/>
  <c r="H285" i="28" s="1"/>
  <c r="J285" i="28" s="1"/>
  <c r="F284" i="28"/>
  <c r="H284" i="28" s="1"/>
  <c r="J284" i="28" s="1"/>
  <c r="F283" i="28"/>
  <c r="H283" i="28" s="1"/>
  <c r="J283" i="28" s="1"/>
  <c r="F282" i="28"/>
  <c r="H282" i="28" s="1"/>
  <c r="J282" i="28" s="1"/>
  <c r="F281" i="28"/>
  <c r="F280" i="28"/>
  <c r="H280" i="28" s="1"/>
  <c r="J280" i="28" s="1"/>
  <c r="F279" i="28"/>
  <c r="H279" i="28" s="1"/>
  <c r="J279" i="28" s="1"/>
  <c r="F278" i="28"/>
  <c r="H278" i="28" s="1"/>
  <c r="J278" i="28" s="1"/>
  <c r="F277" i="28"/>
  <c r="H277" i="28" s="1"/>
  <c r="J277" i="28" s="1"/>
  <c r="F276" i="28"/>
  <c r="H276" i="28" s="1"/>
  <c r="J276" i="28" s="1"/>
  <c r="F275" i="28"/>
  <c r="H275" i="28" s="1"/>
  <c r="J275" i="28" s="1"/>
  <c r="F274" i="28"/>
  <c r="H274" i="28" s="1"/>
  <c r="J274" i="28" s="1"/>
  <c r="F273" i="28"/>
  <c r="F272" i="28"/>
  <c r="H272" i="28" s="1"/>
  <c r="J272" i="28" s="1"/>
  <c r="F271" i="28"/>
  <c r="H271" i="28" s="1"/>
  <c r="J271" i="28" s="1"/>
  <c r="F270" i="28"/>
  <c r="H270" i="28" s="1"/>
  <c r="J270" i="28" s="1"/>
  <c r="F269" i="28"/>
  <c r="H269" i="28" s="1"/>
  <c r="J269" i="28" s="1"/>
  <c r="F268" i="28"/>
  <c r="H268" i="28" s="1"/>
  <c r="J268" i="28" s="1"/>
  <c r="F267" i="28"/>
  <c r="H267" i="28" s="1"/>
  <c r="J267" i="28" s="1"/>
  <c r="F266" i="28"/>
  <c r="H266" i="28" s="1"/>
  <c r="J266" i="28" s="1"/>
  <c r="F265" i="28"/>
  <c r="F264" i="28"/>
  <c r="H264" i="28" s="1"/>
  <c r="J264" i="28" s="1"/>
  <c r="F263" i="28"/>
  <c r="H263" i="28" s="1"/>
  <c r="J263" i="28" s="1"/>
  <c r="F262" i="28"/>
  <c r="H262" i="28" s="1"/>
  <c r="J262" i="28" s="1"/>
  <c r="F261" i="28"/>
  <c r="H261" i="28" s="1"/>
  <c r="J261" i="28" s="1"/>
  <c r="F260" i="28"/>
  <c r="H260" i="28" s="1"/>
  <c r="J260" i="28" s="1"/>
  <c r="F259" i="28"/>
  <c r="H259" i="28" s="1"/>
  <c r="J259" i="28" s="1"/>
  <c r="F258" i="28"/>
  <c r="H258" i="28" s="1"/>
  <c r="J258" i="28" s="1"/>
  <c r="F257" i="28"/>
  <c r="F256" i="28"/>
  <c r="H256" i="28" s="1"/>
  <c r="J256" i="28" s="1"/>
  <c r="F255" i="28"/>
  <c r="H255" i="28" s="1"/>
  <c r="J255" i="28" s="1"/>
  <c r="F254" i="28"/>
  <c r="H254" i="28" s="1"/>
  <c r="J254" i="28" s="1"/>
  <c r="F253" i="28"/>
  <c r="H253" i="28" s="1"/>
  <c r="J253" i="28" s="1"/>
  <c r="F252" i="28"/>
  <c r="H252" i="28" s="1"/>
  <c r="J252" i="28" s="1"/>
  <c r="F251" i="28"/>
  <c r="H251" i="28" s="1"/>
  <c r="J251" i="28" s="1"/>
  <c r="F250" i="28"/>
  <c r="H250" i="28" s="1"/>
  <c r="J250" i="28" s="1"/>
  <c r="F249" i="28"/>
  <c r="F248" i="28"/>
  <c r="H248" i="28" s="1"/>
  <c r="J248" i="28" s="1"/>
  <c r="F247" i="28"/>
  <c r="H247" i="28" s="1"/>
  <c r="J247" i="28" s="1"/>
  <c r="F246" i="28"/>
  <c r="H246" i="28" s="1"/>
  <c r="J246" i="28" s="1"/>
  <c r="F245" i="28"/>
  <c r="H245" i="28" s="1"/>
  <c r="J245" i="28" s="1"/>
  <c r="F244" i="28"/>
  <c r="H244" i="28" s="1"/>
  <c r="J244" i="28" s="1"/>
  <c r="F243" i="28"/>
  <c r="H243" i="28" s="1"/>
  <c r="J243" i="28" s="1"/>
  <c r="F242" i="28"/>
  <c r="H242" i="28" s="1"/>
  <c r="J242" i="28" s="1"/>
  <c r="F241" i="28"/>
  <c r="F240" i="28"/>
  <c r="H240" i="28" s="1"/>
  <c r="J240" i="28" s="1"/>
  <c r="F239" i="28"/>
  <c r="H239" i="28" s="1"/>
  <c r="J239" i="28" s="1"/>
  <c r="F238" i="28"/>
  <c r="H238" i="28" s="1"/>
  <c r="J238" i="28" s="1"/>
  <c r="F237" i="28"/>
  <c r="H237" i="28" s="1"/>
  <c r="J237" i="28" s="1"/>
  <c r="F236" i="28"/>
  <c r="H236" i="28" s="1"/>
  <c r="J236" i="28" s="1"/>
  <c r="F235" i="28"/>
  <c r="H235" i="28" s="1"/>
  <c r="J235" i="28" s="1"/>
  <c r="F234" i="28"/>
  <c r="H234" i="28" s="1"/>
  <c r="J234" i="28" s="1"/>
  <c r="F233" i="28"/>
  <c r="F232" i="28"/>
  <c r="H232" i="28" s="1"/>
  <c r="J232" i="28" s="1"/>
  <c r="F231" i="28"/>
  <c r="H231" i="28" s="1"/>
  <c r="J231" i="28" s="1"/>
  <c r="F230" i="28"/>
  <c r="H230" i="28" s="1"/>
  <c r="J230" i="28" s="1"/>
  <c r="F229" i="28"/>
  <c r="H229" i="28" s="1"/>
  <c r="J229" i="28" s="1"/>
  <c r="F228" i="28"/>
  <c r="H228" i="28" s="1"/>
  <c r="J228" i="28" s="1"/>
  <c r="F227" i="28"/>
  <c r="H227" i="28" s="1"/>
  <c r="J227" i="28" s="1"/>
  <c r="F226" i="28"/>
  <c r="H226" i="28" s="1"/>
  <c r="J226" i="28" s="1"/>
  <c r="F225" i="28"/>
  <c r="F224" i="28"/>
  <c r="H224" i="28" s="1"/>
  <c r="J224" i="28" s="1"/>
  <c r="F223" i="28"/>
  <c r="H223" i="28" s="1"/>
  <c r="J223" i="28" s="1"/>
  <c r="F222" i="28"/>
  <c r="H222" i="28" s="1"/>
  <c r="J222" i="28" s="1"/>
  <c r="F221" i="28"/>
  <c r="H221" i="28" s="1"/>
  <c r="J221" i="28" s="1"/>
  <c r="F220" i="28"/>
  <c r="H220" i="28" s="1"/>
  <c r="J220" i="28" s="1"/>
  <c r="F219" i="28"/>
  <c r="H219" i="28" s="1"/>
  <c r="J219" i="28" s="1"/>
  <c r="F218" i="28"/>
  <c r="H218" i="28" s="1"/>
  <c r="J218" i="28" s="1"/>
  <c r="F217" i="28"/>
  <c r="F216" i="28"/>
  <c r="H216" i="28" s="1"/>
  <c r="J216" i="28" s="1"/>
  <c r="F215" i="28"/>
  <c r="H215" i="28" s="1"/>
  <c r="J215" i="28" s="1"/>
  <c r="F214" i="28"/>
  <c r="H214" i="28" s="1"/>
  <c r="J214" i="28" s="1"/>
  <c r="F213" i="28"/>
  <c r="H213" i="28" s="1"/>
  <c r="J213" i="28" s="1"/>
  <c r="F212" i="28"/>
  <c r="H212" i="28" s="1"/>
  <c r="J212" i="28" s="1"/>
  <c r="F211" i="28"/>
  <c r="H211" i="28" s="1"/>
  <c r="J211" i="28" s="1"/>
  <c r="F210" i="28"/>
  <c r="H210" i="28" s="1"/>
  <c r="J210" i="28" s="1"/>
  <c r="F209" i="28"/>
  <c r="F208" i="28"/>
  <c r="H208" i="28" s="1"/>
  <c r="J208" i="28" s="1"/>
  <c r="F207" i="28"/>
  <c r="H207" i="28" s="1"/>
  <c r="J207" i="28" s="1"/>
  <c r="F206" i="28"/>
  <c r="H206" i="28" s="1"/>
  <c r="J206" i="28" s="1"/>
  <c r="F205" i="28"/>
  <c r="H205" i="28" s="1"/>
  <c r="J205" i="28" s="1"/>
  <c r="F204" i="28"/>
  <c r="H204" i="28" s="1"/>
  <c r="J204" i="28" s="1"/>
  <c r="F203" i="28"/>
  <c r="H203" i="28" s="1"/>
  <c r="J203" i="28" s="1"/>
  <c r="F202" i="28"/>
  <c r="H202" i="28" s="1"/>
  <c r="J202" i="28" s="1"/>
  <c r="F201" i="28"/>
  <c r="F200" i="28"/>
  <c r="H200" i="28" s="1"/>
  <c r="J200" i="28" s="1"/>
  <c r="F199" i="28"/>
  <c r="H199" i="28" s="1"/>
  <c r="J199" i="28" s="1"/>
  <c r="L199" i="28" s="1"/>
  <c r="F198" i="28"/>
  <c r="H198" i="28" s="1"/>
  <c r="J198" i="28" s="1"/>
  <c r="F197" i="28"/>
  <c r="H197" i="28" s="1"/>
  <c r="J197" i="28" s="1"/>
  <c r="F196" i="28"/>
  <c r="H196" i="28" s="1"/>
  <c r="J196" i="28" s="1"/>
  <c r="F195" i="28"/>
  <c r="H195" i="28" s="1"/>
  <c r="J195" i="28" s="1"/>
  <c r="L195" i="28" s="1"/>
  <c r="F194" i="28"/>
  <c r="H194" i="28" s="1"/>
  <c r="J194" i="28" s="1"/>
  <c r="F193" i="28"/>
  <c r="F192" i="28"/>
  <c r="H192" i="28" s="1"/>
  <c r="J192" i="28" s="1"/>
  <c r="F191" i="28"/>
  <c r="H191" i="28" s="1"/>
  <c r="J191" i="28" s="1"/>
  <c r="F190" i="28"/>
  <c r="H190" i="28" s="1"/>
  <c r="J190" i="28" s="1"/>
  <c r="F189" i="28"/>
  <c r="H189" i="28" s="1"/>
  <c r="J189" i="28" s="1"/>
  <c r="F188" i="28"/>
  <c r="H188" i="28" s="1"/>
  <c r="J188" i="28" s="1"/>
  <c r="F187" i="28"/>
  <c r="H187" i="28" s="1"/>
  <c r="J187" i="28" s="1"/>
  <c r="F186" i="28"/>
  <c r="H186" i="28" s="1"/>
  <c r="J186" i="28" s="1"/>
  <c r="F185" i="28"/>
  <c r="F184" i="28"/>
  <c r="H184" i="28" s="1"/>
  <c r="J184" i="28" s="1"/>
  <c r="F183" i="28"/>
  <c r="H183" i="28" s="1"/>
  <c r="J183" i="28" s="1"/>
  <c r="F182" i="28"/>
  <c r="H182" i="28" s="1"/>
  <c r="J182" i="28" s="1"/>
  <c r="F181" i="28"/>
  <c r="H181" i="28" s="1"/>
  <c r="J181" i="28" s="1"/>
  <c r="F180" i="28"/>
  <c r="H180" i="28" s="1"/>
  <c r="J180" i="28" s="1"/>
  <c r="F179" i="28"/>
  <c r="H179" i="28" s="1"/>
  <c r="J179" i="28" s="1"/>
  <c r="F178" i="28"/>
  <c r="H178" i="28" s="1"/>
  <c r="J178" i="28" s="1"/>
  <c r="F177" i="28"/>
  <c r="F176" i="28"/>
  <c r="H176" i="28" s="1"/>
  <c r="J176" i="28" s="1"/>
  <c r="F175" i="28"/>
  <c r="H175" i="28" s="1"/>
  <c r="J175" i="28" s="1"/>
  <c r="F174" i="28"/>
  <c r="H174" i="28" s="1"/>
  <c r="J174" i="28" s="1"/>
  <c r="F173" i="28"/>
  <c r="H173" i="28" s="1"/>
  <c r="J173" i="28" s="1"/>
  <c r="F172" i="28"/>
  <c r="H172" i="28" s="1"/>
  <c r="J172" i="28" s="1"/>
  <c r="F171" i="28"/>
  <c r="H171" i="28" s="1"/>
  <c r="J171" i="28" s="1"/>
  <c r="F170" i="28"/>
  <c r="H170" i="28" s="1"/>
  <c r="J170" i="28" s="1"/>
  <c r="F169" i="28"/>
  <c r="H169" i="28" s="1"/>
  <c r="J169" i="28" s="1"/>
  <c r="F168" i="28"/>
  <c r="H168" i="28" s="1"/>
  <c r="J168" i="28" s="1"/>
  <c r="F167" i="28"/>
  <c r="H167" i="28" s="1"/>
  <c r="J167" i="28" s="1"/>
  <c r="L167" i="28" s="1"/>
  <c r="F166" i="28"/>
  <c r="H166" i="28" s="1"/>
  <c r="J166" i="28" s="1"/>
  <c r="F165" i="28"/>
  <c r="H165" i="28" s="1"/>
  <c r="J165" i="28" s="1"/>
  <c r="F164" i="28"/>
  <c r="H164" i="28" s="1"/>
  <c r="J164" i="28" s="1"/>
  <c r="F163" i="28"/>
  <c r="H163" i="28" s="1"/>
  <c r="J163" i="28" s="1"/>
  <c r="F162" i="28"/>
  <c r="H162" i="28" s="1"/>
  <c r="J162" i="28" s="1"/>
  <c r="F161" i="28"/>
  <c r="H161" i="28" s="1"/>
  <c r="J161" i="28" s="1"/>
  <c r="F160" i="28"/>
  <c r="H160" i="28" s="1"/>
  <c r="J160" i="28" s="1"/>
  <c r="F159" i="28"/>
  <c r="H159" i="28" s="1"/>
  <c r="J159" i="28" s="1"/>
  <c r="F158" i="28"/>
  <c r="H158" i="28" s="1"/>
  <c r="J158" i="28" s="1"/>
  <c r="F157" i="28"/>
  <c r="H157" i="28" s="1"/>
  <c r="J157" i="28" s="1"/>
  <c r="F156" i="28"/>
  <c r="H156" i="28" s="1"/>
  <c r="J156" i="28" s="1"/>
  <c r="F155" i="28"/>
  <c r="H155" i="28" s="1"/>
  <c r="J155" i="28" s="1"/>
  <c r="F154" i="28"/>
  <c r="H154" i="28" s="1"/>
  <c r="J154" i="28" s="1"/>
  <c r="F153" i="28"/>
  <c r="H153" i="28" s="1"/>
  <c r="J153" i="28" s="1"/>
  <c r="F152" i="28"/>
  <c r="H152" i="28" s="1"/>
  <c r="J152" i="28" s="1"/>
  <c r="F151" i="28"/>
  <c r="H151" i="28" s="1"/>
  <c r="J151" i="28" s="1"/>
  <c r="F150" i="28"/>
  <c r="H150" i="28" s="1"/>
  <c r="J150" i="28" s="1"/>
  <c r="F149" i="28"/>
  <c r="H149" i="28" s="1"/>
  <c r="J149" i="28" s="1"/>
  <c r="F148" i="28"/>
  <c r="H148" i="28" s="1"/>
  <c r="J148" i="28" s="1"/>
  <c r="F147" i="28"/>
  <c r="H147" i="28" s="1"/>
  <c r="J147" i="28" s="1"/>
  <c r="F146" i="28"/>
  <c r="H146" i="28" s="1"/>
  <c r="J146" i="28" s="1"/>
  <c r="F145" i="28"/>
  <c r="H145" i="28" s="1"/>
  <c r="J145" i="28" s="1"/>
  <c r="F144" i="28"/>
  <c r="H144" i="28" s="1"/>
  <c r="J144" i="28" s="1"/>
  <c r="F143" i="28"/>
  <c r="H143" i="28" s="1"/>
  <c r="J143" i="28" s="1"/>
  <c r="F142" i="28"/>
  <c r="H142" i="28" s="1"/>
  <c r="J142" i="28" s="1"/>
  <c r="F141" i="28"/>
  <c r="H141" i="28" s="1"/>
  <c r="J141" i="28" s="1"/>
  <c r="F140" i="28"/>
  <c r="H140" i="28" s="1"/>
  <c r="J140" i="28" s="1"/>
  <c r="F139" i="28"/>
  <c r="H139" i="28" s="1"/>
  <c r="J139" i="28" s="1"/>
  <c r="F138" i="28"/>
  <c r="H138" i="28" s="1"/>
  <c r="J138" i="28" s="1"/>
  <c r="F137" i="28"/>
  <c r="H137" i="28" s="1"/>
  <c r="J137" i="28" s="1"/>
  <c r="F136" i="28"/>
  <c r="H136" i="28" s="1"/>
  <c r="J136" i="28" s="1"/>
  <c r="F135" i="28"/>
  <c r="H135" i="28" s="1"/>
  <c r="J135" i="28" s="1"/>
  <c r="L135" i="28" s="1"/>
  <c r="F134" i="28"/>
  <c r="H134" i="28" s="1"/>
  <c r="J134" i="28" s="1"/>
  <c r="F133" i="28"/>
  <c r="H133" i="28" s="1"/>
  <c r="J133" i="28" s="1"/>
  <c r="F132" i="28"/>
  <c r="H132" i="28" s="1"/>
  <c r="J132" i="28" s="1"/>
  <c r="F131" i="28"/>
  <c r="H131" i="28" s="1"/>
  <c r="J131" i="28" s="1"/>
  <c r="F130" i="28"/>
  <c r="H130" i="28" s="1"/>
  <c r="J130" i="28" s="1"/>
  <c r="F129" i="28"/>
  <c r="H129" i="28" s="1"/>
  <c r="J129" i="28" s="1"/>
  <c r="F128" i="28"/>
  <c r="H128" i="28" s="1"/>
  <c r="J128" i="28" s="1"/>
  <c r="F127" i="28"/>
  <c r="H127" i="28" s="1"/>
  <c r="J127" i="28" s="1"/>
  <c r="F126" i="28"/>
  <c r="H126" i="28" s="1"/>
  <c r="J126" i="28" s="1"/>
  <c r="F125" i="28"/>
  <c r="H125" i="28" s="1"/>
  <c r="J125" i="28" s="1"/>
  <c r="F124" i="28"/>
  <c r="H124" i="28" s="1"/>
  <c r="J124" i="28" s="1"/>
  <c r="F123" i="28"/>
  <c r="H123" i="28" s="1"/>
  <c r="J123" i="28" s="1"/>
  <c r="F122" i="28"/>
  <c r="H122" i="28" s="1"/>
  <c r="J122" i="28" s="1"/>
  <c r="F121" i="28"/>
  <c r="H121" i="28" s="1"/>
  <c r="J121" i="28" s="1"/>
  <c r="F120" i="28"/>
  <c r="H120" i="28" s="1"/>
  <c r="J120" i="28" s="1"/>
  <c r="F119" i="28"/>
  <c r="H119" i="28" s="1"/>
  <c r="J119" i="28" s="1"/>
  <c r="F118" i="28"/>
  <c r="H118" i="28" s="1"/>
  <c r="J118" i="28" s="1"/>
  <c r="F117" i="28"/>
  <c r="H117" i="28" s="1"/>
  <c r="J117" i="28" s="1"/>
  <c r="F116" i="28"/>
  <c r="H116" i="28" s="1"/>
  <c r="J116" i="28" s="1"/>
  <c r="F115" i="28"/>
  <c r="H115" i="28" s="1"/>
  <c r="J115" i="28" s="1"/>
  <c r="F114" i="28"/>
  <c r="H114" i="28" s="1"/>
  <c r="J114" i="28" s="1"/>
  <c r="F113" i="28"/>
  <c r="H113" i="28" s="1"/>
  <c r="J113" i="28" s="1"/>
  <c r="F112" i="28"/>
  <c r="H112" i="28" s="1"/>
  <c r="J112" i="28" s="1"/>
  <c r="F111" i="28"/>
  <c r="H111" i="28" s="1"/>
  <c r="J111" i="28" s="1"/>
  <c r="F110" i="28"/>
  <c r="H110" i="28" s="1"/>
  <c r="J110" i="28" s="1"/>
  <c r="F109" i="28"/>
  <c r="H109" i="28" s="1"/>
  <c r="J109" i="28" s="1"/>
  <c r="F108" i="28"/>
  <c r="H108" i="28" s="1"/>
  <c r="J108" i="28" s="1"/>
  <c r="F107" i="28"/>
  <c r="H107" i="28" s="1"/>
  <c r="J107" i="28" s="1"/>
  <c r="F106" i="28"/>
  <c r="H106" i="28" s="1"/>
  <c r="J106" i="28" s="1"/>
  <c r="F105" i="28"/>
  <c r="H105" i="28" s="1"/>
  <c r="J105" i="28" s="1"/>
  <c r="F104" i="28"/>
  <c r="H104" i="28" s="1"/>
  <c r="J104" i="28" s="1"/>
  <c r="F103" i="28"/>
  <c r="H103" i="28" s="1"/>
  <c r="J103" i="28" s="1"/>
  <c r="L103" i="28" s="1"/>
  <c r="F102" i="28"/>
  <c r="H102" i="28" s="1"/>
  <c r="J102" i="28" s="1"/>
  <c r="F101" i="28"/>
  <c r="H101" i="28" s="1"/>
  <c r="J101" i="28" s="1"/>
  <c r="F100" i="28"/>
  <c r="H100" i="28" s="1"/>
  <c r="J100" i="28" s="1"/>
  <c r="F99" i="28"/>
  <c r="H99" i="28" s="1"/>
  <c r="J99" i="28" s="1"/>
  <c r="F98" i="28"/>
  <c r="H98" i="28" s="1"/>
  <c r="J98" i="28" s="1"/>
  <c r="F97" i="28"/>
  <c r="H97" i="28" s="1"/>
  <c r="J97" i="28" s="1"/>
  <c r="F96" i="28"/>
  <c r="H96" i="28" s="1"/>
  <c r="J96" i="28" s="1"/>
  <c r="F95" i="28"/>
  <c r="H95" i="28" s="1"/>
  <c r="J95" i="28" s="1"/>
  <c r="F94" i="28"/>
  <c r="H94" i="28" s="1"/>
  <c r="J94" i="28" s="1"/>
  <c r="F93" i="28"/>
  <c r="H93" i="28" s="1"/>
  <c r="J93" i="28" s="1"/>
  <c r="F92" i="28"/>
  <c r="H92" i="28" s="1"/>
  <c r="J92" i="28" s="1"/>
  <c r="F91" i="28"/>
  <c r="H91" i="28" s="1"/>
  <c r="J91" i="28" s="1"/>
  <c r="F90" i="28"/>
  <c r="H90" i="28" s="1"/>
  <c r="J90" i="28" s="1"/>
  <c r="F89" i="28"/>
  <c r="H89" i="28" s="1"/>
  <c r="J89" i="28" s="1"/>
  <c r="F88" i="28"/>
  <c r="H88" i="28" s="1"/>
  <c r="J88" i="28" s="1"/>
  <c r="F87" i="28"/>
  <c r="H87" i="28" s="1"/>
  <c r="J87" i="28" s="1"/>
  <c r="F86" i="28"/>
  <c r="H86" i="28" s="1"/>
  <c r="J86" i="28" s="1"/>
  <c r="F85" i="28"/>
  <c r="H85" i="28" s="1"/>
  <c r="J85" i="28" s="1"/>
  <c r="F84" i="28"/>
  <c r="H84" i="28" s="1"/>
  <c r="J84" i="28" s="1"/>
  <c r="F83" i="28"/>
  <c r="H83" i="28" s="1"/>
  <c r="J83" i="28" s="1"/>
  <c r="F82" i="28"/>
  <c r="H82" i="28" s="1"/>
  <c r="J82" i="28" s="1"/>
  <c r="F81" i="28"/>
  <c r="H81" i="28" s="1"/>
  <c r="J81" i="28" s="1"/>
  <c r="F80" i="28"/>
  <c r="H80" i="28" s="1"/>
  <c r="J80" i="28" s="1"/>
  <c r="F79" i="28"/>
  <c r="H79" i="28" s="1"/>
  <c r="J79" i="28" s="1"/>
  <c r="F78" i="28"/>
  <c r="H78" i="28" s="1"/>
  <c r="J78" i="28" s="1"/>
  <c r="F77" i="28"/>
  <c r="H77" i="28" s="1"/>
  <c r="J77" i="28" s="1"/>
  <c r="F76" i="28"/>
  <c r="H76" i="28" s="1"/>
  <c r="J76" i="28" s="1"/>
  <c r="F75" i="28"/>
  <c r="H75" i="28" s="1"/>
  <c r="J75" i="28" s="1"/>
  <c r="F74" i="28"/>
  <c r="H74" i="28" s="1"/>
  <c r="J74" i="28" s="1"/>
  <c r="F73" i="28"/>
  <c r="H73" i="28" s="1"/>
  <c r="J73" i="28" s="1"/>
  <c r="F72" i="28"/>
  <c r="H72" i="28" s="1"/>
  <c r="J72" i="28" s="1"/>
  <c r="F71" i="28"/>
  <c r="H71" i="28" s="1"/>
  <c r="J71" i="28" s="1"/>
  <c r="L71" i="28" s="1"/>
  <c r="F70" i="28"/>
  <c r="H70" i="28" s="1"/>
  <c r="J70" i="28" s="1"/>
  <c r="F69" i="28"/>
  <c r="H69" i="28" s="1"/>
  <c r="J69" i="28" s="1"/>
  <c r="F68" i="28"/>
  <c r="H68" i="28" s="1"/>
  <c r="J68" i="28" s="1"/>
  <c r="F67" i="28"/>
  <c r="H67" i="28" s="1"/>
  <c r="J67" i="28" s="1"/>
  <c r="F66" i="28"/>
  <c r="H66" i="28" s="1"/>
  <c r="J66" i="28" s="1"/>
  <c r="F65" i="28"/>
  <c r="H65" i="28" s="1"/>
  <c r="J65" i="28" s="1"/>
  <c r="F64" i="28"/>
  <c r="H64" i="28" s="1"/>
  <c r="J64" i="28" s="1"/>
  <c r="F63" i="28"/>
  <c r="H63" i="28" s="1"/>
  <c r="J63" i="28" s="1"/>
  <c r="F62" i="28"/>
  <c r="H62" i="28" s="1"/>
  <c r="J62" i="28" s="1"/>
  <c r="F61" i="28"/>
  <c r="H61" i="28" s="1"/>
  <c r="J61" i="28" s="1"/>
  <c r="F60" i="28"/>
  <c r="H60" i="28" s="1"/>
  <c r="J60" i="28" s="1"/>
  <c r="F59" i="28"/>
  <c r="H59" i="28" s="1"/>
  <c r="J59" i="28" s="1"/>
  <c r="F58" i="28"/>
  <c r="H58" i="28" s="1"/>
  <c r="J58" i="28" s="1"/>
  <c r="F57" i="28"/>
  <c r="H57" i="28" s="1"/>
  <c r="J57" i="28" s="1"/>
  <c r="F56" i="28"/>
  <c r="H56" i="28" s="1"/>
  <c r="J56" i="28" s="1"/>
  <c r="F55" i="28"/>
  <c r="H55" i="28" s="1"/>
  <c r="J55" i="28" s="1"/>
  <c r="F54" i="28"/>
  <c r="H54" i="28" s="1"/>
  <c r="J54" i="28" s="1"/>
  <c r="F53" i="28"/>
  <c r="H53" i="28" s="1"/>
  <c r="J53" i="28" s="1"/>
  <c r="F52" i="28"/>
  <c r="H52" i="28" s="1"/>
  <c r="J52" i="28" s="1"/>
  <c r="F51" i="28"/>
  <c r="H51" i="28" s="1"/>
  <c r="J51" i="28" s="1"/>
  <c r="F50" i="28"/>
  <c r="H50" i="28" s="1"/>
  <c r="J50" i="28" s="1"/>
  <c r="F49" i="28"/>
  <c r="H49" i="28" s="1"/>
  <c r="J49" i="28" s="1"/>
  <c r="F48" i="28"/>
  <c r="H48" i="28" s="1"/>
  <c r="J48" i="28" s="1"/>
  <c r="F47" i="28"/>
  <c r="H47" i="28" s="1"/>
  <c r="J47" i="28" s="1"/>
  <c r="F46" i="28"/>
  <c r="H46" i="28" s="1"/>
  <c r="J46" i="28" s="1"/>
  <c r="F45" i="28"/>
  <c r="H45" i="28" s="1"/>
  <c r="J45" i="28" s="1"/>
  <c r="F44" i="28"/>
  <c r="H44" i="28" s="1"/>
  <c r="J44" i="28" s="1"/>
  <c r="F43" i="28"/>
  <c r="H43" i="28" s="1"/>
  <c r="J43" i="28" s="1"/>
  <c r="F42" i="28"/>
  <c r="H42" i="28" s="1"/>
  <c r="J42" i="28" s="1"/>
  <c r="F41" i="28"/>
  <c r="H41" i="28" s="1"/>
  <c r="J41" i="28" s="1"/>
  <c r="F40" i="28"/>
  <c r="H40" i="28" s="1"/>
  <c r="J40" i="28" s="1"/>
  <c r="F39" i="28"/>
  <c r="H39" i="28" s="1"/>
  <c r="J39" i="28" s="1"/>
  <c r="L39" i="28" s="1"/>
  <c r="F38" i="28"/>
  <c r="H38" i="28" s="1"/>
  <c r="J38" i="28" s="1"/>
  <c r="F37" i="28"/>
  <c r="H37" i="28" s="1"/>
  <c r="J37" i="28" s="1"/>
  <c r="F36" i="28"/>
  <c r="H36" i="28" s="1"/>
  <c r="J36" i="28" s="1"/>
  <c r="F35" i="28"/>
  <c r="H35" i="28" s="1"/>
  <c r="J35" i="28" s="1"/>
  <c r="F34" i="28"/>
  <c r="H34" i="28" s="1"/>
  <c r="J34" i="28" s="1"/>
  <c r="F33" i="28"/>
  <c r="H33" i="28" s="1"/>
  <c r="J33" i="28" s="1"/>
  <c r="F32" i="28"/>
  <c r="H32" i="28" s="1"/>
  <c r="J32" i="28" s="1"/>
  <c r="F31" i="28"/>
  <c r="H31" i="28" s="1"/>
  <c r="J31" i="28" s="1"/>
  <c r="F30" i="28"/>
  <c r="H30" i="28" s="1"/>
  <c r="J30" i="28" s="1"/>
  <c r="F29" i="28"/>
  <c r="H29" i="28" s="1"/>
  <c r="J29" i="28" s="1"/>
  <c r="F28" i="28"/>
  <c r="H28" i="28" s="1"/>
  <c r="J28" i="28" s="1"/>
  <c r="F27" i="28"/>
  <c r="H27" i="28" s="1"/>
  <c r="J27" i="28" s="1"/>
  <c r="F26" i="28"/>
  <c r="H26" i="28" s="1"/>
  <c r="J26" i="28" s="1"/>
  <c r="F25" i="28"/>
  <c r="H25" i="28" s="1"/>
  <c r="J25" i="28" s="1"/>
  <c r="F24" i="28"/>
  <c r="H24" i="28" s="1"/>
  <c r="J24" i="28" s="1"/>
  <c r="F23" i="28"/>
  <c r="H23" i="28" s="1"/>
  <c r="J23" i="28" s="1"/>
  <c r="F22" i="28"/>
  <c r="H22" i="28" s="1"/>
  <c r="J22" i="28" s="1"/>
  <c r="F21" i="28"/>
  <c r="H21" i="28" s="1"/>
  <c r="J21" i="28" s="1"/>
  <c r="F20" i="28"/>
  <c r="H20" i="28" s="1"/>
  <c r="J20" i="28" s="1"/>
  <c r="F19" i="28"/>
  <c r="H19" i="28" s="1"/>
  <c r="J19" i="28" s="1"/>
  <c r="F18" i="28"/>
  <c r="H18" i="28" s="1"/>
  <c r="J18" i="28" s="1"/>
  <c r="F17" i="28"/>
  <c r="H17" i="28" s="1"/>
  <c r="J17" i="28" s="1"/>
  <c r="F16" i="28"/>
  <c r="H16" i="28" s="1"/>
  <c r="J16" i="28" s="1"/>
  <c r="L16" i="28" s="1"/>
  <c r="F15" i="28"/>
  <c r="H15" i="28" s="1"/>
  <c r="J15" i="28" s="1"/>
  <c r="F14" i="28"/>
  <c r="H14" i="28" s="1"/>
  <c r="J14" i="28" s="1"/>
  <c r="F13" i="28"/>
  <c r="H13" i="28" s="1"/>
  <c r="J13" i="28" s="1"/>
  <c r="F12" i="28"/>
  <c r="H12" i="28" s="1"/>
  <c r="J12" i="28" s="1"/>
  <c r="F11" i="28"/>
  <c r="H11" i="28" s="1"/>
  <c r="J11" i="28" s="1"/>
  <c r="F10" i="28"/>
  <c r="H10" i="28" s="1"/>
  <c r="J10" i="28" s="1"/>
  <c r="F9" i="28"/>
  <c r="H9" i="28" s="1"/>
  <c r="J9" i="28" s="1"/>
  <c r="F8" i="28"/>
  <c r="H8" i="28" s="1"/>
  <c r="J8" i="28" s="1"/>
  <c r="F7" i="28"/>
  <c r="H7" i="28" s="1"/>
  <c r="J7" i="28" s="1"/>
  <c r="F6" i="28"/>
  <c r="H6" i="28" s="1"/>
  <c r="J6" i="28" s="1"/>
  <c r="F5" i="28"/>
  <c r="H5" i="28" s="1"/>
  <c r="J5" i="28" s="1"/>
  <c r="F4" i="28"/>
  <c r="H4" i="28" s="1"/>
  <c r="J4" i="28" s="1"/>
  <c r="L22" i="28" l="1"/>
  <c r="L38" i="28"/>
  <c r="L54" i="28"/>
  <c r="L20" i="28"/>
  <c r="L28" i="28"/>
  <c r="L44" i="28"/>
  <c r="L60" i="28"/>
  <c r="L84" i="28"/>
  <c r="L100" i="28"/>
  <c r="L116" i="28"/>
  <c r="L124" i="28"/>
  <c r="L136" i="28"/>
  <c r="L148" i="28"/>
  <c r="L156" i="28"/>
  <c r="L164" i="28"/>
  <c r="L196" i="28"/>
  <c r="L212" i="28"/>
  <c r="L228" i="28"/>
  <c r="L244" i="28"/>
  <c r="L256" i="28"/>
  <c r="L46" i="28"/>
  <c r="L70" i="28"/>
  <c r="L86" i="28"/>
  <c r="L102" i="28"/>
  <c r="L118" i="28"/>
  <c r="L134" i="28"/>
  <c r="L150" i="28"/>
  <c r="L158" i="28"/>
  <c r="L166" i="28"/>
  <c r="L182" i="28"/>
  <c r="L198" i="28"/>
  <c r="L210" i="28"/>
  <c r="L226" i="28"/>
  <c r="L242" i="28"/>
  <c r="L246" i="28"/>
  <c r="L258" i="28"/>
  <c r="L262" i="28"/>
  <c r="L274" i="28"/>
  <c r="L278" i="28"/>
  <c r="L282" i="28"/>
  <c r="L290" i="28"/>
  <c r="L30" i="28"/>
  <c r="L62" i="28"/>
  <c r="L78" i="28"/>
  <c r="L94" i="28"/>
  <c r="L110" i="28"/>
  <c r="L126" i="28"/>
  <c r="L142" i="28"/>
  <c r="L186" i="28"/>
  <c r="L194" i="28"/>
  <c r="L214" i="28"/>
  <c r="L230" i="28"/>
  <c r="L18" i="28"/>
  <c r="L34" i="28"/>
  <c r="L50" i="28"/>
  <c r="L36" i="28"/>
  <c r="L52" i="28"/>
  <c r="L68" i="28"/>
  <c r="L76" i="28"/>
  <c r="L92" i="28"/>
  <c r="L108" i="28"/>
  <c r="L120" i="28"/>
  <c r="L132" i="28"/>
  <c r="L140" i="28"/>
  <c r="L152" i="28"/>
  <c r="L168" i="28"/>
  <c r="L192" i="28"/>
  <c r="L208" i="28"/>
  <c r="L224" i="28"/>
  <c r="L240" i="28"/>
  <c r="L260" i="28"/>
  <c r="L272" i="28"/>
  <c r="L276" i="28"/>
  <c r="L288" i="28"/>
  <c r="L292" i="28"/>
  <c r="L27" i="28"/>
  <c r="L43" i="28"/>
  <c r="L29" i="28"/>
  <c r="L37" i="28"/>
  <c r="L53" i="28"/>
  <c r="L69" i="28"/>
  <c r="L77" i="28"/>
  <c r="L109" i="28"/>
  <c r="L117" i="28"/>
  <c r="L125" i="28"/>
  <c r="L133" i="28"/>
  <c r="L141" i="28"/>
  <c r="L149" i="28"/>
  <c r="L157" i="28"/>
  <c r="L165" i="28"/>
  <c r="L173" i="28"/>
  <c r="L181" i="28"/>
  <c r="L21" i="28"/>
  <c r="L45" i="28"/>
  <c r="L61" i="28"/>
  <c r="L85" i="28"/>
  <c r="L93" i="28"/>
  <c r="L101" i="28"/>
  <c r="L31" i="28"/>
  <c r="L51" i="28"/>
  <c r="L59" i="28"/>
  <c r="L79" i="28"/>
  <c r="L91" i="28"/>
  <c r="L107" i="28"/>
  <c r="L115" i="28"/>
  <c r="L123" i="28"/>
  <c r="L147" i="28"/>
  <c r="L155" i="28"/>
  <c r="L163" i="28"/>
  <c r="L171" i="28"/>
  <c r="L179" i="28"/>
  <c r="L187" i="28"/>
  <c r="L203" i="28"/>
  <c r="L207" i="28"/>
  <c r="L19" i="28"/>
  <c r="L35" i="28"/>
  <c r="L47" i="28"/>
  <c r="L67" i="28"/>
  <c r="L75" i="28"/>
  <c r="L83" i="28"/>
  <c r="L99" i="28"/>
  <c r="L111" i="28"/>
  <c r="L131" i="28"/>
  <c r="L139" i="28"/>
  <c r="L143" i="28"/>
  <c r="L175" i="28"/>
  <c r="L178" i="28"/>
  <c r="L162" i="28"/>
  <c r="L146" i="28"/>
  <c r="L130" i="28"/>
  <c r="L114" i="28"/>
  <c r="L98" i="28"/>
  <c r="L82" i="28"/>
  <c r="L66" i="28"/>
  <c r="L160" i="28"/>
  <c r="L144" i="28"/>
  <c r="L128" i="28"/>
  <c r="L112" i="28"/>
  <c r="L96" i="28"/>
  <c r="L80" i="28"/>
  <c r="L64" i="28"/>
  <c r="L48" i="28"/>
  <c r="L32" i="28"/>
  <c r="L176" i="28"/>
  <c r="L24" i="28"/>
  <c r="L40" i="28"/>
  <c r="L56" i="28"/>
  <c r="L72" i="28"/>
  <c r="L88" i="28"/>
  <c r="L104" i="28"/>
  <c r="L286" i="28"/>
  <c r="L254" i="28"/>
  <c r="L206" i="28"/>
  <c r="L174" i="28"/>
  <c r="L26" i="28"/>
  <c r="L58" i="28"/>
  <c r="L90" i="28"/>
  <c r="L106" i="28"/>
  <c r="L138" i="28"/>
  <c r="L154" i="28"/>
  <c r="L170" i="28"/>
  <c r="L202" i="28"/>
  <c r="L234" i="28"/>
  <c r="L266" i="28"/>
  <c r="L23" i="28"/>
  <c r="L55" i="28"/>
  <c r="L63" i="28"/>
  <c r="L87" i="28"/>
  <c r="L95" i="28"/>
  <c r="L119" i="28"/>
  <c r="L127" i="28"/>
  <c r="L151" i="28"/>
  <c r="L159" i="28"/>
  <c r="L183" i="28"/>
  <c r="L191" i="28"/>
  <c r="L215" i="28"/>
  <c r="L223" i="28"/>
  <c r="L231" i="28"/>
  <c r="L239" i="28"/>
  <c r="L247" i="28"/>
  <c r="L255" i="28"/>
  <c r="L263" i="28"/>
  <c r="L271" i="28"/>
  <c r="L279" i="28"/>
  <c r="L287" i="28"/>
  <c r="L284" i="28"/>
  <c r="L268" i="28"/>
  <c r="L252" i="28"/>
  <c r="L236" i="28"/>
  <c r="L220" i="28"/>
  <c r="L204" i="28"/>
  <c r="L188" i="28"/>
  <c r="L172" i="28"/>
  <c r="L270" i="28"/>
  <c r="L238" i="28"/>
  <c r="L222" i="28"/>
  <c r="L190" i="28"/>
  <c r="L42" i="28"/>
  <c r="L74" i="28"/>
  <c r="L122" i="28"/>
  <c r="L17" i="28"/>
  <c r="L25" i="28"/>
  <c r="L33" i="28"/>
  <c r="L41" i="28"/>
  <c r="L49" i="28"/>
  <c r="L57" i="28"/>
  <c r="L65" i="28"/>
  <c r="L73" i="28"/>
  <c r="L81" i="28"/>
  <c r="L89" i="28"/>
  <c r="L97" i="28"/>
  <c r="L105" i="28"/>
  <c r="L113" i="28"/>
  <c r="L121" i="28"/>
  <c r="L129" i="28"/>
  <c r="L137" i="28"/>
  <c r="L145" i="28"/>
  <c r="L153" i="28"/>
  <c r="L161" i="28"/>
  <c r="L169" i="28"/>
  <c r="H177" i="28"/>
  <c r="J177" i="28" s="1"/>
  <c r="L177" i="28" s="1"/>
  <c r="H185" i="28"/>
  <c r="J185" i="28" s="1"/>
  <c r="L185" i="28" s="1"/>
  <c r="H193" i="28"/>
  <c r="J193" i="28" s="1"/>
  <c r="L193" i="28" s="1"/>
  <c r="H201" i="28"/>
  <c r="J201" i="28" s="1"/>
  <c r="L201" i="28" s="1"/>
  <c r="H209" i="28"/>
  <c r="J209" i="28" s="1"/>
  <c r="L209" i="28" s="1"/>
  <c r="H217" i="28"/>
  <c r="J217" i="28" s="1"/>
  <c r="L217" i="28" s="1"/>
  <c r="H225" i="28"/>
  <c r="J225" i="28" s="1"/>
  <c r="L225" i="28" s="1"/>
  <c r="H233" i="28"/>
  <c r="J233" i="28" s="1"/>
  <c r="L233" i="28" s="1"/>
  <c r="H241" i="28"/>
  <c r="J241" i="28" s="1"/>
  <c r="L241" i="28" s="1"/>
  <c r="H249" i="28"/>
  <c r="J249" i="28" s="1"/>
  <c r="L249" i="28" s="1"/>
  <c r="H257" i="28"/>
  <c r="J257" i="28" s="1"/>
  <c r="L257" i="28" s="1"/>
  <c r="H265" i="28"/>
  <c r="J265" i="28" s="1"/>
  <c r="H273" i="28"/>
  <c r="J273" i="28" s="1"/>
  <c r="L273" i="28" s="1"/>
  <c r="H281" i="28"/>
  <c r="J281" i="28" s="1"/>
  <c r="L281" i="28" s="1"/>
  <c r="H289" i="28"/>
  <c r="J289" i="28" s="1"/>
  <c r="L289" i="28" s="1"/>
  <c r="L280" i="28"/>
  <c r="L264" i="28"/>
  <c r="L248" i="28"/>
  <c r="L232" i="28"/>
  <c r="L216" i="28"/>
  <c r="L200" i="28"/>
  <c r="L184" i="28"/>
  <c r="L294" i="28"/>
  <c r="L218" i="28"/>
  <c r="L250" i="28"/>
  <c r="L211" i="28"/>
  <c r="L219" i="28"/>
  <c r="L227" i="28"/>
  <c r="L235" i="28"/>
  <c r="L243" i="28"/>
  <c r="L251" i="28"/>
  <c r="L259" i="28"/>
  <c r="L267" i="28"/>
  <c r="L275" i="28"/>
  <c r="L283" i="28"/>
  <c r="L291" i="28"/>
  <c r="L180" i="28"/>
  <c r="B95" i="22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6" i="11"/>
  <c r="I27" i="11"/>
  <c r="I28" i="11"/>
  <c r="I29" i="11"/>
  <c r="L293" i="28" l="1"/>
  <c r="L213" i="28"/>
  <c r="L261" i="28"/>
  <c r="L197" i="28"/>
  <c r="L245" i="28"/>
  <c r="L229" i="28"/>
  <c r="L265" i="28"/>
  <c r="L277" i="28"/>
  <c r="L237" i="28"/>
  <c r="L285" i="28"/>
  <c r="L221" i="28"/>
  <c r="L269" i="28"/>
  <c r="L205" i="28"/>
  <c r="L253" i="28"/>
  <c r="L189" i="28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Y313" i="10" l="1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L293" i="12" l="1"/>
  <c r="T293" i="10" s="1"/>
  <c r="AJ293" i="12"/>
  <c r="R293" i="10" s="1"/>
  <c r="AI293" i="12"/>
  <c r="AH293" i="12"/>
  <c r="AG293" i="12"/>
  <c r="AL292" i="12"/>
  <c r="T292" i="10" s="1"/>
  <c r="AJ292" i="12"/>
  <c r="R292" i="10" s="1"/>
  <c r="AI292" i="12"/>
  <c r="AH292" i="12"/>
  <c r="AG292" i="12"/>
  <c r="AF292" i="12"/>
  <c r="AF293" i="12"/>
  <c r="AC292" i="12" l="1"/>
  <c r="AC293" i="12"/>
  <c r="AC294" i="12"/>
  <c r="AK292" i="12"/>
  <c r="AK293" i="12"/>
  <c r="AK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F291" i="12"/>
  <c r="X291" i="10" s="1"/>
  <c r="AF290" i="12"/>
  <c r="X290" i="10" s="1"/>
  <c r="X313" i="10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X312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X311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X310" i="10"/>
  <c r="W310" i="10"/>
  <c r="V310" i="10"/>
  <c r="S310" i="10"/>
  <c r="Q310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X309" i="10"/>
  <c r="W309" i="10"/>
  <c r="V309" i="10"/>
  <c r="S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X308" i="10"/>
  <c r="W308" i="10"/>
  <c r="V308" i="10"/>
  <c r="S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X307" i="10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X306" i="10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X305" i="10"/>
  <c r="W305" i="10"/>
  <c r="D36" i="25" s="1"/>
  <c r="V305" i="10"/>
  <c r="C36" i="25" s="1"/>
  <c r="S305" i="10"/>
  <c r="Q305" i="10"/>
  <c r="G36" i="25" s="1"/>
  <c r="P305" i="10"/>
  <c r="O305" i="10"/>
  <c r="F36" i="25" s="1"/>
  <c r="N305" i="10"/>
  <c r="M305" i="10"/>
  <c r="L305" i="10"/>
  <c r="K305" i="10"/>
  <c r="J305" i="10"/>
  <c r="I305" i="10"/>
  <c r="H305" i="10"/>
  <c r="G305" i="10"/>
  <c r="F305" i="10"/>
  <c r="E305" i="10"/>
  <c r="B36" i="25" s="1"/>
  <c r="X304" i="10"/>
  <c r="W304" i="10"/>
  <c r="D35" i="25" s="1"/>
  <c r="V304" i="10"/>
  <c r="C35" i="25" s="1"/>
  <c r="S304" i="10"/>
  <c r="Q304" i="10"/>
  <c r="G35" i="25" s="1"/>
  <c r="P304" i="10"/>
  <c r="O304" i="10"/>
  <c r="F35" i="25" s="1"/>
  <c r="N304" i="10"/>
  <c r="M304" i="10"/>
  <c r="L304" i="10"/>
  <c r="K304" i="10"/>
  <c r="J304" i="10"/>
  <c r="I304" i="10"/>
  <c r="H304" i="10"/>
  <c r="G304" i="10"/>
  <c r="F304" i="10"/>
  <c r="E304" i="10"/>
  <c r="B35" i="25" s="1"/>
  <c r="X303" i="10"/>
  <c r="W303" i="10"/>
  <c r="D34" i="25" s="1"/>
  <c r="V303" i="10"/>
  <c r="C34" i="25" s="1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E303" i="10"/>
  <c r="B34" i="25" s="1"/>
  <c r="X302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P114" i="9"/>
  <c r="O114" i="9"/>
  <c r="N114" i="9"/>
  <c r="M114" i="9"/>
  <c r="L114" i="9"/>
  <c r="I114" i="9"/>
  <c r="H114" i="9"/>
  <c r="G114" i="9"/>
  <c r="F114" i="9"/>
  <c r="E114" i="9"/>
  <c r="B98" i="22" s="1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Q8" i="27" s="1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O10" i="27" s="1"/>
  <c r="M110" i="9"/>
  <c r="O9" i="27" s="1"/>
  <c r="L110" i="9"/>
  <c r="I110" i="9"/>
  <c r="O7" i="27" s="1"/>
  <c r="H110" i="9"/>
  <c r="G110" i="9"/>
  <c r="F110" i="9"/>
  <c r="E110" i="9"/>
  <c r="W285" i="10"/>
  <c r="W286" i="10"/>
  <c r="W287" i="10"/>
  <c r="AG290" i="12"/>
  <c r="AH290" i="12"/>
  <c r="L290" i="10" s="1"/>
  <c r="AI290" i="12"/>
  <c r="M290" i="10" s="1"/>
  <c r="AJ290" i="12"/>
  <c r="AL290" i="12"/>
  <c r="AG291" i="12"/>
  <c r="AH291" i="12"/>
  <c r="L291" i="10" s="1"/>
  <c r="AI291" i="12"/>
  <c r="M291" i="10" s="1"/>
  <c r="AJ291" i="12"/>
  <c r="AL291" i="12"/>
  <c r="AG288" i="12"/>
  <c r="AH288" i="12"/>
  <c r="L288" i="10" s="1"/>
  <c r="AI288" i="12"/>
  <c r="M288" i="10" s="1"/>
  <c r="AJ288" i="12"/>
  <c r="AL288" i="12"/>
  <c r="AG289" i="12"/>
  <c r="AH289" i="12"/>
  <c r="L289" i="10" s="1"/>
  <c r="AI289" i="12"/>
  <c r="M289" i="10" s="1"/>
  <c r="AJ289" i="12"/>
  <c r="AL289" i="12"/>
  <c r="P288" i="12"/>
  <c r="H288" i="10" s="1"/>
  <c r="Q288" i="12"/>
  <c r="I288" i="10" s="1"/>
  <c r="P289" i="12"/>
  <c r="H289" i="10" s="1"/>
  <c r="Q289" i="12"/>
  <c r="I289" i="10" s="1"/>
  <c r="P290" i="12"/>
  <c r="H290" i="10" s="1"/>
  <c r="Q290" i="12"/>
  <c r="I290" i="10" s="1"/>
  <c r="P291" i="12"/>
  <c r="H291" i="10" s="1"/>
  <c r="Q291" i="12"/>
  <c r="I291" i="10" s="1"/>
  <c r="AC288" i="12"/>
  <c r="AC289" i="12"/>
  <c r="AC290" i="12"/>
  <c r="AC291" i="12"/>
  <c r="AK288" i="12"/>
  <c r="AK289" i="12"/>
  <c r="AK290" i="12"/>
  <c r="AK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301" i="10"/>
  <c r="X300" i="10"/>
  <c r="X299" i="10"/>
  <c r="X298" i="10"/>
  <c r="X297" i="10"/>
  <c r="X296" i="10"/>
  <c r="X295" i="10"/>
  <c r="X294" i="10"/>
  <c r="X293" i="10"/>
  <c r="X292" i="10"/>
  <c r="AF3" i="12"/>
  <c r="AF4" i="12"/>
  <c r="X4" i="10" s="1"/>
  <c r="AF5" i="12"/>
  <c r="X5" i="10" s="1"/>
  <c r="AF6" i="12"/>
  <c r="X6" i="10" s="1"/>
  <c r="AF7" i="12"/>
  <c r="X7" i="10" s="1"/>
  <c r="AF8" i="12"/>
  <c r="X8" i="10" s="1"/>
  <c r="AF9" i="12"/>
  <c r="X9" i="10" s="1"/>
  <c r="AF10" i="12"/>
  <c r="X10" i="10" s="1"/>
  <c r="AF11" i="12"/>
  <c r="X11" i="10" s="1"/>
  <c r="AF12" i="12"/>
  <c r="X12" i="10" s="1"/>
  <c r="AF13" i="12"/>
  <c r="X13" i="10" s="1"/>
  <c r="AF14" i="12"/>
  <c r="X14" i="10" s="1"/>
  <c r="AF15" i="12"/>
  <c r="X15" i="10" s="1"/>
  <c r="AF16" i="12"/>
  <c r="X16" i="10" s="1"/>
  <c r="AF17" i="12"/>
  <c r="X17" i="10" s="1"/>
  <c r="AF18" i="12"/>
  <c r="X18" i="10" s="1"/>
  <c r="AF19" i="12"/>
  <c r="AF20" i="12"/>
  <c r="X20" i="10" s="1"/>
  <c r="AF21" i="12"/>
  <c r="X21" i="10" s="1"/>
  <c r="AF22" i="12"/>
  <c r="X22" i="10" s="1"/>
  <c r="AF23" i="12"/>
  <c r="X23" i="10" s="1"/>
  <c r="AF24" i="12"/>
  <c r="X24" i="10" s="1"/>
  <c r="AF25" i="12"/>
  <c r="X25" i="10" s="1"/>
  <c r="AF26" i="12"/>
  <c r="X26" i="10" s="1"/>
  <c r="AF27" i="12"/>
  <c r="X27" i="10" s="1"/>
  <c r="AF28" i="12"/>
  <c r="X28" i="10" s="1"/>
  <c r="AF29" i="12"/>
  <c r="X29" i="10" s="1"/>
  <c r="AF30" i="12"/>
  <c r="X30" i="10" s="1"/>
  <c r="AF31" i="12"/>
  <c r="X31" i="10" s="1"/>
  <c r="AF32" i="12"/>
  <c r="X32" i="10" s="1"/>
  <c r="AF33" i="12"/>
  <c r="X33" i="10" s="1"/>
  <c r="AF34" i="12"/>
  <c r="X34" i="10" s="1"/>
  <c r="AF35" i="12"/>
  <c r="AF36" i="12"/>
  <c r="X36" i="10" s="1"/>
  <c r="AF37" i="12"/>
  <c r="X37" i="10" s="1"/>
  <c r="AF38" i="12"/>
  <c r="X38" i="10" s="1"/>
  <c r="AF39" i="12"/>
  <c r="X39" i="10" s="1"/>
  <c r="AF40" i="12"/>
  <c r="X40" i="10" s="1"/>
  <c r="AF41" i="12"/>
  <c r="X41" i="10" s="1"/>
  <c r="AF42" i="12"/>
  <c r="X42" i="10" s="1"/>
  <c r="AF43" i="12"/>
  <c r="X43" i="10" s="1"/>
  <c r="AF44" i="12"/>
  <c r="X44" i="10" s="1"/>
  <c r="AF45" i="12"/>
  <c r="X45" i="10" s="1"/>
  <c r="AF46" i="12"/>
  <c r="X46" i="10" s="1"/>
  <c r="AF47" i="12"/>
  <c r="X47" i="10" s="1"/>
  <c r="AF48" i="12"/>
  <c r="X48" i="10" s="1"/>
  <c r="AF49" i="12"/>
  <c r="X49" i="10" s="1"/>
  <c r="AF50" i="12"/>
  <c r="X50" i="10" s="1"/>
  <c r="AF51" i="12"/>
  <c r="AF52" i="12"/>
  <c r="X52" i="10" s="1"/>
  <c r="AF53" i="12"/>
  <c r="X53" i="10" s="1"/>
  <c r="AF54" i="12"/>
  <c r="X54" i="10" s="1"/>
  <c r="AF55" i="12"/>
  <c r="X55" i="10" s="1"/>
  <c r="AF56" i="12"/>
  <c r="X56" i="10" s="1"/>
  <c r="AF57" i="12"/>
  <c r="X57" i="10" s="1"/>
  <c r="AF58" i="12"/>
  <c r="X58" i="10" s="1"/>
  <c r="AF59" i="12"/>
  <c r="X59" i="10" s="1"/>
  <c r="AF60" i="12"/>
  <c r="X60" i="10" s="1"/>
  <c r="AF61" i="12"/>
  <c r="X61" i="10" s="1"/>
  <c r="AF62" i="12"/>
  <c r="X62" i="10" s="1"/>
  <c r="AF63" i="12"/>
  <c r="X63" i="10" s="1"/>
  <c r="AF64" i="12"/>
  <c r="X64" i="10" s="1"/>
  <c r="AF65" i="12"/>
  <c r="X65" i="10" s="1"/>
  <c r="AF66" i="12"/>
  <c r="X66" i="10" s="1"/>
  <c r="AF67" i="12"/>
  <c r="AF68" i="12"/>
  <c r="X68" i="10" s="1"/>
  <c r="AF69" i="12"/>
  <c r="X69" i="10" s="1"/>
  <c r="AF70" i="12"/>
  <c r="X70" i="10" s="1"/>
  <c r="AF71" i="12"/>
  <c r="X71" i="10" s="1"/>
  <c r="AF72" i="12"/>
  <c r="X72" i="10" s="1"/>
  <c r="AF73" i="12"/>
  <c r="X73" i="10" s="1"/>
  <c r="AF74" i="12"/>
  <c r="X74" i="10" s="1"/>
  <c r="AF75" i="12"/>
  <c r="X75" i="10" s="1"/>
  <c r="AF76" i="12"/>
  <c r="X76" i="10" s="1"/>
  <c r="AF77" i="12"/>
  <c r="X77" i="10" s="1"/>
  <c r="AF78" i="12"/>
  <c r="X78" i="10" s="1"/>
  <c r="AF79" i="12"/>
  <c r="X79" i="10" s="1"/>
  <c r="AF80" i="12"/>
  <c r="X80" i="10" s="1"/>
  <c r="AF81" i="12"/>
  <c r="X81" i="10" s="1"/>
  <c r="AF82" i="12"/>
  <c r="X82" i="10" s="1"/>
  <c r="AF83" i="12"/>
  <c r="X83" i="10" s="1"/>
  <c r="AF84" i="12"/>
  <c r="X84" i="10" s="1"/>
  <c r="AF85" i="12"/>
  <c r="X85" i="10" s="1"/>
  <c r="AF86" i="12"/>
  <c r="X86" i="10" s="1"/>
  <c r="AF87" i="12"/>
  <c r="X87" i="10" s="1"/>
  <c r="AF88" i="12"/>
  <c r="X88" i="10" s="1"/>
  <c r="AF89" i="12"/>
  <c r="X89" i="10" s="1"/>
  <c r="AF90" i="12"/>
  <c r="X90" i="10" s="1"/>
  <c r="AF91" i="12"/>
  <c r="X91" i="10" s="1"/>
  <c r="AF92" i="12"/>
  <c r="X92" i="10" s="1"/>
  <c r="AF93" i="12"/>
  <c r="X93" i="10" s="1"/>
  <c r="AF94" i="12"/>
  <c r="X94" i="10" s="1"/>
  <c r="AF95" i="12"/>
  <c r="X95" i="10" s="1"/>
  <c r="AF96" i="12"/>
  <c r="X96" i="10" s="1"/>
  <c r="AF97" i="12"/>
  <c r="X97" i="10" s="1"/>
  <c r="AF98" i="12"/>
  <c r="X98" i="10" s="1"/>
  <c r="AF99" i="12"/>
  <c r="X99" i="10" s="1"/>
  <c r="AF100" i="12"/>
  <c r="X100" i="10" s="1"/>
  <c r="AF101" i="12"/>
  <c r="X101" i="10" s="1"/>
  <c r="AF102" i="12"/>
  <c r="X102" i="10" s="1"/>
  <c r="AF103" i="12"/>
  <c r="X103" i="10" s="1"/>
  <c r="AF104" i="12"/>
  <c r="X104" i="10" s="1"/>
  <c r="AF105" i="12"/>
  <c r="X105" i="10" s="1"/>
  <c r="AF106" i="12"/>
  <c r="X106" i="10" s="1"/>
  <c r="AF107" i="12"/>
  <c r="X107" i="10" s="1"/>
  <c r="AF108" i="12"/>
  <c r="X108" i="10" s="1"/>
  <c r="AF109" i="12"/>
  <c r="X109" i="10" s="1"/>
  <c r="AF110" i="12"/>
  <c r="X110" i="10" s="1"/>
  <c r="AF111" i="12"/>
  <c r="X111" i="10" s="1"/>
  <c r="AF112" i="12"/>
  <c r="X112" i="10" s="1"/>
  <c r="AF113" i="12"/>
  <c r="X113" i="10" s="1"/>
  <c r="AF114" i="12"/>
  <c r="X114" i="10" s="1"/>
  <c r="AF115" i="12"/>
  <c r="X115" i="10" s="1"/>
  <c r="AF116" i="12"/>
  <c r="X116" i="10" s="1"/>
  <c r="AF117" i="12"/>
  <c r="X117" i="10" s="1"/>
  <c r="AF118" i="12"/>
  <c r="X118" i="10" s="1"/>
  <c r="AF119" i="12"/>
  <c r="X119" i="10" s="1"/>
  <c r="AF120" i="12"/>
  <c r="X120" i="10" s="1"/>
  <c r="AF121" i="12"/>
  <c r="X121" i="10" s="1"/>
  <c r="AF122" i="12"/>
  <c r="X122" i="10" s="1"/>
  <c r="AF123" i="12"/>
  <c r="X123" i="10" s="1"/>
  <c r="AF124" i="12"/>
  <c r="X124" i="10" s="1"/>
  <c r="AF125" i="12"/>
  <c r="X125" i="10" s="1"/>
  <c r="AF126" i="12"/>
  <c r="X126" i="10" s="1"/>
  <c r="AF127" i="12"/>
  <c r="X127" i="10" s="1"/>
  <c r="AF128" i="12"/>
  <c r="X128" i="10" s="1"/>
  <c r="AF129" i="12"/>
  <c r="X129" i="10" s="1"/>
  <c r="AF130" i="12"/>
  <c r="X130" i="10" s="1"/>
  <c r="AF131" i="12"/>
  <c r="X131" i="10" s="1"/>
  <c r="AF132" i="12"/>
  <c r="X132" i="10" s="1"/>
  <c r="AF133" i="12"/>
  <c r="X133" i="10" s="1"/>
  <c r="AF134" i="12"/>
  <c r="X134" i="10" s="1"/>
  <c r="AF135" i="12"/>
  <c r="X135" i="10" s="1"/>
  <c r="AF136" i="12"/>
  <c r="X136" i="10" s="1"/>
  <c r="AF137" i="12"/>
  <c r="X137" i="10" s="1"/>
  <c r="AF138" i="12"/>
  <c r="X138" i="10" s="1"/>
  <c r="AF139" i="12"/>
  <c r="X139" i="10" s="1"/>
  <c r="AF140" i="12"/>
  <c r="X140" i="10" s="1"/>
  <c r="AF141" i="12"/>
  <c r="X141" i="10" s="1"/>
  <c r="AF142" i="12"/>
  <c r="X142" i="10" s="1"/>
  <c r="AF143" i="12"/>
  <c r="X143" i="10" s="1"/>
  <c r="AF144" i="12"/>
  <c r="X144" i="10" s="1"/>
  <c r="AF145" i="12"/>
  <c r="X145" i="10" s="1"/>
  <c r="AF146" i="12"/>
  <c r="X146" i="10" s="1"/>
  <c r="AF147" i="12"/>
  <c r="X147" i="10" s="1"/>
  <c r="AF148" i="12"/>
  <c r="X148" i="10" s="1"/>
  <c r="AF149" i="12"/>
  <c r="X149" i="10" s="1"/>
  <c r="AF150" i="12"/>
  <c r="X150" i="10" s="1"/>
  <c r="AF151" i="12"/>
  <c r="X151" i="10" s="1"/>
  <c r="AF152" i="12"/>
  <c r="X152" i="10" s="1"/>
  <c r="AF153" i="12"/>
  <c r="X153" i="10" s="1"/>
  <c r="AF154" i="12"/>
  <c r="X154" i="10" s="1"/>
  <c r="AF155" i="12"/>
  <c r="X155" i="10" s="1"/>
  <c r="AF156" i="12"/>
  <c r="X156" i="10" s="1"/>
  <c r="AF157" i="12"/>
  <c r="X157" i="10" s="1"/>
  <c r="AF158" i="12"/>
  <c r="X158" i="10" s="1"/>
  <c r="AF159" i="12"/>
  <c r="X159" i="10" s="1"/>
  <c r="AF160" i="12"/>
  <c r="X160" i="10" s="1"/>
  <c r="AF161" i="12"/>
  <c r="X161" i="10" s="1"/>
  <c r="AF162" i="12"/>
  <c r="X162" i="10" s="1"/>
  <c r="AF163" i="12"/>
  <c r="X163" i="10" s="1"/>
  <c r="AF164" i="12"/>
  <c r="X164" i="10" s="1"/>
  <c r="AF165" i="12"/>
  <c r="X165" i="10" s="1"/>
  <c r="AF166" i="12"/>
  <c r="X166" i="10" s="1"/>
  <c r="AF167" i="12"/>
  <c r="X167" i="10" s="1"/>
  <c r="AF168" i="12"/>
  <c r="X168" i="10" s="1"/>
  <c r="AF169" i="12"/>
  <c r="X169" i="10" s="1"/>
  <c r="AF170" i="12"/>
  <c r="X170" i="10" s="1"/>
  <c r="AF171" i="12"/>
  <c r="X171" i="10" s="1"/>
  <c r="AF172" i="12"/>
  <c r="X172" i="10" s="1"/>
  <c r="AF173" i="12"/>
  <c r="X173" i="10" s="1"/>
  <c r="AF174" i="12"/>
  <c r="X174" i="10" s="1"/>
  <c r="AF175" i="12"/>
  <c r="X175" i="10" s="1"/>
  <c r="AF176" i="12"/>
  <c r="X176" i="10" s="1"/>
  <c r="AF177" i="12"/>
  <c r="X177" i="10" s="1"/>
  <c r="AF178" i="12"/>
  <c r="X178" i="10" s="1"/>
  <c r="AF179" i="12"/>
  <c r="X179" i="10" s="1"/>
  <c r="AF180" i="12"/>
  <c r="X180" i="10" s="1"/>
  <c r="AF181" i="12"/>
  <c r="X181" i="10" s="1"/>
  <c r="AF182" i="12"/>
  <c r="X182" i="10" s="1"/>
  <c r="AF183" i="12"/>
  <c r="X183" i="10" s="1"/>
  <c r="AF184" i="12"/>
  <c r="X184" i="10" s="1"/>
  <c r="AF185" i="12"/>
  <c r="X185" i="10" s="1"/>
  <c r="AF186" i="12"/>
  <c r="X186" i="10" s="1"/>
  <c r="AF187" i="12"/>
  <c r="X187" i="10" s="1"/>
  <c r="AF188" i="12"/>
  <c r="X188" i="10" s="1"/>
  <c r="AF189" i="12"/>
  <c r="X189" i="10" s="1"/>
  <c r="AF190" i="12"/>
  <c r="X190" i="10" s="1"/>
  <c r="AF191" i="12"/>
  <c r="X191" i="10" s="1"/>
  <c r="AF192" i="12"/>
  <c r="X192" i="10" s="1"/>
  <c r="AF193" i="12"/>
  <c r="X193" i="10" s="1"/>
  <c r="AF194" i="12"/>
  <c r="X194" i="10" s="1"/>
  <c r="AF195" i="12"/>
  <c r="X195" i="10" s="1"/>
  <c r="AF196" i="12"/>
  <c r="X196" i="10" s="1"/>
  <c r="AF197" i="12"/>
  <c r="X197" i="10" s="1"/>
  <c r="AF198" i="12"/>
  <c r="X198" i="10" s="1"/>
  <c r="AF199" i="12"/>
  <c r="X199" i="10" s="1"/>
  <c r="AF200" i="12"/>
  <c r="X200" i="10" s="1"/>
  <c r="AF201" i="12"/>
  <c r="X201" i="10" s="1"/>
  <c r="AF202" i="12"/>
  <c r="X202" i="10" s="1"/>
  <c r="AF203" i="12"/>
  <c r="X203" i="10" s="1"/>
  <c r="AF204" i="12"/>
  <c r="X204" i="10" s="1"/>
  <c r="AF205" i="12"/>
  <c r="X205" i="10" s="1"/>
  <c r="AF206" i="12"/>
  <c r="X206" i="10" s="1"/>
  <c r="AF207" i="12"/>
  <c r="X207" i="10" s="1"/>
  <c r="AF208" i="12"/>
  <c r="X208" i="10" s="1"/>
  <c r="AF209" i="12"/>
  <c r="X209" i="10" s="1"/>
  <c r="AF210" i="12"/>
  <c r="X210" i="10" s="1"/>
  <c r="AF211" i="12"/>
  <c r="X211" i="10" s="1"/>
  <c r="AF212" i="12"/>
  <c r="X212" i="10" s="1"/>
  <c r="AF213" i="12"/>
  <c r="X213" i="10" s="1"/>
  <c r="AF214" i="12"/>
  <c r="X214" i="10" s="1"/>
  <c r="AF215" i="12"/>
  <c r="X215" i="10" s="1"/>
  <c r="AF216" i="12"/>
  <c r="X216" i="10" s="1"/>
  <c r="AF217" i="12"/>
  <c r="X217" i="10" s="1"/>
  <c r="AF218" i="12"/>
  <c r="X218" i="10" s="1"/>
  <c r="AF219" i="12"/>
  <c r="X219" i="10" s="1"/>
  <c r="AF220" i="12"/>
  <c r="X220" i="10" s="1"/>
  <c r="AF221" i="12"/>
  <c r="X221" i="10" s="1"/>
  <c r="AF222" i="12"/>
  <c r="X222" i="10" s="1"/>
  <c r="AF223" i="12"/>
  <c r="X223" i="10" s="1"/>
  <c r="AF224" i="12"/>
  <c r="X224" i="10" s="1"/>
  <c r="AF225" i="12"/>
  <c r="X225" i="10" s="1"/>
  <c r="AF226" i="12"/>
  <c r="X226" i="10" s="1"/>
  <c r="AF227" i="12"/>
  <c r="X227" i="10" s="1"/>
  <c r="AF228" i="12"/>
  <c r="X228" i="10" s="1"/>
  <c r="AF229" i="12"/>
  <c r="X229" i="10" s="1"/>
  <c r="AF230" i="12"/>
  <c r="X230" i="10" s="1"/>
  <c r="AF231" i="12"/>
  <c r="X231" i="10" s="1"/>
  <c r="AF232" i="12"/>
  <c r="X232" i="10" s="1"/>
  <c r="AF233" i="12"/>
  <c r="X233" i="10" s="1"/>
  <c r="AF234" i="12"/>
  <c r="X234" i="10" s="1"/>
  <c r="AF235" i="12"/>
  <c r="X235" i="10" s="1"/>
  <c r="AF236" i="12"/>
  <c r="X236" i="10" s="1"/>
  <c r="AF237" i="12"/>
  <c r="X237" i="10" s="1"/>
  <c r="AF238" i="12"/>
  <c r="X238" i="10" s="1"/>
  <c r="AF239" i="12"/>
  <c r="X239" i="10" s="1"/>
  <c r="AF240" i="12"/>
  <c r="X240" i="10" s="1"/>
  <c r="AF241" i="12"/>
  <c r="X241" i="10" s="1"/>
  <c r="AF242" i="12"/>
  <c r="X242" i="10" s="1"/>
  <c r="AF243" i="12"/>
  <c r="X243" i="10" s="1"/>
  <c r="AF244" i="12"/>
  <c r="X244" i="10" s="1"/>
  <c r="AF245" i="12"/>
  <c r="X245" i="10" s="1"/>
  <c r="AF246" i="12"/>
  <c r="X246" i="10" s="1"/>
  <c r="AF247" i="12"/>
  <c r="X247" i="10" s="1"/>
  <c r="AF248" i="12"/>
  <c r="X248" i="10" s="1"/>
  <c r="AF249" i="12"/>
  <c r="X249" i="10" s="1"/>
  <c r="AF250" i="12"/>
  <c r="X250" i="10" s="1"/>
  <c r="AF251" i="12"/>
  <c r="X251" i="10" s="1"/>
  <c r="AF252" i="12"/>
  <c r="X252" i="10" s="1"/>
  <c r="AF253" i="12"/>
  <c r="X253" i="10" s="1"/>
  <c r="AF254" i="12"/>
  <c r="X254" i="10" s="1"/>
  <c r="AF255" i="12"/>
  <c r="X255" i="10" s="1"/>
  <c r="AF256" i="12"/>
  <c r="X256" i="10" s="1"/>
  <c r="AF257" i="12"/>
  <c r="X257" i="10" s="1"/>
  <c r="AF258" i="12"/>
  <c r="X258" i="10" s="1"/>
  <c r="AF259" i="12"/>
  <c r="X259" i="10" s="1"/>
  <c r="AF260" i="12"/>
  <c r="X260" i="10" s="1"/>
  <c r="AF261" i="12"/>
  <c r="X261" i="10" s="1"/>
  <c r="AF262" i="12"/>
  <c r="X262" i="10" s="1"/>
  <c r="AF263" i="12"/>
  <c r="X263" i="10" s="1"/>
  <c r="AF264" i="12"/>
  <c r="X264" i="10" s="1"/>
  <c r="AF265" i="12"/>
  <c r="X265" i="10" s="1"/>
  <c r="AF266" i="12"/>
  <c r="X266" i="10" s="1"/>
  <c r="AF267" i="12"/>
  <c r="X267" i="10" s="1"/>
  <c r="AF268" i="12"/>
  <c r="X268" i="10" s="1"/>
  <c r="AF269" i="12"/>
  <c r="X269" i="10" s="1"/>
  <c r="AF270" i="12"/>
  <c r="X270" i="10" s="1"/>
  <c r="AF271" i="12"/>
  <c r="X271" i="10" s="1"/>
  <c r="AF272" i="12"/>
  <c r="X272" i="10" s="1"/>
  <c r="AF273" i="12"/>
  <c r="X273" i="10" s="1"/>
  <c r="AF274" i="12"/>
  <c r="X274" i="10" s="1"/>
  <c r="AF275" i="12"/>
  <c r="X275" i="10" s="1"/>
  <c r="AF276" i="12"/>
  <c r="X276" i="10" s="1"/>
  <c r="AF277" i="12"/>
  <c r="X277" i="10" s="1"/>
  <c r="AF278" i="12"/>
  <c r="X278" i="10" s="1"/>
  <c r="AF279" i="12"/>
  <c r="X279" i="10" s="1"/>
  <c r="AF280" i="12"/>
  <c r="X280" i="10" s="1"/>
  <c r="AF281" i="12"/>
  <c r="X281" i="10" s="1"/>
  <c r="AF282" i="12"/>
  <c r="X282" i="10" s="1"/>
  <c r="AF283" i="12"/>
  <c r="X283" i="10" s="1"/>
  <c r="AF284" i="12"/>
  <c r="X284" i="10" s="1"/>
  <c r="AF285" i="12"/>
  <c r="X285" i="10" s="1"/>
  <c r="AF286" i="12"/>
  <c r="X286" i="10" s="1"/>
  <c r="AF287" i="12"/>
  <c r="X287" i="10" s="1"/>
  <c r="AF288" i="12"/>
  <c r="X288" i="10" s="1"/>
  <c r="AF289" i="12"/>
  <c r="X289" i="10" s="1"/>
  <c r="AF2" i="12"/>
  <c r="X2" i="10" s="1"/>
  <c r="W283" i="10"/>
  <c r="W284" i="10"/>
  <c r="AG285" i="12"/>
  <c r="AH285" i="12"/>
  <c r="L285" i="10" s="1"/>
  <c r="AJ285" i="12"/>
  <c r="AL285" i="12"/>
  <c r="AG286" i="12"/>
  <c r="AH286" i="12"/>
  <c r="L286" i="10" s="1"/>
  <c r="AJ286" i="12"/>
  <c r="AL286" i="12"/>
  <c r="AG287" i="12"/>
  <c r="AH287" i="12"/>
  <c r="L287" i="10" s="1"/>
  <c r="AJ287" i="12"/>
  <c r="AL287" i="12"/>
  <c r="AL284" i="12"/>
  <c r="AJ284" i="12"/>
  <c r="AH284" i="12"/>
  <c r="L284" i="10" s="1"/>
  <c r="AG284" i="12"/>
  <c r="AL283" i="12"/>
  <c r="AJ283" i="12"/>
  <c r="AH283" i="12"/>
  <c r="L283" i="10" s="1"/>
  <c r="AG283" i="12"/>
  <c r="AL282" i="12"/>
  <c r="AJ282" i="12"/>
  <c r="AH282" i="12"/>
  <c r="L282" i="10" s="1"/>
  <c r="AG282" i="12"/>
  <c r="AL281" i="12"/>
  <c r="AJ281" i="12"/>
  <c r="AH281" i="12"/>
  <c r="L281" i="10" s="1"/>
  <c r="AG281" i="12"/>
  <c r="AL280" i="12"/>
  <c r="AJ280" i="12"/>
  <c r="AH280" i="12"/>
  <c r="L280" i="10" s="1"/>
  <c r="AG280" i="12"/>
  <c r="AL279" i="12"/>
  <c r="AJ279" i="12"/>
  <c r="AH279" i="12"/>
  <c r="L279" i="10" s="1"/>
  <c r="AG279" i="12"/>
  <c r="AL278" i="12"/>
  <c r="AJ278" i="12"/>
  <c r="AH278" i="12"/>
  <c r="L278" i="10" s="1"/>
  <c r="AG278" i="12"/>
  <c r="AL277" i="12"/>
  <c r="AJ277" i="12"/>
  <c r="AH277" i="12"/>
  <c r="L277" i="10" s="1"/>
  <c r="AG277" i="12"/>
  <c r="AL276" i="12"/>
  <c r="AJ276" i="12"/>
  <c r="AH276" i="12"/>
  <c r="L276" i="10" s="1"/>
  <c r="AG276" i="12"/>
  <c r="AL275" i="12"/>
  <c r="AJ275" i="12"/>
  <c r="AH275" i="12"/>
  <c r="L275" i="10" s="1"/>
  <c r="AG275" i="12"/>
  <c r="AL274" i="12"/>
  <c r="AJ274" i="12"/>
  <c r="AH274" i="12"/>
  <c r="L274" i="10" s="1"/>
  <c r="AG274" i="12"/>
  <c r="AL273" i="12"/>
  <c r="AJ273" i="12"/>
  <c r="AH273" i="12"/>
  <c r="L273" i="10" s="1"/>
  <c r="AG273" i="12"/>
  <c r="AL272" i="12"/>
  <c r="AJ272" i="12"/>
  <c r="AH272" i="12"/>
  <c r="L272" i="10" s="1"/>
  <c r="AG272" i="12"/>
  <c r="AL271" i="12"/>
  <c r="AJ271" i="12"/>
  <c r="AH271" i="12"/>
  <c r="L271" i="10" s="1"/>
  <c r="AG271" i="12"/>
  <c r="AL270" i="12"/>
  <c r="AJ270" i="12"/>
  <c r="AH270" i="12"/>
  <c r="L270" i="10" s="1"/>
  <c r="AG270" i="12"/>
  <c r="AL269" i="12"/>
  <c r="AJ269" i="12"/>
  <c r="AH269" i="12"/>
  <c r="L269" i="10" s="1"/>
  <c r="AG269" i="12"/>
  <c r="AL268" i="12"/>
  <c r="AJ268" i="12"/>
  <c r="AH268" i="12"/>
  <c r="L268" i="10" s="1"/>
  <c r="AG268" i="12"/>
  <c r="AL267" i="12"/>
  <c r="AJ267" i="12"/>
  <c r="AH267" i="12"/>
  <c r="L267" i="10" s="1"/>
  <c r="AG267" i="12"/>
  <c r="AL266" i="12"/>
  <c r="AJ266" i="12"/>
  <c r="AH266" i="12"/>
  <c r="L266" i="10" s="1"/>
  <c r="AG266" i="12"/>
  <c r="AL265" i="12"/>
  <c r="AJ265" i="12"/>
  <c r="AH265" i="12"/>
  <c r="L265" i="10" s="1"/>
  <c r="AG265" i="12"/>
  <c r="AL264" i="12"/>
  <c r="AJ264" i="12"/>
  <c r="AH264" i="12"/>
  <c r="L264" i="10" s="1"/>
  <c r="AG264" i="12"/>
  <c r="AL263" i="12"/>
  <c r="AJ263" i="12"/>
  <c r="AH263" i="12"/>
  <c r="L263" i="10" s="1"/>
  <c r="AG263" i="12"/>
  <c r="AL262" i="12"/>
  <c r="AJ262" i="12"/>
  <c r="AH262" i="12"/>
  <c r="L262" i="10" s="1"/>
  <c r="AG262" i="12"/>
  <c r="AL261" i="12"/>
  <c r="AJ261" i="12"/>
  <c r="AH261" i="12"/>
  <c r="L261" i="10" s="1"/>
  <c r="AG261" i="12"/>
  <c r="AL260" i="12"/>
  <c r="AJ260" i="12"/>
  <c r="AH260" i="12"/>
  <c r="L260" i="10" s="1"/>
  <c r="AG260" i="12"/>
  <c r="AL259" i="12"/>
  <c r="AJ259" i="12"/>
  <c r="AH259" i="12"/>
  <c r="L259" i="10" s="1"/>
  <c r="AG259" i="12"/>
  <c r="AL258" i="12"/>
  <c r="AJ258" i="12"/>
  <c r="AH258" i="12"/>
  <c r="L258" i="10" s="1"/>
  <c r="AG258" i="12"/>
  <c r="AL257" i="12"/>
  <c r="AJ257" i="12"/>
  <c r="AH257" i="12"/>
  <c r="L257" i="10" s="1"/>
  <c r="AG257" i="12"/>
  <c r="AL256" i="12"/>
  <c r="AJ256" i="12"/>
  <c r="AH256" i="12"/>
  <c r="L256" i="10" s="1"/>
  <c r="AG256" i="12"/>
  <c r="AL255" i="12"/>
  <c r="AJ255" i="12"/>
  <c r="AH255" i="12"/>
  <c r="L255" i="10" s="1"/>
  <c r="AG255" i="12"/>
  <c r="AL254" i="12"/>
  <c r="AJ254" i="12"/>
  <c r="AH254" i="12"/>
  <c r="L254" i="10" s="1"/>
  <c r="AG254" i="12"/>
  <c r="AL253" i="12"/>
  <c r="AJ253" i="12"/>
  <c r="AH253" i="12"/>
  <c r="L253" i="10" s="1"/>
  <c r="AG253" i="12"/>
  <c r="AL252" i="12"/>
  <c r="AJ252" i="12"/>
  <c r="AH252" i="12"/>
  <c r="L252" i="10" s="1"/>
  <c r="AG252" i="12"/>
  <c r="AL251" i="12"/>
  <c r="AJ251" i="12"/>
  <c r="AH251" i="12"/>
  <c r="L251" i="10" s="1"/>
  <c r="AG251" i="12"/>
  <c r="AL250" i="12"/>
  <c r="AJ250" i="12"/>
  <c r="AH250" i="12"/>
  <c r="L250" i="10" s="1"/>
  <c r="AG250" i="12"/>
  <c r="AL249" i="12"/>
  <c r="AJ249" i="12"/>
  <c r="AH249" i="12"/>
  <c r="L249" i="10" s="1"/>
  <c r="AG249" i="12"/>
  <c r="AL248" i="12"/>
  <c r="AJ248" i="12"/>
  <c r="AH248" i="12"/>
  <c r="L248" i="10" s="1"/>
  <c r="AG248" i="12"/>
  <c r="AL247" i="12"/>
  <c r="AJ247" i="12"/>
  <c r="AH247" i="12"/>
  <c r="L247" i="10" s="1"/>
  <c r="AG247" i="12"/>
  <c r="AL246" i="12"/>
  <c r="AJ246" i="12"/>
  <c r="AH246" i="12"/>
  <c r="L246" i="10" s="1"/>
  <c r="AG246" i="12"/>
  <c r="AL245" i="12"/>
  <c r="AJ245" i="12"/>
  <c r="AH245" i="12"/>
  <c r="L245" i="10" s="1"/>
  <c r="AG245" i="12"/>
  <c r="AL244" i="12"/>
  <c r="AJ244" i="12"/>
  <c r="AH244" i="12"/>
  <c r="L244" i="10" s="1"/>
  <c r="AG244" i="12"/>
  <c r="AL243" i="12"/>
  <c r="AJ243" i="12"/>
  <c r="AH243" i="12"/>
  <c r="L243" i="10" s="1"/>
  <c r="AG243" i="12"/>
  <c r="AL242" i="12"/>
  <c r="AJ242" i="12"/>
  <c r="AH242" i="12"/>
  <c r="L242" i="10" s="1"/>
  <c r="AG242" i="12"/>
  <c r="AL241" i="12"/>
  <c r="AJ241" i="12"/>
  <c r="AH241" i="12"/>
  <c r="L241" i="10" s="1"/>
  <c r="AG241" i="12"/>
  <c r="AL240" i="12"/>
  <c r="AJ240" i="12"/>
  <c r="AH240" i="12"/>
  <c r="L240" i="10" s="1"/>
  <c r="AG240" i="12"/>
  <c r="AL239" i="12"/>
  <c r="AJ239" i="12"/>
  <c r="AH239" i="12"/>
  <c r="L239" i="10" s="1"/>
  <c r="AG239" i="12"/>
  <c r="AL238" i="12"/>
  <c r="AJ238" i="12"/>
  <c r="AH238" i="12"/>
  <c r="L238" i="10" s="1"/>
  <c r="AG238" i="12"/>
  <c r="AL237" i="12"/>
  <c r="AJ237" i="12"/>
  <c r="AH237" i="12"/>
  <c r="L237" i="10" s="1"/>
  <c r="AG237" i="12"/>
  <c r="AL236" i="12"/>
  <c r="AJ236" i="12"/>
  <c r="AH236" i="12"/>
  <c r="L236" i="10" s="1"/>
  <c r="AG236" i="12"/>
  <c r="AL235" i="12"/>
  <c r="AJ235" i="12"/>
  <c r="AH235" i="12"/>
  <c r="L235" i="10" s="1"/>
  <c r="AG235" i="12"/>
  <c r="AL234" i="12"/>
  <c r="AJ234" i="12"/>
  <c r="AH234" i="12"/>
  <c r="L234" i="10" s="1"/>
  <c r="AG234" i="12"/>
  <c r="AL233" i="12"/>
  <c r="AJ233" i="12"/>
  <c r="AH233" i="12"/>
  <c r="L233" i="10" s="1"/>
  <c r="AG233" i="12"/>
  <c r="AL232" i="12"/>
  <c r="AJ232" i="12"/>
  <c r="AH232" i="12"/>
  <c r="L232" i="10" s="1"/>
  <c r="AG232" i="12"/>
  <c r="AL231" i="12"/>
  <c r="AJ231" i="12"/>
  <c r="AH231" i="12"/>
  <c r="L231" i="10" s="1"/>
  <c r="AG231" i="12"/>
  <c r="AL230" i="12"/>
  <c r="AJ230" i="12"/>
  <c r="AH230" i="12"/>
  <c r="L230" i="10" s="1"/>
  <c r="AG230" i="12"/>
  <c r="AL229" i="12"/>
  <c r="AJ229" i="12"/>
  <c r="AH229" i="12"/>
  <c r="L229" i="10" s="1"/>
  <c r="AG229" i="12"/>
  <c r="AL228" i="12"/>
  <c r="AJ228" i="12"/>
  <c r="AH228" i="12"/>
  <c r="L228" i="10" s="1"/>
  <c r="AG228" i="12"/>
  <c r="AL227" i="12"/>
  <c r="AJ227" i="12"/>
  <c r="AH227" i="12"/>
  <c r="L227" i="10" s="1"/>
  <c r="AG227" i="12"/>
  <c r="AL226" i="12"/>
  <c r="AJ226" i="12"/>
  <c r="AH226" i="12"/>
  <c r="L226" i="10" s="1"/>
  <c r="AG226" i="12"/>
  <c r="AL225" i="12"/>
  <c r="AJ225" i="12"/>
  <c r="AH225" i="12"/>
  <c r="L225" i="10" s="1"/>
  <c r="AG225" i="12"/>
  <c r="AL224" i="12"/>
  <c r="AJ224" i="12"/>
  <c r="AH224" i="12"/>
  <c r="L224" i="10" s="1"/>
  <c r="AG224" i="12"/>
  <c r="AL223" i="12"/>
  <c r="AJ223" i="12"/>
  <c r="AH223" i="12"/>
  <c r="L223" i="10" s="1"/>
  <c r="AG223" i="12"/>
  <c r="AL222" i="12"/>
  <c r="AJ222" i="12"/>
  <c r="AH222" i="12"/>
  <c r="L222" i="10" s="1"/>
  <c r="AG222" i="12"/>
  <c r="AL221" i="12"/>
  <c r="AJ221" i="12"/>
  <c r="AH221" i="12"/>
  <c r="L221" i="10" s="1"/>
  <c r="AG221" i="12"/>
  <c r="AL220" i="12"/>
  <c r="AJ220" i="12"/>
  <c r="AH220" i="12"/>
  <c r="L220" i="10" s="1"/>
  <c r="AG220" i="12"/>
  <c r="AL219" i="12"/>
  <c r="AJ219" i="12"/>
  <c r="AH219" i="12"/>
  <c r="L219" i="10" s="1"/>
  <c r="AG219" i="12"/>
  <c r="AL218" i="12"/>
  <c r="AJ218" i="12"/>
  <c r="AH218" i="12"/>
  <c r="L218" i="10" s="1"/>
  <c r="AG218" i="12"/>
  <c r="AL217" i="12"/>
  <c r="AJ217" i="12"/>
  <c r="AH217" i="12"/>
  <c r="L217" i="10" s="1"/>
  <c r="AG217" i="12"/>
  <c r="AL216" i="12"/>
  <c r="AJ216" i="12"/>
  <c r="AH216" i="12"/>
  <c r="L216" i="10" s="1"/>
  <c r="AG216" i="12"/>
  <c r="AL215" i="12"/>
  <c r="AJ215" i="12"/>
  <c r="AH215" i="12"/>
  <c r="L215" i="10" s="1"/>
  <c r="AG215" i="12"/>
  <c r="AL214" i="12"/>
  <c r="AJ214" i="12"/>
  <c r="AH214" i="12"/>
  <c r="L214" i="10" s="1"/>
  <c r="AG214" i="12"/>
  <c r="AL213" i="12"/>
  <c r="AJ213" i="12"/>
  <c r="AH213" i="12"/>
  <c r="L213" i="10" s="1"/>
  <c r="AG213" i="12"/>
  <c r="AL212" i="12"/>
  <c r="AJ212" i="12"/>
  <c r="AH212" i="12"/>
  <c r="L212" i="10" s="1"/>
  <c r="AG212" i="12"/>
  <c r="AL211" i="12"/>
  <c r="AJ211" i="12"/>
  <c r="AH211" i="12"/>
  <c r="L211" i="10" s="1"/>
  <c r="AG211" i="12"/>
  <c r="AL210" i="12"/>
  <c r="AJ210" i="12"/>
  <c r="AH210" i="12"/>
  <c r="L210" i="10" s="1"/>
  <c r="AG210" i="12"/>
  <c r="AL209" i="12"/>
  <c r="AJ209" i="12"/>
  <c r="AH209" i="12"/>
  <c r="L209" i="10" s="1"/>
  <c r="AG209" i="12"/>
  <c r="AL208" i="12"/>
  <c r="AJ208" i="12"/>
  <c r="AH208" i="12"/>
  <c r="L208" i="10" s="1"/>
  <c r="AG208" i="12"/>
  <c r="AL207" i="12"/>
  <c r="AJ207" i="12"/>
  <c r="AH207" i="12"/>
  <c r="L207" i="10" s="1"/>
  <c r="AG207" i="12"/>
  <c r="AL206" i="12"/>
  <c r="AJ206" i="12"/>
  <c r="AH206" i="12"/>
  <c r="L206" i="10" s="1"/>
  <c r="AG206" i="12"/>
  <c r="AL205" i="12"/>
  <c r="AJ205" i="12"/>
  <c r="AH205" i="12"/>
  <c r="L205" i="10" s="1"/>
  <c r="AG205" i="12"/>
  <c r="AL204" i="12"/>
  <c r="AJ204" i="12"/>
  <c r="AH204" i="12"/>
  <c r="L204" i="10" s="1"/>
  <c r="AG204" i="12"/>
  <c r="AL203" i="12"/>
  <c r="AJ203" i="12"/>
  <c r="AH203" i="12"/>
  <c r="L203" i="10" s="1"/>
  <c r="AG203" i="12"/>
  <c r="AL202" i="12"/>
  <c r="AJ202" i="12"/>
  <c r="AH202" i="12"/>
  <c r="L202" i="10" s="1"/>
  <c r="AG202" i="12"/>
  <c r="AL201" i="12"/>
  <c r="AJ201" i="12"/>
  <c r="AH201" i="12"/>
  <c r="L201" i="10" s="1"/>
  <c r="AG201" i="12"/>
  <c r="AL200" i="12"/>
  <c r="AJ200" i="12"/>
  <c r="AH200" i="12"/>
  <c r="L200" i="10" s="1"/>
  <c r="AG200" i="12"/>
  <c r="AL199" i="12"/>
  <c r="AJ199" i="12"/>
  <c r="AH199" i="12"/>
  <c r="L199" i="10" s="1"/>
  <c r="AG199" i="12"/>
  <c r="AL198" i="12"/>
  <c r="AJ198" i="12"/>
  <c r="AH198" i="12"/>
  <c r="L198" i="10" s="1"/>
  <c r="AG198" i="12"/>
  <c r="AL197" i="12"/>
  <c r="AJ197" i="12"/>
  <c r="AH197" i="12"/>
  <c r="L197" i="10" s="1"/>
  <c r="AG197" i="12"/>
  <c r="AL196" i="12"/>
  <c r="AJ196" i="12"/>
  <c r="AH196" i="12"/>
  <c r="L196" i="10" s="1"/>
  <c r="AG196" i="12"/>
  <c r="AL195" i="12"/>
  <c r="AJ195" i="12"/>
  <c r="AH195" i="12"/>
  <c r="L195" i="10" s="1"/>
  <c r="AG195" i="12"/>
  <c r="AL194" i="12"/>
  <c r="AJ194" i="12"/>
  <c r="AH194" i="12"/>
  <c r="L194" i="10" s="1"/>
  <c r="AG194" i="12"/>
  <c r="AL193" i="12"/>
  <c r="AJ193" i="12"/>
  <c r="AH193" i="12"/>
  <c r="L193" i="10" s="1"/>
  <c r="AG193" i="12"/>
  <c r="AL192" i="12"/>
  <c r="AJ192" i="12"/>
  <c r="AH192" i="12"/>
  <c r="L192" i="10" s="1"/>
  <c r="AG192" i="12"/>
  <c r="AL191" i="12"/>
  <c r="AJ191" i="12"/>
  <c r="AH191" i="12"/>
  <c r="L191" i="10" s="1"/>
  <c r="AG191" i="12"/>
  <c r="AL190" i="12"/>
  <c r="AJ190" i="12"/>
  <c r="AH190" i="12"/>
  <c r="L190" i="10" s="1"/>
  <c r="AG190" i="12"/>
  <c r="AL189" i="12"/>
  <c r="AJ189" i="12"/>
  <c r="AH189" i="12"/>
  <c r="L189" i="10" s="1"/>
  <c r="AG189" i="12"/>
  <c r="AL188" i="12"/>
  <c r="AJ188" i="12"/>
  <c r="AH188" i="12"/>
  <c r="L188" i="10" s="1"/>
  <c r="AG188" i="12"/>
  <c r="AL187" i="12"/>
  <c r="AJ187" i="12"/>
  <c r="AH187" i="12"/>
  <c r="L187" i="10" s="1"/>
  <c r="AG187" i="12"/>
  <c r="AL186" i="12"/>
  <c r="AJ186" i="12"/>
  <c r="AH186" i="12"/>
  <c r="L186" i="10" s="1"/>
  <c r="AG186" i="12"/>
  <c r="AL185" i="12"/>
  <c r="AJ185" i="12"/>
  <c r="AH185" i="12"/>
  <c r="L185" i="10" s="1"/>
  <c r="AG185" i="12"/>
  <c r="AL184" i="12"/>
  <c r="AJ184" i="12"/>
  <c r="AH184" i="12"/>
  <c r="L184" i="10" s="1"/>
  <c r="AG184" i="12"/>
  <c r="AL183" i="12"/>
  <c r="AJ183" i="12"/>
  <c r="AH183" i="12"/>
  <c r="L183" i="10" s="1"/>
  <c r="AG183" i="12"/>
  <c r="AL182" i="12"/>
  <c r="AJ182" i="12"/>
  <c r="AH182" i="12"/>
  <c r="L182" i="10" s="1"/>
  <c r="AG182" i="12"/>
  <c r="AL181" i="12"/>
  <c r="AJ181" i="12"/>
  <c r="AH181" i="12"/>
  <c r="L181" i="10" s="1"/>
  <c r="AG181" i="12"/>
  <c r="AL180" i="12"/>
  <c r="AJ180" i="12"/>
  <c r="AH180" i="12"/>
  <c r="L180" i="10" s="1"/>
  <c r="AG180" i="12"/>
  <c r="AL179" i="12"/>
  <c r="AJ179" i="12"/>
  <c r="AH179" i="12"/>
  <c r="L179" i="10" s="1"/>
  <c r="AG179" i="12"/>
  <c r="AL178" i="12"/>
  <c r="AJ178" i="12"/>
  <c r="AH178" i="12"/>
  <c r="L178" i="10" s="1"/>
  <c r="AG178" i="12"/>
  <c r="AL177" i="12"/>
  <c r="AJ177" i="12"/>
  <c r="AH177" i="12"/>
  <c r="L177" i="10" s="1"/>
  <c r="AG177" i="12"/>
  <c r="AL176" i="12"/>
  <c r="AJ176" i="12"/>
  <c r="AH176" i="12"/>
  <c r="L176" i="10" s="1"/>
  <c r="AG176" i="12"/>
  <c r="AL175" i="12"/>
  <c r="AJ175" i="12"/>
  <c r="AH175" i="12"/>
  <c r="L175" i="10" s="1"/>
  <c r="AG175" i="12"/>
  <c r="AL174" i="12"/>
  <c r="AJ174" i="12"/>
  <c r="AH174" i="12"/>
  <c r="L174" i="10" s="1"/>
  <c r="AG174" i="12"/>
  <c r="AL173" i="12"/>
  <c r="AJ173" i="12"/>
  <c r="AH173" i="12"/>
  <c r="L173" i="10" s="1"/>
  <c r="AG173" i="12"/>
  <c r="AL172" i="12"/>
  <c r="AJ172" i="12"/>
  <c r="AH172" i="12"/>
  <c r="L172" i="10" s="1"/>
  <c r="AG172" i="12"/>
  <c r="AL171" i="12"/>
  <c r="AJ171" i="12"/>
  <c r="AH171" i="12"/>
  <c r="L171" i="10" s="1"/>
  <c r="AG171" i="12"/>
  <c r="AL170" i="12"/>
  <c r="AJ170" i="12"/>
  <c r="AH170" i="12"/>
  <c r="L170" i="10" s="1"/>
  <c r="AG170" i="12"/>
  <c r="AL169" i="12"/>
  <c r="AJ169" i="12"/>
  <c r="AH169" i="12"/>
  <c r="L169" i="10" s="1"/>
  <c r="AG169" i="12"/>
  <c r="AL168" i="12"/>
  <c r="AJ168" i="12"/>
  <c r="AH168" i="12"/>
  <c r="L168" i="10" s="1"/>
  <c r="AG168" i="12"/>
  <c r="AL167" i="12"/>
  <c r="AJ167" i="12"/>
  <c r="AH167" i="12"/>
  <c r="L167" i="10" s="1"/>
  <c r="AG167" i="12"/>
  <c r="AL166" i="12"/>
  <c r="AJ166" i="12"/>
  <c r="AH166" i="12"/>
  <c r="L166" i="10" s="1"/>
  <c r="AG166" i="12"/>
  <c r="AL165" i="12"/>
  <c r="AJ165" i="12"/>
  <c r="AH165" i="12"/>
  <c r="L165" i="10" s="1"/>
  <c r="AG165" i="12"/>
  <c r="AL164" i="12"/>
  <c r="AJ164" i="12"/>
  <c r="AH164" i="12"/>
  <c r="L164" i="10" s="1"/>
  <c r="AG164" i="12"/>
  <c r="AL163" i="12"/>
  <c r="AJ163" i="12"/>
  <c r="AH163" i="12"/>
  <c r="L163" i="10" s="1"/>
  <c r="AG163" i="12"/>
  <c r="AL162" i="12"/>
  <c r="AJ162" i="12"/>
  <c r="AH162" i="12"/>
  <c r="L162" i="10" s="1"/>
  <c r="AG162" i="12"/>
  <c r="AL161" i="12"/>
  <c r="AJ161" i="12"/>
  <c r="AH161" i="12"/>
  <c r="L161" i="10" s="1"/>
  <c r="AG161" i="12"/>
  <c r="AL160" i="12"/>
  <c r="AJ160" i="12"/>
  <c r="AH160" i="12"/>
  <c r="L160" i="10" s="1"/>
  <c r="AG160" i="12"/>
  <c r="AL159" i="12"/>
  <c r="AJ159" i="12"/>
  <c r="AH159" i="12"/>
  <c r="L159" i="10" s="1"/>
  <c r="AG159" i="12"/>
  <c r="AL158" i="12"/>
  <c r="AJ158" i="12"/>
  <c r="AH158" i="12"/>
  <c r="L158" i="10" s="1"/>
  <c r="AG158" i="12"/>
  <c r="AL157" i="12"/>
  <c r="AJ157" i="12"/>
  <c r="AH157" i="12"/>
  <c r="L157" i="10" s="1"/>
  <c r="AG157" i="12"/>
  <c r="AL156" i="12"/>
  <c r="AJ156" i="12"/>
  <c r="AH156" i="12"/>
  <c r="L156" i="10" s="1"/>
  <c r="AG156" i="12"/>
  <c r="AL155" i="12"/>
  <c r="AJ155" i="12"/>
  <c r="AH155" i="12"/>
  <c r="L155" i="10" s="1"/>
  <c r="AG155" i="12"/>
  <c r="AL154" i="12"/>
  <c r="AJ154" i="12"/>
  <c r="AH154" i="12"/>
  <c r="L154" i="10" s="1"/>
  <c r="AG154" i="12"/>
  <c r="AL153" i="12"/>
  <c r="AJ153" i="12"/>
  <c r="AH153" i="12"/>
  <c r="L153" i="10" s="1"/>
  <c r="AG153" i="12"/>
  <c r="AL152" i="12"/>
  <c r="AJ152" i="12"/>
  <c r="AH152" i="12"/>
  <c r="L152" i="10" s="1"/>
  <c r="AG152" i="12"/>
  <c r="AL151" i="12"/>
  <c r="AJ151" i="12"/>
  <c r="AH151" i="12"/>
  <c r="L151" i="10" s="1"/>
  <c r="AG151" i="12"/>
  <c r="AL150" i="12"/>
  <c r="AJ150" i="12"/>
  <c r="AH150" i="12"/>
  <c r="L150" i="10" s="1"/>
  <c r="AG150" i="12"/>
  <c r="AL149" i="12"/>
  <c r="AJ149" i="12"/>
  <c r="AH149" i="12"/>
  <c r="L149" i="10" s="1"/>
  <c r="AG149" i="12"/>
  <c r="AL148" i="12"/>
  <c r="AJ148" i="12"/>
  <c r="AH148" i="12"/>
  <c r="L148" i="10" s="1"/>
  <c r="AG148" i="12"/>
  <c r="AL147" i="12"/>
  <c r="AJ147" i="12"/>
  <c r="AH147" i="12"/>
  <c r="L147" i="10" s="1"/>
  <c r="AG147" i="12"/>
  <c r="AL146" i="12"/>
  <c r="AJ146" i="12"/>
  <c r="AH146" i="12"/>
  <c r="L146" i="10" s="1"/>
  <c r="AG146" i="12"/>
  <c r="AL145" i="12"/>
  <c r="AJ145" i="12"/>
  <c r="AH145" i="12"/>
  <c r="L145" i="10" s="1"/>
  <c r="AG145" i="12"/>
  <c r="AL144" i="12"/>
  <c r="AJ144" i="12"/>
  <c r="AH144" i="12"/>
  <c r="L144" i="10" s="1"/>
  <c r="AG144" i="12"/>
  <c r="AL143" i="12"/>
  <c r="AJ143" i="12"/>
  <c r="AH143" i="12"/>
  <c r="L143" i="10" s="1"/>
  <c r="AG143" i="12"/>
  <c r="AL142" i="12"/>
  <c r="AJ142" i="12"/>
  <c r="AH142" i="12"/>
  <c r="L142" i="10" s="1"/>
  <c r="AG142" i="12"/>
  <c r="AL141" i="12"/>
  <c r="AJ141" i="12"/>
  <c r="AH141" i="12"/>
  <c r="L141" i="10" s="1"/>
  <c r="AG141" i="12"/>
  <c r="AL140" i="12"/>
  <c r="AJ140" i="12"/>
  <c r="AH140" i="12"/>
  <c r="L140" i="10" s="1"/>
  <c r="AG140" i="12"/>
  <c r="AL139" i="12"/>
  <c r="AJ139" i="12"/>
  <c r="AH139" i="12"/>
  <c r="L139" i="10" s="1"/>
  <c r="AG139" i="12"/>
  <c r="AL138" i="12"/>
  <c r="AJ138" i="12"/>
  <c r="AH138" i="12"/>
  <c r="L138" i="10" s="1"/>
  <c r="AG138" i="12"/>
  <c r="AL137" i="12"/>
  <c r="AJ137" i="12"/>
  <c r="AH137" i="12"/>
  <c r="L137" i="10" s="1"/>
  <c r="AG137" i="12"/>
  <c r="AL136" i="12"/>
  <c r="AJ136" i="12"/>
  <c r="AH136" i="12"/>
  <c r="L136" i="10" s="1"/>
  <c r="AG136" i="12"/>
  <c r="AL135" i="12"/>
  <c r="AJ135" i="12"/>
  <c r="AH135" i="12"/>
  <c r="L135" i="10" s="1"/>
  <c r="AG135" i="12"/>
  <c r="AL134" i="12"/>
  <c r="AJ134" i="12"/>
  <c r="AH134" i="12"/>
  <c r="L134" i="10" s="1"/>
  <c r="AG134" i="12"/>
  <c r="AL133" i="12"/>
  <c r="AJ133" i="12"/>
  <c r="AH133" i="12"/>
  <c r="L133" i="10" s="1"/>
  <c r="AG133" i="12"/>
  <c r="AL132" i="12"/>
  <c r="AJ132" i="12"/>
  <c r="AH132" i="12"/>
  <c r="L132" i="10" s="1"/>
  <c r="AG132" i="12"/>
  <c r="AL131" i="12"/>
  <c r="AJ131" i="12"/>
  <c r="AH131" i="12"/>
  <c r="L131" i="10" s="1"/>
  <c r="AG131" i="12"/>
  <c r="AL130" i="12"/>
  <c r="AJ130" i="12"/>
  <c r="AH130" i="12"/>
  <c r="L130" i="10" s="1"/>
  <c r="AG130" i="12"/>
  <c r="AL129" i="12"/>
  <c r="AJ129" i="12"/>
  <c r="AH129" i="12"/>
  <c r="L129" i="10" s="1"/>
  <c r="AG129" i="12"/>
  <c r="AL128" i="12"/>
  <c r="AJ128" i="12"/>
  <c r="AH128" i="12"/>
  <c r="L128" i="10" s="1"/>
  <c r="AG128" i="12"/>
  <c r="AL127" i="12"/>
  <c r="AJ127" i="12"/>
  <c r="AH127" i="12"/>
  <c r="L127" i="10" s="1"/>
  <c r="AG127" i="12"/>
  <c r="AL126" i="12"/>
  <c r="AJ126" i="12"/>
  <c r="AH126" i="12"/>
  <c r="L126" i="10" s="1"/>
  <c r="AG126" i="12"/>
  <c r="AL125" i="12"/>
  <c r="AJ125" i="12"/>
  <c r="AH125" i="12"/>
  <c r="L125" i="10" s="1"/>
  <c r="AG125" i="12"/>
  <c r="AL124" i="12"/>
  <c r="AJ124" i="12"/>
  <c r="AH124" i="12"/>
  <c r="L124" i="10" s="1"/>
  <c r="AG124" i="12"/>
  <c r="AL123" i="12"/>
  <c r="AJ123" i="12"/>
  <c r="AH123" i="12"/>
  <c r="L123" i="10" s="1"/>
  <c r="AG123" i="12"/>
  <c r="AL122" i="12"/>
  <c r="AJ122" i="12"/>
  <c r="AH122" i="12"/>
  <c r="L122" i="10" s="1"/>
  <c r="AG122" i="12"/>
  <c r="AK287" i="12"/>
  <c r="AC287" i="12"/>
  <c r="AK286" i="12"/>
  <c r="S286" i="10" s="1"/>
  <c r="AC286" i="12"/>
  <c r="AK285" i="12"/>
  <c r="AC285" i="12"/>
  <c r="AK123" i="12"/>
  <c r="AI123" i="12"/>
  <c r="M123" i="10" s="1"/>
  <c r="AK124" i="12"/>
  <c r="AI124" i="12"/>
  <c r="M124" i="10" s="1"/>
  <c r="AK125" i="12"/>
  <c r="AI125" i="12"/>
  <c r="M125" i="10" s="1"/>
  <c r="AK126" i="12"/>
  <c r="AK127" i="12"/>
  <c r="AI127" i="12"/>
  <c r="AK128" i="12"/>
  <c r="O128" i="10" s="1"/>
  <c r="AI128" i="12"/>
  <c r="AK129" i="12"/>
  <c r="S129" i="10" s="1"/>
  <c r="AI129" i="12"/>
  <c r="AK130" i="12"/>
  <c r="S130" i="10" s="1"/>
  <c r="AI130" i="12"/>
  <c r="AK131" i="12"/>
  <c r="AI131" i="12"/>
  <c r="AK132" i="12"/>
  <c r="O132" i="10" s="1"/>
  <c r="AI132" i="12"/>
  <c r="AK133" i="12"/>
  <c r="S133" i="10" s="1"/>
  <c r="AI133" i="12"/>
  <c r="AK134" i="12"/>
  <c r="S134" i="10" s="1"/>
  <c r="AK135" i="12"/>
  <c r="AK136" i="12"/>
  <c r="AI136" i="12"/>
  <c r="AK137" i="12"/>
  <c r="S137" i="10" s="1"/>
  <c r="AI137" i="12"/>
  <c r="AK138" i="12"/>
  <c r="S138" i="10" s="1"/>
  <c r="AI138" i="12"/>
  <c r="AK139" i="12"/>
  <c r="O139" i="10" s="1"/>
  <c r="AI139" i="12"/>
  <c r="AK140" i="12"/>
  <c r="AI140" i="12"/>
  <c r="AK141" i="12"/>
  <c r="S141" i="10" s="1"/>
  <c r="AI141" i="12"/>
  <c r="AK142" i="12"/>
  <c r="S142" i="10" s="1"/>
  <c r="AK143" i="12"/>
  <c r="S143" i="10" s="1"/>
  <c r="AK144" i="12"/>
  <c r="AI144" i="12"/>
  <c r="AK145" i="12"/>
  <c r="AI145" i="12"/>
  <c r="AK146" i="12"/>
  <c r="O146" i="10" s="1"/>
  <c r="AI146" i="12"/>
  <c r="AK147" i="12"/>
  <c r="S147" i="10" s="1"/>
  <c r="AI147" i="12"/>
  <c r="AK148" i="12"/>
  <c r="AI148" i="12"/>
  <c r="AK149" i="12"/>
  <c r="AI149" i="12"/>
  <c r="AK150" i="12"/>
  <c r="O150" i="10" s="1"/>
  <c r="AI150" i="12"/>
  <c r="AK151" i="12"/>
  <c r="S151" i="10" s="1"/>
  <c r="AI151" i="12"/>
  <c r="AK152" i="12"/>
  <c r="AI152" i="12"/>
  <c r="AK153" i="12"/>
  <c r="AI153" i="12"/>
  <c r="AK154" i="12"/>
  <c r="O154" i="10" s="1"/>
  <c r="AI154" i="12"/>
  <c r="AK155" i="12"/>
  <c r="S155" i="10" s="1"/>
  <c r="AI155" i="12"/>
  <c r="AK156" i="12"/>
  <c r="AI156" i="12"/>
  <c r="AK157" i="12"/>
  <c r="AI157" i="12"/>
  <c r="AK158" i="12"/>
  <c r="O158" i="10" s="1"/>
  <c r="AI158" i="12"/>
  <c r="AK159" i="12"/>
  <c r="S159" i="10" s="1"/>
  <c r="AI159" i="12"/>
  <c r="AK160" i="12"/>
  <c r="AI160" i="12"/>
  <c r="AK161" i="12"/>
  <c r="AI161" i="12"/>
  <c r="AK162" i="12"/>
  <c r="O162" i="10" s="1"/>
  <c r="AI162" i="12"/>
  <c r="AK163" i="12"/>
  <c r="S163" i="10" s="1"/>
  <c r="AI163" i="12"/>
  <c r="AK164" i="12"/>
  <c r="AI164" i="12"/>
  <c r="AK165" i="12"/>
  <c r="AI165" i="12"/>
  <c r="AK166" i="12"/>
  <c r="O166" i="10" s="1"/>
  <c r="AK167" i="12"/>
  <c r="AK168" i="12"/>
  <c r="O168" i="10" s="1"/>
  <c r="AI168" i="12"/>
  <c r="AK169" i="12"/>
  <c r="O169" i="10" s="1"/>
  <c r="AI169" i="12"/>
  <c r="AK170" i="12"/>
  <c r="AI170" i="12"/>
  <c r="AK171" i="12"/>
  <c r="S171" i="10" s="1"/>
  <c r="AI171" i="12"/>
  <c r="AK172" i="12"/>
  <c r="O172" i="10" s="1"/>
  <c r="AI172" i="12"/>
  <c r="AK173" i="12"/>
  <c r="O173" i="10" s="1"/>
  <c r="AI173" i="12"/>
  <c r="AK174" i="12"/>
  <c r="AK175" i="12"/>
  <c r="S175" i="10" s="1"/>
  <c r="AK176" i="12"/>
  <c r="O176" i="10" s="1"/>
  <c r="AI176" i="12"/>
  <c r="AK177" i="12"/>
  <c r="S177" i="10" s="1"/>
  <c r="AI177" i="12"/>
  <c r="AK178" i="12"/>
  <c r="AI178" i="12"/>
  <c r="AK179" i="12"/>
  <c r="AK180" i="12"/>
  <c r="AI180" i="12"/>
  <c r="M180" i="10" s="1"/>
  <c r="AK181" i="12"/>
  <c r="AI181" i="12"/>
  <c r="M181" i="10" s="1"/>
  <c r="AK182" i="12"/>
  <c r="AI182" i="12"/>
  <c r="M182" i="10" s="1"/>
  <c r="AK183" i="12"/>
  <c r="AK184" i="12"/>
  <c r="AI184" i="12"/>
  <c r="AK185" i="12"/>
  <c r="S185" i="10" s="1"/>
  <c r="AI185" i="12"/>
  <c r="AK186" i="12"/>
  <c r="O186" i="10" s="1"/>
  <c r="AI186" i="12"/>
  <c r="AK187" i="12"/>
  <c r="O187" i="10" s="1"/>
  <c r="AI187" i="12"/>
  <c r="AK188" i="12"/>
  <c r="AI188" i="12"/>
  <c r="AK189" i="12"/>
  <c r="S189" i="10" s="1"/>
  <c r="AI189" i="12"/>
  <c r="AK190" i="12"/>
  <c r="O190" i="10" s="1"/>
  <c r="AK191" i="12"/>
  <c r="S191" i="10" s="1"/>
  <c r="AI191" i="12"/>
  <c r="M191" i="10" s="1"/>
  <c r="AK192" i="12"/>
  <c r="AI192" i="12"/>
  <c r="M192" i="10" s="1"/>
  <c r="AK193" i="12"/>
  <c r="AI193" i="12"/>
  <c r="M193" i="10" s="1"/>
  <c r="AK194" i="12"/>
  <c r="S194" i="10" s="1"/>
  <c r="AI194" i="12"/>
  <c r="M194" i="10" s="1"/>
  <c r="AK195" i="12"/>
  <c r="S195" i="10" s="1"/>
  <c r="AI195" i="12"/>
  <c r="M195" i="10" s="1"/>
  <c r="AK196" i="12"/>
  <c r="AI196" i="12"/>
  <c r="M196" i="10" s="1"/>
  <c r="AK197" i="12"/>
  <c r="S197" i="10" s="1"/>
  <c r="AI197" i="12"/>
  <c r="M197" i="10" s="1"/>
  <c r="AK198" i="12"/>
  <c r="AK199" i="12"/>
  <c r="S199" i="10" s="1"/>
  <c r="AK200" i="12"/>
  <c r="AI200" i="12"/>
  <c r="M200" i="10" s="1"/>
  <c r="AK201" i="12"/>
  <c r="AI201" i="12"/>
  <c r="M201" i="10" s="1"/>
  <c r="AK202" i="12"/>
  <c r="AI202" i="12"/>
  <c r="M202" i="10" s="1"/>
  <c r="AK203" i="12"/>
  <c r="S203" i="10" s="1"/>
  <c r="AI203" i="12"/>
  <c r="M203" i="10" s="1"/>
  <c r="AK204" i="12"/>
  <c r="AI204" i="12"/>
  <c r="M204" i="10" s="1"/>
  <c r="AK205" i="12"/>
  <c r="AI205" i="12"/>
  <c r="M205" i="10" s="1"/>
  <c r="AK206" i="12"/>
  <c r="AI206" i="12"/>
  <c r="M206" i="10" s="1"/>
  <c r="AK207" i="12"/>
  <c r="S207" i="10" s="1"/>
  <c r="AI207" i="12"/>
  <c r="M207" i="10" s="1"/>
  <c r="AK208" i="12"/>
  <c r="AI208" i="12"/>
  <c r="M208" i="10" s="1"/>
  <c r="AK209" i="12"/>
  <c r="AI209" i="12"/>
  <c r="M209" i="10" s="1"/>
  <c r="AK210" i="12"/>
  <c r="AI210" i="12"/>
  <c r="M210" i="10" s="1"/>
  <c r="AK211" i="12"/>
  <c r="S211" i="10" s="1"/>
  <c r="AI211" i="12"/>
  <c r="M211" i="10" s="1"/>
  <c r="AK212" i="12"/>
  <c r="AI212" i="12"/>
  <c r="M212" i="10" s="1"/>
  <c r="AK213" i="12"/>
  <c r="AI213" i="12"/>
  <c r="M213" i="10" s="1"/>
  <c r="AK214" i="12"/>
  <c r="AI214" i="12"/>
  <c r="M214" i="10" s="1"/>
  <c r="AK215" i="12"/>
  <c r="S215" i="10" s="1"/>
  <c r="AI215" i="12"/>
  <c r="M215" i="10" s="1"/>
  <c r="AK216" i="12"/>
  <c r="AI216" i="12"/>
  <c r="M216" i="10" s="1"/>
  <c r="AK217" i="12"/>
  <c r="AI217" i="12"/>
  <c r="M217" i="10" s="1"/>
  <c r="AK218" i="12"/>
  <c r="AI218" i="12"/>
  <c r="M218" i="10" s="1"/>
  <c r="AK219" i="12"/>
  <c r="S219" i="10" s="1"/>
  <c r="AI219" i="12"/>
  <c r="M219" i="10" s="1"/>
  <c r="AK220" i="12"/>
  <c r="AI220" i="12"/>
  <c r="M220" i="10" s="1"/>
  <c r="AK221" i="12"/>
  <c r="AI221" i="12"/>
  <c r="M221" i="10" s="1"/>
  <c r="AK222" i="12"/>
  <c r="AI222" i="12"/>
  <c r="M222" i="10" s="1"/>
  <c r="AK223" i="12"/>
  <c r="S223" i="10" s="1"/>
  <c r="AK224" i="12"/>
  <c r="O224" i="10" s="1"/>
  <c r="AI224" i="12"/>
  <c r="AK225" i="12"/>
  <c r="O225" i="10" s="1"/>
  <c r="AI225" i="12"/>
  <c r="AK226" i="12"/>
  <c r="AI226" i="12"/>
  <c r="AK227" i="12"/>
  <c r="S227" i="10" s="1"/>
  <c r="AI227" i="12"/>
  <c r="AK228" i="12"/>
  <c r="O228" i="10" s="1"/>
  <c r="AI228" i="12"/>
  <c r="AK229" i="12"/>
  <c r="O229" i="10" s="1"/>
  <c r="AI229" i="12"/>
  <c r="AK230" i="12"/>
  <c r="AI230" i="12"/>
  <c r="AK231" i="12"/>
  <c r="S231" i="10" s="1"/>
  <c r="AK232" i="12"/>
  <c r="AI232" i="12"/>
  <c r="M232" i="10" s="1"/>
  <c r="AK233" i="12"/>
  <c r="AI233" i="12"/>
  <c r="M233" i="10" s="1"/>
  <c r="AK234" i="12"/>
  <c r="AI234" i="12"/>
  <c r="M234" i="10" s="1"/>
  <c r="AK235" i="12"/>
  <c r="AI235" i="12"/>
  <c r="M235" i="10" s="1"/>
  <c r="AK236" i="12"/>
  <c r="AI236" i="12"/>
  <c r="M236" i="10" s="1"/>
  <c r="AK237" i="12"/>
  <c r="AI237" i="12"/>
  <c r="M237" i="10" s="1"/>
  <c r="AK238" i="12"/>
  <c r="AI238" i="12"/>
  <c r="M238" i="10" s="1"/>
  <c r="AK239" i="12"/>
  <c r="AK240" i="12"/>
  <c r="O240" i="10" s="1"/>
  <c r="AI240" i="12"/>
  <c r="AK241" i="12"/>
  <c r="S241" i="10" s="1"/>
  <c r="AI241" i="12"/>
  <c r="AK242" i="12"/>
  <c r="AI242" i="12"/>
  <c r="AK243" i="12"/>
  <c r="AI243" i="12"/>
  <c r="AK244" i="12"/>
  <c r="O244" i="10" s="1"/>
  <c r="AI244" i="12"/>
  <c r="AK245" i="12"/>
  <c r="S245" i="10" s="1"/>
  <c r="AI245" i="12"/>
  <c r="AK246" i="12"/>
  <c r="AI246" i="12"/>
  <c r="AK247" i="12"/>
  <c r="AI247" i="12"/>
  <c r="AK248" i="12"/>
  <c r="O248" i="10" s="1"/>
  <c r="AI248" i="12"/>
  <c r="AK249" i="12"/>
  <c r="S249" i="10" s="1"/>
  <c r="AI249" i="12"/>
  <c r="AK250" i="12"/>
  <c r="AI250" i="12"/>
  <c r="AK251" i="12"/>
  <c r="AI251" i="12"/>
  <c r="AK252" i="12"/>
  <c r="O252" i="10" s="1"/>
  <c r="AI252" i="12"/>
  <c r="AK253" i="12"/>
  <c r="S253" i="10" s="1"/>
  <c r="AI253" i="12"/>
  <c r="AK254" i="12"/>
  <c r="AI254" i="12"/>
  <c r="AK255" i="12"/>
  <c r="AI255" i="12"/>
  <c r="AK256" i="12"/>
  <c r="O256" i="10" s="1"/>
  <c r="AI256" i="12"/>
  <c r="AK257" i="12"/>
  <c r="S257" i="10" s="1"/>
  <c r="AI257" i="12"/>
  <c r="AK258" i="12"/>
  <c r="AI258" i="12"/>
  <c r="AK259" i="12"/>
  <c r="AI259" i="12"/>
  <c r="AK260" i="12"/>
  <c r="O260" i="10" s="1"/>
  <c r="AI260" i="12"/>
  <c r="AK261" i="12"/>
  <c r="S261" i="10" s="1"/>
  <c r="AI261" i="12"/>
  <c r="AK262" i="12"/>
  <c r="AI262" i="12"/>
  <c r="AK263" i="12"/>
  <c r="AK264" i="12"/>
  <c r="AI264" i="12"/>
  <c r="M264" i="10" s="1"/>
  <c r="AK265" i="12"/>
  <c r="S265" i="10" s="1"/>
  <c r="AI265" i="12"/>
  <c r="M265" i="10" s="1"/>
  <c r="AK266" i="12"/>
  <c r="AI266" i="12"/>
  <c r="M266" i="10" s="1"/>
  <c r="AK267" i="12"/>
  <c r="AI267" i="12"/>
  <c r="M267" i="10" s="1"/>
  <c r="AK268" i="12"/>
  <c r="AI268" i="12"/>
  <c r="M268" i="10" s="1"/>
  <c r="AK269" i="12"/>
  <c r="S269" i="10" s="1"/>
  <c r="AI269" i="12"/>
  <c r="M269" i="10" s="1"/>
  <c r="AK270" i="12"/>
  <c r="AI270" i="12"/>
  <c r="M270" i="10" s="1"/>
  <c r="AK271" i="12"/>
  <c r="AI271" i="12"/>
  <c r="M271" i="10" s="1"/>
  <c r="AK272" i="12"/>
  <c r="AI272" i="12"/>
  <c r="M272" i="10" s="1"/>
  <c r="AK273" i="12"/>
  <c r="S273" i="10" s="1"/>
  <c r="AI273" i="12"/>
  <c r="M273" i="10" s="1"/>
  <c r="AK274" i="12"/>
  <c r="AI274" i="12"/>
  <c r="M274" i="10" s="1"/>
  <c r="AK275" i="12"/>
  <c r="AI275" i="12"/>
  <c r="M275" i="10" s="1"/>
  <c r="AK276" i="12"/>
  <c r="AI276" i="12"/>
  <c r="M276" i="10" s="1"/>
  <c r="AK277" i="12"/>
  <c r="S277" i="10" s="1"/>
  <c r="AI277" i="12"/>
  <c r="M277" i="10" s="1"/>
  <c r="AK278" i="12"/>
  <c r="S278" i="10" s="1"/>
  <c r="AI278" i="12"/>
  <c r="M278" i="10" s="1"/>
  <c r="AK279" i="12"/>
  <c r="AI279" i="12"/>
  <c r="M279" i="10" s="1"/>
  <c r="AK280" i="12"/>
  <c r="AI280" i="12"/>
  <c r="M280" i="10" s="1"/>
  <c r="AK281" i="12"/>
  <c r="AI281" i="12"/>
  <c r="M281" i="10" s="1"/>
  <c r="AK282" i="12"/>
  <c r="S282" i="10" s="1"/>
  <c r="AI282" i="12"/>
  <c r="M282" i="10" s="1"/>
  <c r="AK283" i="12"/>
  <c r="AI283" i="12"/>
  <c r="M283" i="10" s="1"/>
  <c r="AK284" i="12"/>
  <c r="AI284" i="12"/>
  <c r="M284" i="10" s="1"/>
  <c r="AK122" i="12"/>
  <c r="AI122" i="12"/>
  <c r="M122" i="10" s="1"/>
  <c r="Q287" i="12"/>
  <c r="I287" i="10" s="1"/>
  <c r="P287" i="12"/>
  <c r="H287" i="10" s="1"/>
  <c r="Q286" i="12"/>
  <c r="I286" i="10" s="1"/>
  <c r="P286" i="12"/>
  <c r="H286" i="10" s="1"/>
  <c r="Q285" i="12"/>
  <c r="I285" i="10" s="1"/>
  <c r="P285" i="12"/>
  <c r="H285" i="10" s="1"/>
  <c r="AI239" i="12"/>
  <c r="AI179" i="12"/>
  <c r="M179" i="10" s="1"/>
  <c r="AI167" i="12"/>
  <c r="AI286" i="12"/>
  <c r="M286" i="10" s="1"/>
  <c r="AI285" i="12"/>
  <c r="AI126" i="12"/>
  <c r="M126" i="10" s="1"/>
  <c r="AI287" i="12"/>
  <c r="M287" i="10" s="1"/>
  <c r="AI190" i="12"/>
  <c r="M190" i="10" s="1"/>
  <c r="AI143" i="12"/>
  <c r="AI166" i="12"/>
  <c r="M166" i="10" s="1"/>
  <c r="AI231" i="12"/>
  <c r="AI142" i="12"/>
  <c r="M142" i="10" s="1"/>
  <c r="AI183" i="12"/>
  <c r="AI223" i="12"/>
  <c r="M223" i="10" s="1"/>
  <c r="AI135" i="12"/>
  <c r="AI134" i="12"/>
  <c r="M134" i="10" s="1"/>
  <c r="AI175" i="12"/>
  <c r="AI199" i="12"/>
  <c r="M199" i="10" s="1"/>
  <c r="AI263" i="12"/>
  <c r="AI174" i="12"/>
  <c r="M174" i="10" s="1"/>
  <c r="AI198" i="12"/>
  <c r="W301" i="10"/>
  <c r="W300" i="10"/>
  <c r="W299" i="10"/>
  <c r="W298" i="10"/>
  <c r="E29" i="25" s="1"/>
  <c r="W297" i="10"/>
  <c r="E28" i="25" s="1"/>
  <c r="W296" i="10"/>
  <c r="W295" i="10"/>
  <c r="W294" i="10"/>
  <c r="W293" i="10"/>
  <c r="W292" i="10"/>
  <c r="W291" i="10"/>
  <c r="W290" i="10"/>
  <c r="W289" i="10"/>
  <c r="W288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282" i="10"/>
  <c r="P282" i="12"/>
  <c r="Q282" i="12"/>
  <c r="I282" i="10" s="1"/>
  <c r="P283" i="12"/>
  <c r="Q283" i="12"/>
  <c r="I283" i="10" s="1"/>
  <c r="P284" i="12"/>
  <c r="H284" i="10" s="1"/>
  <c r="Q284" i="12"/>
  <c r="I284" i="10" s="1"/>
  <c r="AC284" i="12"/>
  <c r="AC283" i="12"/>
  <c r="AC282" i="12"/>
  <c r="AC281" i="12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AC280" i="12"/>
  <c r="Q280" i="12"/>
  <c r="I280" i="10" s="1"/>
  <c r="Q281" i="12"/>
  <c r="I281" i="10" s="1"/>
  <c r="P280" i="12"/>
  <c r="H280" i="10" s="1"/>
  <c r="P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J290" i="10"/>
  <c r="G290" i="10"/>
  <c r="F290" i="10"/>
  <c r="Q289" i="10"/>
  <c r="G289" i="10"/>
  <c r="F289" i="10"/>
  <c r="S288" i="10"/>
  <c r="G288" i="10"/>
  <c r="F288" i="10"/>
  <c r="G287" i="10"/>
  <c r="F287" i="10"/>
  <c r="J286" i="10"/>
  <c r="G286" i="10"/>
  <c r="F286" i="10"/>
  <c r="G285" i="10"/>
  <c r="F285" i="10"/>
  <c r="S284" i="10"/>
  <c r="G284" i="10"/>
  <c r="F284" i="10"/>
  <c r="Q283" i="10"/>
  <c r="G283" i="10"/>
  <c r="F283" i="10"/>
  <c r="G282" i="10"/>
  <c r="F282" i="10"/>
  <c r="G281" i="10"/>
  <c r="F281" i="10"/>
  <c r="S280" i="10"/>
  <c r="G280" i="10"/>
  <c r="F280" i="10"/>
  <c r="Q279" i="10"/>
  <c r="G279" i="10"/>
  <c r="F279" i="10"/>
  <c r="G278" i="10"/>
  <c r="F278" i="10"/>
  <c r="S276" i="10"/>
  <c r="Q275" i="10"/>
  <c r="S272" i="10"/>
  <c r="Q271" i="10"/>
  <c r="S268" i="10"/>
  <c r="Q267" i="10"/>
  <c r="S264" i="10"/>
  <c r="S263" i="10"/>
  <c r="S259" i="10"/>
  <c r="S255" i="10"/>
  <c r="S251" i="10"/>
  <c r="S247" i="10"/>
  <c r="S243" i="10"/>
  <c r="S239" i="10"/>
  <c r="Q238" i="10"/>
  <c r="S235" i="10"/>
  <c r="Q234" i="10"/>
  <c r="Q233" i="10"/>
  <c r="S230" i="10"/>
  <c r="S226" i="10"/>
  <c r="Q223" i="10"/>
  <c r="Q221" i="10"/>
  <c r="Q217" i="10"/>
  <c r="Q213" i="10"/>
  <c r="Q209" i="10"/>
  <c r="Q205" i="10"/>
  <c r="Q201" i="10"/>
  <c r="Q196" i="10"/>
  <c r="S193" i="10"/>
  <c r="Q192" i="10"/>
  <c r="S188" i="10"/>
  <c r="S184" i="10"/>
  <c r="S179" i="10"/>
  <c r="S176" i="10"/>
  <c r="S174" i="10"/>
  <c r="S170" i="10"/>
  <c r="S165" i="10"/>
  <c r="S161" i="10"/>
  <c r="S157" i="10"/>
  <c r="S153" i="10"/>
  <c r="S149" i="10"/>
  <c r="S145" i="10"/>
  <c r="S140" i="10"/>
  <c r="S136" i="10"/>
  <c r="S131" i="10"/>
  <c r="S127" i="10"/>
  <c r="Q126" i="10"/>
  <c r="S123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AC274" i="12"/>
  <c r="AC275" i="12"/>
  <c r="AC276" i="12"/>
  <c r="AC277" i="12"/>
  <c r="AC278" i="12"/>
  <c r="AC279" i="12"/>
  <c r="P274" i="12"/>
  <c r="H274" i="10" s="1"/>
  <c r="Q274" i="12"/>
  <c r="I274" i="10" s="1"/>
  <c r="P275" i="12"/>
  <c r="Q275" i="12"/>
  <c r="I275" i="10" s="1"/>
  <c r="P276" i="12"/>
  <c r="H276" i="10" s="1"/>
  <c r="Q276" i="12"/>
  <c r="I276" i="10" s="1"/>
  <c r="P277" i="12"/>
  <c r="H277" i="10" s="1"/>
  <c r="Q277" i="12"/>
  <c r="I277" i="10" s="1"/>
  <c r="P278" i="12"/>
  <c r="H278" i="10" s="1"/>
  <c r="Q278" i="12"/>
  <c r="I278" i="10" s="1"/>
  <c r="P279" i="12"/>
  <c r="Q279" i="12"/>
  <c r="I279" i="10" s="1"/>
  <c r="E275" i="10"/>
  <c r="E274" i="10"/>
  <c r="E273" i="10"/>
  <c r="AC273" i="12"/>
  <c r="Q273" i="12"/>
  <c r="I273" i="10" s="1"/>
  <c r="P273" i="12"/>
  <c r="F272" i="10"/>
  <c r="AC272" i="12"/>
  <c r="Q272" i="12"/>
  <c r="I272" i="10" s="1"/>
  <c r="P272" i="12"/>
  <c r="H272" i="10" s="1"/>
  <c r="F271" i="10"/>
  <c r="AC271" i="12"/>
  <c r="Q271" i="12"/>
  <c r="I271" i="10" s="1"/>
  <c r="P271" i="12"/>
  <c r="H271" i="10" s="1"/>
  <c r="F270" i="10"/>
  <c r="AC270" i="12"/>
  <c r="Q270" i="12"/>
  <c r="I270" i="10" s="1"/>
  <c r="P270" i="12"/>
  <c r="H270" i="10" s="1"/>
  <c r="F269" i="10"/>
  <c r="AC269" i="12"/>
  <c r="Q269" i="12"/>
  <c r="I269" i="10" s="1"/>
  <c r="P269" i="12"/>
  <c r="H269" i="10" s="1"/>
  <c r="F268" i="10"/>
  <c r="AC268" i="12"/>
  <c r="Q268" i="12"/>
  <c r="I268" i="10" s="1"/>
  <c r="P268" i="12"/>
  <c r="H268" i="10" s="1"/>
  <c r="F267" i="10"/>
  <c r="AC267" i="12"/>
  <c r="Q267" i="12"/>
  <c r="I267" i="10" s="1"/>
  <c r="P267" i="12"/>
  <c r="H267" i="10" s="1"/>
  <c r="AC266" i="12"/>
  <c r="Q266" i="12"/>
  <c r="I266" i="10" s="1"/>
  <c r="P266" i="12"/>
  <c r="H266" i="10" s="1"/>
  <c r="F265" i="10"/>
  <c r="AC265" i="12"/>
  <c r="Q265" i="12"/>
  <c r="I265" i="10" s="1"/>
  <c r="P265" i="12"/>
  <c r="H265" i="10" s="1"/>
  <c r="F264" i="10"/>
  <c r="AC264" i="12"/>
  <c r="Q264" i="12"/>
  <c r="I264" i="10" s="1"/>
  <c r="P264" i="12"/>
  <c r="H264" i="10" s="1"/>
  <c r="F263" i="10"/>
  <c r="AC263" i="12"/>
  <c r="Q263" i="12"/>
  <c r="I263" i="10" s="1"/>
  <c r="P263" i="12"/>
  <c r="H263" i="10" s="1"/>
  <c r="F262" i="10"/>
  <c r="AC262" i="12"/>
  <c r="Q262" i="12"/>
  <c r="I262" i="10" s="1"/>
  <c r="P262" i="12"/>
  <c r="H262" i="10" s="1"/>
  <c r="F261" i="10"/>
  <c r="AC261" i="12"/>
  <c r="Q261" i="12"/>
  <c r="I261" i="10" s="1"/>
  <c r="P261" i="12"/>
  <c r="H261" i="10" s="1"/>
  <c r="F260" i="10"/>
  <c r="AC260" i="12"/>
  <c r="Q260" i="12"/>
  <c r="I260" i="10" s="1"/>
  <c r="P260" i="12"/>
  <c r="H260" i="10" s="1"/>
  <c r="F259" i="10"/>
  <c r="AC259" i="12"/>
  <c r="Q259" i="12"/>
  <c r="I259" i="10" s="1"/>
  <c r="P259" i="12"/>
  <c r="H259" i="10" s="1"/>
  <c r="AC258" i="12"/>
  <c r="Q258" i="12"/>
  <c r="I258" i="10" s="1"/>
  <c r="P258" i="12"/>
  <c r="H258" i="10" s="1"/>
  <c r="F257" i="10"/>
  <c r="AC257" i="12"/>
  <c r="Q257" i="12"/>
  <c r="I257" i="10" s="1"/>
  <c r="P257" i="12"/>
  <c r="H257" i="10" s="1"/>
  <c r="F256" i="10"/>
  <c r="AC256" i="12"/>
  <c r="Q256" i="12"/>
  <c r="I256" i="10" s="1"/>
  <c r="P256" i="12"/>
  <c r="H256" i="10" s="1"/>
  <c r="F255" i="10"/>
  <c r="AC255" i="12"/>
  <c r="Q255" i="12"/>
  <c r="I255" i="10" s="1"/>
  <c r="P255" i="12"/>
  <c r="H255" i="10" s="1"/>
  <c r="AC254" i="12"/>
  <c r="Q254" i="12"/>
  <c r="I254" i="10" s="1"/>
  <c r="P254" i="12"/>
  <c r="F253" i="10"/>
  <c r="AC253" i="12"/>
  <c r="Q253" i="12"/>
  <c r="I253" i="10" s="1"/>
  <c r="P253" i="12"/>
  <c r="H253" i="10" s="1"/>
  <c r="F252" i="10"/>
  <c r="AC252" i="12"/>
  <c r="Q252" i="12"/>
  <c r="I252" i="10" s="1"/>
  <c r="P252" i="12"/>
  <c r="F251" i="10"/>
  <c r="AC251" i="12"/>
  <c r="Q251" i="12"/>
  <c r="I251" i="10" s="1"/>
  <c r="P251" i="12"/>
  <c r="H251" i="10" s="1"/>
  <c r="F250" i="10"/>
  <c r="AC250" i="12"/>
  <c r="Q250" i="12"/>
  <c r="I250" i="10" s="1"/>
  <c r="P250" i="12"/>
  <c r="F249" i="10"/>
  <c r="AC249" i="12"/>
  <c r="Q249" i="12"/>
  <c r="I249" i="10" s="1"/>
  <c r="P249" i="12"/>
  <c r="H249" i="10" s="1"/>
  <c r="F248" i="10"/>
  <c r="AC248" i="12"/>
  <c r="Q248" i="12"/>
  <c r="I248" i="10" s="1"/>
  <c r="P248" i="12"/>
  <c r="F247" i="10"/>
  <c r="AC247" i="12"/>
  <c r="Q247" i="12"/>
  <c r="I247" i="10" s="1"/>
  <c r="P247" i="12"/>
  <c r="H247" i="10" s="1"/>
  <c r="F246" i="10"/>
  <c r="AC246" i="12"/>
  <c r="Q246" i="12"/>
  <c r="I246" i="10" s="1"/>
  <c r="P246" i="12"/>
  <c r="AC245" i="12"/>
  <c r="Q245" i="12"/>
  <c r="I245" i="10" s="1"/>
  <c r="P245" i="12"/>
  <c r="H245" i="10" s="1"/>
  <c r="F244" i="10"/>
  <c r="AC244" i="12"/>
  <c r="Q244" i="12"/>
  <c r="I244" i="10" s="1"/>
  <c r="P244" i="12"/>
  <c r="H244" i="10" s="1"/>
  <c r="F243" i="10"/>
  <c r="AC243" i="12"/>
  <c r="Q243" i="12"/>
  <c r="I243" i="10" s="1"/>
  <c r="P243" i="12"/>
  <c r="H243" i="10" s="1"/>
  <c r="AC242" i="12"/>
  <c r="Q242" i="12"/>
  <c r="I242" i="10" s="1"/>
  <c r="P242" i="12"/>
  <c r="H242" i="10" s="1"/>
  <c r="F241" i="10"/>
  <c r="AC241" i="12"/>
  <c r="Q241" i="12"/>
  <c r="I241" i="10" s="1"/>
  <c r="P241" i="12"/>
  <c r="H241" i="10" s="1"/>
  <c r="F240" i="10"/>
  <c r="AC240" i="12"/>
  <c r="Q240" i="12"/>
  <c r="I240" i="10" s="1"/>
  <c r="P240" i="12"/>
  <c r="H240" i="10" s="1"/>
  <c r="F239" i="10"/>
  <c r="AC239" i="12"/>
  <c r="Q239" i="12"/>
  <c r="I239" i="10" s="1"/>
  <c r="P239" i="12"/>
  <c r="H239" i="10" s="1"/>
  <c r="AC238" i="12"/>
  <c r="Q238" i="12"/>
  <c r="I238" i="10" s="1"/>
  <c r="P238" i="12"/>
  <c r="H238" i="10" s="1"/>
  <c r="F237" i="10"/>
  <c r="AC237" i="12"/>
  <c r="Q237" i="12"/>
  <c r="I237" i="10" s="1"/>
  <c r="P237" i="12"/>
  <c r="H237" i="10" s="1"/>
  <c r="F236" i="10"/>
  <c r="AC236" i="12"/>
  <c r="Q236" i="12"/>
  <c r="I236" i="10" s="1"/>
  <c r="P236" i="12"/>
  <c r="H236" i="10" s="1"/>
  <c r="F235" i="10"/>
  <c r="AC235" i="12"/>
  <c r="Q235" i="12"/>
  <c r="I235" i="10" s="1"/>
  <c r="P235" i="12"/>
  <c r="H235" i="10" s="1"/>
  <c r="AC234" i="12"/>
  <c r="Q234" i="12"/>
  <c r="I234" i="10" s="1"/>
  <c r="P234" i="12"/>
  <c r="H234" i="10" s="1"/>
  <c r="F233" i="10"/>
  <c r="AC233" i="12"/>
  <c r="Q233" i="12"/>
  <c r="I233" i="10" s="1"/>
  <c r="P233" i="12"/>
  <c r="F232" i="10"/>
  <c r="AC232" i="12"/>
  <c r="Q232" i="12"/>
  <c r="I232" i="10" s="1"/>
  <c r="P232" i="12"/>
  <c r="H232" i="10" s="1"/>
  <c r="F231" i="10"/>
  <c r="AC231" i="12"/>
  <c r="Q231" i="12"/>
  <c r="I231" i="10" s="1"/>
  <c r="P231" i="12"/>
  <c r="AC230" i="12"/>
  <c r="Q230" i="12"/>
  <c r="I230" i="10" s="1"/>
  <c r="P230" i="12"/>
  <c r="H230" i="10" s="1"/>
  <c r="AC229" i="12"/>
  <c r="Q229" i="12"/>
  <c r="I229" i="10" s="1"/>
  <c r="P229" i="12"/>
  <c r="H229" i="10" s="1"/>
  <c r="F228" i="10"/>
  <c r="AC228" i="12"/>
  <c r="Q228" i="12"/>
  <c r="I228" i="10" s="1"/>
  <c r="P228" i="12"/>
  <c r="H228" i="10" s="1"/>
  <c r="F227" i="10"/>
  <c r="AC227" i="12"/>
  <c r="Q227" i="12"/>
  <c r="I227" i="10" s="1"/>
  <c r="P227" i="12"/>
  <c r="H227" i="10" s="1"/>
  <c r="F226" i="10"/>
  <c r="AC226" i="12"/>
  <c r="Q226" i="12"/>
  <c r="I226" i="10" s="1"/>
  <c r="P226" i="12"/>
  <c r="H226" i="10" s="1"/>
  <c r="F225" i="10"/>
  <c r="AC225" i="12"/>
  <c r="Q225" i="12"/>
  <c r="I225" i="10" s="1"/>
  <c r="P225" i="12"/>
  <c r="H225" i="10" s="1"/>
  <c r="F224" i="10"/>
  <c r="AC224" i="12"/>
  <c r="Q224" i="12"/>
  <c r="I224" i="10" s="1"/>
  <c r="P224" i="12"/>
  <c r="H224" i="10" s="1"/>
  <c r="F223" i="10"/>
  <c r="AC223" i="12"/>
  <c r="Q223" i="12"/>
  <c r="I223" i="10" s="1"/>
  <c r="P223" i="12"/>
  <c r="H223" i="10" s="1"/>
  <c r="F222" i="10"/>
  <c r="AC222" i="12"/>
  <c r="Q222" i="12"/>
  <c r="I222" i="10" s="1"/>
  <c r="P222" i="12"/>
  <c r="H222" i="10" s="1"/>
  <c r="AC221" i="12"/>
  <c r="Q221" i="12"/>
  <c r="I221" i="10" s="1"/>
  <c r="P221" i="12"/>
  <c r="H221" i="10" s="1"/>
  <c r="F220" i="10"/>
  <c r="AC220" i="12"/>
  <c r="Q220" i="12"/>
  <c r="I220" i="10" s="1"/>
  <c r="P220" i="12"/>
  <c r="H220" i="10" s="1"/>
  <c r="F219" i="10"/>
  <c r="AC219" i="12"/>
  <c r="Q219" i="12"/>
  <c r="I219" i="10" s="1"/>
  <c r="P219" i="12"/>
  <c r="H219" i="10" s="1"/>
  <c r="F218" i="10"/>
  <c r="AC218" i="12"/>
  <c r="Q218" i="12"/>
  <c r="I218" i="10" s="1"/>
  <c r="P218" i="12"/>
  <c r="H218" i="10" s="1"/>
  <c r="F217" i="10"/>
  <c r="AC217" i="12"/>
  <c r="Q217" i="12"/>
  <c r="I217" i="10" s="1"/>
  <c r="P217" i="12"/>
  <c r="H217" i="10" s="1"/>
  <c r="F216" i="10"/>
  <c r="AC216" i="12"/>
  <c r="Q216" i="12"/>
  <c r="I216" i="10" s="1"/>
  <c r="P216" i="12"/>
  <c r="H216" i="10" s="1"/>
  <c r="F215" i="10"/>
  <c r="AC215" i="12"/>
  <c r="Q215" i="12"/>
  <c r="I215" i="10" s="1"/>
  <c r="P215" i="12"/>
  <c r="H215" i="10" s="1"/>
  <c r="F214" i="10"/>
  <c r="AC214" i="12"/>
  <c r="Q214" i="12"/>
  <c r="I214" i="10" s="1"/>
  <c r="P214" i="12"/>
  <c r="H214" i="10" s="1"/>
  <c r="F213" i="10"/>
  <c r="AC213" i="12"/>
  <c r="Q213" i="12"/>
  <c r="I213" i="10" s="1"/>
  <c r="P213" i="12"/>
  <c r="H213" i="10" s="1"/>
  <c r="F212" i="10"/>
  <c r="AC212" i="12"/>
  <c r="Q212" i="12"/>
  <c r="I212" i="10" s="1"/>
  <c r="P212" i="12"/>
  <c r="H212" i="10" s="1"/>
  <c r="F211" i="10"/>
  <c r="AC211" i="12"/>
  <c r="Q211" i="12"/>
  <c r="I211" i="10" s="1"/>
  <c r="P211" i="12"/>
  <c r="H211" i="10" s="1"/>
  <c r="AC210" i="12"/>
  <c r="Q210" i="12"/>
  <c r="I210" i="10" s="1"/>
  <c r="P210" i="12"/>
  <c r="F209" i="10"/>
  <c r="AC209" i="12"/>
  <c r="Q209" i="12"/>
  <c r="I209" i="10" s="1"/>
  <c r="P209" i="12"/>
  <c r="H209" i="10" s="1"/>
  <c r="F208" i="10"/>
  <c r="AC208" i="12"/>
  <c r="Q208" i="12"/>
  <c r="I208" i="10" s="1"/>
  <c r="P208" i="12"/>
  <c r="F207" i="10"/>
  <c r="AC207" i="12"/>
  <c r="Q207" i="12"/>
  <c r="I207" i="10" s="1"/>
  <c r="P207" i="12"/>
  <c r="H207" i="10" s="1"/>
  <c r="F206" i="10"/>
  <c r="AC206" i="12"/>
  <c r="Q206" i="12"/>
  <c r="I206" i="10" s="1"/>
  <c r="P206" i="12"/>
  <c r="F205" i="10"/>
  <c r="AC205" i="12"/>
  <c r="Q205" i="12"/>
  <c r="I205" i="10" s="1"/>
  <c r="P205" i="12"/>
  <c r="H205" i="10" s="1"/>
  <c r="F204" i="10"/>
  <c r="AC204" i="12"/>
  <c r="Q204" i="12"/>
  <c r="I204" i="10" s="1"/>
  <c r="P204" i="12"/>
  <c r="F203" i="10"/>
  <c r="AC203" i="12"/>
  <c r="Q203" i="12"/>
  <c r="I203" i="10" s="1"/>
  <c r="P203" i="12"/>
  <c r="H203" i="10" s="1"/>
  <c r="F202" i="10"/>
  <c r="AC202" i="12"/>
  <c r="Q202" i="12"/>
  <c r="I202" i="10" s="1"/>
  <c r="P202" i="12"/>
  <c r="F201" i="10"/>
  <c r="AC201" i="12"/>
  <c r="Q201" i="12"/>
  <c r="I201" i="10" s="1"/>
  <c r="P201" i="12"/>
  <c r="H201" i="10" s="1"/>
  <c r="F200" i="10"/>
  <c r="AC200" i="12"/>
  <c r="Q200" i="12"/>
  <c r="I200" i="10" s="1"/>
  <c r="P200" i="12"/>
  <c r="F199" i="10"/>
  <c r="AC199" i="12"/>
  <c r="Q199" i="12"/>
  <c r="I199" i="10" s="1"/>
  <c r="P199" i="12"/>
  <c r="H199" i="10" s="1"/>
  <c r="F198" i="10"/>
  <c r="AC198" i="12"/>
  <c r="Q198" i="12"/>
  <c r="I198" i="10" s="1"/>
  <c r="P198" i="12"/>
  <c r="AC197" i="12"/>
  <c r="Q197" i="12"/>
  <c r="I197" i="10" s="1"/>
  <c r="P197" i="12"/>
  <c r="H197" i="10" s="1"/>
  <c r="F196" i="10"/>
  <c r="AC196" i="12"/>
  <c r="Q196" i="12"/>
  <c r="I196" i="10" s="1"/>
  <c r="P196" i="12"/>
  <c r="H196" i="10" s="1"/>
  <c r="F195" i="10"/>
  <c r="AC195" i="12"/>
  <c r="Q195" i="12"/>
  <c r="I195" i="10" s="1"/>
  <c r="P195" i="12"/>
  <c r="H195" i="10" s="1"/>
  <c r="F194" i="10"/>
  <c r="AC194" i="12"/>
  <c r="Q194" i="12"/>
  <c r="I194" i="10" s="1"/>
  <c r="P194" i="12"/>
  <c r="H194" i="10" s="1"/>
  <c r="F193" i="10"/>
  <c r="AC193" i="12"/>
  <c r="Q193" i="12"/>
  <c r="I193" i="10" s="1"/>
  <c r="P193" i="12"/>
  <c r="H193" i="10" s="1"/>
  <c r="F192" i="10"/>
  <c r="AC192" i="12"/>
  <c r="Q192" i="12"/>
  <c r="I192" i="10" s="1"/>
  <c r="P192" i="12"/>
  <c r="H192" i="10" s="1"/>
  <c r="F191" i="10"/>
  <c r="AC191" i="12"/>
  <c r="Q191" i="12"/>
  <c r="I191" i="10" s="1"/>
  <c r="P191" i="12"/>
  <c r="H191" i="10" s="1"/>
  <c r="F190" i="10"/>
  <c r="AC190" i="12"/>
  <c r="Q190" i="12"/>
  <c r="I190" i="10" s="1"/>
  <c r="P190" i="12"/>
  <c r="H190" i="10" s="1"/>
  <c r="F189" i="10"/>
  <c r="AC189" i="12"/>
  <c r="Q189" i="12"/>
  <c r="I189" i="10" s="1"/>
  <c r="P189" i="12"/>
  <c r="H189" i="10" s="1"/>
  <c r="F188" i="10"/>
  <c r="AC188" i="12"/>
  <c r="Q188" i="12"/>
  <c r="I188" i="10" s="1"/>
  <c r="P188" i="12"/>
  <c r="H188" i="10" s="1"/>
  <c r="F187" i="10"/>
  <c r="AC187" i="12"/>
  <c r="Q187" i="12"/>
  <c r="I187" i="10" s="1"/>
  <c r="P187" i="12"/>
  <c r="H187" i="10" s="1"/>
  <c r="F186" i="10"/>
  <c r="AC186" i="12"/>
  <c r="Q186" i="12"/>
  <c r="I186" i="10" s="1"/>
  <c r="P186" i="12"/>
  <c r="H186" i="10" s="1"/>
  <c r="F185" i="10"/>
  <c r="AC185" i="12"/>
  <c r="Q185" i="12"/>
  <c r="I185" i="10" s="1"/>
  <c r="P185" i="12"/>
  <c r="H185" i="10" s="1"/>
  <c r="F184" i="10"/>
  <c r="AC184" i="12"/>
  <c r="Q184" i="12"/>
  <c r="I184" i="10" s="1"/>
  <c r="P184" i="12"/>
  <c r="H184" i="10" s="1"/>
  <c r="F183" i="10"/>
  <c r="AC183" i="12"/>
  <c r="Q183" i="12"/>
  <c r="I183" i="10" s="1"/>
  <c r="P183" i="12"/>
  <c r="H183" i="10" s="1"/>
  <c r="F182" i="10"/>
  <c r="AC182" i="12"/>
  <c r="Q182" i="12"/>
  <c r="I182" i="10" s="1"/>
  <c r="P182" i="12"/>
  <c r="H182" i="10" s="1"/>
  <c r="F181" i="10"/>
  <c r="AC181" i="12"/>
  <c r="Q181" i="12"/>
  <c r="I181" i="10" s="1"/>
  <c r="P181" i="12"/>
  <c r="H181" i="10" s="1"/>
  <c r="F180" i="10"/>
  <c r="AC180" i="12"/>
  <c r="Q180" i="12"/>
  <c r="I180" i="10" s="1"/>
  <c r="P180" i="12"/>
  <c r="H180" i="10" s="1"/>
  <c r="F179" i="10"/>
  <c r="AC179" i="12"/>
  <c r="Q179" i="12"/>
  <c r="I179" i="10" s="1"/>
  <c r="P179" i="12"/>
  <c r="H179" i="10" s="1"/>
  <c r="F178" i="10"/>
  <c r="AC178" i="12"/>
  <c r="Q178" i="12"/>
  <c r="I178" i="10" s="1"/>
  <c r="P178" i="12"/>
  <c r="H178" i="10" s="1"/>
  <c r="F177" i="10"/>
  <c r="AC177" i="12"/>
  <c r="Q177" i="12"/>
  <c r="I177" i="10" s="1"/>
  <c r="P177" i="12"/>
  <c r="H177" i="10" s="1"/>
  <c r="F176" i="10"/>
  <c r="AC176" i="12"/>
  <c r="Q176" i="12"/>
  <c r="I176" i="10" s="1"/>
  <c r="P176" i="12"/>
  <c r="H176" i="10" s="1"/>
  <c r="F175" i="10"/>
  <c r="AC175" i="12"/>
  <c r="Q175" i="12"/>
  <c r="I175" i="10" s="1"/>
  <c r="P175" i="12"/>
  <c r="H175" i="10" s="1"/>
  <c r="F174" i="10"/>
  <c r="AC174" i="12"/>
  <c r="Q174" i="12"/>
  <c r="I174" i="10" s="1"/>
  <c r="P174" i="12"/>
  <c r="H174" i="10" s="1"/>
  <c r="F173" i="10"/>
  <c r="AC173" i="12"/>
  <c r="Q173" i="12"/>
  <c r="I173" i="10" s="1"/>
  <c r="P173" i="12"/>
  <c r="H173" i="10" s="1"/>
  <c r="F172" i="10"/>
  <c r="AC172" i="12"/>
  <c r="Q172" i="12"/>
  <c r="I172" i="10" s="1"/>
  <c r="P172" i="12"/>
  <c r="H172" i="10" s="1"/>
  <c r="F171" i="10"/>
  <c r="AC171" i="12"/>
  <c r="Q171" i="12"/>
  <c r="I171" i="10" s="1"/>
  <c r="P171" i="12"/>
  <c r="H171" i="10" s="1"/>
  <c r="F170" i="10"/>
  <c r="AC170" i="12"/>
  <c r="Q170" i="12"/>
  <c r="I170" i="10" s="1"/>
  <c r="P170" i="12"/>
  <c r="H170" i="10" s="1"/>
  <c r="F169" i="10"/>
  <c r="AC169" i="12"/>
  <c r="Q169" i="12"/>
  <c r="I169" i="10" s="1"/>
  <c r="P169" i="12"/>
  <c r="H169" i="10" s="1"/>
  <c r="F168" i="10"/>
  <c r="AC168" i="12"/>
  <c r="Q168" i="12"/>
  <c r="I168" i="10" s="1"/>
  <c r="P168" i="12"/>
  <c r="H168" i="10" s="1"/>
  <c r="F167" i="10"/>
  <c r="AC167" i="12"/>
  <c r="Q167" i="12"/>
  <c r="I167" i="10" s="1"/>
  <c r="P167" i="12"/>
  <c r="H167" i="10" s="1"/>
  <c r="F166" i="10"/>
  <c r="AC166" i="12"/>
  <c r="Q166" i="12"/>
  <c r="I166" i="10" s="1"/>
  <c r="P166" i="12"/>
  <c r="H166" i="10" s="1"/>
  <c r="F165" i="10"/>
  <c r="AC165" i="12"/>
  <c r="Q165" i="12"/>
  <c r="I165" i="10" s="1"/>
  <c r="P165" i="12"/>
  <c r="H165" i="10" s="1"/>
  <c r="F164" i="10"/>
  <c r="AC164" i="12"/>
  <c r="Q164" i="12"/>
  <c r="I164" i="10" s="1"/>
  <c r="P164" i="12"/>
  <c r="H164" i="10" s="1"/>
  <c r="F163" i="10"/>
  <c r="AC163" i="12"/>
  <c r="Q163" i="12"/>
  <c r="I163" i="10" s="1"/>
  <c r="P163" i="12"/>
  <c r="H163" i="10" s="1"/>
  <c r="F162" i="10"/>
  <c r="AC162" i="12"/>
  <c r="Q162" i="12"/>
  <c r="I162" i="10" s="1"/>
  <c r="P162" i="12"/>
  <c r="H162" i="10" s="1"/>
  <c r="F161" i="10"/>
  <c r="AC161" i="12"/>
  <c r="Q161" i="12"/>
  <c r="I161" i="10" s="1"/>
  <c r="P161" i="12"/>
  <c r="H161" i="10" s="1"/>
  <c r="F160" i="10"/>
  <c r="AC160" i="12"/>
  <c r="Q160" i="12"/>
  <c r="I160" i="10" s="1"/>
  <c r="P160" i="12"/>
  <c r="H160" i="10" s="1"/>
  <c r="F159" i="10"/>
  <c r="AC159" i="12"/>
  <c r="Q159" i="12"/>
  <c r="I159" i="10" s="1"/>
  <c r="P159" i="12"/>
  <c r="H159" i="10" s="1"/>
  <c r="F158" i="10"/>
  <c r="AC158" i="12"/>
  <c r="Q158" i="12"/>
  <c r="I158" i="10" s="1"/>
  <c r="P158" i="12"/>
  <c r="H158" i="10" s="1"/>
  <c r="F157" i="10"/>
  <c r="AC157" i="12"/>
  <c r="Q157" i="12"/>
  <c r="I157" i="10" s="1"/>
  <c r="P157" i="12"/>
  <c r="H157" i="10" s="1"/>
  <c r="F156" i="10"/>
  <c r="AC156" i="12"/>
  <c r="Q156" i="12"/>
  <c r="I156" i="10" s="1"/>
  <c r="P156" i="12"/>
  <c r="H156" i="10" s="1"/>
  <c r="F155" i="10"/>
  <c r="AC155" i="12"/>
  <c r="Q155" i="12"/>
  <c r="I155" i="10" s="1"/>
  <c r="P155" i="12"/>
  <c r="H155" i="10" s="1"/>
  <c r="F154" i="10"/>
  <c r="AC154" i="12"/>
  <c r="Q154" i="12"/>
  <c r="I154" i="10" s="1"/>
  <c r="P154" i="12"/>
  <c r="H154" i="10" s="1"/>
  <c r="F153" i="10"/>
  <c r="AC153" i="12"/>
  <c r="Q153" i="12"/>
  <c r="I153" i="10" s="1"/>
  <c r="P153" i="12"/>
  <c r="H153" i="10" s="1"/>
  <c r="F152" i="10"/>
  <c r="AC152" i="12"/>
  <c r="Q152" i="12"/>
  <c r="I152" i="10" s="1"/>
  <c r="P152" i="12"/>
  <c r="H152" i="10" s="1"/>
  <c r="F151" i="10"/>
  <c r="AC151" i="12"/>
  <c r="Q151" i="12"/>
  <c r="I151" i="10" s="1"/>
  <c r="P151" i="12"/>
  <c r="H151" i="10" s="1"/>
  <c r="F150" i="10"/>
  <c r="AC150" i="12"/>
  <c r="Q150" i="12"/>
  <c r="I150" i="10" s="1"/>
  <c r="P150" i="12"/>
  <c r="H150" i="10" s="1"/>
  <c r="F149" i="10"/>
  <c r="AC149" i="12"/>
  <c r="Q149" i="12"/>
  <c r="I149" i="10" s="1"/>
  <c r="P149" i="12"/>
  <c r="H149" i="10" s="1"/>
  <c r="F148" i="10"/>
  <c r="AC148" i="12"/>
  <c r="Q148" i="12"/>
  <c r="I148" i="10" s="1"/>
  <c r="P148" i="12"/>
  <c r="H148" i="10" s="1"/>
  <c r="F147" i="10"/>
  <c r="AC147" i="12"/>
  <c r="Q147" i="12"/>
  <c r="I147" i="10" s="1"/>
  <c r="P147" i="12"/>
  <c r="H147" i="10" s="1"/>
  <c r="F146" i="10"/>
  <c r="AC146" i="12"/>
  <c r="Q146" i="12"/>
  <c r="I146" i="10" s="1"/>
  <c r="P146" i="12"/>
  <c r="H146" i="10" s="1"/>
  <c r="F145" i="10"/>
  <c r="AC145" i="12"/>
  <c r="Q145" i="12"/>
  <c r="I145" i="10" s="1"/>
  <c r="P145" i="12"/>
  <c r="H145" i="10" s="1"/>
  <c r="F144" i="10"/>
  <c r="AC144" i="12"/>
  <c r="Q144" i="12"/>
  <c r="I144" i="10" s="1"/>
  <c r="P144" i="12"/>
  <c r="H144" i="10" s="1"/>
  <c r="F143" i="10"/>
  <c r="AC143" i="12"/>
  <c r="Q143" i="12"/>
  <c r="I143" i="10" s="1"/>
  <c r="P143" i="12"/>
  <c r="H143" i="10" s="1"/>
  <c r="F142" i="10"/>
  <c r="AC142" i="12"/>
  <c r="Q142" i="12"/>
  <c r="I142" i="10" s="1"/>
  <c r="P142" i="12"/>
  <c r="H142" i="10" s="1"/>
  <c r="F141" i="10"/>
  <c r="AC141" i="12"/>
  <c r="Q141" i="12"/>
  <c r="I141" i="10" s="1"/>
  <c r="P141" i="12"/>
  <c r="H141" i="10" s="1"/>
  <c r="F140" i="10"/>
  <c r="AC140" i="12"/>
  <c r="Q140" i="12"/>
  <c r="I140" i="10" s="1"/>
  <c r="P140" i="12"/>
  <c r="H140" i="10" s="1"/>
  <c r="F139" i="10"/>
  <c r="AC139" i="12"/>
  <c r="Q139" i="12"/>
  <c r="I139" i="10" s="1"/>
  <c r="P139" i="12"/>
  <c r="H139" i="10" s="1"/>
  <c r="F138" i="10"/>
  <c r="AC138" i="12"/>
  <c r="Q138" i="12"/>
  <c r="I138" i="10" s="1"/>
  <c r="P138" i="12"/>
  <c r="H138" i="10" s="1"/>
  <c r="F137" i="10"/>
  <c r="AC137" i="12"/>
  <c r="Q137" i="12"/>
  <c r="I137" i="10" s="1"/>
  <c r="P137" i="12"/>
  <c r="H137" i="10" s="1"/>
  <c r="F136" i="10"/>
  <c r="AC136" i="12"/>
  <c r="Q136" i="12"/>
  <c r="I136" i="10" s="1"/>
  <c r="P136" i="12"/>
  <c r="H136" i="10" s="1"/>
  <c r="F135" i="10"/>
  <c r="AC135" i="12"/>
  <c r="Q135" i="12"/>
  <c r="I135" i="10" s="1"/>
  <c r="P135" i="12"/>
  <c r="H135" i="10" s="1"/>
  <c r="F134" i="10"/>
  <c r="AC134" i="12"/>
  <c r="Q134" i="12"/>
  <c r="I134" i="10" s="1"/>
  <c r="P134" i="12"/>
  <c r="H134" i="10" s="1"/>
  <c r="F133" i="10"/>
  <c r="AC133" i="12"/>
  <c r="Q133" i="12"/>
  <c r="I133" i="10" s="1"/>
  <c r="P133" i="12"/>
  <c r="H133" i="10" s="1"/>
  <c r="F132" i="10"/>
  <c r="AC132" i="12"/>
  <c r="Q132" i="12"/>
  <c r="I132" i="10" s="1"/>
  <c r="P132" i="12"/>
  <c r="H132" i="10" s="1"/>
  <c r="F131" i="10"/>
  <c r="AC131" i="12"/>
  <c r="Q131" i="12"/>
  <c r="I131" i="10" s="1"/>
  <c r="P131" i="12"/>
  <c r="H131" i="10" s="1"/>
  <c r="F130" i="10"/>
  <c r="AC130" i="12"/>
  <c r="Q130" i="12"/>
  <c r="I130" i="10" s="1"/>
  <c r="P130" i="12"/>
  <c r="H130" i="10" s="1"/>
  <c r="F129" i="10"/>
  <c r="AC129" i="12"/>
  <c r="Q129" i="12"/>
  <c r="I129" i="10" s="1"/>
  <c r="P129" i="12"/>
  <c r="H129" i="10" s="1"/>
  <c r="F128" i="10"/>
  <c r="AC128" i="12"/>
  <c r="Q128" i="12"/>
  <c r="I128" i="10" s="1"/>
  <c r="P128" i="12"/>
  <c r="H128" i="10" s="1"/>
  <c r="F127" i="10"/>
  <c r="AC127" i="12"/>
  <c r="Q127" i="12"/>
  <c r="I127" i="10" s="1"/>
  <c r="P127" i="12"/>
  <c r="H127" i="10" s="1"/>
  <c r="F126" i="10"/>
  <c r="AC126" i="12"/>
  <c r="Q126" i="12"/>
  <c r="I126" i="10" s="1"/>
  <c r="P126" i="12"/>
  <c r="H126" i="10" s="1"/>
  <c r="F125" i="10"/>
  <c r="AC125" i="12"/>
  <c r="Q125" i="12"/>
  <c r="I125" i="10" s="1"/>
  <c r="P125" i="12"/>
  <c r="H125" i="10" s="1"/>
  <c r="F124" i="10"/>
  <c r="AC124" i="12"/>
  <c r="Q124" i="12"/>
  <c r="I124" i="10" s="1"/>
  <c r="P124" i="12"/>
  <c r="H124" i="10" s="1"/>
  <c r="AC123" i="12"/>
  <c r="Q123" i="12"/>
  <c r="I123" i="10" s="1"/>
  <c r="P123" i="12"/>
  <c r="H123" i="10" s="1"/>
  <c r="F122" i="10"/>
  <c r="AC122" i="12"/>
  <c r="Q122" i="12"/>
  <c r="I122" i="10" s="1"/>
  <c r="P122" i="12"/>
  <c r="H122" i="10" s="1"/>
  <c r="Q121" i="12"/>
  <c r="I121" i="10" s="1"/>
  <c r="P121" i="12"/>
  <c r="Q120" i="12"/>
  <c r="I120" i="10" s="1"/>
  <c r="P120" i="12"/>
  <c r="Q119" i="12"/>
  <c r="I119" i="10" s="1"/>
  <c r="P119" i="12"/>
  <c r="Q118" i="12"/>
  <c r="I118" i="10" s="1"/>
  <c r="P118" i="12"/>
  <c r="Q117" i="12"/>
  <c r="I117" i="10" s="1"/>
  <c r="P117" i="12"/>
  <c r="Q116" i="12"/>
  <c r="I116" i="10" s="1"/>
  <c r="P116" i="12"/>
  <c r="Q115" i="12"/>
  <c r="I115" i="10" s="1"/>
  <c r="P115" i="12"/>
  <c r="Q114" i="12"/>
  <c r="I114" i="10" s="1"/>
  <c r="P114" i="12"/>
  <c r="Q113" i="12"/>
  <c r="I113" i="10" s="1"/>
  <c r="P113" i="12"/>
  <c r="Q112" i="12"/>
  <c r="I112" i="10" s="1"/>
  <c r="P112" i="12"/>
  <c r="Q111" i="12"/>
  <c r="I111" i="10" s="1"/>
  <c r="P111" i="12"/>
  <c r="Q110" i="12"/>
  <c r="I110" i="10" s="1"/>
  <c r="P110" i="12"/>
  <c r="Q109" i="12"/>
  <c r="I109" i="10" s="1"/>
  <c r="P109" i="12"/>
  <c r="Q108" i="12"/>
  <c r="I108" i="10" s="1"/>
  <c r="P108" i="12"/>
  <c r="Q107" i="12"/>
  <c r="I107" i="10" s="1"/>
  <c r="P107" i="12"/>
  <c r="Q106" i="12"/>
  <c r="I106" i="10" s="1"/>
  <c r="P106" i="12"/>
  <c r="Q105" i="12"/>
  <c r="I105" i="10" s="1"/>
  <c r="P105" i="12"/>
  <c r="Q104" i="12"/>
  <c r="I104" i="10" s="1"/>
  <c r="P104" i="12"/>
  <c r="Q103" i="12"/>
  <c r="I103" i="10" s="1"/>
  <c r="P103" i="12"/>
  <c r="Q102" i="12"/>
  <c r="I102" i="10" s="1"/>
  <c r="P102" i="12"/>
  <c r="Q101" i="12"/>
  <c r="I101" i="10" s="1"/>
  <c r="P101" i="12"/>
  <c r="Q100" i="12"/>
  <c r="I100" i="10" s="1"/>
  <c r="P100" i="12"/>
  <c r="Q99" i="12"/>
  <c r="I99" i="10" s="1"/>
  <c r="P99" i="12"/>
  <c r="Q98" i="12"/>
  <c r="I98" i="10" s="1"/>
  <c r="P98" i="12"/>
  <c r="Q97" i="12"/>
  <c r="I97" i="10" s="1"/>
  <c r="P97" i="12"/>
  <c r="Q96" i="12"/>
  <c r="I96" i="10" s="1"/>
  <c r="P96" i="12"/>
  <c r="Q95" i="12"/>
  <c r="I95" i="10" s="1"/>
  <c r="P95" i="12"/>
  <c r="Q94" i="12"/>
  <c r="I94" i="10" s="1"/>
  <c r="P94" i="12"/>
  <c r="Q93" i="12"/>
  <c r="I93" i="10" s="1"/>
  <c r="P93" i="12"/>
  <c r="Q92" i="12"/>
  <c r="I92" i="10" s="1"/>
  <c r="P92" i="12"/>
  <c r="Q91" i="12"/>
  <c r="I91" i="10" s="1"/>
  <c r="P91" i="12"/>
  <c r="Q90" i="12"/>
  <c r="I90" i="10" s="1"/>
  <c r="P90" i="12"/>
  <c r="Q89" i="12"/>
  <c r="I89" i="10" s="1"/>
  <c r="P89" i="12"/>
  <c r="Q88" i="12"/>
  <c r="I88" i="10" s="1"/>
  <c r="P88" i="12"/>
  <c r="Q87" i="12"/>
  <c r="I87" i="10" s="1"/>
  <c r="P87" i="12"/>
  <c r="Q86" i="12"/>
  <c r="I86" i="10" s="1"/>
  <c r="P86" i="12"/>
  <c r="Q85" i="12"/>
  <c r="I85" i="10" s="1"/>
  <c r="P85" i="12"/>
  <c r="Q84" i="12"/>
  <c r="I84" i="10" s="1"/>
  <c r="P84" i="12"/>
  <c r="Q83" i="12"/>
  <c r="I83" i="10" s="1"/>
  <c r="P83" i="12"/>
  <c r="Q82" i="12"/>
  <c r="I82" i="10" s="1"/>
  <c r="P82" i="12"/>
  <c r="Q81" i="12"/>
  <c r="I81" i="10" s="1"/>
  <c r="P81" i="12"/>
  <c r="Q80" i="12"/>
  <c r="I80" i="10" s="1"/>
  <c r="P80" i="12"/>
  <c r="Q79" i="12"/>
  <c r="I79" i="10" s="1"/>
  <c r="P79" i="12"/>
  <c r="Q78" i="12"/>
  <c r="I78" i="10" s="1"/>
  <c r="P78" i="12"/>
  <c r="Q77" i="12"/>
  <c r="I77" i="10" s="1"/>
  <c r="P77" i="12"/>
  <c r="Q76" i="12"/>
  <c r="I76" i="10" s="1"/>
  <c r="P76" i="12"/>
  <c r="Q75" i="12"/>
  <c r="I75" i="10" s="1"/>
  <c r="P75" i="12"/>
  <c r="Q74" i="12"/>
  <c r="I74" i="10" s="1"/>
  <c r="P74" i="12"/>
  <c r="Q73" i="12"/>
  <c r="I73" i="10" s="1"/>
  <c r="P73" i="12"/>
  <c r="Q72" i="12"/>
  <c r="I72" i="10" s="1"/>
  <c r="P72" i="12"/>
  <c r="Q71" i="12"/>
  <c r="I71" i="10" s="1"/>
  <c r="P71" i="12"/>
  <c r="Q70" i="12"/>
  <c r="I70" i="10" s="1"/>
  <c r="P70" i="12"/>
  <c r="Q69" i="12"/>
  <c r="I69" i="10" s="1"/>
  <c r="P69" i="12"/>
  <c r="Q68" i="12"/>
  <c r="I68" i="10" s="1"/>
  <c r="P68" i="12"/>
  <c r="Q67" i="12"/>
  <c r="I67" i="10" s="1"/>
  <c r="P67" i="12"/>
  <c r="Q66" i="12"/>
  <c r="I66" i="10" s="1"/>
  <c r="P66" i="12"/>
  <c r="Q65" i="12"/>
  <c r="I65" i="10" s="1"/>
  <c r="P65" i="12"/>
  <c r="Q64" i="12"/>
  <c r="I64" i="10" s="1"/>
  <c r="P64" i="12"/>
  <c r="Q63" i="12"/>
  <c r="I63" i="10" s="1"/>
  <c r="P63" i="12"/>
  <c r="Q62" i="12"/>
  <c r="I62" i="10" s="1"/>
  <c r="P62" i="12"/>
  <c r="Q61" i="12"/>
  <c r="I61" i="10" s="1"/>
  <c r="P61" i="12"/>
  <c r="Q60" i="12"/>
  <c r="I60" i="10" s="1"/>
  <c r="P60" i="12"/>
  <c r="Q59" i="12"/>
  <c r="I59" i="10" s="1"/>
  <c r="P59" i="12"/>
  <c r="Q58" i="12"/>
  <c r="I58" i="10" s="1"/>
  <c r="P58" i="12"/>
  <c r="Q57" i="12"/>
  <c r="I57" i="10" s="1"/>
  <c r="P57" i="12"/>
  <c r="Q56" i="12"/>
  <c r="I56" i="10" s="1"/>
  <c r="P56" i="12"/>
  <c r="Q55" i="12"/>
  <c r="I55" i="10" s="1"/>
  <c r="P55" i="12"/>
  <c r="Q54" i="12"/>
  <c r="I54" i="10" s="1"/>
  <c r="P54" i="12"/>
  <c r="Q53" i="12"/>
  <c r="I53" i="10" s="1"/>
  <c r="P53" i="12"/>
  <c r="Q52" i="12"/>
  <c r="I52" i="10" s="1"/>
  <c r="P52" i="12"/>
  <c r="Q51" i="12"/>
  <c r="I51" i="10" s="1"/>
  <c r="P51" i="12"/>
  <c r="Q50" i="12"/>
  <c r="I50" i="10" s="1"/>
  <c r="P50" i="12"/>
  <c r="Q49" i="12"/>
  <c r="I49" i="10" s="1"/>
  <c r="P49" i="12"/>
  <c r="Q48" i="12"/>
  <c r="I48" i="10" s="1"/>
  <c r="P48" i="12"/>
  <c r="Q47" i="12"/>
  <c r="I47" i="10" s="1"/>
  <c r="P47" i="12"/>
  <c r="Q46" i="12"/>
  <c r="I46" i="10" s="1"/>
  <c r="P46" i="12"/>
  <c r="Q45" i="12"/>
  <c r="I45" i="10" s="1"/>
  <c r="P45" i="12"/>
  <c r="Q44" i="12"/>
  <c r="I44" i="10" s="1"/>
  <c r="P44" i="12"/>
  <c r="Q43" i="12"/>
  <c r="I43" i="10" s="1"/>
  <c r="P43" i="12"/>
  <c r="Q42" i="12"/>
  <c r="I42" i="10" s="1"/>
  <c r="P42" i="12"/>
  <c r="Q41" i="12"/>
  <c r="I41" i="10" s="1"/>
  <c r="P41" i="12"/>
  <c r="Q40" i="12"/>
  <c r="I40" i="10" s="1"/>
  <c r="P40" i="12"/>
  <c r="Q39" i="12"/>
  <c r="I39" i="10" s="1"/>
  <c r="P39" i="12"/>
  <c r="Q38" i="12"/>
  <c r="I38" i="10" s="1"/>
  <c r="P38" i="12"/>
  <c r="Q37" i="12"/>
  <c r="I37" i="10" s="1"/>
  <c r="P37" i="12"/>
  <c r="Q36" i="12"/>
  <c r="I36" i="10" s="1"/>
  <c r="P36" i="12"/>
  <c r="Q35" i="12"/>
  <c r="I35" i="10" s="1"/>
  <c r="P35" i="12"/>
  <c r="Q34" i="12"/>
  <c r="I34" i="10" s="1"/>
  <c r="P34" i="12"/>
  <c r="Q33" i="12"/>
  <c r="I33" i="10" s="1"/>
  <c r="P33" i="12"/>
  <c r="Q32" i="12"/>
  <c r="I32" i="10" s="1"/>
  <c r="P32" i="12"/>
  <c r="Q31" i="12"/>
  <c r="I31" i="10" s="1"/>
  <c r="P31" i="12"/>
  <c r="Q30" i="12"/>
  <c r="I30" i="10" s="1"/>
  <c r="P30" i="12"/>
  <c r="Q29" i="12"/>
  <c r="I29" i="10" s="1"/>
  <c r="P29" i="12"/>
  <c r="Q28" i="12"/>
  <c r="I28" i="10" s="1"/>
  <c r="P28" i="12"/>
  <c r="Q27" i="12"/>
  <c r="I27" i="10" s="1"/>
  <c r="P27" i="12"/>
  <c r="Q26" i="12"/>
  <c r="I26" i="10" s="1"/>
  <c r="P26" i="12"/>
  <c r="Q25" i="12"/>
  <c r="I25" i="10" s="1"/>
  <c r="P25" i="12"/>
  <c r="Q24" i="12"/>
  <c r="I24" i="10" s="1"/>
  <c r="P24" i="12"/>
  <c r="Q23" i="12"/>
  <c r="I23" i="10" s="1"/>
  <c r="P23" i="12"/>
  <c r="Q22" i="12"/>
  <c r="I22" i="10" s="1"/>
  <c r="P22" i="12"/>
  <c r="Q21" i="12"/>
  <c r="I21" i="10" s="1"/>
  <c r="P21" i="12"/>
  <c r="Q20" i="12"/>
  <c r="I20" i="10" s="1"/>
  <c r="P20" i="12"/>
  <c r="Q19" i="12"/>
  <c r="I19" i="10" s="1"/>
  <c r="P19" i="12"/>
  <c r="Q18" i="12"/>
  <c r="I18" i="10" s="1"/>
  <c r="P18" i="12"/>
  <c r="Q17" i="12"/>
  <c r="I17" i="10" s="1"/>
  <c r="P17" i="12"/>
  <c r="Q16" i="12"/>
  <c r="I16" i="10" s="1"/>
  <c r="P16" i="12"/>
  <c r="Q15" i="12"/>
  <c r="I15" i="10" s="1"/>
  <c r="P15" i="12"/>
  <c r="Q14" i="12"/>
  <c r="I14" i="10" s="1"/>
  <c r="P14" i="12"/>
  <c r="Q13" i="12"/>
  <c r="I13" i="10" s="1"/>
  <c r="P13" i="12"/>
  <c r="Q12" i="12"/>
  <c r="I12" i="10" s="1"/>
  <c r="P12" i="12"/>
  <c r="Q11" i="12"/>
  <c r="I11" i="10" s="1"/>
  <c r="P11" i="12"/>
  <c r="Q10" i="12"/>
  <c r="I10" i="10" s="1"/>
  <c r="P10" i="12"/>
  <c r="Q9" i="12"/>
  <c r="I9" i="10" s="1"/>
  <c r="P9" i="12"/>
  <c r="Q8" i="12"/>
  <c r="I8" i="10" s="1"/>
  <c r="P8" i="12"/>
  <c r="Q7" i="12"/>
  <c r="I7" i="10" s="1"/>
  <c r="P7" i="12"/>
  <c r="Q6" i="12"/>
  <c r="I6" i="10" s="1"/>
  <c r="P6" i="12"/>
  <c r="Q5" i="12"/>
  <c r="I5" i="10" s="1"/>
  <c r="P5" i="12"/>
  <c r="Q4" i="12"/>
  <c r="I4" i="10" s="1"/>
  <c r="P4" i="12"/>
  <c r="Q3" i="12"/>
  <c r="I3" i="10" s="1"/>
  <c r="P3" i="12"/>
  <c r="Q2" i="12"/>
  <c r="I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J238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J221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N2" i="10"/>
  <c r="N10" i="10"/>
  <c r="N18" i="10"/>
  <c r="N28" i="10"/>
  <c r="N34" i="10"/>
  <c r="N60" i="10"/>
  <c r="N84" i="10"/>
  <c r="N90" i="10"/>
  <c r="N108" i="10"/>
  <c r="N114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N20" i="10"/>
  <c r="N42" i="10"/>
  <c r="N50" i="10"/>
  <c r="N58" i="10"/>
  <c r="N76" i="10"/>
  <c r="N92" i="10"/>
  <c r="N98" i="10"/>
  <c r="N106" i="10"/>
  <c r="P15" i="10"/>
  <c r="P43" i="10"/>
  <c r="N11" i="10"/>
  <c r="N27" i="10"/>
  <c r="N29" i="10"/>
  <c r="N43" i="10"/>
  <c r="N59" i="10"/>
  <c r="N75" i="10"/>
  <c r="N83" i="10"/>
  <c r="N91" i="10"/>
  <c r="N99" i="10"/>
  <c r="N107" i="10"/>
  <c r="N115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N12" i="10"/>
  <c r="N26" i="10"/>
  <c r="N66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N52" i="10"/>
  <c r="N74" i="10"/>
  <c r="N82" i="10"/>
  <c r="N100" i="10"/>
  <c r="N116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J179" i="10"/>
  <c r="E211" i="10"/>
  <c r="E235" i="10"/>
  <c r="E259" i="10"/>
  <c r="E128" i="10"/>
  <c r="E184" i="10"/>
  <c r="E208" i="10"/>
  <c r="E256" i="10"/>
  <c r="E272" i="10"/>
  <c r="E149" i="10"/>
  <c r="J149" i="10"/>
  <c r="E173" i="10"/>
  <c r="E122" i="10"/>
  <c r="E170" i="10"/>
  <c r="E194" i="10"/>
  <c r="E218" i="10"/>
  <c r="E250" i="10"/>
  <c r="E127" i="10"/>
  <c r="E135" i="10"/>
  <c r="E143" i="10"/>
  <c r="E151" i="10"/>
  <c r="E159" i="10"/>
  <c r="J159" i="10"/>
  <c r="E167" i="10"/>
  <c r="E175" i="10"/>
  <c r="E183" i="10"/>
  <c r="E191" i="10"/>
  <c r="E199" i="10"/>
  <c r="E207" i="10"/>
  <c r="E215" i="10"/>
  <c r="J215" i="10"/>
  <c r="E223" i="10"/>
  <c r="E231" i="10"/>
  <c r="E239" i="10"/>
  <c r="E247" i="10"/>
  <c r="E255" i="10"/>
  <c r="E263" i="10"/>
  <c r="E271" i="10"/>
  <c r="E131" i="10"/>
  <c r="E187" i="10"/>
  <c r="E219" i="10"/>
  <c r="E243" i="10"/>
  <c r="J243" i="10"/>
  <c r="E267" i="10"/>
  <c r="E152" i="10"/>
  <c r="E176" i="10"/>
  <c r="E200" i="10"/>
  <c r="E232" i="10"/>
  <c r="E264" i="10"/>
  <c r="E141" i="10"/>
  <c r="E157" i="10"/>
  <c r="J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J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J145" i="10"/>
  <c r="E153" i="10"/>
  <c r="E161" i="10"/>
  <c r="J161" i="10"/>
  <c r="E169" i="10"/>
  <c r="E177" i="10"/>
  <c r="E185" i="10"/>
  <c r="E193" i="10"/>
  <c r="J193" i="10"/>
  <c r="E201" i="10"/>
  <c r="E209" i="10"/>
  <c r="E217" i="10"/>
  <c r="E225" i="10"/>
  <c r="E233" i="10"/>
  <c r="E241" i="10"/>
  <c r="J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257" i="10" l="1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D33" i="25"/>
  <c r="D30" i="25"/>
  <c r="D31" i="25"/>
  <c r="D32" i="25"/>
  <c r="K24" i="10"/>
  <c r="K48" i="10"/>
  <c r="C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G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C31" i="25"/>
  <c r="C30" i="25"/>
  <c r="C32" i="25"/>
  <c r="G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G31" i="25" s="1"/>
  <c r="O282" i="10"/>
  <c r="F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G27" i="25" s="1"/>
  <c r="J289" i="10"/>
  <c r="O284" i="10"/>
  <c r="F27" i="25" s="1"/>
  <c r="O280" i="10"/>
  <c r="F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F31" i="25" s="1"/>
  <c r="Q191" i="10"/>
  <c r="Q208" i="10"/>
  <c r="Q203" i="10"/>
  <c r="Q222" i="10"/>
  <c r="Q236" i="10"/>
  <c r="Q266" i="10"/>
  <c r="Q272" i="10"/>
  <c r="Q277" i="10"/>
  <c r="G8" i="25" s="1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G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F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G28" i="25" s="1"/>
  <c r="O283" i="10"/>
  <c r="F26" i="25" s="1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G6" i="25" s="1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F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F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F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G18" i="25" s="1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X67" i="10"/>
  <c r="N67" i="10"/>
  <c r="X51" i="10"/>
  <c r="N51" i="10"/>
  <c r="X35" i="10"/>
  <c r="N35" i="10"/>
  <c r="X19" i="10"/>
  <c r="N19" i="10"/>
  <c r="X3" i="10"/>
  <c r="N3" i="10"/>
  <c r="B87" i="22"/>
  <c r="H4" i="27"/>
  <c r="O289" i="10"/>
  <c r="F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G22" i="25" s="1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G26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G14" i="25"/>
  <c r="C11" i="25"/>
  <c r="B10" i="25"/>
  <c r="C8" i="25"/>
  <c r="C5" i="25"/>
  <c r="C14" i="25"/>
  <c r="E12" i="25"/>
  <c r="B15" i="25"/>
  <c r="E10" i="25"/>
  <c r="E9" i="25"/>
  <c r="B17" i="25"/>
  <c r="C15" i="25"/>
  <c r="G10" i="25"/>
  <c r="C18" i="25"/>
  <c r="E13" i="25"/>
  <c r="E16" i="25"/>
  <c r="B13" i="25"/>
  <c r="B7" i="25"/>
  <c r="G21" i="25" l="1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<sst xmlns="http://schemas.openxmlformats.org/spreadsheetml/2006/main" count="621" uniqueCount="422">
  <si>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</si>
  <si>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</si>
  <si>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</si>
  <si>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</si>
  <si>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</si>
  <si>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</si>
  <si>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</si>
  <si>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</si>
  <si>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</si>
  <si>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</si>
  <si>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</si>
  <si>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</si>
  <si>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</si>
  <si>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</si>
  <si>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</si>
  <si>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</si>
  <si>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</si>
  <si>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</si>
  <si>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</si>
  <si>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</si>
  <si>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</si>
  <si>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</si>
  <si>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</si>
  <si>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</si>
  <si>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</si>
  <si>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</si>
  <si>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</si>
  <si>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</si>
  <si>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</si>
  <si>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</si>
  <si>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</si>
  <si>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</si>
  <si>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</si>
  <si>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</si>
  <si>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</si>
  <si>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</si>
  <si>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</si>
  <si>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</si>
  <si>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 xml:space="preserve">Sectoral Indicators ..  Indicators .. Mining ..  Copper output and export .. Monthly output 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</si>
  <si>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</si>
  <si>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</si>
  <si>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</si>
  <si>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</si>
  <si>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</si>
  <si>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</si>
  <si>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</si>
  <si>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</si>
  <si>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</si>
  <si>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</si>
  <si>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</si>
  <si>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</si>
  <si>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</si>
  <si>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</si>
  <si>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</si>
  <si>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</si>
  <si>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</si>
  <si>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</si>
  <si>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</si>
  <si>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</si>
  <si>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</si>
  <si>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</si>
  <si>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</si>
  <si>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</si>
  <si>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</si>
  <si>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</si>
  <si>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</si>
  <si>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</si>
  <si>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</si>
  <si>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</si>
  <si>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</si>
  <si>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</si>
  <si>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</si>
  <si>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</si>
  <si>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Macro Economic Statistics ..  Interest rate and monetary statistics ..  Monetary aggregates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</si>
  <si>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</si>
  <si>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</si>
  <si>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</si>
  <si>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</si>
  <si>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</si>
  <si>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</si>
  <si>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</si>
  <si>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</si>
  <si>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</si>
  <si>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</si>
  <si>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</si>
  <si>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</si>
  <si>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</si>
  <si>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</si>
  <si>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</si>
  <si>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</si>
  <si>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</si>
  <si>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</si>
  <si>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</si>
  <si>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</si>
  <si>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</si>
  <si>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</si>
  <si>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</si>
  <si>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</si>
  <si>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</si>
  <si>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</si>
  <si>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</si>
  <si>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</si>
  <si>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</si>
  <si>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</si>
  <si>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</si>
  <si>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</si>
  <si>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</si>
  <si>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</si>
  <si>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</si>
  <si>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</si>
  <si>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</si>
  <si>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</si>
  <si>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</si>
  <si>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</si>
  <si>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</si>
  <si>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</si>
  <si>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</si>
  <si>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</si>
  <si>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</si>
  <si>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</si>
  <si>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</si>
  <si>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</si>
  <si>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</si>
  <si>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</si>
  <si>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</si>
  <si>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</si>
  <si>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</si>
  <si>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</si>
  <si>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</si>
  <si>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</si>
  <si>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</si>
  <si>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</si>
  <si>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</si>
  <si>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</si>
  <si>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</si>
  <si>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</si>
  <si>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</si>
  <si>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</si>
  <si>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</si>
  <si>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</si>
  <si>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</si>
  <si>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</si>
  <si>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</si>
  <si>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</si>
  <si>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</si>
  <si>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</si>
  <si>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</si>
  <si>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</si>
  <si>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</si>
  <si>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</si>
  <si>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</si>
  <si>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</si>
  <si>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</si>
  <si>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</si>
  <si>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</si>
  <si>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</si>
  <si>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</si>
  <si>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</si>
  <si>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</si>
  <si>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</si>
  <si>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</si>
  <si>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</si>
  <si>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</si>
  <si>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</si>
  <si>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</si>
  <si>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</si>
  <si>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</si>
  <si>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</si>
  <si>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</si>
  <si>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</si>
  <si>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</si>
  <si>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</si>
  <si>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</si>
  <si>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</si>
  <si>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</si>
  <si>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</si>
  <si>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</si>
  <si>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</si>
  <si>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</si>
  <si>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</si>
  <si>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</si>
  <si>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</si>
  <si>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</si>
  <si>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</si>
  <si>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</si>
  <si>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</si>
  <si>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</si>
  <si>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</si>
  <si>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</si>
  <si>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</si>
  <si>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</si>
  <si>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</si>
  <si>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</si>
  <si>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</si>
  <si>
    <t>incluye construcción</t>
  </si>
  <si>
    <t>Agriculture and forestry y pesca</t>
  </si>
  <si>
    <t>circulante</t>
  </si>
  <si>
    <t>dep cta corriente</t>
  </si>
  <si>
    <t>dep ahorro vista</t>
  </si>
  <si>
    <t>Agregados monetarios .. Nominales .. Series mensuales .. Agregados promedios</t>
  </si>
  <si>
    <t>Depósitos en cuenta corriente (D1)</t>
  </si>
  <si>
    <t xml:space="preserve"> 
Depósitos y ahorro a la vista (Dv + Ahv)</t>
  </si>
  <si>
    <t>Depósitos a plazo (Dp)</t>
  </si>
  <si>
    <t>Depósitos de ahorro a plazo (Ahp)</t>
  </si>
  <si>
    <t>dep plazo</t>
  </si>
  <si>
    <t>dep ahorro plazo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</si>
  <si>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</si>
  <si>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</si>
  <si>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</si>
  <si>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</si>
  <si>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</si>
  <si>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</si>
  <si>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</si>
  <si>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</si>
  <si>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</si>
  <si>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</si>
  <si>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</si>
  <si>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</si>
  <si>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</si>
  <si>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</si>
  <si>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</si>
  <si>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</si>
  <si>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</si>
  <si>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</si>
  <si>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</si>
  <si>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</si>
  <si>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</si>
  <si>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</si>
  <si>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</si>
  <si>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</si>
  <si>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</si>
  <si>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</si>
  <si>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</si>
  <si>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</si>
  <si>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</si>
  <si>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</si>
  <si>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</si>
  <si>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</si>
  <si>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</si>
  <si>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</si>
  <si>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</si>
  <si>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</si>
  <si>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</si>
  <si>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</si>
  <si>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</si>
  <si>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</si>
  <si>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</si>
  <si>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</si>
  <si>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</si>
  <si>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</si>
  <si>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</si>
  <si>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</si>
  <si>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</si>
  <si>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</si>
  <si>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</si>
  <si>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</si>
  <si>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</si>
  <si>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</si>
  <si>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</si>
  <si>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</si>
  <si>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</si>
  <si>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</si>
  <si>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</si>
  <si>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</si>
  <si>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</si>
  <si>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</si>
  <si>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</si>
  <si>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</si>
  <si>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</si>
  <si>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</si>
  <si>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</si>
  <si>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</si>
  <si>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</si>
  <si>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</si>
  <si>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</si>
  <si>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</si>
  <si>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</si>
  <si>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</si>
  <si>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</si>
  <si>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</si>
  <si>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</si>
  <si>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</si>
  <si>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</si>
  <si>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</si>
  <si>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</si>
  <si>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</si>
  <si>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</si>
  <si>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</si>
  <si>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</si>
  <si>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</si>
  <si>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</si>
  <si>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</si>
  <si>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</si>
  <si>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</si>
  <si>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</si>
  <si>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</si>
  <si>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</si>
  <si>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</si>
  <si>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</si>
  <si>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</si>
  <si>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</si>
  <si>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</si>
  <si>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</si>
  <si>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</si>
  <si>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</si>
  <si>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</si>
  <si>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</si>
  <si>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</si>
  <si>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</si>
  <si>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</si>
  <si>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</si>
  <si>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</si>
  <si>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</si>
  <si>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</si>
  <si>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</si>
  <si>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</si>
  <si>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</si>
  <si>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</si>
  <si>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</si>
  <si>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</si>
  <si>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</si>
  <si>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</si>
  <si>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</si>
  <si>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</si>
  <si>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</si>
  <si>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</si>
  <si>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</si>
  <si>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</si>
  <si>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</si>
  <si>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</si>
  <si>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</si>
  <si>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</si>
  <si>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</si>
  <si>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</si>
  <si>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</si>
  <si>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</si>
  <si>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</si>
  <si>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</si>
  <si>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</si>
  <si>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</si>
  <si>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</si>
  <si>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</si>
  <si>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</si>
  <si>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</si>
  <si>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</si>
  <si>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</si>
  <si>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</si>
  <si>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</si>
  <si>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</si>
  <si>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</si>
  <si>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</si>
  <si>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</si>
  <si>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</si>
  <si>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</si>
  <si>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</si>
  <si>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</si>
  <si>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</si>
  <si>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</si>
  <si>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</si>
  <si>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</si>
  <si>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</si>
  <si>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</si>
  <si>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</si>
  <si>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</si>
  <si>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</si>
  <si>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</si>
  <si>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</si>
  <si>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</si>
  <si>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</si>
  <si>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</si>
  <si>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</si>
  <si>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</si>
  <si>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</si>
  <si>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</si>
  <si>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</si>
  <si>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</si>
  <si>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</si>
  <si>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</si>
  <si>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</si>
  <si>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</si>
  <si>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</si>
  <si>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</si>
  <si>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</si>
  <si>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</si>
  <si>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</si>
  <si>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</si>
  <si>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</si>
  <si>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</si>
  <si>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</si>
  <si>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</si>
  <si>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</si>
  <si>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</si>
  <si>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</si>
  <si>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</si>
  <si>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</si>
  <si>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</si>
  <si>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</si>
  <si>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</si>
  <si>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</si>
  <si>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</si>
  <si>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</si>
  <si>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</si>
  <si>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</si>
  <si>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</si>
  <si>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</si>
  <si>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</si>
  <si>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proy ult trim</t>
  </si>
  <si>
    <t>rgdp_yoy</t>
  </si>
  <si>
    <t>rgdp_diff_yoy</t>
  </si>
  <si>
    <t>rgdp_diff</t>
  </si>
  <si>
    <t>rgdp_diff_diff_yoy</t>
  </si>
  <si>
    <t>rgdp_diff_diff</t>
  </si>
  <si>
    <t>rgdp_diff_to_levels</t>
  </si>
  <si>
    <t>rgdp_diff_diff_yoy_to_levels</t>
  </si>
  <si>
    <t>rgdp_diff_diff_to_levels</t>
  </si>
  <si>
    <t>rgdp_diff_to_yoy</t>
  </si>
  <si>
    <t>yoy_to_level</t>
  </si>
  <si>
    <t>rgdp_diff_yoy_to_levels</t>
  </si>
  <si>
    <t>rgdp_diff_yoy_to_yoy</t>
  </si>
  <si>
    <t>NA</t>
  </si>
  <si>
    <t>rgdp_diff_diff_yoy_to_yoy</t>
  </si>
  <si>
    <t>rgdp_diff_diff_to_yoy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</si>
</sst>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0.0%"/>
    <numFmt numFmtId="168" formatCode="[$-409]mmm\-yy;@"/>
    <numFmt numFmtId="169" formatCode="[$-409]mmm/yy;@"/>
    <numFmt numFmtId="170" formatCode="mmm\.yyyy"/>
    <numFmt numFmtId="171" formatCode="0.00000%"/>
    <numFmt numFmtId="172" formatCode="0.00000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10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166" fontId="0" fillId="0" borderId="0" xfId="0" applyNumberFormat="1"/>
    <xf numFmtId="4" fontId="0" fillId="0" borderId="0" xfId="0" applyNumberFormat="1"/>
    <xf numFmtId="167" fontId="0" fillId="0" borderId="0" xfId="47" applyNumberFormat="1" applyFont="1"/>
    <xf numFmtId="0" fontId="0" fillId="0" borderId="10" xfId="0" applyBorder="1"/>
    <xf numFmtId="166" fontId="0" fillId="0" borderId="10" xfId="0" applyNumberFormat="1" applyBorder="1"/>
    <xf numFmtId="165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8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5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9" fontId="0" fillId="0" borderId="0" xfId="0" applyNumberFormat="1" applyFill="1"/>
    <xf numFmtId="169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69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7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9" fontId="0" fillId="0" borderId="0" xfId="0" applyNumberFormat="1" applyFont="1"/>
    <xf numFmtId="169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5" fontId="19" fillId="0" borderId="10" xfId="0" applyNumberFormat="1" applyFont="1" applyBorder="1"/>
    <xf numFmtId="0" fontId="29" fillId="37" borderId="12" xfId="0" applyFont="1" applyFill="1" applyBorder="1" applyAlignment="1">
      <alignment wrapText="1"/>
    </xf>
    <xf numFmtId="4" fontId="29" fillId="37" borderId="12" xfId="0" applyNumberFormat="1" applyFont="1" applyFill="1" applyBorder="1" applyAlignment="1">
      <alignment wrapText="1"/>
    </xf>
    <xf numFmtId="170" fontId="29" fillId="0" borderId="12" xfId="0" applyNumberFormat="1" applyFont="1" applyBorder="1" applyAlignment="1">
      <alignment wrapText="1"/>
    </xf>
    <xf numFmtId="4" fontId="29" fillId="0" borderId="12" xfId="0" applyNumberFormat="1" applyFont="1" applyBorder="1" applyAlignment="1">
      <alignment wrapText="1"/>
    </xf>
    <xf numFmtId="170" fontId="0" fillId="0" borderId="0" xfId="0" applyNumberFormat="1"/>
    <xf numFmtId="0" fontId="2" fillId="0" borderId="0" xfId="0" applyFont="1"/>
    <xf numFmtId="4" fontId="29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1" fontId="0" fillId="0" borderId="0" xfId="47" applyNumberFormat="1" applyFont="1"/>
    <xf numFmtId="165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6" fontId="0" fillId="38" borderId="0" xfId="0" applyNumberFormat="1" applyFill="1"/>
    <xf numFmtId="166" fontId="0" fillId="39" borderId="0" xfId="0" applyNumberFormat="1" applyFill="1"/>
    <xf numFmtId="2" fontId="0" fillId="0" borderId="0" xfId="47" applyNumberFormat="1" applyFont="1"/>
    <xf numFmtId="169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5" fontId="0" fillId="0" borderId="0" xfId="47" applyNumberFormat="1" applyFont="1"/>
    <xf numFmtId="165" fontId="0" fillId="38" borderId="0" xfId="47" applyNumberFormat="1" applyFont="1" applyFill="1"/>
    <xf numFmtId="165" fontId="0" fillId="39" borderId="0" xfId="47" applyNumberFormat="1" applyFont="1" applyFill="1"/>
    <xf numFmtId="0" fontId="0" fillId="0" borderId="0" xfId="0" applyFont="1" applyFill="1"/>
    <xf numFmtId="0" fontId="30" fillId="0" borderId="0" xfId="0" applyFont="1"/>
    <xf numFmtId="0" fontId="20" fillId="40" borderId="0" xfId="0" applyFont="1" applyFill="1"/>
    <xf numFmtId="167" fontId="20" fillId="40" borderId="0" xfId="47" applyNumberFormat="1" applyFont="1" applyFill="1"/>
    <xf numFmtId="167" fontId="20" fillId="0" borderId="0" xfId="0" applyNumberFormat="1" applyFont="1"/>
    <xf numFmtId="0" fontId="0" fillId="40" borderId="0" xfId="0" applyFill="1"/>
    <xf numFmtId="167" fontId="0" fillId="40" borderId="0" xfId="47" applyNumberFormat="1" applyFont="1" applyFill="1"/>
    <xf numFmtId="0" fontId="20" fillId="0" borderId="0" xfId="0" applyFont="1"/>
    <xf numFmtId="0" fontId="20" fillId="33" borderId="0" xfId="0" applyFont="1" applyFill="1"/>
    <xf numFmtId="172" fontId="0" fillId="0" borderId="0" xfId="47" applyNumberFormat="1" applyFont="1"/>
    <xf numFmtId="14" fontId="0" fillId="0" borderId="0" xfId="0" applyNumberFormat="1"/>
    <xf numFmtId="0" fontId="31" fillId="0" borderId="0" xfId="0" applyFont="1"/>
    <xf numFmtId="0" fontId="0" fillId="0" borderId="0" xfId="0" applyFont="1"/>
    <xf numFmtId="0" fontId="19" fillId="36" borderId="0" xfId="0" applyFont="1" applyFill="1"/>
    <xf numFmtId="0" fontId="0" fillId="0" borderId="10" xfId="0" applyBorder="1" applyAlignment="1">
      <alignment horizontal="center"/>
    </xf>
  </cellXfs>
  <cellStyles count="81">
    <cellStyle name="=C:\WINNT\SYSTEM32\COMMAND.COM" xfId="48"/>
    <cellStyle name="20% - Accent1" xfId="1" builtinId="30" customBuiltin="1"/>
    <cellStyle name="20% - Accent1 2" xfId="68"/>
    <cellStyle name="20% - Accent2" xfId="2" builtinId="34" customBuiltin="1"/>
    <cellStyle name="20% - Accent2 2" xfId="70"/>
    <cellStyle name="20% - Accent3" xfId="3" builtinId="38" customBuiltin="1"/>
    <cellStyle name="20% - Accent3 2" xfId="72"/>
    <cellStyle name="20% - Accent4" xfId="4" builtinId="42" customBuiltin="1"/>
    <cellStyle name="20% - Accent4 2" xfId="74"/>
    <cellStyle name="20% - Accent5" xfId="5" builtinId="46" customBuiltin="1"/>
    <cellStyle name="20% - Accent5 2" xfId="76"/>
    <cellStyle name="20% - Accent6" xfId="6" builtinId="50" customBuiltin="1"/>
    <cellStyle name="20% - Accent6 2" xfId="78"/>
    <cellStyle name="40% - Accent1" xfId="7" builtinId="31" customBuiltin="1"/>
    <cellStyle name="40% - Accent1 2" xfId="69"/>
    <cellStyle name="40% - Accent2" xfId="8" builtinId="35" customBuiltin="1"/>
    <cellStyle name="40% - Accent2 2" xfId="71"/>
    <cellStyle name="40% - Accent3" xfId="9" builtinId="39" customBuiltin="1"/>
    <cellStyle name="40% - Accent3 2" xfId="73"/>
    <cellStyle name="40% - Accent4" xfId="10" builtinId="43" customBuiltin="1"/>
    <cellStyle name="40% - Accent4 2" xfId="75"/>
    <cellStyle name="40% - Accent5" xfId="11" builtinId="47" customBuiltin="1"/>
    <cellStyle name="40% - Accent5 2" xfId="77"/>
    <cellStyle name="40% - Accent6" xfId="12" builtinId="51" customBuiltin="1"/>
    <cellStyle name="40% - Accent6 2" xfId="79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50"/>
    <cellStyle name="ANCLAS,REZONES Y SUS PARTES,DE FUNDICION,DE HIERRO O DE ACERO 2 2" xfId="65"/>
    <cellStyle name="ANCLAS,REZONES Y SUS PARTES,DE FUNDICION,DE HIERRO O DE ACERO_DEPE_IPC (CARIBE Ingles)" xfId="62"/>
    <cellStyle name="Bad" xfId="26" builtinId="27" customBuiltin="1"/>
    <cellStyle name="blp_datetime" xfId="80"/>
    <cellStyle name="Calculation" xfId="27" builtinId="22" customBuiltin="1"/>
    <cellStyle name="Check Cell" xfId="28" builtinId="23" customBuiltin="1"/>
    <cellStyle name="Comma 2" xfId="56"/>
    <cellStyle name="Comma 2 2" xfId="59"/>
    <cellStyle name="Comma 2 3" xfId="57"/>
    <cellStyle name="Comma 3" xfId="60"/>
    <cellStyle name="Comma 4" xfId="49"/>
    <cellStyle name="Currency 2" xfId="52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3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rmal 2 2" xfId="64"/>
    <cellStyle name="Normal 3" xfId="54"/>
    <cellStyle name="Normal 3 2" xfId="55"/>
    <cellStyle name="Normal 4" xfId="58"/>
    <cellStyle name="Normal 5" xfId="51"/>
    <cellStyle name="Normal 6" xfId="63"/>
    <cellStyle name="Note" xfId="42" builtinId="10" customBuiltin="1"/>
    <cellStyle name="Note 2" xfId="66"/>
    <cellStyle name="Note 3" xfId="67"/>
    <cellStyle name="Output" xfId="43" builtinId="21" customBuiltin="1"/>
    <cellStyle name="Percent" xfId="47" builtinId="5"/>
    <cellStyle name="Percent 2" xfId="61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3.2136555160446445</c:v>
                </c:pt>
                <c:pt idx="1">
                  <c:v>1.7925927202830261</c:v>
                </c:pt>
                <c:pt idx="2">
                  <c:v>1.783662822548493</c:v>
                </c:pt>
                <c:pt idx="3">
                  <c:v>2.1681818497425898</c:v>
                </c:pt>
                <c:pt idx="4">
                  <c:v>2.015184515765589</c:v>
                </c:pt>
                <c:pt idx="5">
                  <c:v>2.4515016356405628</c:v>
                </c:pt>
                <c:pt idx="6">
                  <c:v>2.2240821038587821</c:v>
                </c:pt>
                <c:pt idx="7">
                  <c:v>3.0246998309821471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5.7866177105514227</c:v>
                </c:pt>
                <c:pt idx="1">
                  <c:v>8.1566772729424244</c:v>
                </c:pt>
                <c:pt idx="2">
                  <c:v>7.4606859564703587</c:v>
                </c:pt>
                <c:pt idx="3">
                  <c:v>3.881036827352391</c:v>
                </c:pt>
                <c:pt idx="4">
                  <c:v>5.026737678227966</c:v>
                </c:pt>
                <c:pt idx="5">
                  <c:v>4.3009464541922782</c:v>
                </c:pt>
                <c:pt idx="6">
                  <c:v>3.7409970238535761</c:v>
                </c:pt>
                <c:pt idx="7">
                  <c:v>3.3654704789638501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-0.47969369471512202</c:v>
                </c:pt>
                <c:pt idx="1">
                  <c:v>-5.6699504429624792</c:v>
                </c:pt>
                <c:pt idx="2">
                  <c:v>-5.1244766697265192</c:v>
                </c:pt>
                <c:pt idx="3">
                  <c:v>-4.1847800400092066</c:v>
                </c:pt>
                <c:pt idx="4">
                  <c:v>2.9607212933603133</c:v>
                </c:pt>
                <c:pt idx="5">
                  <c:v>7.1809596976260881</c:v>
                </c:pt>
                <c:pt idx="6">
                  <c:v>1.6443325087333704</c:v>
                </c:pt>
                <c:pt idx="7">
                  <c:v>7.6751956485139994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0.67741880317535585</c:v>
                </c:pt>
                <c:pt idx="1">
                  <c:v>1.0217885003034999</c:v>
                </c:pt>
                <c:pt idx="2">
                  <c:v>0.23938005558914455</c:v>
                </c:pt>
                <c:pt idx="3">
                  <c:v>-2.2968760213161188</c:v>
                </c:pt>
                <c:pt idx="4">
                  <c:v>-4.3550996610144166</c:v>
                </c:pt>
                <c:pt idx="5">
                  <c:v>-4.4317340756970358</c:v>
                </c:pt>
                <c:pt idx="6">
                  <c:v>2.6692855015609807</c:v>
                </c:pt>
                <c:pt idx="7">
                  <c:v>2.5156406981842849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-8.6320394974548353E-2</c:v>
                </c:pt>
                <c:pt idx="1">
                  <c:v>1.3983922903270551</c:v>
                </c:pt>
                <c:pt idx="2">
                  <c:v>-0.47685866115335651</c:v>
                </c:pt>
                <c:pt idx="3">
                  <c:v>-3.1099636904652339E-2</c:v>
                </c:pt>
                <c:pt idx="4">
                  <c:v>5.5689917477299344</c:v>
                </c:pt>
                <c:pt idx="5">
                  <c:v>6.2969513292853385</c:v>
                </c:pt>
                <c:pt idx="6">
                  <c:v>1.991377653360904</c:v>
                </c:pt>
                <c:pt idx="7">
                  <c:v>5.2215118889520129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59" activePane="bottomRight" state="frozen"/>
      <selection activeCell="J25" sqref="J25"/>
      <selection pane="topRight" activeCell="J25" sqref="J25"/>
      <selection pane="bottomLeft" activeCell="J25" sqref="J25"/>
      <selection pane="bottomRight" activeCell="A113" sqref="A113:XFD113"/>
    </sheetView>
  </sheetViews>
  <sheetFormatPr defaultColWidth="9.140625"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63</v>
      </c>
      <c r="E1" s="3" t="s">
        <v>2</v>
      </c>
      <c r="F1" s="3" t="s">
        <v>165</v>
      </c>
      <c r="G1" s="3" t="s">
        <v>3</v>
      </c>
      <c r="H1" s="3" t="s">
        <v>11</v>
      </c>
      <c r="I1" s="3" t="s">
        <v>12</v>
      </c>
      <c r="J1" s="3" t="s">
        <v>177</v>
      </c>
      <c r="K1" s="3" t="s">
        <v>178</v>
      </c>
      <c r="L1" s="3" t="s">
        <v>13</v>
      </c>
      <c r="M1" s="3" t="s">
        <v>14</v>
      </c>
      <c r="N1" s="25" t="s">
        <v>131</v>
      </c>
      <c r="O1" s="3" t="s">
        <v>122</v>
      </c>
      <c r="P1" s="3" t="s">
        <v>123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28534.372814861599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28647.478875338002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28404.595972971201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28144.8507552798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27809.529880980001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27697.5836251541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28055.5194980942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28399.732080859299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28407.598503035599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29445.262062209102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30163.746263167101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30535.214612083499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30857.557564798801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31326.379342563501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31456.791491071399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32068.762822134198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32582.446312413798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33073.183592722999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33248.417928307601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33579.062262435596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33904.420353531801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34431.156012254803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34694.425870931896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34873.920037203301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34891.025780543401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34994.412035687303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35013.887545635604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35420.280441761897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35586.7728373879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35902.789977382803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35850.101583877797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36185.629774047797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36417.223991572297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36181.5006658317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36278.065102727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36358.876836729898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36243.847487721301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36499.017870728298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37317.776772946003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37558.814219270003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 t="str">
        <f>IF(ISBLANK(HLOOKUP(E$1, q_preprocess!$1:$1048576, $D114, FALSE)), "", HLOOKUP(E$1, q_preprocess!$1:$1048576, $D114, FALSE))</f>
        <v/>
      </c>
      <c r="F114" s="3" t="str">
        <f>IF(ISBLANK(HLOOKUP(F$1, q_preprocess!$1:$1048576, $D114, FALSE)), "", HLOOKUP(F$1, q_preprocess!$1:$1048576, $D114, FALSE))</f>
        <v/>
      </c>
      <c r="G114" s="3" t="str">
        <f>IF(ISBLANK(HLOOKUP(G$1, q_preprocess!$1:$1048576, $D114, FALSE)), "", HLOOKUP(G$1, q_preprocess!$1:$1048576, $D114, FALSE))</f>
        <v/>
      </c>
      <c r="H114" s="3" t="str">
        <f>IF(ISBLANK(HLOOKUP(H$1, q_preprocess!$1:$1048576, $D114, FALSE)), "", HLOOKUP(H$1, q_preprocess!$1:$1048576, $D114, FALSE))</f>
        <v/>
      </c>
      <c r="I114" s="3" t="str">
        <f>IF(ISBLANK(HLOOKUP(I$1, q_preprocess!$1:$1048576, $D114, FALSE)), "", HLOOKUP(I$1, q_preprocess!$1:$1048576, $D114, FALSE))</f>
        <v/>
      </c>
      <c r="J114" s="3" t="str">
        <f>IF(ISBLANK(HLOOKUP(J$1, q_preprocess!$1:$1048576, $D114, FALSE)), "", HLOOKUP(J$1, q_preprocess!$1:$1048576, $D114, FALSE))</f>
        <v/>
      </c>
      <c r="K114" s="3" t="str">
        <f>IF(ISBLANK(HLOOKUP(K$1, q_preprocess!$1:$1048576, $D114, FALSE)), "", HLOOKUP(K$1, q_preprocess!$1:$1048576, $D114, FALSE))</f>
        <v/>
      </c>
      <c r="L114" s="3" t="str">
        <f>IF(ISBLANK(HLOOKUP(L$1, q_preprocess!$1:$1048576, $D114, FALSE)), "", HLOOKUP(L$1, q_preprocess!$1:$1048576, $D114, FALSE))</f>
        <v/>
      </c>
      <c r="M114" s="3" t="str">
        <f>IF(ISBLANK(HLOOKUP(M$1, q_preprocess!$1:$1048576, $D114, FALSE)), "", HLOOKUP(M$1, q_preprocess!$1:$1048576, $D114, FALSE))</f>
        <v/>
      </c>
      <c r="N114" s="3" t="str">
        <f>IF(ISBLANK(HLOOKUP(N$1, q_preprocess!$1:$1048576, $D114, FALSE)), "", HLOOKUP(N$1, q_preprocess!$1:$1048576, $D114, FALSE))</f>
        <v/>
      </c>
      <c r="O114" s="3" t="str">
        <f>IF(ISBLANK(HLOOKUP(O$1, q_preprocess!$1:$1048576, $D114, FALSE)), "", HLOOKUP(O$1, q_preprocess!$1:$1048576, $D114, FALSE))</f>
        <v/>
      </c>
      <c r="P114" s="3" t="str">
        <f>IF(ISBLANK(HLOOKUP(P$1, q_preprocess!$1:$1048576, $D114, FALSE)), "", HLOOKUP(P$1, q_preprocess!$1:$1048576, $D114, FALSE))</f>
        <v/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B33" sqref="B33"/>
    </sheetView>
  </sheetViews>
  <sheetFormatPr defaultColWidth="9.140625"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132</v>
      </c>
      <c r="B1" s="31"/>
    </row>
    <row r="2" spans="1:7" ht="18.75" x14ac:dyDescent="0.3">
      <c r="A2" s="31" t="s">
        <v>116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128</v>
      </c>
      <c r="D4" s="39" t="s">
        <v>129</v>
      </c>
      <c r="E4" s="39" t="s">
        <v>153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1.2821291670252366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11.980868657832877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2.7703938466417055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6.3110483554732477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1.8511048108792005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0.76045398052839719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1.2785693491214722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-4.901295004337447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0.10085025152517524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-9.8377610040589758E-2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-4.8751222094384872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0.98684350779718599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6.541569648544221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1.2230064418599973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0.9650034706745414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-5.1887007361049005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2.6619247200180496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1.4802567218047402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-2.9358037340305398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-0.91265189661242641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1.2965099010012526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17.788288434573317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16.253117276580276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0.84526921411884892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-2.776356122847734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-2.4745740624709578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0.69076582158558164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-3.6229641066185758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-6.6600663056671339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-0.5499853170930602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1.7116136577699725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8.1368038312442881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6.6973557217728796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4.1446529406585997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0.69717216339748589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9.6729047987924144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-5.5380221239206495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1.0047748755517283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0.58061832700404548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4.0262373542238494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-9.6860116873164426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1.4074791792710428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0.33797861652145045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0.14420499367455708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4.5081726705605396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2.7610687809094925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0.14820354576945416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8.7086751841811036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-2.8416267923619176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3.6497019739029302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-0.68390247830764084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-6.8893329829371464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5.2999665100000426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-9.6165293963646707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-0.48400976694064068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-17.70176045369195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1.0553068299681723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-9.1280099573088016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0.34463162452511575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-3.6562895534746898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3.0010869939649742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-5.2494784803343126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1.0641880711786955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-8.474221034466412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-1.773232725209839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-1.0851656133923471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-0.34759737054543827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3.6267596018452641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1.5094287584355603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-1.2374847267225153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1.5486517778536379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8.8823748309815986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20.470265205783967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3.4076903894595612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4.1626647197493538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0.63456103937371555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8.8949639799954952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3.9925725065531603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4.3347877371460841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4.9112191158771745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-0.28910594041867688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8.9423887592194653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2.3320231424361904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0.55363208819214638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3.4687335391140772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1.4115922158588923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0.84364934211080822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2.0464749808909444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3.8360176000277413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3.7036701364388858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0.76077813857331478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6.5557905658832238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10.256677164738504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5.6329390618734099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0.75339795309610214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4.8044613957378246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7.3939810948508322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4.4859824405968363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0.11671080437010151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-0.30400747374101922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2.0977264402838536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3.4709419723924384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5.2619254920709624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3.7551327004313739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0.38438325035721199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7.2728823788272834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5.6443328386055258</v>
      </c>
    </row>
    <row r="34" spans="1:7" x14ac:dyDescent="0.25">
      <c r="A34" s="8">
        <v>43132</v>
      </c>
      <c r="B34" s="9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9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9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0.47072927469036241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24.463222881416712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9.9234352711131244</v>
      </c>
    </row>
    <row r="35" spans="1:7" x14ac:dyDescent="0.25">
      <c r="A35" s="8">
        <v>43160</v>
      </c>
      <c r="B35" s="9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9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9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9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9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9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8">
        <v>43191</v>
      </c>
      <c r="B36" s="9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9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9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9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9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9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defaultColWidth="9.140625" defaultRowHeight="15" x14ac:dyDescent="0.2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 x14ac:dyDescent="0.25">
      <c r="A1" s="36" t="s">
        <v>179</v>
      </c>
    </row>
    <row r="3" spans="1:13" ht="102.75" x14ac:dyDescent="0.25">
      <c r="A3" s="68" t="s">
        <v>180</v>
      </c>
      <c r="B3" s="69" t="s">
        <v>181</v>
      </c>
      <c r="C3" s="69" t="s">
        <v>182</v>
      </c>
      <c r="D3" s="69" t="s">
        <v>126</v>
      </c>
      <c r="F3" s="69" t="s">
        <v>183</v>
      </c>
      <c r="G3" s="69" t="s">
        <v>184</v>
      </c>
      <c r="H3" s="69" t="s">
        <v>185</v>
      </c>
      <c r="I3" s="69" t="s">
        <v>19</v>
      </c>
      <c r="J3" s="74" t="s">
        <v>186</v>
      </c>
      <c r="K3" s="74" t="s">
        <v>187</v>
      </c>
    </row>
    <row r="4" spans="1:13" x14ac:dyDescent="0.25">
      <c r="A4" s="70">
        <v>33970</v>
      </c>
      <c r="B4" s="71">
        <v>5833</v>
      </c>
      <c r="C4" s="71">
        <v>3944</v>
      </c>
      <c r="D4" s="73">
        <v>384.37</v>
      </c>
      <c r="F4" s="71">
        <f>B4*1000</f>
        <v>5833000</v>
      </c>
      <c r="G4" s="71">
        <f>C4*D4</f>
        <v>1515955.28</v>
      </c>
      <c r="H4" s="71">
        <f>F4+G4</f>
        <v>7348955.2800000003</v>
      </c>
      <c r="I4" s="71">
        <v>41.4035054057899</v>
      </c>
      <c r="J4" s="71">
        <f>H4/I4</f>
        <v>177495.96822718097</v>
      </c>
      <c r="K4" s="71">
        <v>18791.304240000001</v>
      </c>
    </row>
    <row r="5" spans="1:13" x14ac:dyDescent="0.25">
      <c r="A5" s="70">
        <v>34001</v>
      </c>
      <c r="B5" s="71">
        <v>5928</v>
      </c>
      <c r="C5" s="71">
        <v>4024</v>
      </c>
      <c r="D5" s="73">
        <v>391.31</v>
      </c>
      <c r="F5" s="71">
        <f t="shared" ref="F5:F68" si="0">B5*1000</f>
        <v>5928000</v>
      </c>
      <c r="G5" s="71">
        <f t="shared" ref="G5:G68" si="1">C5*D5</f>
        <v>1574631.44</v>
      </c>
      <c r="H5" s="71">
        <f t="shared" ref="H5:H68" si="2">F5+G5</f>
        <v>7502631.4399999995</v>
      </c>
      <c r="I5" s="71">
        <v>41.179438017556478</v>
      </c>
      <c r="J5" s="71">
        <f t="shared" ref="J5:J68" si="3">H5/I5</f>
        <v>182193.63355083478</v>
      </c>
      <c r="K5" s="71">
        <v>19020.508290000002</v>
      </c>
    </row>
    <row r="6" spans="1:13" x14ac:dyDescent="0.25">
      <c r="A6" s="70">
        <v>34029</v>
      </c>
      <c r="B6" s="71">
        <v>6051</v>
      </c>
      <c r="C6" s="71">
        <v>3981</v>
      </c>
      <c r="D6" s="73">
        <v>401.88</v>
      </c>
      <c r="F6" s="71">
        <f t="shared" si="0"/>
        <v>6051000</v>
      </c>
      <c r="G6" s="71">
        <f t="shared" si="1"/>
        <v>1599884.28</v>
      </c>
      <c r="H6" s="71">
        <f t="shared" si="2"/>
        <v>7650884.2800000003</v>
      </c>
      <c r="I6" s="71">
        <v>41.337179654822911</v>
      </c>
      <c r="J6" s="71">
        <f t="shared" si="3"/>
        <v>185084.81574909168</v>
      </c>
      <c r="K6" s="71">
        <v>19273.267479999999</v>
      </c>
    </row>
    <row r="7" spans="1:13" x14ac:dyDescent="0.25">
      <c r="A7" s="70">
        <v>34060</v>
      </c>
      <c r="B7" s="71">
        <v>6273</v>
      </c>
      <c r="C7" s="71">
        <v>3888</v>
      </c>
      <c r="D7" s="73">
        <v>405.15</v>
      </c>
      <c r="F7" s="71">
        <f t="shared" si="0"/>
        <v>6273000</v>
      </c>
      <c r="G7" s="71">
        <f t="shared" si="1"/>
        <v>1575223.2</v>
      </c>
      <c r="H7" s="71">
        <f t="shared" si="2"/>
        <v>7848223.2000000002</v>
      </c>
      <c r="I7" s="71">
        <v>42.044030684709426</v>
      </c>
      <c r="J7" s="71">
        <f t="shared" si="3"/>
        <v>186666.76510761472</v>
      </c>
      <c r="K7" s="71">
        <v>19526.300879999999</v>
      </c>
    </row>
    <row r="8" spans="1:13" x14ac:dyDescent="0.25">
      <c r="A8" s="70">
        <v>34090</v>
      </c>
      <c r="B8" s="71">
        <v>6429</v>
      </c>
      <c r="C8" s="71">
        <v>3862</v>
      </c>
      <c r="D8" s="73">
        <v>405.28</v>
      </c>
      <c r="F8" s="71">
        <f t="shared" si="0"/>
        <v>6429000</v>
      </c>
      <c r="G8" s="71">
        <f t="shared" si="1"/>
        <v>1565191.3599999999</v>
      </c>
      <c r="H8" s="71">
        <f t="shared" si="2"/>
        <v>7994191.3599999994</v>
      </c>
      <c r="I8" s="71">
        <v>42.657152789107663</v>
      </c>
      <c r="J8" s="71">
        <f t="shared" si="3"/>
        <v>187405.64799348926</v>
      </c>
      <c r="K8" s="71">
        <v>19705.544809999999</v>
      </c>
    </row>
    <row r="9" spans="1:13" x14ac:dyDescent="0.25">
      <c r="A9" s="70">
        <v>34121</v>
      </c>
      <c r="B9" s="71">
        <v>6585</v>
      </c>
      <c r="C9" s="71">
        <v>3749</v>
      </c>
      <c r="D9" s="73">
        <v>404.65</v>
      </c>
      <c r="F9" s="71">
        <f t="shared" si="0"/>
        <v>6585000</v>
      </c>
      <c r="G9" s="71">
        <f t="shared" si="1"/>
        <v>1517032.8499999999</v>
      </c>
      <c r="H9" s="71">
        <f t="shared" si="2"/>
        <v>8102032.8499999996</v>
      </c>
      <c r="I9" s="71">
        <v>42.790909635590801</v>
      </c>
      <c r="J9" s="71">
        <f t="shared" si="3"/>
        <v>189340.04719687556</v>
      </c>
      <c r="K9" s="71">
        <v>19787.377349999999</v>
      </c>
    </row>
    <row r="10" spans="1:13" x14ac:dyDescent="0.25">
      <c r="A10" s="70">
        <v>34151</v>
      </c>
      <c r="B10" s="71">
        <v>6691</v>
      </c>
      <c r="C10" s="71">
        <v>3856</v>
      </c>
      <c r="D10" s="73">
        <v>405.65</v>
      </c>
      <c r="F10" s="71">
        <f t="shared" si="0"/>
        <v>6691000</v>
      </c>
      <c r="G10" s="71">
        <f t="shared" si="1"/>
        <v>1564186.4</v>
      </c>
      <c r="H10" s="71">
        <f t="shared" si="2"/>
        <v>8255186.4000000004</v>
      </c>
      <c r="I10" s="71">
        <v>43.117504143205714</v>
      </c>
      <c r="J10" s="71">
        <f t="shared" si="3"/>
        <v>191457.89080421111</v>
      </c>
      <c r="K10" s="71">
        <v>19977.110639999999</v>
      </c>
    </row>
    <row r="11" spans="1:13" x14ac:dyDescent="0.25">
      <c r="A11" s="70">
        <v>34182</v>
      </c>
      <c r="B11" s="71">
        <v>6784</v>
      </c>
      <c r="C11" s="71">
        <v>3890</v>
      </c>
      <c r="D11" s="73">
        <v>408.66</v>
      </c>
      <c r="F11" s="71">
        <f t="shared" si="0"/>
        <v>6784000</v>
      </c>
      <c r="G11" s="71">
        <f t="shared" si="1"/>
        <v>1589687.4000000001</v>
      </c>
      <c r="H11" s="71">
        <f t="shared" si="2"/>
        <v>8373687.4000000004</v>
      </c>
      <c r="I11" s="71">
        <v>44.016062533479108</v>
      </c>
      <c r="J11" s="71">
        <f t="shared" si="3"/>
        <v>190241.62812452568</v>
      </c>
      <c r="K11" s="71">
        <v>19950.42167</v>
      </c>
    </row>
    <row r="12" spans="1:13" x14ac:dyDescent="0.25">
      <c r="A12" s="70">
        <v>34213</v>
      </c>
      <c r="B12" s="71">
        <v>6989</v>
      </c>
      <c r="C12" s="71">
        <v>3887</v>
      </c>
      <c r="D12" s="73">
        <v>410.83</v>
      </c>
      <c r="F12" s="71">
        <f t="shared" si="0"/>
        <v>6989000</v>
      </c>
      <c r="G12" s="71">
        <f t="shared" si="1"/>
        <v>1596896.21</v>
      </c>
      <c r="H12" s="71">
        <f t="shared" si="2"/>
        <v>8585896.2100000009</v>
      </c>
      <c r="I12" s="71">
        <v>44.576504867912625</v>
      </c>
      <c r="J12" s="71">
        <f t="shared" si="3"/>
        <v>192610.35012595527</v>
      </c>
      <c r="K12" s="71">
        <v>20190.403880000002</v>
      </c>
    </row>
    <row r="13" spans="1:13" x14ac:dyDescent="0.25">
      <c r="A13" s="70">
        <v>34243</v>
      </c>
      <c r="B13" s="71">
        <v>7156</v>
      </c>
      <c r="C13" s="71">
        <v>3955</v>
      </c>
      <c r="D13" s="73">
        <v>412.44</v>
      </c>
      <c r="F13" s="71">
        <f t="shared" si="0"/>
        <v>7156000</v>
      </c>
      <c r="G13" s="71">
        <f t="shared" si="1"/>
        <v>1631200.2</v>
      </c>
      <c r="H13" s="71">
        <f t="shared" si="2"/>
        <v>8787200.1999999993</v>
      </c>
      <c r="I13" s="71">
        <v>45.793193579071115</v>
      </c>
      <c r="J13" s="71">
        <f t="shared" si="3"/>
        <v>191888.7833150824</v>
      </c>
      <c r="K13" s="71">
        <v>20120.191060000001</v>
      </c>
    </row>
    <row r="14" spans="1:13" x14ac:dyDescent="0.25">
      <c r="A14" s="70">
        <v>34274</v>
      </c>
      <c r="B14" s="71">
        <v>7426</v>
      </c>
      <c r="C14" s="71">
        <v>3989</v>
      </c>
      <c r="D14" s="73">
        <v>419.33</v>
      </c>
      <c r="F14" s="71">
        <f t="shared" si="0"/>
        <v>7426000</v>
      </c>
      <c r="G14" s="71">
        <f t="shared" si="1"/>
        <v>1672707.3699999999</v>
      </c>
      <c r="H14" s="71">
        <f t="shared" si="2"/>
        <v>9098707.3699999992</v>
      </c>
      <c r="I14" s="71">
        <v>45.79945077807777</v>
      </c>
      <c r="J14" s="71">
        <f t="shared" si="3"/>
        <v>198664.11529884895</v>
      </c>
      <c r="K14" s="71">
        <v>20738.775020000001</v>
      </c>
    </row>
    <row r="15" spans="1:13" x14ac:dyDescent="0.25">
      <c r="A15" s="70">
        <v>34304</v>
      </c>
      <c r="B15" s="71">
        <v>7610</v>
      </c>
      <c r="C15" s="71">
        <v>3729</v>
      </c>
      <c r="D15" s="73">
        <v>428.47</v>
      </c>
      <c r="F15" s="71">
        <f t="shared" si="0"/>
        <v>7610000</v>
      </c>
      <c r="G15" s="71">
        <f t="shared" si="1"/>
        <v>1597764.6300000001</v>
      </c>
      <c r="H15" s="71">
        <f t="shared" si="2"/>
        <v>9207764.6300000008</v>
      </c>
      <c r="I15" s="71">
        <v>45.747508611056389</v>
      </c>
      <c r="J15" s="71">
        <f t="shared" si="3"/>
        <v>201273.57553575368</v>
      </c>
      <c r="K15" s="71">
        <v>21165.254349999999</v>
      </c>
    </row>
    <row r="16" spans="1:13" x14ac:dyDescent="0.25">
      <c r="A16" s="70">
        <v>34335</v>
      </c>
      <c r="B16" s="71">
        <v>7757</v>
      </c>
      <c r="C16" s="71">
        <v>3722</v>
      </c>
      <c r="D16" s="73">
        <v>431.04</v>
      </c>
      <c r="F16" s="71">
        <f t="shared" si="0"/>
        <v>7757000</v>
      </c>
      <c r="G16" s="71">
        <f t="shared" si="1"/>
        <v>1604330.8800000001</v>
      </c>
      <c r="H16" s="71">
        <f t="shared" si="2"/>
        <v>9361330.8800000008</v>
      </c>
      <c r="I16" s="71">
        <v>46.871367442563496</v>
      </c>
      <c r="J16" s="71">
        <f t="shared" si="3"/>
        <v>199723.86961979381</v>
      </c>
      <c r="K16" s="71">
        <v>21289.672869999999</v>
      </c>
      <c r="L16" s="75">
        <f t="shared" ref="L16:L79" si="4">J16/J4-1</f>
        <v>0.12523045799081389</v>
      </c>
      <c r="M16" s="75">
        <f t="shared" ref="M16:M79" si="5">K16/K4-1</f>
        <v>0.13295344474716453</v>
      </c>
    </row>
    <row r="17" spans="1:13" x14ac:dyDescent="0.25">
      <c r="A17" s="70">
        <v>34366</v>
      </c>
      <c r="B17" s="71">
        <v>7855</v>
      </c>
      <c r="C17" s="71">
        <v>3644</v>
      </c>
      <c r="D17" s="73">
        <v>429.38</v>
      </c>
      <c r="F17" s="71">
        <f t="shared" si="0"/>
        <v>7855000</v>
      </c>
      <c r="G17" s="71">
        <f t="shared" si="1"/>
        <v>1564660.72</v>
      </c>
      <c r="H17" s="71">
        <f t="shared" si="2"/>
        <v>9419660.7200000007</v>
      </c>
      <c r="I17" s="71">
        <v>46.577457248531388</v>
      </c>
      <c r="J17" s="71">
        <f t="shared" si="3"/>
        <v>202236.4739607379</v>
      </c>
      <c r="K17" s="71">
        <v>21331.258949999999</v>
      </c>
      <c r="L17" s="75">
        <f t="shared" si="4"/>
        <v>0.1100084564936834</v>
      </c>
      <c r="M17" s="75">
        <f t="shared" si="5"/>
        <v>0.12148732435372778</v>
      </c>
    </row>
    <row r="18" spans="1:13" x14ac:dyDescent="0.25">
      <c r="A18" s="70">
        <v>34394</v>
      </c>
      <c r="B18" s="71">
        <v>7985</v>
      </c>
      <c r="C18" s="71">
        <v>3487</v>
      </c>
      <c r="D18" s="73">
        <v>426.89</v>
      </c>
      <c r="F18" s="71">
        <f t="shared" si="0"/>
        <v>7985000</v>
      </c>
      <c r="G18" s="71">
        <f t="shared" si="1"/>
        <v>1488565.43</v>
      </c>
      <c r="H18" s="71">
        <f t="shared" si="2"/>
        <v>9473565.4299999997</v>
      </c>
      <c r="I18" s="71">
        <v>47.019550120364855</v>
      </c>
      <c r="J18" s="71">
        <f t="shared" si="3"/>
        <v>201481.41370448502</v>
      </c>
      <c r="K18" s="71">
        <v>21182.618760000001</v>
      </c>
      <c r="L18" s="75">
        <f t="shared" si="4"/>
        <v>8.8589644099282605E-2</v>
      </c>
      <c r="M18" s="75">
        <f t="shared" si="5"/>
        <v>9.9067336764840253E-2</v>
      </c>
    </row>
    <row r="19" spans="1:13" x14ac:dyDescent="0.25">
      <c r="A19" s="70">
        <v>34425</v>
      </c>
      <c r="B19" s="71">
        <v>8188</v>
      </c>
      <c r="C19" s="71">
        <v>3439</v>
      </c>
      <c r="D19" s="73">
        <v>426.13</v>
      </c>
      <c r="F19" s="71">
        <f t="shared" si="0"/>
        <v>8188000</v>
      </c>
      <c r="G19" s="71">
        <f t="shared" si="1"/>
        <v>1465461.07</v>
      </c>
      <c r="H19" s="71">
        <f t="shared" si="2"/>
        <v>9653461.0700000003</v>
      </c>
      <c r="I19" s="71">
        <v>47.393917199780866</v>
      </c>
      <c r="J19" s="71">
        <f t="shared" si="3"/>
        <v>203685.65504529839</v>
      </c>
      <c r="K19" s="71">
        <v>21502.511589999998</v>
      </c>
      <c r="L19" s="75">
        <f t="shared" si="4"/>
        <v>9.1172576585190068E-2</v>
      </c>
      <c r="M19" s="75">
        <f t="shared" si="5"/>
        <v>0.10120763385471299</v>
      </c>
    </row>
    <row r="20" spans="1:13" x14ac:dyDescent="0.25">
      <c r="A20" s="70">
        <v>34455</v>
      </c>
      <c r="B20" s="71">
        <v>8245</v>
      </c>
      <c r="C20" s="71">
        <v>3356</v>
      </c>
      <c r="D20" s="73">
        <v>421.81</v>
      </c>
      <c r="F20" s="71">
        <f t="shared" si="0"/>
        <v>8245000</v>
      </c>
      <c r="G20" s="71">
        <f t="shared" si="1"/>
        <v>1415594.36</v>
      </c>
      <c r="H20" s="71">
        <f t="shared" si="2"/>
        <v>9660594.3599999994</v>
      </c>
      <c r="I20" s="71">
        <v>48.061803919521267</v>
      </c>
      <c r="J20" s="71">
        <f t="shared" si="3"/>
        <v>201003.57398520689</v>
      </c>
      <c r="K20" s="71">
        <v>21185.363239999999</v>
      </c>
      <c r="L20" s="75">
        <f t="shared" si="4"/>
        <v>7.2558784312573454E-2</v>
      </c>
      <c r="M20" s="75">
        <f t="shared" si="5"/>
        <v>7.509654994410675E-2</v>
      </c>
    </row>
    <row r="21" spans="1:13" x14ac:dyDescent="0.25">
      <c r="A21" s="70">
        <v>34486</v>
      </c>
      <c r="B21" s="71">
        <v>8340</v>
      </c>
      <c r="C21" s="71">
        <v>3362</v>
      </c>
      <c r="D21" s="73">
        <v>418.34</v>
      </c>
      <c r="F21" s="71">
        <f t="shared" si="0"/>
        <v>8340000</v>
      </c>
      <c r="G21" s="71">
        <f t="shared" si="1"/>
        <v>1406459.0799999998</v>
      </c>
      <c r="H21" s="71">
        <f t="shared" si="2"/>
        <v>9746459.0800000001</v>
      </c>
      <c r="I21" s="71">
        <v>48.231678214686532</v>
      </c>
      <c r="J21" s="71">
        <f t="shared" si="3"/>
        <v>202075.88540910871</v>
      </c>
      <c r="K21" s="71">
        <v>21159.149109999998</v>
      </c>
      <c r="L21" s="75">
        <f t="shared" si="4"/>
        <v>6.7264365889749822E-2</v>
      </c>
      <c r="M21" s="75">
        <f t="shared" si="5"/>
        <v>6.932559761387469E-2</v>
      </c>
    </row>
    <row r="22" spans="1:13" x14ac:dyDescent="0.25">
      <c r="A22" s="70">
        <v>34516</v>
      </c>
      <c r="B22" s="71">
        <v>8482</v>
      </c>
      <c r="C22" s="71">
        <v>3414</v>
      </c>
      <c r="D22" s="73">
        <v>423.98</v>
      </c>
      <c r="F22" s="71">
        <f t="shared" si="0"/>
        <v>8482000</v>
      </c>
      <c r="G22" s="71">
        <f t="shared" si="1"/>
        <v>1447467.72</v>
      </c>
      <c r="H22" s="71">
        <f t="shared" si="2"/>
        <v>9929467.7200000007</v>
      </c>
      <c r="I22" s="71">
        <v>48.41891180003892</v>
      </c>
      <c r="J22" s="71">
        <f t="shared" si="3"/>
        <v>205074.16112544725</v>
      </c>
      <c r="K22" s="71">
        <v>21501.13494</v>
      </c>
      <c r="L22" s="75">
        <f t="shared" si="4"/>
        <v>7.111887770225378E-2</v>
      </c>
      <c r="M22" s="75">
        <f t="shared" si="5"/>
        <v>7.6288524775372624E-2</v>
      </c>
    </row>
    <row r="23" spans="1:13" x14ac:dyDescent="0.25">
      <c r="A23" s="70">
        <v>34547</v>
      </c>
      <c r="B23" s="71">
        <v>8645</v>
      </c>
      <c r="C23" s="71">
        <v>3513</v>
      </c>
      <c r="D23" s="73">
        <v>418.33</v>
      </c>
      <c r="F23" s="71">
        <f t="shared" si="0"/>
        <v>8645000</v>
      </c>
      <c r="G23" s="71">
        <f t="shared" si="1"/>
        <v>1469593.29</v>
      </c>
      <c r="H23" s="71">
        <f t="shared" si="2"/>
        <v>10114593.289999999</v>
      </c>
      <c r="I23" s="71">
        <v>48.929142399773319</v>
      </c>
      <c r="J23" s="71">
        <f t="shared" si="3"/>
        <v>206719.20237962026</v>
      </c>
      <c r="K23" s="71">
        <v>21593.221079999999</v>
      </c>
      <c r="L23" s="75">
        <f t="shared" si="4"/>
        <v>8.6613925761342303E-2</v>
      </c>
      <c r="M23" s="75">
        <f t="shared" si="5"/>
        <v>8.2344094634867915E-2</v>
      </c>
    </row>
    <row r="24" spans="1:13" x14ac:dyDescent="0.25">
      <c r="A24" s="70">
        <v>34578</v>
      </c>
      <c r="B24" s="71">
        <v>8765</v>
      </c>
      <c r="C24" s="71">
        <v>3554</v>
      </c>
      <c r="D24" s="73">
        <v>412.32</v>
      </c>
      <c r="F24" s="71">
        <f t="shared" si="0"/>
        <v>8765000</v>
      </c>
      <c r="G24" s="71">
        <f t="shared" si="1"/>
        <v>1465385.28</v>
      </c>
      <c r="H24" s="71">
        <f t="shared" si="2"/>
        <v>10230385.279999999</v>
      </c>
      <c r="I24" s="71">
        <v>49.219508462635517</v>
      </c>
      <c r="J24" s="71">
        <f t="shared" si="3"/>
        <v>207852.24394848011</v>
      </c>
      <c r="K24" s="71">
        <v>21799.633679999999</v>
      </c>
      <c r="L24" s="75">
        <f t="shared" si="4"/>
        <v>7.9133306245264601E-2</v>
      </c>
      <c r="M24" s="75">
        <f t="shared" si="5"/>
        <v>7.9702704788092493E-2</v>
      </c>
    </row>
    <row r="25" spans="1:13" x14ac:dyDescent="0.25">
      <c r="A25" s="70">
        <v>34608</v>
      </c>
      <c r="B25" s="71">
        <v>8932</v>
      </c>
      <c r="C25" s="71">
        <v>3585</v>
      </c>
      <c r="D25" s="73">
        <v>411.15</v>
      </c>
      <c r="F25" s="71">
        <f t="shared" si="0"/>
        <v>8932000</v>
      </c>
      <c r="G25" s="71">
        <f t="shared" si="1"/>
        <v>1473972.75</v>
      </c>
      <c r="H25" s="71">
        <f t="shared" si="2"/>
        <v>10405972.75</v>
      </c>
      <c r="I25" s="71">
        <v>49.588615804268059</v>
      </c>
      <c r="J25" s="71">
        <f t="shared" si="3"/>
        <v>209846.0015716826</v>
      </c>
      <c r="K25" s="71">
        <v>22014.762599999998</v>
      </c>
      <c r="L25" s="75">
        <f t="shared" si="4"/>
        <v>9.3581385771331682E-2</v>
      </c>
      <c r="M25" s="75">
        <f t="shared" si="5"/>
        <v>9.416270125617765E-2</v>
      </c>
    </row>
    <row r="26" spans="1:13" x14ac:dyDescent="0.25">
      <c r="A26" s="70">
        <v>34639</v>
      </c>
      <c r="B26" s="71">
        <v>9090</v>
      </c>
      <c r="C26" s="71">
        <v>3667</v>
      </c>
      <c r="D26" s="73">
        <v>403.99</v>
      </c>
      <c r="F26" s="71">
        <f t="shared" si="0"/>
        <v>9090000</v>
      </c>
      <c r="G26" s="71">
        <f t="shared" si="1"/>
        <v>1481431.33</v>
      </c>
      <c r="H26" s="71">
        <f t="shared" si="2"/>
        <v>10571431.33</v>
      </c>
      <c r="I26" s="71">
        <v>49.858676212990616</v>
      </c>
      <c r="J26" s="71">
        <f t="shared" si="3"/>
        <v>212027.91836750825</v>
      </c>
      <c r="K26" s="71">
        <v>22438.872039999998</v>
      </c>
      <c r="L26" s="75">
        <f t="shared" si="4"/>
        <v>6.7268329001220151E-2</v>
      </c>
      <c r="M26" s="75">
        <f t="shared" si="5"/>
        <v>8.1976732876481995E-2</v>
      </c>
    </row>
    <row r="27" spans="1:13" x14ac:dyDescent="0.25">
      <c r="A27" s="70">
        <v>34669</v>
      </c>
      <c r="B27" s="71">
        <v>9229</v>
      </c>
      <c r="C27" s="71">
        <v>3614</v>
      </c>
      <c r="D27" s="73">
        <v>402.92</v>
      </c>
      <c r="F27" s="71">
        <f t="shared" si="0"/>
        <v>9229000</v>
      </c>
      <c r="G27" s="71">
        <f t="shared" si="1"/>
        <v>1456152.8800000001</v>
      </c>
      <c r="H27" s="71">
        <f t="shared" si="2"/>
        <v>10685152.880000001</v>
      </c>
      <c r="I27" s="71">
        <v>49.839791250468473</v>
      </c>
      <c r="J27" s="71">
        <f t="shared" si="3"/>
        <v>214390.00067841506</v>
      </c>
      <c r="K27" s="71">
        <v>22544.225890000002</v>
      </c>
      <c r="L27" s="75">
        <f t="shared" si="4"/>
        <v>6.5167149278030356E-2</v>
      </c>
      <c r="M27" s="75">
        <f t="shared" si="5"/>
        <v>6.5152608950338475E-2</v>
      </c>
    </row>
    <row r="28" spans="1:13" x14ac:dyDescent="0.25">
      <c r="A28" s="70">
        <v>34700</v>
      </c>
      <c r="B28" s="71">
        <v>9330</v>
      </c>
      <c r="C28" s="71">
        <v>3678</v>
      </c>
      <c r="D28" s="73">
        <v>410.79</v>
      </c>
      <c r="F28" s="71">
        <f t="shared" si="0"/>
        <v>9330000</v>
      </c>
      <c r="G28" s="71">
        <f t="shared" si="1"/>
        <v>1510885.62</v>
      </c>
      <c r="H28" s="71">
        <f t="shared" si="2"/>
        <v>10840885.620000001</v>
      </c>
      <c r="I28" s="71">
        <v>50.85390193114732</v>
      </c>
      <c r="J28" s="71">
        <f t="shared" si="3"/>
        <v>213177.06622940779</v>
      </c>
      <c r="K28" s="71">
        <v>23000.29408</v>
      </c>
      <c r="L28" s="75">
        <f t="shared" si="4"/>
        <v>6.7358982355109953E-2</v>
      </c>
      <c r="M28" s="75">
        <f t="shared" si="5"/>
        <v>8.0349811875714439E-2</v>
      </c>
    </row>
    <row r="29" spans="1:13" x14ac:dyDescent="0.25">
      <c r="A29" s="70">
        <v>34731</v>
      </c>
      <c r="B29" s="71">
        <v>9495</v>
      </c>
      <c r="C29" s="71">
        <v>3688</v>
      </c>
      <c r="D29" s="73">
        <v>410.49</v>
      </c>
      <c r="F29" s="71">
        <f t="shared" si="0"/>
        <v>9495000</v>
      </c>
      <c r="G29" s="71">
        <f t="shared" si="1"/>
        <v>1513887.12</v>
      </c>
      <c r="H29" s="71">
        <f t="shared" si="2"/>
        <v>11008887.120000001</v>
      </c>
      <c r="I29" s="71">
        <v>50.632868629894141</v>
      </c>
      <c r="J29" s="71">
        <f t="shared" si="3"/>
        <v>217425.70424896383</v>
      </c>
      <c r="K29" s="71">
        <v>23251.980009999999</v>
      </c>
      <c r="L29" s="75">
        <f t="shared" si="4"/>
        <v>7.5106285185602806E-2</v>
      </c>
      <c r="M29" s="75">
        <f t="shared" si="5"/>
        <v>9.0042555130108726E-2</v>
      </c>
    </row>
    <row r="30" spans="1:13" x14ac:dyDescent="0.25">
      <c r="A30" s="70">
        <v>34759</v>
      </c>
      <c r="B30" s="71">
        <v>9652</v>
      </c>
      <c r="C30" s="71">
        <v>3584</v>
      </c>
      <c r="D30" s="73">
        <v>405.22</v>
      </c>
      <c r="F30" s="71">
        <f t="shared" si="0"/>
        <v>9652000</v>
      </c>
      <c r="G30" s="71">
        <f t="shared" si="1"/>
        <v>1452308.48</v>
      </c>
      <c r="H30" s="71">
        <f t="shared" si="2"/>
        <v>11104308.48</v>
      </c>
      <c r="I30" s="71">
        <v>50.856756670601577</v>
      </c>
      <c r="J30" s="71">
        <f t="shared" si="3"/>
        <v>218344.8022830562</v>
      </c>
      <c r="K30" s="71">
        <v>23399.562099999999</v>
      </c>
      <c r="L30" s="75">
        <f t="shared" si="4"/>
        <v>8.3696993526682695E-2</v>
      </c>
      <c r="M30" s="75">
        <f t="shared" si="5"/>
        <v>0.10465860548773809</v>
      </c>
    </row>
    <row r="31" spans="1:13" x14ac:dyDescent="0.25">
      <c r="A31" s="70">
        <v>34790</v>
      </c>
      <c r="B31" s="71">
        <v>9844</v>
      </c>
      <c r="C31" s="71">
        <v>3659</v>
      </c>
      <c r="D31" s="73">
        <v>388.2</v>
      </c>
      <c r="F31" s="71">
        <f t="shared" si="0"/>
        <v>9844000</v>
      </c>
      <c r="G31" s="71">
        <f t="shared" si="1"/>
        <v>1420423.8</v>
      </c>
      <c r="H31" s="71">
        <f t="shared" si="2"/>
        <v>11264423.800000001</v>
      </c>
      <c r="I31" s="71">
        <v>51.316553439747182</v>
      </c>
      <c r="J31" s="71">
        <f t="shared" si="3"/>
        <v>219508.58046665217</v>
      </c>
      <c r="K31" s="71">
        <v>23564.47885</v>
      </c>
      <c r="L31" s="75">
        <f t="shared" si="4"/>
        <v>7.7683062255095248E-2</v>
      </c>
      <c r="M31" s="75">
        <f t="shared" si="5"/>
        <v>9.5894251765405114E-2</v>
      </c>
    </row>
    <row r="32" spans="1:13" x14ac:dyDescent="0.25">
      <c r="A32" s="70">
        <v>34820</v>
      </c>
      <c r="B32" s="71">
        <v>9992</v>
      </c>
      <c r="C32" s="71">
        <v>3710</v>
      </c>
      <c r="D32" s="73">
        <v>376.34</v>
      </c>
      <c r="F32" s="71">
        <f t="shared" si="0"/>
        <v>9992000</v>
      </c>
      <c r="G32" s="71">
        <f t="shared" si="1"/>
        <v>1396221.4</v>
      </c>
      <c r="H32" s="71">
        <f t="shared" si="2"/>
        <v>11388221.4</v>
      </c>
      <c r="I32" s="71">
        <v>51.625006623899566</v>
      </c>
      <c r="J32" s="71">
        <f t="shared" si="3"/>
        <v>220595.05934722483</v>
      </c>
      <c r="K32" s="71">
        <v>23632.561450000001</v>
      </c>
      <c r="L32" s="75">
        <f t="shared" si="4"/>
        <v>9.7468343341297059E-2</v>
      </c>
      <c r="M32" s="75">
        <f t="shared" si="5"/>
        <v>0.11551362996596892</v>
      </c>
    </row>
    <row r="33" spans="1:13" x14ac:dyDescent="0.25">
      <c r="A33" s="70">
        <v>34851</v>
      </c>
      <c r="B33" s="71">
        <v>10029</v>
      </c>
      <c r="C33" s="71">
        <v>3793</v>
      </c>
      <c r="D33" s="73">
        <v>374.48</v>
      </c>
      <c r="F33" s="71">
        <f t="shared" si="0"/>
        <v>10029000</v>
      </c>
      <c r="G33" s="71">
        <f t="shared" si="1"/>
        <v>1420402.6400000001</v>
      </c>
      <c r="H33" s="71">
        <f t="shared" si="2"/>
        <v>11449402.640000001</v>
      </c>
      <c r="I33" s="71">
        <v>51.917063688026722</v>
      </c>
      <c r="J33" s="71">
        <f t="shared" si="3"/>
        <v>220532.55378232221</v>
      </c>
      <c r="K33" s="71">
        <v>23669.388159999999</v>
      </c>
      <c r="L33" s="75">
        <f t="shared" si="4"/>
        <v>9.133533343598832E-2</v>
      </c>
      <c r="M33" s="75">
        <f t="shared" si="5"/>
        <v>0.11863610568411942</v>
      </c>
    </row>
    <row r="34" spans="1:13" x14ac:dyDescent="0.25">
      <c r="A34" s="70">
        <v>34881</v>
      </c>
      <c r="B34" s="71">
        <v>10170</v>
      </c>
      <c r="C34" s="71">
        <v>3942</v>
      </c>
      <c r="D34" s="73">
        <v>383.93</v>
      </c>
      <c r="F34" s="71">
        <f t="shared" si="0"/>
        <v>10170000</v>
      </c>
      <c r="G34" s="71">
        <f t="shared" si="1"/>
        <v>1513452.06</v>
      </c>
      <c r="H34" s="71">
        <f t="shared" si="2"/>
        <v>11683452.060000001</v>
      </c>
      <c r="I34" s="71">
        <v>52.243629780833814</v>
      </c>
      <c r="J34" s="71">
        <f t="shared" si="3"/>
        <v>223634.00301650196</v>
      </c>
      <c r="K34" s="71">
        <v>24076.91606</v>
      </c>
      <c r="L34" s="75">
        <f t="shared" si="4"/>
        <v>9.0503073567134384E-2</v>
      </c>
      <c r="M34" s="75">
        <f t="shared" si="5"/>
        <v>0.11979744916665314</v>
      </c>
    </row>
    <row r="35" spans="1:13" x14ac:dyDescent="0.25">
      <c r="A35" s="70">
        <v>34912</v>
      </c>
      <c r="B35" s="71">
        <v>10493</v>
      </c>
      <c r="C35" s="71">
        <v>4078</v>
      </c>
      <c r="D35" s="73">
        <v>395.53</v>
      </c>
      <c r="F35" s="71">
        <f t="shared" si="0"/>
        <v>10493000</v>
      </c>
      <c r="G35" s="71">
        <f t="shared" si="1"/>
        <v>1612971.3399999999</v>
      </c>
      <c r="H35" s="71">
        <f t="shared" si="2"/>
        <v>12105971.34</v>
      </c>
      <c r="I35" s="71">
        <v>53.072261988513958</v>
      </c>
      <c r="J35" s="71">
        <f t="shared" si="3"/>
        <v>228103.5495080275</v>
      </c>
      <c r="K35" s="71">
        <v>24511.823280000001</v>
      </c>
      <c r="L35" s="75">
        <f t="shared" si="4"/>
        <v>0.10344635080942743</v>
      </c>
      <c r="M35" s="75">
        <f t="shared" si="5"/>
        <v>0.13516289159393913</v>
      </c>
    </row>
    <row r="36" spans="1:13" x14ac:dyDescent="0.25">
      <c r="A36" s="70">
        <v>34943</v>
      </c>
      <c r="B36" s="71">
        <v>10795</v>
      </c>
      <c r="C36" s="71">
        <v>4207</v>
      </c>
      <c r="D36" s="73">
        <v>396.74</v>
      </c>
      <c r="F36" s="71">
        <f t="shared" si="0"/>
        <v>10795000</v>
      </c>
      <c r="G36" s="71">
        <f t="shared" si="1"/>
        <v>1669085.18</v>
      </c>
      <c r="H36" s="71">
        <f t="shared" si="2"/>
        <v>12464085.18</v>
      </c>
      <c r="I36" s="71">
        <v>53.440420821474511</v>
      </c>
      <c r="J36" s="71">
        <f t="shared" si="3"/>
        <v>233233.29023994939</v>
      </c>
      <c r="K36" s="71">
        <v>24940.39746</v>
      </c>
      <c r="L36" s="75">
        <f t="shared" si="4"/>
        <v>0.1221110044775866</v>
      </c>
      <c r="M36" s="75">
        <f t="shared" si="5"/>
        <v>0.14407415400202273</v>
      </c>
    </row>
    <row r="37" spans="1:13" x14ac:dyDescent="0.25">
      <c r="A37" s="70">
        <v>34973</v>
      </c>
      <c r="B37" s="71">
        <v>11048</v>
      </c>
      <c r="C37" s="71">
        <v>4417</v>
      </c>
      <c r="D37" s="73">
        <v>416.08</v>
      </c>
      <c r="F37" s="71">
        <f t="shared" si="0"/>
        <v>11048000</v>
      </c>
      <c r="G37" s="71">
        <f t="shared" si="1"/>
        <v>1837825.3599999999</v>
      </c>
      <c r="H37" s="71">
        <f t="shared" si="2"/>
        <v>12885825.359999999</v>
      </c>
      <c r="I37" s="71">
        <v>53.935431088815648</v>
      </c>
      <c r="J37" s="71">
        <f t="shared" si="3"/>
        <v>238912.06763103217</v>
      </c>
      <c r="K37" s="71">
        <v>25612.572629999999</v>
      </c>
      <c r="L37" s="75">
        <f t="shared" si="4"/>
        <v>0.13851141237695064</v>
      </c>
      <c r="M37" s="75">
        <f t="shared" si="5"/>
        <v>0.1634271554670319</v>
      </c>
    </row>
    <row r="38" spans="1:13" x14ac:dyDescent="0.25">
      <c r="A38" s="70">
        <v>35004</v>
      </c>
      <c r="B38" s="71">
        <v>11431</v>
      </c>
      <c r="C38" s="71">
        <v>4521</v>
      </c>
      <c r="D38" s="73">
        <v>414.23</v>
      </c>
      <c r="F38" s="71">
        <f t="shared" si="0"/>
        <v>11431000</v>
      </c>
      <c r="G38" s="71">
        <f t="shared" si="1"/>
        <v>1872733.83</v>
      </c>
      <c r="H38" s="71">
        <f t="shared" si="2"/>
        <v>13303733.83</v>
      </c>
      <c r="I38" s="71">
        <v>53.936269183808051</v>
      </c>
      <c r="J38" s="71">
        <f t="shared" si="3"/>
        <v>246656.54542516728</v>
      </c>
      <c r="K38" s="71">
        <v>26333.50719</v>
      </c>
      <c r="L38" s="75">
        <f t="shared" si="4"/>
        <v>0.16332107264118489</v>
      </c>
      <c r="M38" s="75">
        <f t="shared" si="5"/>
        <v>0.17356644055268666</v>
      </c>
    </row>
    <row r="39" spans="1:13" x14ac:dyDescent="0.25">
      <c r="A39" s="70">
        <v>35034</v>
      </c>
      <c r="B39" s="71">
        <v>11740</v>
      </c>
      <c r="C39" s="71">
        <v>4410</v>
      </c>
      <c r="D39" s="73">
        <v>407.13</v>
      </c>
      <c r="F39" s="71">
        <f t="shared" si="0"/>
        <v>11740000</v>
      </c>
      <c r="G39" s="71">
        <f t="shared" si="1"/>
        <v>1795443.3</v>
      </c>
      <c r="H39" s="71">
        <f t="shared" si="2"/>
        <v>13535443.300000001</v>
      </c>
      <c r="I39" s="71">
        <v>53.922918895161523</v>
      </c>
      <c r="J39" s="71">
        <f t="shared" si="3"/>
        <v>251014.66273211202</v>
      </c>
      <c r="K39" s="71">
        <v>26661.471730000001</v>
      </c>
      <c r="L39" s="75">
        <f t="shared" si="4"/>
        <v>0.17083195082700686</v>
      </c>
      <c r="M39" s="75">
        <f t="shared" si="5"/>
        <v>0.18262972789969667</v>
      </c>
    </row>
    <row r="40" spans="1:13" x14ac:dyDescent="0.25">
      <c r="A40" s="70">
        <v>35065</v>
      </c>
      <c r="B40" s="71">
        <v>11972</v>
      </c>
      <c r="C40" s="71">
        <v>4405</v>
      </c>
      <c r="D40" s="73">
        <v>412.76</v>
      </c>
      <c r="F40" s="71">
        <f t="shared" si="0"/>
        <v>11972000</v>
      </c>
      <c r="G40" s="71">
        <f t="shared" si="1"/>
        <v>1818207.8</v>
      </c>
      <c r="H40" s="71">
        <f t="shared" si="2"/>
        <v>13790207.800000001</v>
      </c>
      <c r="I40" s="71">
        <v>54.827153122554961</v>
      </c>
      <c r="J40" s="71">
        <f t="shared" si="3"/>
        <v>251521.50010734267</v>
      </c>
      <c r="K40" s="71">
        <v>27153.13078</v>
      </c>
      <c r="L40" s="75">
        <f t="shared" si="4"/>
        <v>0.1798712898913386</v>
      </c>
      <c r="M40" s="75">
        <f t="shared" si="5"/>
        <v>0.18055580878903266</v>
      </c>
    </row>
    <row r="41" spans="1:13" x14ac:dyDescent="0.25">
      <c r="A41" s="70">
        <v>35096</v>
      </c>
      <c r="B41" s="71">
        <v>12091</v>
      </c>
      <c r="C41" s="71">
        <v>4434</v>
      </c>
      <c r="D41" s="73">
        <v>412.53</v>
      </c>
      <c r="F41" s="71">
        <f t="shared" si="0"/>
        <v>12091000</v>
      </c>
      <c r="G41" s="71">
        <f t="shared" si="1"/>
        <v>1829158.0199999998</v>
      </c>
      <c r="H41" s="71">
        <f t="shared" si="2"/>
        <v>13920158.02</v>
      </c>
      <c r="I41" s="71">
        <v>54.59632056950263</v>
      </c>
      <c r="J41" s="71">
        <f t="shared" si="3"/>
        <v>254965.13088788194</v>
      </c>
      <c r="K41" s="71">
        <v>27271.84907</v>
      </c>
      <c r="L41" s="75">
        <f t="shared" si="4"/>
        <v>0.17265404184195954</v>
      </c>
      <c r="M41" s="75">
        <f t="shared" si="5"/>
        <v>0.17288287097576949</v>
      </c>
    </row>
    <row r="42" spans="1:13" x14ac:dyDescent="0.25">
      <c r="A42" s="70">
        <v>35125</v>
      </c>
      <c r="B42" s="71">
        <v>12293</v>
      </c>
      <c r="C42" s="71">
        <v>4346</v>
      </c>
      <c r="D42" s="73">
        <v>411.64</v>
      </c>
      <c r="F42" s="71">
        <f t="shared" si="0"/>
        <v>12293000</v>
      </c>
      <c r="G42" s="71">
        <f t="shared" si="1"/>
        <v>1788987.44</v>
      </c>
      <c r="H42" s="71">
        <f t="shared" si="2"/>
        <v>14081987.439999999</v>
      </c>
      <c r="I42" s="71">
        <v>54.895921460324445</v>
      </c>
      <c r="J42" s="71">
        <f t="shared" si="3"/>
        <v>256521.56053483198</v>
      </c>
      <c r="K42" s="71">
        <v>27403.38438</v>
      </c>
      <c r="L42" s="75">
        <f t="shared" si="4"/>
        <v>0.174846196715434</v>
      </c>
      <c r="M42" s="75">
        <f t="shared" si="5"/>
        <v>0.1711067182748689</v>
      </c>
    </row>
    <row r="43" spans="1:13" x14ac:dyDescent="0.25">
      <c r="A43" s="70">
        <v>35156</v>
      </c>
      <c r="B43" s="71">
        <v>12493</v>
      </c>
      <c r="C43" s="71">
        <v>4284</v>
      </c>
      <c r="D43" s="73">
        <v>406.81</v>
      </c>
      <c r="F43" s="71">
        <f t="shared" si="0"/>
        <v>12493000</v>
      </c>
      <c r="G43" s="71">
        <f t="shared" si="1"/>
        <v>1742774.04</v>
      </c>
      <c r="H43" s="71">
        <f t="shared" si="2"/>
        <v>14235774.039999999</v>
      </c>
      <c r="I43" s="71">
        <v>55.62592846393553</v>
      </c>
      <c r="J43" s="71">
        <f t="shared" si="3"/>
        <v>255919.75600424557</v>
      </c>
      <c r="K43" s="71">
        <v>27312.778989999999</v>
      </c>
      <c r="L43" s="75">
        <f t="shared" si="4"/>
        <v>0.16587586444314417</v>
      </c>
      <c r="M43" s="75">
        <f t="shared" si="5"/>
        <v>0.15906569221665601</v>
      </c>
    </row>
    <row r="44" spans="1:13" x14ac:dyDescent="0.25">
      <c r="A44" s="70">
        <v>35186</v>
      </c>
      <c r="B44" s="71">
        <v>12710</v>
      </c>
      <c r="C44" s="71">
        <v>4369</v>
      </c>
      <c r="D44" s="73">
        <v>407.72</v>
      </c>
      <c r="F44" s="71">
        <f t="shared" si="0"/>
        <v>12710000</v>
      </c>
      <c r="G44" s="71">
        <f t="shared" si="1"/>
        <v>1781328.6800000002</v>
      </c>
      <c r="H44" s="71">
        <f t="shared" si="2"/>
        <v>14491328.68</v>
      </c>
      <c r="I44" s="71">
        <v>56.062897330644638</v>
      </c>
      <c r="J44" s="71">
        <f t="shared" si="3"/>
        <v>258483.40649492029</v>
      </c>
      <c r="K44" s="71">
        <v>27482.951410000001</v>
      </c>
      <c r="L44" s="75">
        <f t="shared" si="4"/>
        <v>0.17175519370113257</v>
      </c>
      <c r="M44" s="75">
        <f t="shared" si="5"/>
        <v>0.1629273224633887</v>
      </c>
    </row>
    <row r="45" spans="1:13" x14ac:dyDescent="0.25">
      <c r="A45" s="70">
        <v>35217</v>
      </c>
      <c r="B45" s="71">
        <v>12936</v>
      </c>
      <c r="C45" s="71">
        <v>4268</v>
      </c>
      <c r="D45" s="73">
        <v>409.68</v>
      </c>
      <c r="F45" s="71">
        <f t="shared" si="0"/>
        <v>12936000</v>
      </c>
      <c r="G45" s="71">
        <f t="shared" si="1"/>
        <v>1748514.24</v>
      </c>
      <c r="H45" s="71">
        <f t="shared" si="2"/>
        <v>14684514.24</v>
      </c>
      <c r="I45" s="71">
        <v>56.199830846571672</v>
      </c>
      <c r="J45" s="71">
        <f t="shared" si="3"/>
        <v>261291.07541425619</v>
      </c>
      <c r="K45" s="71">
        <v>27766.59879</v>
      </c>
      <c r="L45" s="75">
        <f t="shared" si="4"/>
        <v>0.18481861717415593</v>
      </c>
      <c r="M45" s="75">
        <f t="shared" si="5"/>
        <v>0.17310167049117342</v>
      </c>
    </row>
    <row r="46" spans="1:13" x14ac:dyDescent="0.25">
      <c r="A46" s="70">
        <v>35247</v>
      </c>
      <c r="B46" s="71">
        <v>13127</v>
      </c>
      <c r="C46" s="71">
        <v>4329</v>
      </c>
      <c r="D46" s="73">
        <v>410.73</v>
      </c>
      <c r="F46" s="71">
        <f t="shared" si="0"/>
        <v>13127000</v>
      </c>
      <c r="G46" s="71">
        <f t="shared" si="1"/>
        <v>1778050.1700000002</v>
      </c>
      <c r="H46" s="71">
        <f t="shared" si="2"/>
        <v>14905050.17</v>
      </c>
      <c r="I46" s="71">
        <v>56.251787472937814</v>
      </c>
      <c r="J46" s="71">
        <f t="shared" si="3"/>
        <v>264970.24965065642</v>
      </c>
      <c r="K46" s="71">
        <v>28044.047490000001</v>
      </c>
      <c r="L46" s="75">
        <f t="shared" si="4"/>
        <v>0.18483882628128012</v>
      </c>
      <c r="M46" s="75">
        <f t="shared" si="5"/>
        <v>0.16476908504867716</v>
      </c>
    </row>
    <row r="47" spans="1:13" x14ac:dyDescent="0.25">
      <c r="A47" s="70">
        <v>35278</v>
      </c>
      <c r="B47" s="71">
        <v>13348</v>
      </c>
      <c r="C47" s="71">
        <v>4318</v>
      </c>
      <c r="D47" s="73">
        <v>410</v>
      </c>
      <c r="F47" s="71">
        <f t="shared" si="0"/>
        <v>13348000</v>
      </c>
      <c r="G47" s="71">
        <f t="shared" si="1"/>
        <v>1770380</v>
      </c>
      <c r="H47" s="71">
        <f t="shared" si="2"/>
        <v>15118380</v>
      </c>
      <c r="I47" s="71">
        <v>56.454587493481434</v>
      </c>
      <c r="J47" s="71">
        <f t="shared" si="3"/>
        <v>267797.1918888904</v>
      </c>
      <c r="K47" s="71">
        <v>28257.723170000001</v>
      </c>
      <c r="L47" s="75">
        <f t="shared" si="4"/>
        <v>0.1740158908814613</v>
      </c>
      <c r="M47" s="75">
        <f t="shared" si="5"/>
        <v>0.15282012468882322</v>
      </c>
    </row>
    <row r="48" spans="1:13" x14ac:dyDescent="0.25">
      <c r="A48" s="70">
        <v>35309</v>
      </c>
      <c r="B48" s="71">
        <v>13578</v>
      </c>
      <c r="C48" s="71">
        <v>4385</v>
      </c>
      <c r="D48" s="73">
        <v>412.98</v>
      </c>
      <c r="F48" s="71">
        <f t="shared" si="0"/>
        <v>13578000</v>
      </c>
      <c r="G48" s="71">
        <f t="shared" si="1"/>
        <v>1810917.3</v>
      </c>
      <c r="H48" s="71">
        <f t="shared" si="2"/>
        <v>15388917.300000001</v>
      </c>
      <c r="I48" s="71">
        <v>56.789623019248921</v>
      </c>
      <c r="J48" s="71">
        <f t="shared" si="3"/>
        <v>270981.14905224682</v>
      </c>
      <c r="K48" s="71">
        <v>28585.712640000002</v>
      </c>
      <c r="L48" s="75">
        <f t="shared" si="4"/>
        <v>0.16184593019916926</v>
      </c>
      <c r="M48" s="75">
        <f t="shared" si="5"/>
        <v>0.14616107004094236</v>
      </c>
    </row>
    <row r="49" spans="1:13" x14ac:dyDescent="0.25">
      <c r="A49" s="70">
        <v>35339</v>
      </c>
      <c r="B49" s="71">
        <v>13862</v>
      </c>
      <c r="C49" s="71">
        <v>4441</v>
      </c>
      <c r="D49" s="73">
        <v>420.64</v>
      </c>
      <c r="F49" s="71">
        <f t="shared" si="0"/>
        <v>13862000</v>
      </c>
      <c r="G49" s="71">
        <f t="shared" si="1"/>
        <v>1868062.24</v>
      </c>
      <c r="H49" s="71">
        <f t="shared" si="2"/>
        <v>15730062.24</v>
      </c>
      <c r="I49" s="71">
        <v>57.280548982209567</v>
      </c>
      <c r="J49" s="71">
        <f t="shared" si="3"/>
        <v>274614.37642445619</v>
      </c>
      <c r="K49" s="71">
        <v>29009.120510000001</v>
      </c>
      <c r="L49" s="75">
        <f t="shared" si="4"/>
        <v>0.14943702571174211</v>
      </c>
      <c r="M49" s="75">
        <f t="shared" si="5"/>
        <v>0.13261252311771399</v>
      </c>
    </row>
    <row r="50" spans="1:13" x14ac:dyDescent="0.25">
      <c r="A50" s="70">
        <v>35370</v>
      </c>
      <c r="B50" s="71">
        <v>14210</v>
      </c>
      <c r="C50" s="71">
        <v>4414</v>
      </c>
      <c r="D50" s="73">
        <v>420.63</v>
      </c>
      <c r="F50" s="71">
        <f t="shared" si="0"/>
        <v>14210000</v>
      </c>
      <c r="G50" s="71">
        <f t="shared" si="1"/>
        <v>1856660.82</v>
      </c>
      <c r="H50" s="71">
        <f t="shared" si="2"/>
        <v>16066660.82</v>
      </c>
      <c r="I50" s="71">
        <v>57.472019845440286</v>
      </c>
      <c r="J50" s="71">
        <f t="shared" si="3"/>
        <v>279556.223414596</v>
      </c>
      <c r="K50" s="71">
        <v>29654.109209999999</v>
      </c>
      <c r="L50" s="75">
        <f t="shared" si="4"/>
        <v>0.13338254589076004</v>
      </c>
      <c r="M50" s="75">
        <f t="shared" si="5"/>
        <v>0.12609797836806869</v>
      </c>
    </row>
    <row r="51" spans="1:13" x14ac:dyDescent="0.25">
      <c r="A51" s="70">
        <v>35400</v>
      </c>
      <c r="B51" s="71">
        <v>14526</v>
      </c>
      <c r="C51" s="71">
        <v>4334</v>
      </c>
      <c r="D51" s="73">
        <v>424.87</v>
      </c>
      <c r="F51" s="71">
        <f t="shared" si="0"/>
        <v>14526000</v>
      </c>
      <c r="G51" s="71">
        <f t="shared" si="1"/>
        <v>1841386.58</v>
      </c>
      <c r="H51" s="71">
        <f t="shared" si="2"/>
        <v>16367386.58</v>
      </c>
      <c r="I51" s="71">
        <v>57.502521830307224</v>
      </c>
      <c r="J51" s="71">
        <f t="shared" si="3"/>
        <v>284637.71777350851</v>
      </c>
      <c r="K51" s="71">
        <v>30202.513480000001</v>
      </c>
      <c r="L51" s="75">
        <f t="shared" si="4"/>
        <v>0.13394856967889446</v>
      </c>
      <c r="M51" s="75">
        <f t="shared" si="5"/>
        <v>0.13281493931993071</v>
      </c>
    </row>
    <row r="52" spans="1:13" x14ac:dyDescent="0.25">
      <c r="A52" s="70">
        <v>35431</v>
      </c>
      <c r="B52" s="71">
        <v>14692</v>
      </c>
      <c r="C52" s="71">
        <v>4291</v>
      </c>
      <c r="D52" s="73">
        <v>419.5</v>
      </c>
      <c r="F52" s="71">
        <f t="shared" si="0"/>
        <v>14692000</v>
      </c>
      <c r="G52" s="71">
        <f t="shared" si="1"/>
        <v>1800074.5</v>
      </c>
      <c r="H52" s="71">
        <f t="shared" si="2"/>
        <v>16492074.5</v>
      </c>
      <c r="I52" s="71">
        <v>58.5961717760865</v>
      </c>
      <c r="J52" s="71">
        <f t="shared" si="3"/>
        <v>281453.10521344549</v>
      </c>
      <c r="K52" s="71">
        <v>30306.307870000001</v>
      </c>
      <c r="L52" s="75">
        <f t="shared" si="4"/>
        <v>0.11900217314753925</v>
      </c>
      <c r="M52" s="75">
        <f t="shared" si="5"/>
        <v>0.11612572839381441</v>
      </c>
    </row>
    <row r="53" spans="1:13" x14ac:dyDescent="0.25">
      <c r="A53" s="70">
        <v>35462</v>
      </c>
      <c r="B53" s="71">
        <v>14862</v>
      </c>
      <c r="C53" s="71">
        <v>4264</v>
      </c>
      <c r="D53" s="73">
        <v>412.51</v>
      </c>
      <c r="F53" s="71">
        <f t="shared" si="0"/>
        <v>14862000</v>
      </c>
      <c r="G53" s="71">
        <f t="shared" si="1"/>
        <v>1758942.64</v>
      </c>
      <c r="H53" s="71">
        <f t="shared" si="2"/>
        <v>16620942.640000001</v>
      </c>
      <c r="I53" s="71">
        <v>58.532184676584855</v>
      </c>
      <c r="J53" s="71">
        <f t="shared" si="3"/>
        <v>283962.45128791552</v>
      </c>
      <c r="K53" s="71">
        <v>30419.068950000001</v>
      </c>
      <c r="L53" s="75">
        <f t="shared" si="4"/>
        <v>0.11373053365789398</v>
      </c>
      <c r="M53" s="75">
        <f t="shared" si="5"/>
        <v>0.11540177829240239</v>
      </c>
    </row>
    <row r="54" spans="1:13" x14ac:dyDescent="0.25">
      <c r="A54" s="70">
        <v>35490</v>
      </c>
      <c r="B54" s="71">
        <v>15054</v>
      </c>
      <c r="C54" s="71">
        <v>4218</v>
      </c>
      <c r="D54" s="73">
        <v>414.79</v>
      </c>
      <c r="F54" s="71">
        <f t="shared" si="0"/>
        <v>15054000</v>
      </c>
      <c r="G54" s="71">
        <f t="shared" si="1"/>
        <v>1749584.22</v>
      </c>
      <c r="H54" s="71">
        <f t="shared" si="2"/>
        <v>16803584.219999999</v>
      </c>
      <c r="I54" s="71">
        <v>58.613789050864817</v>
      </c>
      <c r="J54" s="71">
        <f t="shared" si="3"/>
        <v>286683.12511613802</v>
      </c>
      <c r="K54" s="71">
        <v>30748.091899999999</v>
      </c>
      <c r="L54" s="75">
        <f t="shared" si="4"/>
        <v>0.11757906243210514</v>
      </c>
      <c r="M54" s="75">
        <f t="shared" si="5"/>
        <v>0.1220545416441734</v>
      </c>
    </row>
    <row r="55" spans="1:13" x14ac:dyDescent="0.25">
      <c r="A55" s="70">
        <v>35521</v>
      </c>
      <c r="B55" s="71">
        <v>15365</v>
      </c>
      <c r="C55" s="71">
        <v>4120</v>
      </c>
      <c r="D55" s="73">
        <v>419.25</v>
      </c>
      <c r="F55" s="71">
        <f t="shared" si="0"/>
        <v>15365000</v>
      </c>
      <c r="G55" s="71">
        <f t="shared" si="1"/>
        <v>1727310</v>
      </c>
      <c r="H55" s="71">
        <f t="shared" si="2"/>
        <v>17092310</v>
      </c>
      <c r="I55" s="71">
        <v>58.986872660150809</v>
      </c>
      <c r="J55" s="71">
        <f t="shared" si="3"/>
        <v>289764.64133767999</v>
      </c>
      <c r="K55" s="71">
        <v>31232.270649999999</v>
      </c>
      <c r="L55" s="75">
        <f t="shared" si="4"/>
        <v>0.13224803689197384</v>
      </c>
      <c r="M55" s="75">
        <f t="shared" si="5"/>
        <v>0.14350394961402646</v>
      </c>
    </row>
    <row r="56" spans="1:13" x14ac:dyDescent="0.25">
      <c r="A56" s="70">
        <v>35551</v>
      </c>
      <c r="B56" s="71">
        <v>15552</v>
      </c>
      <c r="C56" s="71">
        <v>4062</v>
      </c>
      <c r="D56" s="73">
        <v>419.03</v>
      </c>
      <c r="F56" s="71">
        <f t="shared" si="0"/>
        <v>15552000</v>
      </c>
      <c r="G56" s="71">
        <f t="shared" si="1"/>
        <v>1702099.8599999999</v>
      </c>
      <c r="H56" s="71">
        <f t="shared" si="2"/>
        <v>17254099.859999999</v>
      </c>
      <c r="I56" s="71">
        <v>59.119701717863222</v>
      </c>
      <c r="J56" s="71">
        <f t="shared" si="3"/>
        <v>291850.25226178725</v>
      </c>
      <c r="K56" s="71">
        <v>31523.80674</v>
      </c>
      <c r="L56" s="75">
        <f t="shared" si="4"/>
        <v>0.12908699331739371</v>
      </c>
      <c r="M56" s="75">
        <f t="shared" si="5"/>
        <v>0.14703134571382614</v>
      </c>
    </row>
    <row r="57" spans="1:13" x14ac:dyDescent="0.25">
      <c r="A57" s="70">
        <v>35582</v>
      </c>
      <c r="B57" s="71">
        <v>15635</v>
      </c>
      <c r="C57" s="71">
        <v>4015</v>
      </c>
      <c r="D57" s="73">
        <v>416.06</v>
      </c>
      <c r="F57" s="71">
        <f t="shared" si="0"/>
        <v>15635000</v>
      </c>
      <c r="G57" s="71">
        <f t="shared" si="1"/>
        <v>1670480.9</v>
      </c>
      <c r="H57" s="71">
        <f t="shared" si="2"/>
        <v>17305480.899999999</v>
      </c>
      <c r="I57" s="71">
        <v>59.149977322736753</v>
      </c>
      <c r="J57" s="71">
        <f t="shared" si="3"/>
        <v>292569.52721346042</v>
      </c>
      <c r="K57" s="71">
        <v>31592.491389999999</v>
      </c>
      <c r="L57" s="75">
        <f t="shared" si="4"/>
        <v>0.11970731013148739</v>
      </c>
      <c r="M57" s="75">
        <f t="shared" si="5"/>
        <v>0.13778758532636259</v>
      </c>
    </row>
    <row r="58" spans="1:13" x14ac:dyDescent="0.25">
      <c r="A58" s="70">
        <v>35612</v>
      </c>
      <c r="B58" s="71">
        <v>15845</v>
      </c>
      <c r="C58" s="71">
        <v>4028</v>
      </c>
      <c r="D58" s="73">
        <v>416.5</v>
      </c>
      <c r="F58" s="71">
        <f t="shared" si="0"/>
        <v>15845000</v>
      </c>
      <c r="G58" s="71">
        <f t="shared" si="1"/>
        <v>1677662</v>
      </c>
      <c r="H58" s="71">
        <f t="shared" si="2"/>
        <v>17522662</v>
      </c>
      <c r="I58" s="71">
        <v>59.388606536323557</v>
      </c>
      <c r="J58" s="71">
        <f t="shared" si="3"/>
        <v>295050.90322809143</v>
      </c>
      <c r="K58" s="71">
        <v>31858.02104</v>
      </c>
      <c r="L58" s="75">
        <f t="shared" si="4"/>
        <v>0.11352464518976801</v>
      </c>
      <c r="M58" s="75">
        <f t="shared" si="5"/>
        <v>0.13599939706848629</v>
      </c>
    </row>
    <row r="59" spans="1:13" x14ac:dyDescent="0.25">
      <c r="A59" s="70">
        <v>35643</v>
      </c>
      <c r="B59" s="71">
        <v>16173</v>
      </c>
      <c r="C59" s="71">
        <v>4120</v>
      </c>
      <c r="D59" s="73">
        <v>415.15</v>
      </c>
      <c r="F59" s="71">
        <f t="shared" si="0"/>
        <v>16173000</v>
      </c>
      <c r="G59" s="71">
        <f t="shared" si="1"/>
        <v>1710418</v>
      </c>
      <c r="H59" s="71">
        <f t="shared" si="2"/>
        <v>17883418</v>
      </c>
      <c r="I59" s="71">
        <v>59.589425766378113</v>
      </c>
      <c r="J59" s="71">
        <f t="shared" si="3"/>
        <v>300110.59462315351</v>
      </c>
      <c r="K59" s="71">
        <v>32284.231</v>
      </c>
      <c r="L59" s="75">
        <f t="shared" si="4"/>
        <v>0.12066371012460064</v>
      </c>
      <c r="M59" s="75">
        <f t="shared" si="5"/>
        <v>0.14249229514268746</v>
      </c>
    </row>
    <row r="60" spans="1:13" x14ac:dyDescent="0.25">
      <c r="A60" s="70">
        <v>35674</v>
      </c>
      <c r="B60" s="71">
        <v>16415</v>
      </c>
      <c r="C60" s="71">
        <v>4211</v>
      </c>
      <c r="D60" s="73">
        <v>414.25</v>
      </c>
      <c r="F60" s="71">
        <f t="shared" si="0"/>
        <v>16415000</v>
      </c>
      <c r="G60" s="71">
        <f t="shared" si="1"/>
        <v>1744406.75</v>
      </c>
      <c r="H60" s="71">
        <f t="shared" si="2"/>
        <v>18159406.75</v>
      </c>
      <c r="I60" s="71">
        <v>60.212232388481411</v>
      </c>
      <c r="J60" s="71">
        <f t="shared" si="3"/>
        <v>301589.99309040554</v>
      </c>
      <c r="K60" s="71">
        <v>32428.705460000001</v>
      </c>
      <c r="L60" s="75">
        <f t="shared" si="4"/>
        <v>0.11295562124971714</v>
      </c>
      <c r="M60" s="75">
        <f t="shared" si="5"/>
        <v>0.13443753767476485</v>
      </c>
    </row>
    <row r="61" spans="1:13" x14ac:dyDescent="0.25">
      <c r="A61" s="70">
        <v>35704</v>
      </c>
      <c r="B61" s="71">
        <v>16771</v>
      </c>
      <c r="C61" s="71">
        <v>4357</v>
      </c>
      <c r="D61" s="73">
        <v>422</v>
      </c>
      <c r="F61" s="71">
        <f t="shared" si="0"/>
        <v>16771000</v>
      </c>
      <c r="G61" s="71">
        <f t="shared" si="1"/>
        <v>1838654</v>
      </c>
      <c r="H61" s="71">
        <f t="shared" si="2"/>
        <v>18609654</v>
      </c>
      <c r="I61" s="71">
        <v>61.039211670116465</v>
      </c>
      <c r="J61" s="71">
        <f t="shared" si="3"/>
        <v>304880.31366746669</v>
      </c>
      <c r="K61" s="71">
        <v>32904.021050000003</v>
      </c>
      <c r="L61" s="75">
        <f t="shared" si="4"/>
        <v>0.11021250102445523</v>
      </c>
      <c r="M61" s="75">
        <f t="shared" si="5"/>
        <v>0.13426468888146248</v>
      </c>
    </row>
    <row r="62" spans="1:13" x14ac:dyDescent="0.25">
      <c r="A62" s="70">
        <v>35735</v>
      </c>
      <c r="B62" s="71">
        <v>17252</v>
      </c>
      <c r="C62" s="71">
        <v>4522</v>
      </c>
      <c r="D62" s="73">
        <v>436.5</v>
      </c>
      <c r="F62" s="71">
        <f t="shared" si="0"/>
        <v>17252000</v>
      </c>
      <c r="G62" s="71">
        <f t="shared" si="1"/>
        <v>1973853</v>
      </c>
      <c r="H62" s="71">
        <f t="shared" si="2"/>
        <v>19225853</v>
      </c>
      <c r="I62" s="71">
        <v>61.081240650690859</v>
      </c>
      <c r="J62" s="71">
        <f t="shared" si="3"/>
        <v>314758.71798263065</v>
      </c>
      <c r="K62" s="71">
        <v>33913.60454</v>
      </c>
      <c r="L62" s="75">
        <f t="shared" si="4"/>
        <v>0.12592277194926749</v>
      </c>
      <c r="M62" s="75">
        <f t="shared" si="5"/>
        <v>0.14363929463656278</v>
      </c>
    </row>
    <row r="63" spans="1:13" x14ac:dyDescent="0.25">
      <c r="A63" s="70">
        <v>35765</v>
      </c>
      <c r="B63" s="71">
        <v>17621</v>
      </c>
      <c r="C63" s="71">
        <v>4461</v>
      </c>
      <c r="D63" s="73">
        <v>439.7</v>
      </c>
      <c r="F63" s="71">
        <f t="shared" si="0"/>
        <v>17621000</v>
      </c>
      <c r="G63" s="71">
        <f t="shared" si="1"/>
        <v>1961501.7</v>
      </c>
      <c r="H63" s="71">
        <f t="shared" si="2"/>
        <v>19582501.699999999</v>
      </c>
      <c r="I63" s="71">
        <v>60.9722648288244</v>
      </c>
      <c r="J63" s="71">
        <f t="shared" si="3"/>
        <v>321170.6462762467</v>
      </c>
      <c r="K63" s="71">
        <v>34167.355560000004</v>
      </c>
      <c r="L63" s="75">
        <f t="shared" si="4"/>
        <v>0.12834886672260382</v>
      </c>
      <c r="M63" s="75">
        <f t="shared" si="5"/>
        <v>0.13127523583841816</v>
      </c>
    </row>
    <row r="64" spans="1:13" x14ac:dyDescent="0.25">
      <c r="A64" s="70">
        <v>35796</v>
      </c>
      <c r="B64" s="71">
        <v>17766</v>
      </c>
      <c r="C64" s="71">
        <v>4565</v>
      </c>
      <c r="D64" s="73">
        <v>455</v>
      </c>
      <c r="F64" s="71">
        <f t="shared" si="0"/>
        <v>17766000</v>
      </c>
      <c r="G64" s="71">
        <f t="shared" si="1"/>
        <v>2077075</v>
      </c>
      <c r="H64" s="71">
        <f t="shared" si="2"/>
        <v>19843075</v>
      </c>
      <c r="I64" s="71">
        <v>62.263074160679992</v>
      </c>
      <c r="J64" s="71">
        <f t="shared" si="3"/>
        <v>318697.32208839734</v>
      </c>
      <c r="K64" s="71">
        <v>34596.423820000004</v>
      </c>
      <c r="L64" s="75">
        <f t="shared" si="4"/>
        <v>0.13232832107752723</v>
      </c>
      <c r="M64" s="75">
        <f t="shared" si="5"/>
        <v>0.14155851542202402</v>
      </c>
    </row>
    <row r="65" spans="1:13" x14ac:dyDescent="0.25">
      <c r="A65" s="70">
        <v>35827</v>
      </c>
      <c r="B65" s="71">
        <v>17939</v>
      </c>
      <c r="C65" s="71">
        <v>4640</v>
      </c>
      <c r="D65" s="73">
        <v>449.65</v>
      </c>
      <c r="F65" s="71">
        <f t="shared" si="0"/>
        <v>17939000</v>
      </c>
      <c r="G65" s="71">
        <f t="shared" si="1"/>
        <v>2086376</v>
      </c>
      <c r="H65" s="71">
        <f t="shared" si="2"/>
        <v>20025376</v>
      </c>
      <c r="I65" s="71">
        <v>61.59443408700163</v>
      </c>
      <c r="J65" s="71">
        <f t="shared" si="3"/>
        <v>325116.6488795777</v>
      </c>
      <c r="K65" s="71">
        <v>34935.633829999999</v>
      </c>
      <c r="L65" s="75">
        <f t="shared" si="4"/>
        <v>0.14492830796820755</v>
      </c>
      <c r="M65" s="75">
        <f t="shared" si="5"/>
        <v>0.14847807759744058</v>
      </c>
    </row>
    <row r="66" spans="1:13" x14ac:dyDescent="0.25">
      <c r="A66" s="70">
        <v>35855</v>
      </c>
      <c r="B66" s="71">
        <v>18084</v>
      </c>
      <c r="C66" s="71">
        <v>4556</v>
      </c>
      <c r="D66" s="73">
        <v>453.45</v>
      </c>
      <c r="F66" s="71">
        <f t="shared" si="0"/>
        <v>18084000</v>
      </c>
      <c r="G66" s="71">
        <f t="shared" si="1"/>
        <v>2065918.2</v>
      </c>
      <c r="H66" s="71">
        <f t="shared" si="2"/>
        <v>20149918.199999999</v>
      </c>
      <c r="I66" s="71">
        <v>61.734961842923397</v>
      </c>
      <c r="J66" s="71">
        <f t="shared" si="3"/>
        <v>326393.95244576083</v>
      </c>
      <c r="K66" s="71">
        <v>35024.707569999999</v>
      </c>
      <c r="L66" s="75">
        <f t="shared" si="4"/>
        <v>0.13851818907560598</v>
      </c>
      <c r="M66" s="75">
        <f t="shared" si="5"/>
        <v>0.13908556289959573</v>
      </c>
    </row>
    <row r="67" spans="1:13" x14ac:dyDescent="0.25">
      <c r="A67" s="70">
        <v>35886</v>
      </c>
      <c r="B67" s="71">
        <v>18407</v>
      </c>
      <c r="C67" s="71">
        <v>4493</v>
      </c>
      <c r="D67" s="73">
        <v>452.85</v>
      </c>
      <c r="F67" s="71">
        <f t="shared" si="0"/>
        <v>18407000</v>
      </c>
      <c r="G67" s="71">
        <f t="shared" si="1"/>
        <v>2034655.05</v>
      </c>
      <c r="H67" s="71">
        <f t="shared" si="2"/>
        <v>20441655.050000001</v>
      </c>
      <c r="I67" s="71">
        <v>62.163655530546066</v>
      </c>
      <c r="J67" s="71">
        <f t="shared" si="3"/>
        <v>328836.11614434986</v>
      </c>
      <c r="K67" s="71">
        <v>35281.643949999998</v>
      </c>
      <c r="L67" s="75">
        <f t="shared" si="4"/>
        <v>0.13483865604270728</v>
      </c>
      <c r="M67" s="75">
        <f t="shared" si="5"/>
        <v>0.12965350311473434</v>
      </c>
    </row>
    <row r="68" spans="1:13" x14ac:dyDescent="0.25">
      <c r="A68" s="70">
        <v>35916</v>
      </c>
      <c r="B68" s="71">
        <v>18570</v>
      </c>
      <c r="C68" s="71">
        <v>4467</v>
      </c>
      <c r="D68" s="73">
        <v>455.35</v>
      </c>
      <c r="F68" s="71">
        <f t="shared" si="0"/>
        <v>18570000</v>
      </c>
      <c r="G68" s="71">
        <f t="shared" si="1"/>
        <v>2034048.4500000002</v>
      </c>
      <c r="H68" s="71">
        <f t="shared" si="2"/>
        <v>20604048.449999999</v>
      </c>
      <c r="I68" s="71">
        <v>62.268578526383585</v>
      </c>
      <c r="J68" s="71">
        <f t="shared" si="3"/>
        <v>330889.9759333664</v>
      </c>
      <c r="K68" s="71">
        <v>35430.939610000001</v>
      </c>
      <c r="L68" s="75">
        <f t="shared" si="4"/>
        <v>0.13376628380146416</v>
      </c>
      <c r="M68" s="75">
        <f t="shared" si="5"/>
        <v>0.12394229231973775</v>
      </c>
    </row>
    <row r="69" spans="1:13" x14ac:dyDescent="0.25">
      <c r="A69" s="70">
        <v>35947</v>
      </c>
      <c r="B69" s="71">
        <v>18795</v>
      </c>
      <c r="C69" s="71">
        <v>4233</v>
      </c>
      <c r="D69" s="73">
        <v>469.5</v>
      </c>
      <c r="F69" s="71">
        <f t="shared" ref="F69:F132" si="6">B69*1000</f>
        <v>18795000</v>
      </c>
      <c r="G69" s="71">
        <f t="shared" ref="G69:G132" si="7">C69*D69</f>
        <v>1987393.5</v>
      </c>
      <c r="H69" s="71">
        <f t="shared" ref="H69:H132" si="8">F69+G69</f>
        <v>20782393.5</v>
      </c>
      <c r="I69" s="71">
        <v>62.375838422842506</v>
      </c>
      <c r="J69" s="71">
        <f t="shared" ref="J69:J132" si="9">H69/I69</f>
        <v>333180.18683961016</v>
      </c>
      <c r="K69" s="71">
        <v>35501.294119999999</v>
      </c>
      <c r="L69" s="75">
        <f t="shared" si="4"/>
        <v>0.13880686759465544</v>
      </c>
      <c r="M69" s="75">
        <f t="shared" si="5"/>
        <v>0.12372568790941441</v>
      </c>
    </row>
    <row r="70" spans="1:13" x14ac:dyDescent="0.25">
      <c r="A70" s="70">
        <v>35977</v>
      </c>
      <c r="B70" s="71">
        <v>18832</v>
      </c>
      <c r="C70" s="71">
        <v>4060</v>
      </c>
      <c r="D70" s="73">
        <v>466.55</v>
      </c>
      <c r="F70" s="71">
        <f t="shared" si="6"/>
        <v>18832000</v>
      </c>
      <c r="G70" s="71">
        <f t="shared" si="7"/>
        <v>1894193</v>
      </c>
      <c r="H70" s="71">
        <f t="shared" si="8"/>
        <v>20726193</v>
      </c>
      <c r="I70" s="71">
        <v>62.516253614143835</v>
      </c>
      <c r="J70" s="71">
        <f t="shared" si="9"/>
        <v>331532.87028240692</v>
      </c>
      <c r="K70" s="71">
        <v>35343.2713</v>
      </c>
      <c r="L70" s="75">
        <f t="shared" si="4"/>
        <v>0.12364634934234653</v>
      </c>
      <c r="M70" s="75">
        <f t="shared" si="5"/>
        <v>0.10939945879325097</v>
      </c>
    </row>
    <row r="71" spans="1:13" x14ac:dyDescent="0.25">
      <c r="A71" s="70">
        <v>36008</v>
      </c>
      <c r="B71" s="71">
        <v>18990</v>
      </c>
      <c r="C71" s="71">
        <v>3949</v>
      </c>
      <c r="D71" s="73">
        <v>473.55</v>
      </c>
      <c r="F71" s="71">
        <f t="shared" si="6"/>
        <v>18990000</v>
      </c>
      <c r="G71" s="71">
        <f t="shared" si="7"/>
        <v>1870048.95</v>
      </c>
      <c r="H71" s="71">
        <f t="shared" si="8"/>
        <v>20860048.949999999</v>
      </c>
      <c r="I71" s="71">
        <v>62.687599264153192</v>
      </c>
      <c r="J71" s="71">
        <f t="shared" si="9"/>
        <v>332761.96879226243</v>
      </c>
      <c r="K71" s="71">
        <v>35468.411460000003</v>
      </c>
      <c r="L71" s="75">
        <f t="shared" si="4"/>
        <v>0.1087978057226171</v>
      </c>
      <c r="M71" s="75">
        <f t="shared" si="5"/>
        <v>9.8629589783321814E-2</v>
      </c>
    </row>
    <row r="72" spans="1:13" x14ac:dyDescent="0.25">
      <c r="A72" s="70">
        <v>36039</v>
      </c>
      <c r="B72" s="71">
        <v>19082</v>
      </c>
      <c r="C72" s="71">
        <v>4306</v>
      </c>
      <c r="D72" s="73">
        <v>466</v>
      </c>
      <c r="F72" s="71">
        <f t="shared" si="6"/>
        <v>19082000</v>
      </c>
      <c r="G72" s="71">
        <f t="shared" si="7"/>
        <v>2006596</v>
      </c>
      <c r="H72" s="71">
        <f t="shared" si="8"/>
        <v>21088596</v>
      </c>
      <c r="I72" s="71">
        <v>63.075112075346105</v>
      </c>
      <c r="J72" s="71">
        <f t="shared" si="9"/>
        <v>334340.99926463404</v>
      </c>
      <c r="K72" s="71">
        <v>35443.600899999998</v>
      </c>
      <c r="L72" s="75">
        <f t="shared" si="4"/>
        <v>0.10859447237830255</v>
      </c>
      <c r="M72" s="75">
        <f t="shared" si="5"/>
        <v>9.2969959708036898E-2</v>
      </c>
    </row>
    <row r="73" spans="1:13" x14ac:dyDescent="0.25">
      <c r="A73" s="70">
        <v>36069</v>
      </c>
      <c r="B73" s="71">
        <v>19259</v>
      </c>
      <c r="C73" s="71">
        <v>4404</v>
      </c>
      <c r="D73" s="73">
        <v>462.65</v>
      </c>
      <c r="F73" s="71">
        <f t="shared" si="6"/>
        <v>19259000</v>
      </c>
      <c r="G73" s="71">
        <f t="shared" si="7"/>
        <v>2037510.5999999999</v>
      </c>
      <c r="H73" s="71">
        <f t="shared" si="8"/>
        <v>21296510.600000001</v>
      </c>
      <c r="I73" s="71">
        <v>63.676708470677063</v>
      </c>
      <c r="J73" s="71">
        <f t="shared" si="9"/>
        <v>334447.41588373686</v>
      </c>
      <c r="K73" s="71">
        <v>35458.377760000003</v>
      </c>
      <c r="L73" s="75">
        <f t="shared" si="4"/>
        <v>9.6979374826145825E-2</v>
      </c>
      <c r="M73" s="75">
        <f t="shared" si="5"/>
        <v>7.7630533548421754E-2</v>
      </c>
    </row>
    <row r="74" spans="1:13" x14ac:dyDescent="0.25">
      <c r="A74" s="70">
        <v>36100</v>
      </c>
      <c r="B74" s="71">
        <v>19359</v>
      </c>
      <c r="C74" s="71">
        <v>4460</v>
      </c>
      <c r="D74" s="73">
        <v>468.1</v>
      </c>
      <c r="F74" s="71">
        <f t="shared" si="6"/>
        <v>19359000</v>
      </c>
      <c r="G74" s="71">
        <f t="shared" si="7"/>
        <v>2087726</v>
      </c>
      <c r="H74" s="71">
        <f t="shared" si="8"/>
        <v>21446726</v>
      </c>
      <c r="I74" s="71">
        <v>63.69861451709393</v>
      </c>
      <c r="J74" s="71">
        <f t="shared" si="9"/>
        <v>336690.61976606469</v>
      </c>
      <c r="K74" s="71">
        <v>35623.840100000001</v>
      </c>
      <c r="L74" s="75">
        <f t="shared" si="4"/>
        <v>6.967845695903585E-2</v>
      </c>
      <c r="M74" s="75">
        <f t="shared" si="5"/>
        <v>5.0429188616115228E-2</v>
      </c>
    </row>
    <row r="75" spans="1:13" x14ac:dyDescent="0.25">
      <c r="A75" s="70">
        <v>36130</v>
      </c>
      <c r="B75" s="71">
        <v>19402</v>
      </c>
      <c r="C75" s="71">
        <v>4297</v>
      </c>
      <c r="D75" s="73">
        <v>473</v>
      </c>
      <c r="F75" s="71">
        <f t="shared" si="6"/>
        <v>19402000</v>
      </c>
      <c r="G75" s="71">
        <f t="shared" si="7"/>
        <v>2032481</v>
      </c>
      <c r="H75" s="71">
        <f t="shared" si="8"/>
        <v>21434481</v>
      </c>
      <c r="I75" s="71">
        <v>63.819468186446684</v>
      </c>
      <c r="J75" s="71">
        <f t="shared" si="9"/>
        <v>335861.16602193861</v>
      </c>
      <c r="K75" s="71">
        <v>35506.490579999998</v>
      </c>
      <c r="L75" s="75">
        <f t="shared" si="4"/>
        <v>4.5740542966857145E-2</v>
      </c>
      <c r="M75" s="75">
        <f t="shared" si="5"/>
        <v>3.9193405461197983E-2</v>
      </c>
    </row>
    <row r="76" spans="1:13" x14ac:dyDescent="0.25">
      <c r="A76" s="70">
        <v>36161</v>
      </c>
      <c r="B76" s="71">
        <v>19363</v>
      </c>
      <c r="C76" s="71">
        <v>4291</v>
      </c>
      <c r="D76" s="73">
        <v>489.15</v>
      </c>
      <c r="F76" s="71">
        <f t="shared" si="6"/>
        <v>19363000</v>
      </c>
      <c r="G76" s="71">
        <f t="shared" si="7"/>
        <v>2098942.65</v>
      </c>
      <c r="H76" s="71">
        <f t="shared" si="8"/>
        <v>21461942.649999999</v>
      </c>
      <c r="I76" s="71">
        <v>63.607987808436825</v>
      </c>
      <c r="J76" s="71">
        <f t="shared" si="9"/>
        <v>337409.55168453441</v>
      </c>
      <c r="K76" s="71">
        <v>35915.171110000003</v>
      </c>
      <c r="L76" s="75">
        <f t="shared" si="4"/>
        <v>5.8714737461605715E-2</v>
      </c>
      <c r="M76" s="75">
        <f t="shared" si="5"/>
        <v>3.8118023321174643E-2</v>
      </c>
    </row>
    <row r="77" spans="1:13" x14ac:dyDescent="0.25">
      <c r="A77" s="70">
        <v>36192</v>
      </c>
      <c r="B77" s="71">
        <v>19320</v>
      </c>
      <c r="C77" s="71">
        <v>4270</v>
      </c>
      <c r="D77" s="73">
        <v>502.25</v>
      </c>
      <c r="F77" s="71">
        <f t="shared" si="6"/>
        <v>19320000</v>
      </c>
      <c r="G77" s="71">
        <f t="shared" si="7"/>
        <v>2144607.5</v>
      </c>
      <c r="H77" s="71">
        <f t="shared" si="8"/>
        <v>21464607.5</v>
      </c>
      <c r="I77" s="71">
        <v>63.65376278203204</v>
      </c>
      <c r="J77" s="71">
        <f t="shared" si="9"/>
        <v>337208.77701292711</v>
      </c>
      <c r="K77" s="71">
        <v>35987.350279999999</v>
      </c>
      <c r="L77" s="75">
        <f t="shared" si="4"/>
        <v>3.7193198733505239E-2</v>
      </c>
      <c r="M77" s="75">
        <f t="shared" si="5"/>
        <v>3.0104404434674104E-2</v>
      </c>
    </row>
    <row r="78" spans="1:13" x14ac:dyDescent="0.25">
      <c r="A78" s="70">
        <v>36220</v>
      </c>
      <c r="B78" s="71">
        <v>19313</v>
      </c>
      <c r="C78" s="71">
        <v>3876</v>
      </c>
      <c r="D78" s="73">
        <v>485.25</v>
      </c>
      <c r="F78" s="71">
        <f t="shared" si="6"/>
        <v>19313000</v>
      </c>
      <c r="G78" s="71">
        <f t="shared" si="7"/>
        <v>1880829</v>
      </c>
      <c r="H78" s="71">
        <f t="shared" si="8"/>
        <v>21193829</v>
      </c>
      <c r="I78" s="71">
        <v>64.058413548613728</v>
      </c>
      <c r="J78" s="71">
        <f t="shared" si="9"/>
        <v>330851.60599420825</v>
      </c>
      <c r="K78" s="71">
        <v>35364.519899999999</v>
      </c>
      <c r="L78" s="75">
        <f t="shared" si="4"/>
        <v>1.3657279845551651E-2</v>
      </c>
      <c r="M78" s="75">
        <f t="shared" si="5"/>
        <v>9.7020747231324478E-3</v>
      </c>
    </row>
    <row r="79" spans="1:13" x14ac:dyDescent="0.25">
      <c r="A79" s="70">
        <v>36251</v>
      </c>
      <c r="B79" s="71">
        <v>19377</v>
      </c>
      <c r="C79" s="71">
        <v>3654</v>
      </c>
      <c r="D79" s="73">
        <v>484.35</v>
      </c>
      <c r="F79" s="71">
        <f t="shared" si="6"/>
        <v>19377000</v>
      </c>
      <c r="G79" s="71">
        <f t="shared" si="7"/>
        <v>1769814.9000000001</v>
      </c>
      <c r="H79" s="71">
        <f t="shared" si="8"/>
        <v>21146814.899999999</v>
      </c>
      <c r="I79" s="71">
        <v>64.299189909724547</v>
      </c>
      <c r="J79" s="71">
        <f t="shared" si="9"/>
        <v>328881.51358811714</v>
      </c>
      <c r="K79" s="71">
        <v>35467.069259999997</v>
      </c>
      <c r="L79" s="75">
        <f t="shared" si="4"/>
        <v>1.3805492018215126E-4</v>
      </c>
      <c r="M79" s="75">
        <f t="shared" si="5"/>
        <v>5.2555745492692818E-3</v>
      </c>
    </row>
    <row r="80" spans="1:13" x14ac:dyDescent="0.25">
      <c r="A80" s="70">
        <v>36281</v>
      </c>
      <c r="B80" s="71">
        <v>19515</v>
      </c>
      <c r="C80" s="71">
        <v>3737</v>
      </c>
      <c r="D80" s="73">
        <v>490.75</v>
      </c>
      <c r="F80" s="71">
        <f t="shared" si="6"/>
        <v>19515000</v>
      </c>
      <c r="G80" s="71">
        <f t="shared" si="7"/>
        <v>1833932.75</v>
      </c>
      <c r="H80" s="71">
        <f t="shared" si="8"/>
        <v>21348932.75</v>
      </c>
      <c r="I80" s="71">
        <v>64.3751763658926</v>
      </c>
      <c r="J80" s="71">
        <f t="shared" si="9"/>
        <v>331632.99823301361</v>
      </c>
      <c r="K80" s="71">
        <v>35660.005400000002</v>
      </c>
      <c r="L80" s="75">
        <f t="shared" ref="L80:L143" si="10">J80/J68-1</f>
        <v>2.2455267723093808E-3</v>
      </c>
      <c r="M80" s="75">
        <f t="shared" ref="M80:M143" si="11">K80/K68-1</f>
        <v>6.4651344988702064E-3</v>
      </c>
    </row>
    <row r="81" spans="1:13" x14ac:dyDescent="0.25">
      <c r="A81" s="70">
        <v>36312</v>
      </c>
      <c r="B81" s="71">
        <v>19355</v>
      </c>
      <c r="C81" s="71">
        <v>3571</v>
      </c>
      <c r="D81" s="73">
        <v>518.75</v>
      </c>
      <c r="F81" s="71">
        <f t="shared" si="6"/>
        <v>19355000</v>
      </c>
      <c r="G81" s="71">
        <f t="shared" si="7"/>
        <v>1852456.25</v>
      </c>
      <c r="H81" s="71">
        <f t="shared" si="8"/>
        <v>21207456.25</v>
      </c>
      <c r="I81" s="71">
        <v>64.464895314139227</v>
      </c>
      <c r="J81" s="71">
        <f t="shared" si="9"/>
        <v>328976.81981263566</v>
      </c>
      <c r="K81" s="71">
        <v>35693.887970000003</v>
      </c>
      <c r="L81" s="75">
        <f t="shared" si="10"/>
        <v>-1.2615897322243774E-2</v>
      </c>
      <c r="M81" s="75">
        <f t="shared" si="11"/>
        <v>5.4249811105198109E-3</v>
      </c>
    </row>
    <row r="82" spans="1:13" x14ac:dyDescent="0.25">
      <c r="A82" s="70">
        <v>36342</v>
      </c>
      <c r="B82" s="71">
        <v>19322</v>
      </c>
      <c r="C82" s="71">
        <v>3481</v>
      </c>
      <c r="D82" s="73">
        <v>512.75</v>
      </c>
      <c r="F82" s="71">
        <f t="shared" si="6"/>
        <v>19322000</v>
      </c>
      <c r="G82" s="71">
        <f t="shared" si="7"/>
        <v>1784882.75</v>
      </c>
      <c r="H82" s="71">
        <f t="shared" si="8"/>
        <v>21106882.75</v>
      </c>
      <c r="I82" s="71">
        <v>64.509754788262526</v>
      </c>
      <c r="J82" s="71">
        <f t="shared" si="9"/>
        <v>327189.00915494369</v>
      </c>
      <c r="K82" s="71">
        <v>36006.10252</v>
      </c>
      <c r="L82" s="75">
        <f t="shared" si="10"/>
        <v>-1.3102354296764096E-2</v>
      </c>
      <c r="M82" s="75">
        <f t="shared" si="11"/>
        <v>1.8754099312815908E-2</v>
      </c>
    </row>
    <row r="83" spans="1:13" x14ac:dyDescent="0.25">
      <c r="A83" s="70">
        <v>36373</v>
      </c>
      <c r="B83" s="71">
        <v>19398</v>
      </c>
      <c r="C83" s="71">
        <v>3605</v>
      </c>
      <c r="D83" s="73">
        <v>516.85</v>
      </c>
      <c r="F83" s="71">
        <f t="shared" si="6"/>
        <v>19398000</v>
      </c>
      <c r="G83" s="71">
        <f t="shared" si="7"/>
        <v>1863244.25</v>
      </c>
      <c r="H83" s="71">
        <f t="shared" si="8"/>
        <v>21261244.25</v>
      </c>
      <c r="I83" s="71">
        <v>64.637009214857216</v>
      </c>
      <c r="J83" s="71">
        <f t="shared" si="9"/>
        <v>328932.98294985114</v>
      </c>
      <c r="K83" s="71">
        <v>36153.51743</v>
      </c>
      <c r="L83" s="75">
        <f t="shared" si="10"/>
        <v>-1.1506681055856061E-2</v>
      </c>
      <c r="M83" s="75">
        <f t="shared" si="11"/>
        <v>1.9315947396534305E-2</v>
      </c>
    </row>
    <row r="84" spans="1:13" x14ac:dyDescent="0.25">
      <c r="A84" s="70">
        <v>36404</v>
      </c>
      <c r="B84" s="71">
        <v>19443</v>
      </c>
      <c r="C84" s="71">
        <v>3872</v>
      </c>
      <c r="D84" s="73">
        <v>530.85</v>
      </c>
      <c r="F84" s="71">
        <f t="shared" si="6"/>
        <v>19443000</v>
      </c>
      <c r="G84" s="71">
        <f t="shared" si="7"/>
        <v>2055451.2000000002</v>
      </c>
      <c r="H84" s="71">
        <f t="shared" si="8"/>
        <v>21498451.199999999</v>
      </c>
      <c r="I84" s="71">
        <v>64.783489130361914</v>
      </c>
      <c r="J84" s="71">
        <f t="shared" si="9"/>
        <v>331850.77692773379</v>
      </c>
      <c r="K84" s="71">
        <v>36484.8004</v>
      </c>
      <c r="L84" s="75">
        <f t="shared" si="10"/>
        <v>-7.4481512658554072E-3</v>
      </c>
      <c r="M84" s="75">
        <f t="shared" si="11"/>
        <v>2.9376233609492042E-2</v>
      </c>
    </row>
    <row r="85" spans="1:13" x14ac:dyDescent="0.25">
      <c r="A85" s="70">
        <v>36434</v>
      </c>
      <c r="B85" s="71">
        <v>19563</v>
      </c>
      <c r="C85" s="71">
        <v>3473</v>
      </c>
      <c r="D85" s="73">
        <v>547.45000000000005</v>
      </c>
      <c r="F85" s="71">
        <f t="shared" si="6"/>
        <v>19563000</v>
      </c>
      <c r="G85" s="71">
        <f t="shared" si="7"/>
        <v>1901293.85</v>
      </c>
      <c r="H85" s="71">
        <f t="shared" si="8"/>
        <v>21464293.850000001</v>
      </c>
      <c r="I85" s="71">
        <v>65.013279497809862</v>
      </c>
      <c r="J85" s="71">
        <f t="shared" si="9"/>
        <v>330152.4552491323</v>
      </c>
      <c r="K85" s="71">
        <v>36698.260110000003</v>
      </c>
      <c r="L85" s="75">
        <f t="shared" si="10"/>
        <v>-1.2841960890191517E-2</v>
      </c>
      <c r="M85" s="75">
        <f t="shared" si="11"/>
        <v>3.4967261006471961E-2</v>
      </c>
    </row>
    <row r="86" spans="1:13" x14ac:dyDescent="0.25">
      <c r="A86" s="70">
        <v>36465</v>
      </c>
      <c r="B86" s="71">
        <v>19902</v>
      </c>
      <c r="C86" s="71">
        <v>3476</v>
      </c>
      <c r="D86" s="73">
        <v>545.20000000000005</v>
      </c>
      <c r="F86" s="71">
        <f t="shared" si="6"/>
        <v>19902000</v>
      </c>
      <c r="G86" s="71">
        <f t="shared" si="7"/>
        <v>1895115.2000000002</v>
      </c>
      <c r="H86" s="71">
        <f t="shared" si="8"/>
        <v>21797115.199999999</v>
      </c>
      <c r="I86" s="71">
        <v>65.12222393496647</v>
      </c>
      <c r="J86" s="71">
        <f t="shared" si="9"/>
        <v>334710.85418961471</v>
      </c>
      <c r="K86" s="71">
        <v>37189.323559999997</v>
      </c>
      <c r="L86" s="75">
        <f t="shared" si="10"/>
        <v>-5.8800734568297264E-3</v>
      </c>
      <c r="M86" s="75">
        <f t="shared" si="11"/>
        <v>4.39448261502835E-2</v>
      </c>
    </row>
    <row r="87" spans="1:13" x14ac:dyDescent="0.25">
      <c r="A87" s="70">
        <v>36495</v>
      </c>
      <c r="B87" s="71">
        <v>20043</v>
      </c>
      <c r="C87" s="71">
        <v>3534</v>
      </c>
      <c r="D87" s="73">
        <v>529.29999999999995</v>
      </c>
      <c r="F87" s="71">
        <f t="shared" si="6"/>
        <v>20043000</v>
      </c>
      <c r="G87" s="71">
        <f t="shared" si="7"/>
        <v>1870546.2</v>
      </c>
      <c r="H87" s="71">
        <f t="shared" si="8"/>
        <v>21913546.199999999</v>
      </c>
      <c r="I87" s="71">
        <v>65.294337835684487</v>
      </c>
      <c r="J87" s="71">
        <f t="shared" si="9"/>
        <v>335611.73796028399</v>
      </c>
      <c r="K87" s="71">
        <v>37046.664689999998</v>
      </c>
      <c r="L87" s="75">
        <f t="shared" si="10"/>
        <v>-7.4265228281356066E-4</v>
      </c>
      <c r="M87" s="75">
        <f t="shared" si="11"/>
        <v>4.3377255393061809E-2</v>
      </c>
    </row>
    <row r="88" spans="1:13" x14ac:dyDescent="0.25">
      <c r="A88" s="70">
        <v>36526</v>
      </c>
      <c r="B88" s="71">
        <v>20166</v>
      </c>
      <c r="C88" s="71">
        <v>3805</v>
      </c>
      <c r="D88" s="73">
        <v>517.88</v>
      </c>
      <c r="F88" s="71">
        <f t="shared" si="6"/>
        <v>20166000</v>
      </c>
      <c r="G88" s="71">
        <f t="shared" si="7"/>
        <v>1970533.4</v>
      </c>
      <c r="H88" s="71">
        <f t="shared" si="8"/>
        <v>22136533.399999999</v>
      </c>
      <c r="I88" s="71">
        <v>65.408775269672518</v>
      </c>
      <c r="J88" s="71">
        <f t="shared" si="9"/>
        <v>338433.69347207207</v>
      </c>
      <c r="K88" s="71">
        <v>37070.778769999997</v>
      </c>
      <c r="L88" s="75">
        <f t="shared" si="10"/>
        <v>3.03530763259241E-3</v>
      </c>
      <c r="M88" s="75">
        <f t="shared" si="11"/>
        <v>3.2176031027685514E-2</v>
      </c>
    </row>
    <row r="89" spans="1:13" x14ac:dyDescent="0.25">
      <c r="A89" s="70">
        <v>36557</v>
      </c>
      <c r="B89" s="71">
        <v>20156</v>
      </c>
      <c r="C89" s="71">
        <v>3963</v>
      </c>
      <c r="D89" s="73">
        <v>502.2</v>
      </c>
      <c r="F89" s="71">
        <f t="shared" si="6"/>
        <v>20156000</v>
      </c>
      <c r="G89" s="71">
        <f t="shared" si="7"/>
        <v>1990218.5999999999</v>
      </c>
      <c r="H89" s="71">
        <f t="shared" si="8"/>
        <v>22146218.600000001</v>
      </c>
      <c r="I89" s="71">
        <v>65.77314405949042</v>
      </c>
      <c r="J89" s="71">
        <f t="shared" si="9"/>
        <v>336706.09663982637</v>
      </c>
      <c r="K89" s="71">
        <v>36667.434350000003</v>
      </c>
      <c r="L89" s="75">
        <f t="shared" si="10"/>
        <v>-1.4907096355960547E-3</v>
      </c>
      <c r="M89" s="75">
        <f t="shared" si="11"/>
        <v>1.8897864519299201E-2</v>
      </c>
    </row>
    <row r="90" spans="1:13" x14ac:dyDescent="0.25">
      <c r="A90" s="70">
        <v>36586</v>
      </c>
      <c r="B90" s="71">
        <v>20347</v>
      </c>
      <c r="C90" s="71">
        <v>4080</v>
      </c>
      <c r="D90" s="73">
        <v>503.25</v>
      </c>
      <c r="F90" s="71">
        <f t="shared" si="6"/>
        <v>20347000</v>
      </c>
      <c r="G90" s="71">
        <f t="shared" si="7"/>
        <v>2053260</v>
      </c>
      <c r="H90" s="71">
        <f t="shared" si="8"/>
        <v>22400260</v>
      </c>
      <c r="I90" s="71">
        <v>66.251950283296352</v>
      </c>
      <c r="J90" s="71">
        <f t="shared" si="9"/>
        <v>338107.17879572557</v>
      </c>
      <c r="K90" s="71">
        <v>36707.840779999999</v>
      </c>
      <c r="L90" s="75">
        <f t="shared" si="10"/>
        <v>2.1929991180530406E-2</v>
      </c>
      <c r="M90" s="75">
        <f t="shared" si="11"/>
        <v>3.7984988451659873E-2</v>
      </c>
    </row>
    <row r="91" spans="1:13" x14ac:dyDescent="0.25">
      <c r="A91" s="70">
        <v>36617</v>
      </c>
      <c r="B91" s="71">
        <v>20491</v>
      </c>
      <c r="C91" s="71">
        <v>4069</v>
      </c>
      <c r="D91" s="73">
        <v>515.35</v>
      </c>
      <c r="F91" s="71">
        <f t="shared" si="6"/>
        <v>20491000</v>
      </c>
      <c r="G91" s="71">
        <f t="shared" si="7"/>
        <v>2096959.1500000001</v>
      </c>
      <c r="H91" s="71">
        <f t="shared" si="8"/>
        <v>22587959.149999999</v>
      </c>
      <c r="I91" s="71">
        <v>66.57054409951904</v>
      </c>
      <c r="J91" s="71">
        <f t="shared" si="9"/>
        <v>339308.61547762522</v>
      </c>
      <c r="K91" s="71">
        <v>36973.059540000002</v>
      </c>
      <c r="L91" s="75">
        <f t="shared" si="10"/>
        <v>3.1704736990984195E-2</v>
      </c>
      <c r="M91" s="75">
        <f t="shared" si="11"/>
        <v>4.2461649959289804E-2</v>
      </c>
    </row>
    <row r="92" spans="1:13" x14ac:dyDescent="0.25">
      <c r="A92" s="70">
        <v>36647</v>
      </c>
      <c r="B92" s="71">
        <v>20550</v>
      </c>
      <c r="C92" s="71">
        <v>4057</v>
      </c>
      <c r="D92" s="73">
        <v>524.15</v>
      </c>
      <c r="F92" s="71">
        <f t="shared" si="6"/>
        <v>20550000</v>
      </c>
      <c r="G92" s="71">
        <f t="shared" si="7"/>
        <v>2126476.5499999998</v>
      </c>
      <c r="H92" s="71">
        <f t="shared" si="8"/>
        <v>22676476.550000001</v>
      </c>
      <c r="I92" s="71">
        <v>66.711531018192289</v>
      </c>
      <c r="J92" s="71">
        <f t="shared" si="9"/>
        <v>339918.39497456752</v>
      </c>
      <c r="K92" s="71">
        <v>37092.607600000003</v>
      </c>
      <c r="L92" s="75">
        <f t="shared" si="10"/>
        <v>2.4983631863233269E-2</v>
      </c>
      <c r="M92" s="75">
        <f t="shared" si="11"/>
        <v>4.0173919883926823E-2</v>
      </c>
    </row>
    <row r="93" spans="1:13" x14ac:dyDescent="0.25">
      <c r="A93" s="70">
        <v>36678</v>
      </c>
      <c r="B93" s="71">
        <v>20618</v>
      </c>
      <c r="C93" s="71">
        <v>4072</v>
      </c>
      <c r="D93" s="73">
        <v>539.85</v>
      </c>
      <c r="F93" s="71">
        <f t="shared" si="6"/>
        <v>20618000</v>
      </c>
      <c r="G93" s="71">
        <f t="shared" si="7"/>
        <v>2198269.2000000002</v>
      </c>
      <c r="H93" s="71">
        <f t="shared" si="8"/>
        <v>22816269.199999999</v>
      </c>
      <c r="I93" s="71">
        <v>66.864419430000311</v>
      </c>
      <c r="J93" s="71">
        <f t="shared" si="9"/>
        <v>341231.84489601559</v>
      </c>
      <c r="K93" s="71">
        <v>37231.926529999997</v>
      </c>
      <c r="L93" s="75">
        <f t="shared" si="10"/>
        <v>3.7251941004109668E-2</v>
      </c>
      <c r="M93" s="75">
        <f t="shared" si="11"/>
        <v>4.3089689789262531E-2</v>
      </c>
    </row>
    <row r="94" spans="1:13" x14ac:dyDescent="0.25">
      <c r="A94" s="70">
        <v>36708</v>
      </c>
      <c r="B94" s="71">
        <v>20582</v>
      </c>
      <c r="C94" s="71">
        <v>4295</v>
      </c>
      <c r="D94" s="73">
        <v>555.54999999999995</v>
      </c>
      <c r="F94" s="71">
        <f t="shared" si="6"/>
        <v>20582000</v>
      </c>
      <c r="G94" s="71">
        <f t="shared" si="7"/>
        <v>2386087.25</v>
      </c>
      <c r="H94" s="71">
        <f t="shared" si="8"/>
        <v>22968087.25</v>
      </c>
      <c r="I94" s="71">
        <v>66.953222878775009</v>
      </c>
      <c r="J94" s="71">
        <f t="shared" si="9"/>
        <v>343046.77597949008</v>
      </c>
      <c r="K94" s="71">
        <v>37422.640910000002</v>
      </c>
      <c r="L94" s="75">
        <f t="shared" si="10"/>
        <v>4.84666855573892E-2</v>
      </c>
      <c r="M94" s="75">
        <f t="shared" si="11"/>
        <v>3.9341619638314729E-2</v>
      </c>
    </row>
    <row r="95" spans="1:13" x14ac:dyDescent="0.25">
      <c r="A95" s="70">
        <v>36739</v>
      </c>
      <c r="B95" s="71">
        <v>20710</v>
      </c>
      <c r="C95" s="71">
        <v>4058</v>
      </c>
      <c r="D95" s="73">
        <v>562.04999999999995</v>
      </c>
      <c r="F95" s="71">
        <f t="shared" si="6"/>
        <v>20710000</v>
      </c>
      <c r="G95" s="71">
        <f t="shared" si="7"/>
        <v>2280798.9</v>
      </c>
      <c r="H95" s="71">
        <f t="shared" si="8"/>
        <v>22990798.899999999</v>
      </c>
      <c r="I95" s="71">
        <v>67.126252278964927</v>
      </c>
      <c r="J95" s="71">
        <f t="shared" si="9"/>
        <v>342500.85651220736</v>
      </c>
      <c r="K95" s="71">
        <v>37422.22537</v>
      </c>
      <c r="L95" s="75">
        <f t="shared" si="10"/>
        <v>4.1248139486287805E-2</v>
      </c>
      <c r="M95" s="75">
        <f t="shared" si="11"/>
        <v>3.5092240816027243E-2</v>
      </c>
    </row>
    <row r="96" spans="1:13" x14ac:dyDescent="0.25">
      <c r="A96" s="70">
        <v>36770</v>
      </c>
      <c r="B96" s="71">
        <v>20853</v>
      </c>
      <c r="C96" s="71">
        <v>4121</v>
      </c>
      <c r="D96" s="73">
        <v>563.75</v>
      </c>
      <c r="F96" s="71">
        <f t="shared" si="6"/>
        <v>20853000</v>
      </c>
      <c r="G96" s="71">
        <f t="shared" si="7"/>
        <v>2323213.75</v>
      </c>
      <c r="H96" s="71">
        <f t="shared" si="8"/>
        <v>23176213.75</v>
      </c>
      <c r="I96" s="71">
        <v>67.534565043434228</v>
      </c>
      <c r="J96" s="71">
        <f t="shared" si="9"/>
        <v>343175.58327494125</v>
      </c>
      <c r="K96" s="71">
        <v>37512.791940000003</v>
      </c>
      <c r="L96" s="75">
        <f t="shared" si="10"/>
        <v>3.4126201095722175E-2</v>
      </c>
      <c r="M96" s="75">
        <f t="shared" si="11"/>
        <v>2.8175884991274325E-2</v>
      </c>
    </row>
    <row r="97" spans="1:13" x14ac:dyDescent="0.25">
      <c r="A97" s="70">
        <v>36800</v>
      </c>
      <c r="B97" s="71">
        <v>21062</v>
      </c>
      <c r="C97" s="71">
        <v>4104</v>
      </c>
      <c r="D97" s="73">
        <v>570.54999999999995</v>
      </c>
      <c r="F97" s="71">
        <f t="shared" si="6"/>
        <v>21062000</v>
      </c>
      <c r="G97" s="71">
        <f t="shared" si="7"/>
        <v>2341537.1999999997</v>
      </c>
      <c r="H97" s="71">
        <f t="shared" si="8"/>
        <v>23403537.199999999</v>
      </c>
      <c r="I97" s="71">
        <v>67.942877807903528</v>
      </c>
      <c r="J97" s="71">
        <f t="shared" si="9"/>
        <v>344459.02138807485</v>
      </c>
      <c r="K97" s="71">
        <v>37671.624380000001</v>
      </c>
      <c r="L97" s="75">
        <f t="shared" si="10"/>
        <v>4.3333211404249061E-2</v>
      </c>
      <c r="M97" s="75">
        <f t="shared" si="11"/>
        <v>2.6523444628775872E-2</v>
      </c>
    </row>
    <row r="98" spans="1:13" x14ac:dyDescent="0.25">
      <c r="A98" s="70">
        <v>36831</v>
      </c>
      <c r="B98" s="71">
        <v>21396</v>
      </c>
      <c r="C98" s="71">
        <v>4156</v>
      </c>
      <c r="D98" s="73">
        <v>578.15</v>
      </c>
      <c r="F98" s="71">
        <f t="shared" si="6"/>
        <v>21396000</v>
      </c>
      <c r="G98" s="71">
        <f t="shared" si="7"/>
        <v>2402791.4</v>
      </c>
      <c r="H98" s="71">
        <f t="shared" si="8"/>
        <v>23798791.399999999</v>
      </c>
      <c r="I98" s="71">
        <v>68.172668175351504</v>
      </c>
      <c r="J98" s="71">
        <f t="shared" si="9"/>
        <v>349095.78922135668</v>
      </c>
      <c r="K98" s="71">
        <v>38172.932350000003</v>
      </c>
      <c r="L98" s="75">
        <f t="shared" si="10"/>
        <v>4.2977199130784349E-2</v>
      </c>
      <c r="M98" s="75">
        <f t="shared" si="11"/>
        <v>2.644868730707306E-2</v>
      </c>
    </row>
    <row r="99" spans="1:13" x14ac:dyDescent="0.25">
      <c r="A99" s="70">
        <v>36861</v>
      </c>
      <c r="B99" s="71">
        <v>21975</v>
      </c>
      <c r="C99" s="71">
        <v>3942</v>
      </c>
      <c r="D99" s="73">
        <v>573.85</v>
      </c>
      <c r="F99" s="71">
        <f t="shared" si="6"/>
        <v>21975000</v>
      </c>
      <c r="G99" s="71">
        <f t="shared" si="7"/>
        <v>2262116.7000000002</v>
      </c>
      <c r="H99" s="71">
        <f t="shared" si="8"/>
        <v>24237116.699999999</v>
      </c>
      <c r="I99" s="71">
        <v>68.249570130991458</v>
      </c>
      <c r="J99" s="71">
        <f t="shared" si="9"/>
        <v>355124.82574588648</v>
      </c>
      <c r="K99" s="71">
        <v>38573.642249999997</v>
      </c>
      <c r="L99" s="75">
        <f t="shared" si="10"/>
        <v>5.8141851367283337E-2</v>
      </c>
      <c r="M99" s="75">
        <f t="shared" si="11"/>
        <v>4.1217679723059453E-2</v>
      </c>
    </row>
    <row r="100" spans="1:13" x14ac:dyDescent="0.25">
      <c r="A100" s="70">
        <v>36892</v>
      </c>
      <c r="B100" s="71">
        <v>21907</v>
      </c>
      <c r="C100" s="71">
        <v>3990</v>
      </c>
      <c r="D100" s="73">
        <v>561.75</v>
      </c>
      <c r="F100" s="71">
        <f t="shared" si="6"/>
        <v>21907000</v>
      </c>
      <c r="G100" s="71">
        <f t="shared" si="7"/>
        <v>2241382.5</v>
      </c>
      <c r="H100" s="71">
        <f t="shared" si="8"/>
        <v>24148382.5</v>
      </c>
      <c r="I100" s="71">
        <v>68.479360498439419</v>
      </c>
      <c r="J100" s="71">
        <f t="shared" si="9"/>
        <v>352637.38335509598</v>
      </c>
      <c r="K100" s="71">
        <v>38538.272349999999</v>
      </c>
      <c r="L100" s="75">
        <f t="shared" si="10"/>
        <v>4.1968900133154241E-2</v>
      </c>
      <c r="M100" s="75">
        <f t="shared" si="11"/>
        <v>3.9586262514333503E-2</v>
      </c>
    </row>
    <row r="101" spans="1:13" x14ac:dyDescent="0.25">
      <c r="A101" s="70">
        <v>36923</v>
      </c>
      <c r="B101" s="71">
        <v>21906</v>
      </c>
      <c r="C101" s="71">
        <v>4165</v>
      </c>
      <c r="D101" s="73">
        <v>572.47</v>
      </c>
      <c r="F101" s="71">
        <f t="shared" si="6"/>
        <v>21906000</v>
      </c>
      <c r="G101" s="71">
        <f t="shared" si="7"/>
        <v>2384337.5500000003</v>
      </c>
      <c r="H101" s="71">
        <f t="shared" si="8"/>
        <v>24290337.550000001</v>
      </c>
      <c r="I101" s="71">
        <v>68.268795619901411</v>
      </c>
      <c r="J101" s="71">
        <f t="shared" si="9"/>
        <v>355804.39539670141</v>
      </c>
      <c r="K101" s="71">
        <v>38835.509409999999</v>
      </c>
      <c r="L101" s="75">
        <f t="shared" si="10"/>
        <v>5.6720976981015081E-2</v>
      </c>
      <c r="M101" s="75">
        <f t="shared" si="11"/>
        <v>5.9128081864282311E-2</v>
      </c>
    </row>
    <row r="102" spans="1:13" x14ac:dyDescent="0.25">
      <c r="A102" s="70">
        <v>36951</v>
      </c>
      <c r="B102" s="71">
        <v>21892</v>
      </c>
      <c r="C102" s="71">
        <v>4325</v>
      </c>
      <c r="D102" s="73">
        <v>595.75</v>
      </c>
      <c r="F102" s="71">
        <f t="shared" si="6"/>
        <v>21892000</v>
      </c>
      <c r="G102" s="71">
        <f t="shared" si="7"/>
        <v>2576618.75</v>
      </c>
      <c r="H102" s="71">
        <f t="shared" si="8"/>
        <v>24468618.75</v>
      </c>
      <c r="I102" s="71">
        <v>68.593797932427435</v>
      </c>
      <c r="J102" s="71">
        <f t="shared" si="9"/>
        <v>356717.65505832358</v>
      </c>
      <c r="K102" s="71">
        <v>39005.041080000003</v>
      </c>
      <c r="L102" s="75">
        <f t="shared" si="10"/>
        <v>5.5043126646660001E-2</v>
      </c>
      <c r="M102" s="75">
        <f t="shared" si="11"/>
        <v>6.258064356788906E-2</v>
      </c>
    </row>
    <row r="103" spans="1:13" x14ac:dyDescent="0.25">
      <c r="A103" s="70">
        <v>36982</v>
      </c>
      <c r="B103" s="71">
        <v>22128</v>
      </c>
      <c r="C103" s="71">
        <v>4360</v>
      </c>
      <c r="D103" s="73">
        <v>600.85</v>
      </c>
      <c r="F103" s="71">
        <f t="shared" si="6"/>
        <v>22128000</v>
      </c>
      <c r="G103" s="71">
        <f t="shared" si="7"/>
        <v>2619706</v>
      </c>
      <c r="H103" s="71">
        <f t="shared" si="8"/>
        <v>24747706</v>
      </c>
      <c r="I103" s="71">
        <v>68.906898751818701</v>
      </c>
      <c r="J103" s="71">
        <f t="shared" si="9"/>
        <v>359147.0004931374</v>
      </c>
      <c r="K103" s="71">
        <v>39309.417410000002</v>
      </c>
      <c r="L103" s="75">
        <f t="shared" si="10"/>
        <v>5.846708309362203E-2</v>
      </c>
      <c r="M103" s="75">
        <f t="shared" si="11"/>
        <v>6.3190817829732682E-2</v>
      </c>
    </row>
    <row r="104" spans="1:13" x14ac:dyDescent="0.25">
      <c r="A104" s="70">
        <v>37012</v>
      </c>
      <c r="B104" s="71">
        <v>22190</v>
      </c>
      <c r="C104" s="71">
        <v>4448</v>
      </c>
      <c r="D104" s="73">
        <v>610.95000000000005</v>
      </c>
      <c r="F104" s="71">
        <f t="shared" si="6"/>
        <v>22190000</v>
      </c>
      <c r="G104" s="71">
        <f t="shared" si="7"/>
        <v>2717505.6</v>
      </c>
      <c r="H104" s="71">
        <f t="shared" si="8"/>
        <v>24907505.600000001</v>
      </c>
      <c r="I104" s="71">
        <v>69.206267079131408</v>
      </c>
      <c r="J104" s="71">
        <f t="shared" si="9"/>
        <v>359902.45755518664</v>
      </c>
      <c r="K104" s="71">
        <v>39626.194770000002</v>
      </c>
      <c r="L104" s="75">
        <f t="shared" si="10"/>
        <v>5.8790765301519832E-2</v>
      </c>
      <c r="M104" s="75">
        <f t="shared" si="11"/>
        <v>6.8304369359031059E-2</v>
      </c>
    </row>
    <row r="105" spans="1:13" x14ac:dyDescent="0.25">
      <c r="A105" s="70">
        <v>37043</v>
      </c>
      <c r="B105" s="71">
        <v>22218</v>
      </c>
      <c r="C105" s="71">
        <v>4500</v>
      </c>
      <c r="D105" s="73">
        <v>631.79999999999995</v>
      </c>
      <c r="F105" s="71">
        <f t="shared" si="6"/>
        <v>22218000</v>
      </c>
      <c r="G105" s="71">
        <f t="shared" si="7"/>
        <v>2843100</v>
      </c>
      <c r="H105" s="71">
        <f t="shared" si="8"/>
        <v>25061100</v>
      </c>
      <c r="I105" s="71">
        <v>69.24471805695137</v>
      </c>
      <c r="J105" s="71">
        <f t="shared" si="9"/>
        <v>361920.74577281286</v>
      </c>
      <c r="K105" s="71">
        <v>40010.25174</v>
      </c>
      <c r="L105" s="75">
        <f t="shared" si="10"/>
        <v>6.0630041381694255E-2</v>
      </c>
      <c r="M105" s="75">
        <f t="shared" si="11"/>
        <v>7.4622117868688331E-2</v>
      </c>
    </row>
    <row r="106" spans="1:13" x14ac:dyDescent="0.25">
      <c r="A106" s="70">
        <v>37073</v>
      </c>
      <c r="B106" s="71">
        <v>22252</v>
      </c>
      <c r="C106" s="71">
        <v>4442</v>
      </c>
      <c r="D106" s="73">
        <v>670.25</v>
      </c>
      <c r="F106" s="71">
        <f t="shared" si="6"/>
        <v>22252000</v>
      </c>
      <c r="G106" s="71">
        <f t="shared" si="7"/>
        <v>2977250.5</v>
      </c>
      <c r="H106" s="71">
        <f t="shared" si="8"/>
        <v>25229250.5</v>
      </c>
      <c r="I106" s="71">
        <v>69.111055134053345</v>
      </c>
      <c r="J106" s="71">
        <f t="shared" si="9"/>
        <v>365053.75950437051</v>
      </c>
      <c r="K106" s="71">
        <v>40710.879679999998</v>
      </c>
      <c r="L106" s="75">
        <f t="shared" si="10"/>
        <v>6.4151553274461204E-2</v>
      </c>
      <c r="M106" s="75">
        <f t="shared" si="11"/>
        <v>8.7867630130863406E-2</v>
      </c>
    </row>
    <row r="107" spans="1:13" x14ac:dyDescent="0.25">
      <c r="A107" s="70">
        <v>37104</v>
      </c>
      <c r="B107" s="71">
        <v>22527</v>
      </c>
      <c r="C107" s="71">
        <v>4543</v>
      </c>
      <c r="D107" s="73">
        <v>664.75</v>
      </c>
      <c r="F107" s="71">
        <f t="shared" si="6"/>
        <v>22527000</v>
      </c>
      <c r="G107" s="71">
        <f t="shared" si="7"/>
        <v>3019959.25</v>
      </c>
      <c r="H107" s="71">
        <f t="shared" si="8"/>
        <v>25546959.25</v>
      </c>
      <c r="I107" s="71">
        <v>69.665847814027344</v>
      </c>
      <c r="J107" s="71">
        <f t="shared" si="9"/>
        <v>366707.07457974943</v>
      </c>
      <c r="K107" s="71">
        <v>40477.598429999998</v>
      </c>
      <c r="L107" s="75">
        <f t="shared" si="10"/>
        <v>7.0674912506910159E-2</v>
      </c>
      <c r="M107" s="75">
        <f t="shared" si="11"/>
        <v>8.1645947823546061E-2</v>
      </c>
    </row>
    <row r="108" spans="1:13" x14ac:dyDescent="0.25">
      <c r="A108" s="70">
        <v>37135</v>
      </c>
      <c r="B108" s="71">
        <v>22747</v>
      </c>
      <c r="C108" s="71">
        <v>4499</v>
      </c>
      <c r="D108" s="73">
        <v>693.22</v>
      </c>
      <c r="F108" s="71">
        <f t="shared" si="6"/>
        <v>22747000</v>
      </c>
      <c r="G108" s="71">
        <f t="shared" si="7"/>
        <v>3118796.7800000003</v>
      </c>
      <c r="H108" s="71">
        <f t="shared" si="8"/>
        <v>25865796.780000001</v>
      </c>
      <c r="I108" s="71">
        <v>70.176696519349917</v>
      </c>
      <c r="J108" s="71">
        <f t="shared" si="9"/>
        <v>368580.99715292227</v>
      </c>
      <c r="K108" s="71">
        <v>41039.326939999999</v>
      </c>
      <c r="L108" s="75">
        <f t="shared" si="10"/>
        <v>7.4030365550881827E-2</v>
      </c>
      <c r="M108" s="75">
        <f t="shared" si="11"/>
        <v>9.4008865179657342E-2</v>
      </c>
    </row>
    <row r="109" spans="1:13" x14ac:dyDescent="0.25">
      <c r="A109" s="70">
        <v>37165</v>
      </c>
      <c r="B109" s="71">
        <v>22739</v>
      </c>
      <c r="C109" s="71">
        <v>4572</v>
      </c>
      <c r="D109" s="73">
        <v>713.05</v>
      </c>
      <c r="F109" s="71">
        <f t="shared" si="6"/>
        <v>22739000</v>
      </c>
      <c r="G109" s="71">
        <f t="shared" si="7"/>
        <v>3260064.5999999996</v>
      </c>
      <c r="H109" s="71">
        <f t="shared" si="8"/>
        <v>25999064.600000001</v>
      </c>
      <c r="I109" s="71">
        <v>70.271908464427966</v>
      </c>
      <c r="J109" s="71">
        <f t="shared" si="9"/>
        <v>369978.06332755106</v>
      </c>
      <c r="K109" s="71">
        <v>41434.161229999998</v>
      </c>
      <c r="L109" s="75">
        <f t="shared" si="10"/>
        <v>7.4084405850778801E-2</v>
      </c>
      <c r="M109" s="75">
        <f t="shared" si="11"/>
        <v>9.9877212940080673E-2</v>
      </c>
    </row>
    <row r="110" spans="1:13" x14ac:dyDescent="0.25">
      <c r="A110" s="70">
        <v>37196</v>
      </c>
      <c r="B110" s="71">
        <v>23110</v>
      </c>
      <c r="C110" s="71">
        <v>4393</v>
      </c>
      <c r="D110" s="73">
        <v>686.15</v>
      </c>
      <c r="F110" s="71">
        <f t="shared" si="6"/>
        <v>23110000</v>
      </c>
      <c r="G110" s="71">
        <f t="shared" si="7"/>
        <v>3014256.9499999997</v>
      </c>
      <c r="H110" s="71">
        <f t="shared" si="8"/>
        <v>26124256.949999999</v>
      </c>
      <c r="I110" s="71">
        <v>70.265499968124644</v>
      </c>
      <c r="J110" s="71">
        <f t="shared" si="9"/>
        <v>371793.5112089297</v>
      </c>
      <c r="K110" s="71">
        <v>41422.762170000002</v>
      </c>
      <c r="L110" s="75">
        <f t="shared" si="10"/>
        <v>6.5018607179992971E-2</v>
      </c>
      <c r="M110" s="75">
        <f t="shared" si="11"/>
        <v>8.5134403356885491E-2</v>
      </c>
    </row>
    <row r="111" spans="1:13" x14ac:dyDescent="0.25">
      <c r="A111" s="70">
        <v>37226</v>
      </c>
      <c r="B111" s="71">
        <v>23011</v>
      </c>
      <c r="C111" s="71">
        <v>4187</v>
      </c>
      <c r="D111" s="73">
        <v>661.25</v>
      </c>
      <c r="F111" s="71">
        <f t="shared" si="6"/>
        <v>23011000</v>
      </c>
      <c r="G111" s="71">
        <f t="shared" si="7"/>
        <v>2768653.75</v>
      </c>
      <c r="H111" s="71">
        <f t="shared" si="8"/>
        <v>25779653.75</v>
      </c>
      <c r="I111" s="71">
        <v>70.048526593283313</v>
      </c>
      <c r="J111" s="71">
        <f t="shared" si="9"/>
        <v>368025.6388500813</v>
      </c>
      <c r="K111" s="71">
        <v>41467.358569999997</v>
      </c>
      <c r="L111" s="75">
        <f t="shared" si="10"/>
        <v>3.6327545045882426E-2</v>
      </c>
      <c r="M111" s="75">
        <f t="shared" si="11"/>
        <v>7.501796955666018E-2</v>
      </c>
    </row>
    <row r="112" spans="1:13" x14ac:dyDescent="0.25">
      <c r="A112" s="70">
        <v>37257</v>
      </c>
      <c r="B112" s="71">
        <v>22816</v>
      </c>
      <c r="C112" s="71">
        <v>4542</v>
      </c>
      <c r="D112" s="73">
        <v>678.75</v>
      </c>
      <c r="F112" s="71">
        <f t="shared" si="6"/>
        <v>22816000</v>
      </c>
      <c r="G112" s="71">
        <f t="shared" si="7"/>
        <v>3082882.5</v>
      </c>
      <c r="H112" s="71">
        <f t="shared" si="8"/>
        <v>25898882.5</v>
      </c>
      <c r="I112" s="71">
        <v>69.991765626025256</v>
      </c>
      <c r="J112" s="71">
        <f t="shared" si="9"/>
        <v>370027.56350484089</v>
      </c>
      <c r="K112" s="71">
        <v>41865.604449999999</v>
      </c>
      <c r="L112" s="75">
        <f t="shared" si="10"/>
        <v>4.9314624513968397E-2</v>
      </c>
      <c r="M112" s="75">
        <f t="shared" si="11"/>
        <v>8.6338382524820068E-2</v>
      </c>
    </row>
    <row r="113" spans="1:13" x14ac:dyDescent="0.25">
      <c r="A113" s="70">
        <v>37288</v>
      </c>
      <c r="B113" s="71">
        <v>23151</v>
      </c>
      <c r="C113" s="71">
        <v>4352</v>
      </c>
      <c r="D113" s="73">
        <v>672.15</v>
      </c>
      <c r="F113" s="71">
        <f t="shared" si="6"/>
        <v>23151000</v>
      </c>
      <c r="G113" s="71">
        <f t="shared" si="7"/>
        <v>2925196.8</v>
      </c>
      <c r="H113" s="71">
        <f t="shared" si="8"/>
        <v>26076196.800000001</v>
      </c>
      <c r="I113" s="71">
        <v>69.998174122328592</v>
      </c>
      <c r="J113" s="71">
        <f t="shared" si="9"/>
        <v>372526.81411988434</v>
      </c>
      <c r="K113" s="71">
        <v>41629.057959999998</v>
      </c>
      <c r="L113" s="75">
        <f t="shared" si="10"/>
        <v>4.6998909905366482E-2</v>
      </c>
      <c r="M113" s="75">
        <f t="shared" si="11"/>
        <v>7.1932841681244142E-2</v>
      </c>
    </row>
    <row r="114" spans="1:13" x14ac:dyDescent="0.25">
      <c r="A114" s="70">
        <v>37316</v>
      </c>
      <c r="B114" s="71">
        <v>23246</v>
      </c>
      <c r="C114" s="71">
        <v>4609</v>
      </c>
      <c r="D114" s="73">
        <v>656.5</v>
      </c>
      <c r="F114" s="71">
        <f t="shared" si="6"/>
        <v>23246000</v>
      </c>
      <c r="G114" s="71">
        <f t="shared" si="7"/>
        <v>3025808.5</v>
      </c>
      <c r="H114" s="71">
        <f t="shared" si="8"/>
        <v>26271808.5</v>
      </c>
      <c r="I114" s="71">
        <v>70.368035908977902</v>
      </c>
      <c r="J114" s="71">
        <f t="shared" si="9"/>
        <v>373348.61149148707</v>
      </c>
      <c r="K114" s="71">
        <v>41337.93159</v>
      </c>
      <c r="L114" s="75">
        <f t="shared" si="10"/>
        <v>4.6622184793304822E-2</v>
      </c>
      <c r="M114" s="75">
        <f t="shared" si="11"/>
        <v>5.9809974439334557E-2</v>
      </c>
    </row>
    <row r="115" spans="1:13" x14ac:dyDescent="0.25">
      <c r="A115" s="70">
        <v>37347</v>
      </c>
      <c r="B115" s="71">
        <v>23251</v>
      </c>
      <c r="C115" s="71">
        <v>4375</v>
      </c>
      <c r="D115" s="73">
        <v>646.85</v>
      </c>
      <c r="F115" s="71">
        <f t="shared" si="6"/>
        <v>23251000</v>
      </c>
      <c r="G115" s="71">
        <f t="shared" si="7"/>
        <v>2829968.75</v>
      </c>
      <c r="H115" s="71">
        <f t="shared" si="8"/>
        <v>26080968.75</v>
      </c>
      <c r="I115" s="71">
        <v>70.629868757942532</v>
      </c>
      <c r="J115" s="71">
        <f t="shared" si="9"/>
        <v>369262.59681131179</v>
      </c>
      <c r="K115" s="71">
        <v>40925.24293</v>
      </c>
      <c r="L115" s="75">
        <f t="shared" si="10"/>
        <v>2.8165615484146755E-2</v>
      </c>
      <c r="M115" s="75">
        <f t="shared" si="11"/>
        <v>4.1105303168114338E-2</v>
      </c>
    </row>
    <row r="116" spans="1:13" x14ac:dyDescent="0.25">
      <c r="A116" s="70">
        <v>37377</v>
      </c>
      <c r="B116" s="71">
        <v>23231</v>
      </c>
      <c r="C116" s="71">
        <v>4239</v>
      </c>
      <c r="D116" s="73">
        <v>655.55</v>
      </c>
      <c r="F116" s="71">
        <f t="shared" si="6"/>
        <v>23231000</v>
      </c>
      <c r="G116" s="71">
        <f t="shared" si="7"/>
        <v>2778876.4499999997</v>
      </c>
      <c r="H116" s="71">
        <f t="shared" si="8"/>
        <v>26009876.449999999</v>
      </c>
      <c r="I116" s="71">
        <v>70.693953720975827</v>
      </c>
      <c r="J116" s="71">
        <f t="shared" si="9"/>
        <v>367922.22079782368</v>
      </c>
      <c r="K116" s="71">
        <v>40939.977270000003</v>
      </c>
      <c r="L116" s="75">
        <f t="shared" si="10"/>
        <v>2.2283157767566175E-2</v>
      </c>
      <c r="M116" s="75">
        <f t="shared" si="11"/>
        <v>3.3154394652969099E-2</v>
      </c>
    </row>
    <row r="117" spans="1:13" x14ac:dyDescent="0.25">
      <c r="A117" s="70">
        <v>37408</v>
      </c>
      <c r="B117" s="71">
        <v>23299</v>
      </c>
      <c r="C117" s="71">
        <v>4201</v>
      </c>
      <c r="D117" s="73">
        <v>686.15</v>
      </c>
      <c r="F117" s="71">
        <f t="shared" si="6"/>
        <v>23299000</v>
      </c>
      <c r="G117" s="71">
        <f t="shared" si="7"/>
        <v>2882516.15</v>
      </c>
      <c r="H117" s="71">
        <f t="shared" si="8"/>
        <v>26181516.149999999</v>
      </c>
      <c r="I117" s="71">
        <v>70.604234772729214</v>
      </c>
      <c r="J117" s="71">
        <f t="shared" si="9"/>
        <v>370820.76215791766</v>
      </c>
      <c r="K117" s="71">
        <v>41846.573629999999</v>
      </c>
      <c r="L117" s="75">
        <f t="shared" si="10"/>
        <v>2.4591064450037337E-2</v>
      </c>
      <c r="M117" s="75">
        <f t="shared" si="11"/>
        <v>4.5896284330651849E-2</v>
      </c>
    </row>
    <row r="118" spans="1:13" x14ac:dyDescent="0.25">
      <c r="A118" s="70">
        <v>37438</v>
      </c>
      <c r="B118" s="71">
        <v>23399</v>
      </c>
      <c r="C118" s="71">
        <v>4339</v>
      </c>
      <c r="D118" s="73">
        <v>706.95</v>
      </c>
      <c r="F118" s="71">
        <f t="shared" si="6"/>
        <v>23399000</v>
      </c>
      <c r="G118" s="71">
        <f t="shared" si="7"/>
        <v>3067456.0500000003</v>
      </c>
      <c r="H118" s="71">
        <f t="shared" si="8"/>
        <v>26466456.050000001</v>
      </c>
      <c r="I118" s="71">
        <v>70.91733559212048</v>
      </c>
      <c r="J118" s="71">
        <f t="shared" si="9"/>
        <v>373201.5004373719</v>
      </c>
      <c r="K118" s="71">
        <v>41840.042130000002</v>
      </c>
      <c r="L118" s="75">
        <f t="shared" si="10"/>
        <v>2.2319290572609063E-2</v>
      </c>
      <c r="M118" s="75">
        <f t="shared" si="11"/>
        <v>2.773613488275295E-2</v>
      </c>
    </row>
    <row r="119" spans="1:13" x14ac:dyDescent="0.25">
      <c r="A119" s="70">
        <v>37469</v>
      </c>
      <c r="B119" s="71">
        <v>23567</v>
      </c>
      <c r="C119" s="71">
        <v>4521</v>
      </c>
      <c r="D119" s="73">
        <v>709.88</v>
      </c>
      <c r="F119" s="71">
        <f t="shared" si="6"/>
        <v>23567000</v>
      </c>
      <c r="G119" s="71">
        <f t="shared" si="7"/>
        <v>3209367.48</v>
      </c>
      <c r="H119" s="71">
        <f t="shared" si="8"/>
        <v>26776367.48</v>
      </c>
      <c r="I119" s="71">
        <v>71.184661437916532</v>
      </c>
      <c r="J119" s="71">
        <f t="shared" si="9"/>
        <v>376153.61145396362</v>
      </c>
      <c r="K119" s="71">
        <v>41953.030590000002</v>
      </c>
      <c r="L119" s="75">
        <f t="shared" si="10"/>
        <v>2.5760443495779439E-2</v>
      </c>
      <c r="M119" s="75">
        <f t="shared" si="11"/>
        <v>3.6450585440525707E-2</v>
      </c>
    </row>
    <row r="120" spans="1:13" x14ac:dyDescent="0.25">
      <c r="A120" s="70">
        <v>37500</v>
      </c>
      <c r="B120" s="71">
        <v>23842</v>
      </c>
      <c r="C120" s="71">
        <v>4645</v>
      </c>
      <c r="D120" s="73">
        <v>749.25</v>
      </c>
      <c r="F120" s="71">
        <f t="shared" si="6"/>
        <v>23842000</v>
      </c>
      <c r="G120" s="71">
        <f t="shared" si="7"/>
        <v>3480266.25</v>
      </c>
      <c r="H120" s="71">
        <f t="shared" si="8"/>
        <v>27322266.25</v>
      </c>
      <c r="I120" s="71">
        <v>71.785229091485732</v>
      </c>
      <c r="J120" s="71">
        <f t="shared" si="9"/>
        <v>380611.25660237845</v>
      </c>
      <c r="K120" s="71">
        <v>42345.080179999997</v>
      </c>
      <c r="L120" s="75">
        <f t="shared" si="10"/>
        <v>3.2639391456377398E-2</v>
      </c>
      <c r="M120" s="75">
        <f t="shared" si="11"/>
        <v>3.1817121219093636E-2</v>
      </c>
    </row>
    <row r="121" spans="1:13" x14ac:dyDescent="0.25">
      <c r="A121" s="70">
        <v>37530</v>
      </c>
      <c r="B121" s="71">
        <v>24142</v>
      </c>
      <c r="C121" s="71">
        <v>4543</v>
      </c>
      <c r="D121" s="73">
        <v>726.25</v>
      </c>
      <c r="F121" s="71">
        <f t="shared" si="6"/>
        <v>24142000</v>
      </c>
      <c r="G121" s="71">
        <f t="shared" si="7"/>
        <v>3299353.75</v>
      </c>
      <c r="H121" s="71">
        <f t="shared" si="8"/>
        <v>27441353.75</v>
      </c>
      <c r="I121" s="71">
        <v>72.410515230796335</v>
      </c>
      <c r="J121" s="71">
        <f t="shared" si="9"/>
        <v>378969.18234230625</v>
      </c>
      <c r="K121" s="71">
        <v>42165.729939999997</v>
      </c>
      <c r="L121" s="75">
        <f t="shared" si="10"/>
        <v>2.430176247177962E-2</v>
      </c>
      <c r="M121" s="75">
        <f t="shared" si="11"/>
        <v>1.7656172787934077E-2</v>
      </c>
    </row>
    <row r="122" spans="1:13" x14ac:dyDescent="0.25">
      <c r="A122" s="70">
        <v>37561</v>
      </c>
      <c r="B122" s="71">
        <v>24446</v>
      </c>
      <c r="C122" s="71">
        <v>4376</v>
      </c>
      <c r="D122" s="73">
        <v>703.75</v>
      </c>
      <c r="F122" s="71">
        <f t="shared" si="6"/>
        <v>24446000</v>
      </c>
      <c r="G122" s="71">
        <f t="shared" si="7"/>
        <v>3079610</v>
      </c>
      <c r="H122" s="71">
        <f t="shared" si="8"/>
        <v>27525610</v>
      </c>
      <c r="I122" s="71">
        <v>72.34643026776304</v>
      </c>
      <c r="J122" s="71">
        <f t="shared" si="9"/>
        <v>380469.49791612843</v>
      </c>
      <c r="K122" s="71">
        <v>42151.060859999998</v>
      </c>
      <c r="L122" s="75">
        <f t="shared" si="10"/>
        <v>2.3335497919228843E-2</v>
      </c>
      <c r="M122" s="75">
        <f t="shared" si="11"/>
        <v>1.758208897347413E-2</v>
      </c>
    </row>
    <row r="123" spans="1:13" x14ac:dyDescent="0.25">
      <c r="A123" s="70">
        <v>37591</v>
      </c>
      <c r="B123" s="71">
        <v>24486</v>
      </c>
      <c r="C123" s="71">
        <v>4179</v>
      </c>
      <c r="D123" s="73">
        <v>720.25</v>
      </c>
      <c r="F123" s="71">
        <f t="shared" si="6"/>
        <v>24486000</v>
      </c>
      <c r="G123" s="71">
        <f t="shared" si="7"/>
        <v>3009924.75</v>
      </c>
      <c r="H123" s="71">
        <f t="shared" si="8"/>
        <v>27495924.75</v>
      </c>
      <c r="I123" s="71">
        <v>72.026920952068451</v>
      </c>
      <c r="J123" s="71">
        <f t="shared" si="9"/>
        <v>381745.10844768217</v>
      </c>
      <c r="K123" s="71">
        <v>42271.669150000002</v>
      </c>
      <c r="L123" s="75">
        <f t="shared" si="10"/>
        <v>3.7278570157416757E-2</v>
      </c>
      <c r="M123" s="75">
        <f t="shared" si="11"/>
        <v>1.9396233754370273E-2</v>
      </c>
    </row>
    <row r="124" spans="1:13" x14ac:dyDescent="0.25">
      <c r="A124" s="70">
        <v>37622</v>
      </c>
      <c r="B124" s="71">
        <v>24496</v>
      </c>
      <c r="C124" s="71">
        <v>4277</v>
      </c>
      <c r="D124" s="73">
        <v>735.25</v>
      </c>
      <c r="F124" s="71">
        <f t="shared" si="6"/>
        <v>24496000</v>
      </c>
      <c r="G124" s="71">
        <f t="shared" si="7"/>
        <v>3144664.25</v>
      </c>
      <c r="H124" s="71">
        <f t="shared" si="8"/>
        <v>27640664.25</v>
      </c>
      <c r="I124" s="71">
        <v>72.097414411405083</v>
      </c>
      <c r="J124" s="71">
        <f t="shared" si="9"/>
        <v>383379.41069947061</v>
      </c>
      <c r="K124" s="71">
        <v>42606.100149999998</v>
      </c>
      <c r="L124" s="75">
        <f t="shared" si="10"/>
        <v>3.6083385432596371E-2</v>
      </c>
      <c r="M124" s="75">
        <f t="shared" si="11"/>
        <v>1.7687447959442881E-2</v>
      </c>
    </row>
    <row r="125" spans="1:13" x14ac:dyDescent="0.25">
      <c r="A125" s="70">
        <v>37653</v>
      </c>
      <c r="B125" s="71">
        <v>24523</v>
      </c>
      <c r="C125" s="71">
        <v>4383</v>
      </c>
      <c r="D125" s="73">
        <v>749.15</v>
      </c>
      <c r="F125" s="71">
        <f t="shared" si="6"/>
        <v>24523000</v>
      </c>
      <c r="G125" s="71">
        <f t="shared" si="7"/>
        <v>3283524.4499999997</v>
      </c>
      <c r="H125" s="71">
        <f t="shared" si="8"/>
        <v>27806524.449999999</v>
      </c>
      <c r="I125" s="71">
        <v>72.678756576064302</v>
      </c>
      <c r="J125" s="71">
        <f t="shared" si="9"/>
        <v>382594.93915389408</v>
      </c>
      <c r="K125" s="71">
        <v>42596.872360000001</v>
      </c>
      <c r="L125" s="75">
        <f t="shared" si="10"/>
        <v>2.7026578094240694E-2</v>
      </c>
      <c r="M125" s="75">
        <f t="shared" si="11"/>
        <v>2.3248529931422901E-2</v>
      </c>
    </row>
    <row r="126" spans="1:13" x14ac:dyDescent="0.25">
      <c r="A126" s="70">
        <v>37681</v>
      </c>
      <c r="B126" s="71">
        <v>24904</v>
      </c>
      <c r="C126" s="71">
        <v>4162</v>
      </c>
      <c r="D126" s="73">
        <v>733.25</v>
      </c>
      <c r="F126" s="71">
        <f t="shared" si="6"/>
        <v>24904000</v>
      </c>
      <c r="G126" s="71">
        <f t="shared" si="7"/>
        <v>3051786.5</v>
      </c>
      <c r="H126" s="71">
        <f t="shared" si="8"/>
        <v>27955786.5</v>
      </c>
      <c r="I126" s="71">
        <v>73.527424586519558</v>
      </c>
      <c r="J126" s="71">
        <f t="shared" si="9"/>
        <v>380208.97178445966</v>
      </c>
      <c r="K126" s="71">
        <v>42033.401030000001</v>
      </c>
      <c r="L126" s="75">
        <f t="shared" si="10"/>
        <v>1.8375213089895315E-2</v>
      </c>
      <c r="M126" s="75">
        <f t="shared" si="11"/>
        <v>1.6824001909380604E-2</v>
      </c>
    </row>
    <row r="127" spans="1:13" x14ac:dyDescent="0.25">
      <c r="A127" s="70">
        <v>37712</v>
      </c>
      <c r="B127" s="71">
        <v>25393</v>
      </c>
      <c r="C127" s="71">
        <v>4220</v>
      </c>
      <c r="D127" s="73">
        <v>704.5</v>
      </c>
      <c r="F127" s="71">
        <f t="shared" si="6"/>
        <v>25393000</v>
      </c>
      <c r="G127" s="71">
        <f t="shared" si="7"/>
        <v>2972990</v>
      </c>
      <c r="H127" s="71">
        <f t="shared" si="8"/>
        <v>28365990</v>
      </c>
      <c r="I127" s="71">
        <v>73.456931127182912</v>
      </c>
      <c r="J127" s="71">
        <f t="shared" si="9"/>
        <v>386158.11421371915</v>
      </c>
      <c r="K127" s="71">
        <v>42666.234750000003</v>
      </c>
      <c r="L127" s="75">
        <f t="shared" si="10"/>
        <v>4.5754748919346167E-2</v>
      </c>
      <c r="M127" s="75">
        <f t="shared" si="11"/>
        <v>4.2540781565496344E-2</v>
      </c>
    </row>
    <row r="128" spans="1:13" x14ac:dyDescent="0.25">
      <c r="A128" s="70">
        <v>37742</v>
      </c>
      <c r="B128" s="71">
        <v>25419</v>
      </c>
      <c r="C128" s="71">
        <v>4018</v>
      </c>
      <c r="D128" s="73">
        <v>713.5</v>
      </c>
      <c r="F128" s="71">
        <f t="shared" si="6"/>
        <v>25419000</v>
      </c>
      <c r="G128" s="71">
        <f t="shared" si="7"/>
        <v>2866843</v>
      </c>
      <c r="H128" s="71">
        <f t="shared" si="8"/>
        <v>28285843</v>
      </c>
      <c r="I128" s="71">
        <v>73.175872789308329</v>
      </c>
      <c r="J128" s="71">
        <f t="shared" si="9"/>
        <v>386546.02838072093</v>
      </c>
      <c r="K128" s="71">
        <v>42998.953479999996</v>
      </c>
      <c r="L128" s="75">
        <f t="shared" si="10"/>
        <v>5.0618871408506738E-2</v>
      </c>
      <c r="M128" s="75">
        <f t="shared" si="11"/>
        <v>5.0292558699312373E-2</v>
      </c>
    </row>
    <row r="129" spans="1:13" x14ac:dyDescent="0.25">
      <c r="A129" s="70">
        <v>37773</v>
      </c>
      <c r="B129" s="71">
        <v>25305</v>
      </c>
      <c r="C129" s="71">
        <v>3950</v>
      </c>
      <c r="D129" s="73">
        <v>700.9</v>
      </c>
      <c r="F129" s="71">
        <f t="shared" si="6"/>
        <v>25305000</v>
      </c>
      <c r="G129" s="71">
        <f t="shared" si="7"/>
        <v>2768555</v>
      </c>
      <c r="H129" s="71">
        <f t="shared" si="8"/>
        <v>28073555</v>
      </c>
      <c r="I129" s="71">
        <v>73.175872789308329</v>
      </c>
      <c r="J129" s="71">
        <f t="shared" si="9"/>
        <v>383644.96288046741</v>
      </c>
      <c r="K129" s="71">
        <v>42833.824699999997</v>
      </c>
      <c r="L129" s="75">
        <f t="shared" si="10"/>
        <v>3.4583286674461977E-2</v>
      </c>
      <c r="M129" s="75">
        <f t="shared" si="11"/>
        <v>2.3592160226285186E-2</v>
      </c>
    </row>
    <row r="130" spans="1:13" x14ac:dyDescent="0.25">
      <c r="A130" s="70">
        <v>37803</v>
      </c>
      <c r="B130" s="71">
        <v>25280</v>
      </c>
      <c r="C130" s="71">
        <v>3945</v>
      </c>
      <c r="D130" s="73">
        <v>707.35</v>
      </c>
      <c r="F130" s="71">
        <f t="shared" si="6"/>
        <v>25280000</v>
      </c>
      <c r="G130" s="71">
        <f t="shared" si="7"/>
        <v>2790495.75</v>
      </c>
      <c r="H130" s="71">
        <f t="shared" si="8"/>
        <v>28070495.75</v>
      </c>
      <c r="I130" s="71">
        <v>73.112703325746935</v>
      </c>
      <c r="J130" s="71">
        <f t="shared" si="9"/>
        <v>383934.58965584252</v>
      </c>
      <c r="K130" s="71">
        <v>43115.997320000002</v>
      </c>
      <c r="L130" s="75">
        <f t="shared" si="10"/>
        <v>2.8759501786278951E-2</v>
      </c>
      <c r="M130" s="75">
        <f t="shared" si="11"/>
        <v>3.0496030239059335E-2</v>
      </c>
    </row>
    <row r="131" spans="1:13" x14ac:dyDescent="0.25">
      <c r="A131" s="70">
        <v>37834</v>
      </c>
      <c r="B131" s="71">
        <v>25433</v>
      </c>
      <c r="C131" s="71">
        <v>3963</v>
      </c>
      <c r="D131" s="73">
        <v>697.15</v>
      </c>
      <c r="F131" s="71">
        <f t="shared" si="6"/>
        <v>25433000</v>
      </c>
      <c r="G131" s="71">
        <f t="shared" si="7"/>
        <v>2762805.4499999997</v>
      </c>
      <c r="H131" s="71">
        <f t="shared" si="8"/>
        <v>28195805.449999999</v>
      </c>
      <c r="I131" s="71">
        <v>73.233549256038287</v>
      </c>
      <c r="J131" s="71">
        <f t="shared" si="9"/>
        <v>385012.13905968354</v>
      </c>
      <c r="K131" s="71">
        <v>43156.593220000002</v>
      </c>
      <c r="L131" s="75">
        <f t="shared" si="10"/>
        <v>2.3550292582539933E-2</v>
      </c>
      <c r="M131" s="75">
        <f t="shared" si="11"/>
        <v>2.8688335814454513E-2</v>
      </c>
    </row>
    <row r="132" spans="1:13" x14ac:dyDescent="0.25">
      <c r="A132" s="70">
        <v>37865</v>
      </c>
      <c r="B132" s="71">
        <v>25650</v>
      </c>
      <c r="C132" s="71">
        <v>3896</v>
      </c>
      <c r="D132" s="73">
        <v>660.95</v>
      </c>
      <c r="F132" s="71">
        <f t="shared" si="6"/>
        <v>25650000</v>
      </c>
      <c r="G132" s="71">
        <f t="shared" si="7"/>
        <v>2575061.2000000002</v>
      </c>
      <c r="H132" s="71">
        <f t="shared" si="8"/>
        <v>28225061.199999999</v>
      </c>
      <c r="I132" s="71">
        <v>73.37362067523965</v>
      </c>
      <c r="J132" s="71">
        <f t="shared" si="9"/>
        <v>384675.8677062901</v>
      </c>
      <c r="K132" s="71">
        <v>43076.398370000003</v>
      </c>
      <c r="L132" s="75">
        <f t="shared" si="10"/>
        <v>1.067916682285075E-2</v>
      </c>
      <c r="M132" s="75">
        <f t="shared" si="11"/>
        <v>1.7270440553928124E-2</v>
      </c>
    </row>
    <row r="133" spans="1:13" x14ac:dyDescent="0.25">
      <c r="A133" s="70">
        <v>37895</v>
      </c>
      <c r="B133" s="71">
        <v>25913</v>
      </c>
      <c r="C133" s="71">
        <v>4060</v>
      </c>
      <c r="D133" s="73">
        <v>625.9</v>
      </c>
      <c r="F133" s="71">
        <f t="shared" ref="F133:F196" si="12">B133*1000</f>
        <v>25913000</v>
      </c>
      <c r="G133" s="71">
        <f t="shared" ref="G133:G196" si="13">C133*D133</f>
        <v>2541154</v>
      </c>
      <c r="H133" s="71">
        <f t="shared" ref="H133:H196" si="14">F133+G133</f>
        <v>28454154</v>
      </c>
      <c r="I133" s="71">
        <v>73.25918324125162</v>
      </c>
      <c r="J133" s="71">
        <f t="shared" ref="J133:J196" si="15">H133/I133</f>
        <v>388403.92072481784</v>
      </c>
      <c r="K133" s="71">
        <v>43202.282720000003</v>
      </c>
      <c r="L133" s="75">
        <f t="shared" si="10"/>
        <v>2.489579317293833E-2</v>
      </c>
      <c r="M133" s="75">
        <f t="shared" si="11"/>
        <v>2.4582825471656022E-2</v>
      </c>
    </row>
    <row r="134" spans="1:13" x14ac:dyDescent="0.25">
      <c r="A134" s="70">
        <v>37926</v>
      </c>
      <c r="B134" s="71">
        <v>26130</v>
      </c>
      <c r="C134" s="71">
        <v>4132</v>
      </c>
      <c r="D134" s="73">
        <v>620.9</v>
      </c>
      <c r="F134" s="71">
        <f t="shared" si="12"/>
        <v>26130000</v>
      </c>
      <c r="G134" s="71">
        <f t="shared" si="13"/>
        <v>2565558.7999999998</v>
      </c>
      <c r="H134" s="71">
        <f t="shared" si="14"/>
        <v>28695558.800000001</v>
      </c>
      <c r="I134" s="71">
        <v>73.035801370106995</v>
      </c>
      <c r="J134" s="71">
        <f t="shared" si="15"/>
        <v>392897.15812914842</v>
      </c>
      <c r="K134" s="71">
        <v>43854.094729999997</v>
      </c>
      <c r="L134" s="75">
        <f t="shared" si="10"/>
        <v>3.2664011914457225E-2</v>
      </c>
      <c r="M134" s="75">
        <f t="shared" si="11"/>
        <v>4.0403108136624066E-2</v>
      </c>
    </row>
    <row r="135" spans="1:13" x14ac:dyDescent="0.25">
      <c r="A135" s="70">
        <v>37956</v>
      </c>
      <c r="B135" s="71">
        <v>26112</v>
      </c>
      <c r="C135" s="71">
        <v>4121</v>
      </c>
      <c r="D135" s="73">
        <v>592.75</v>
      </c>
      <c r="F135" s="71">
        <f t="shared" si="12"/>
        <v>26112000</v>
      </c>
      <c r="G135" s="71">
        <f t="shared" si="13"/>
        <v>2442722.75</v>
      </c>
      <c r="H135" s="71">
        <f t="shared" si="14"/>
        <v>28554722.75</v>
      </c>
      <c r="I135" s="71">
        <v>72.799602506355697</v>
      </c>
      <c r="J135" s="71">
        <f t="shared" si="15"/>
        <v>392237.34425620054</v>
      </c>
      <c r="K135" s="71">
        <v>44104.63882</v>
      </c>
      <c r="L135" s="75">
        <f t="shared" si="10"/>
        <v>2.7484925350278022E-2</v>
      </c>
      <c r="M135" s="75">
        <f t="shared" si="11"/>
        <v>4.3361658218315169E-2</v>
      </c>
    </row>
    <row r="136" spans="1:13" x14ac:dyDescent="0.25">
      <c r="A136" s="70">
        <v>37987</v>
      </c>
      <c r="B136" s="71">
        <v>26176</v>
      </c>
      <c r="C136" s="71">
        <v>4107</v>
      </c>
      <c r="D136" s="73">
        <v>584.25</v>
      </c>
      <c r="F136" s="71">
        <f t="shared" si="12"/>
        <v>26176000</v>
      </c>
      <c r="G136" s="71">
        <f t="shared" si="13"/>
        <v>2399514.75</v>
      </c>
      <c r="H136" s="71">
        <f t="shared" si="14"/>
        <v>28575514.75</v>
      </c>
      <c r="I136" s="71">
        <v>72.665939583457671</v>
      </c>
      <c r="J136" s="71">
        <f t="shared" si="15"/>
        <v>393244.9633735306</v>
      </c>
      <c r="K136" s="71">
        <v>45058.009530000003</v>
      </c>
      <c r="L136" s="75">
        <f t="shared" si="10"/>
        <v>2.5733131197787751E-2</v>
      </c>
      <c r="M136" s="75">
        <f t="shared" si="11"/>
        <v>5.7548317526545656E-2</v>
      </c>
    </row>
    <row r="137" spans="1:13" x14ac:dyDescent="0.25">
      <c r="A137" s="70">
        <v>38018</v>
      </c>
      <c r="B137" s="71">
        <v>26172</v>
      </c>
      <c r="C137" s="71">
        <v>4143</v>
      </c>
      <c r="D137" s="73">
        <v>591.20000000000005</v>
      </c>
      <c r="F137" s="71">
        <f t="shared" si="12"/>
        <v>26172000</v>
      </c>
      <c r="G137" s="71">
        <f t="shared" si="13"/>
        <v>2449341.6</v>
      </c>
      <c r="H137" s="71">
        <f t="shared" si="14"/>
        <v>28621341.600000001</v>
      </c>
      <c r="I137" s="71">
        <v>72.672348079760994</v>
      </c>
      <c r="J137" s="71">
        <f t="shared" si="15"/>
        <v>393840.88110909617</v>
      </c>
      <c r="K137" s="71">
        <v>45114.046060000001</v>
      </c>
      <c r="L137" s="75">
        <f t="shared" si="10"/>
        <v>2.9393859678521705E-2</v>
      </c>
      <c r="M137" s="75">
        <f t="shared" si="11"/>
        <v>5.9092923037319389E-2</v>
      </c>
    </row>
    <row r="138" spans="1:13" x14ac:dyDescent="0.25">
      <c r="A138" s="70">
        <v>38047</v>
      </c>
      <c r="B138" s="71">
        <v>26491</v>
      </c>
      <c r="C138" s="71">
        <v>4320</v>
      </c>
      <c r="D138" s="73">
        <v>612.4</v>
      </c>
      <c r="F138" s="71">
        <f t="shared" si="12"/>
        <v>26491000</v>
      </c>
      <c r="G138" s="71">
        <f t="shared" si="13"/>
        <v>2645568</v>
      </c>
      <c r="H138" s="71">
        <f t="shared" si="14"/>
        <v>29136568</v>
      </c>
      <c r="I138" s="71">
        <v>72.978124903377022</v>
      </c>
      <c r="J138" s="71">
        <f t="shared" si="15"/>
        <v>399250.7075041568</v>
      </c>
      <c r="K138" s="71">
        <v>45941.875930000002</v>
      </c>
      <c r="L138" s="75">
        <f t="shared" si="10"/>
        <v>5.0082289300873883E-2</v>
      </c>
      <c r="M138" s="75">
        <f t="shared" si="11"/>
        <v>9.2984978712773003E-2</v>
      </c>
    </row>
    <row r="139" spans="1:13" x14ac:dyDescent="0.25">
      <c r="A139" s="70">
        <v>38078</v>
      </c>
      <c r="B139" s="71">
        <v>26818</v>
      </c>
      <c r="C139" s="71">
        <v>4561</v>
      </c>
      <c r="D139" s="73">
        <v>622.79999999999995</v>
      </c>
      <c r="F139" s="71">
        <f t="shared" si="12"/>
        <v>26818000</v>
      </c>
      <c r="G139" s="71">
        <f t="shared" si="13"/>
        <v>2840590.8</v>
      </c>
      <c r="H139" s="71">
        <f t="shared" si="14"/>
        <v>29658590.800000001</v>
      </c>
      <c r="I139" s="71">
        <v>73.246366248644975</v>
      </c>
      <c r="J139" s="71">
        <f t="shared" si="15"/>
        <v>404915.52440048411</v>
      </c>
      <c r="K139" s="71">
        <v>46551.225480000001</v>
      </c>
      <c r="L139" s="75">
        <f t="shared" si="10"/>
        <v>4.857442973834214E-2</v>
      </c>
      <c r="M139" s="75">
        <f t="shared" si="11"/>
        <v>9.1055391992376222E-2</v>
      </c>
    </row>
    <row r="140" spans="1:13" x14ac:dyDescent="0.25">
      <c r="A140" s="70">
        <v>38108</v>
      </c>
      <c r="B140" s="71">
        <v>26934</v>
      </c>
      <c r="C140" s="71">
        <v>4704</v>
      </c>
      <c r="D140" s="73">
        <v>639.5</v>
      </c>
      <c r="F140" s="71">
        <f t="shared" si="12"/>
        <v>26934000</v>
      </c>
      <c r="G140" s="71">
        <f t="shared" si="13"/>
        <v>3008208</v>
      </c>
      <c r="H140" s="71">
        <f t="shared" si="14"/>
        <v>29942208</v>
      </c>
      <c r="I140" s="71">
        <v>73.629045027900958</v>
      </c>
      <c r="J140" s="71">
        <f t="shared" si="15"/>
        <v>406662.9954069581</v>
      </c>
      <c r="K140" s="71">
        <v>46963.441270000003</v>
      </c>
      <c r="L140" s="75">
        <f t="shared" si="10"/>
        <v>5.2042876007571737E-2</v>
      </c>
      <c r="M140" s="75">
        <f t="shared" si="11"/>
        <v>9.2199634389799723E-2</v>
      </c>
    </row>
    <row r="141" spans="1:13" x14ac:dyDescent="0.25">
      <c r="A141" s="70">
        <v>38139</v>
      </c>
      <c r="B141" s="71">
        <v>27065</v>
      </c>
      <c r="C141" s="71">
        <v>4759</v>
      </c>
      <c r="D141" s="73">
        <v>636</v>
      </c>
      <c r="F141" s="71">
        <f t="shared" si="12"/>
        <v>27065000</v>
      </c>
      <c r="G141" s="71">
        <f t="shared" si="13"/>
        <v>3026724</v>
      </c>
      <c r="H141" s="71">
        <f t="shared" si="14"/>
        <v>30091724</v>
      </c>
      <c r="I141" s="71">
        <v>73.948554343595546</v>
      </c>
      <c r="J141" s="71">
        <f t="shared" si="15"/>
        <v>406927.81984866684</v>
      </c>
      <c r="K141" s="71">
        <v>47165.949990000001</v>
      </c>
      <c r="L141" s="75">
        <f t="shared" si="10"/>
        <v>6.0688551189068241E-2</v>
      </c>
      <c r="M141" s="75">
        <f t="shared" si="11"/>
        <v>0.10113795161514028</v>
      </c>
    </row>
    <row r="142" spans="1:13" x14ac:dyDescent="0.25">
      <c r="A142" s="70">
        <v>38169</v>
      </c>
      <c r="B142" s="71">
        <v>27436</v>
      </c>
      <c r="C142" s="71">
        <v>4832</v>
      </c>
      <c r="D142" s="73">
        <v>641.79999999999995</v>
      </c>
      <c r="F142" s="71">
        <f t="shared" si="12"/>
        <v>27436000</v>
      </c>
      <c r="G142" s="71">
        <f t="shared" si="13"/>
        <v>3101177.5999999996</v>
      </c>
      <c r="H142" s="71">
        <f t="shared" si="14"/>
        <v>30537177.600000001</v>
      </c>
      <c r="I142" s="71">
        <v>74.120668244313535</v>
      </c>
      <c r="J142" s="71">
        <f t="shared" si="15"/>
        <v>411992.74538843334</v>
      </c>
      <c r="K142" s="71">
        <v>47893.016210000002</v>
      </c>
      <c r="L142" s="75">
        <f t="shared" si="10"/>
        <v>7.3080562388874837E-2</v>
      </c>
      <c r="M142" s="75">
        <f t="shared" si="11"/>
        <v>0.11079458175455703</v>
      </c>
    </row>
    <row r="143" spans="1:13" x14ac:dyDescent="0.25">
      <c r="A143" s="70">
        <v>38200</v>
      </c>
      <c r="B143" s="71">
        <v>27741</v>
      </c>
      <c r="C143" s="71">
        <v>4995</v>
      </c>
      <c r="D143" s="73">
        <v>626.75</v>
      </c>
      <c r="F143" s="71">
        <f t="shared" si="12"/>
        <v>27741000</v>
      </c>
      <c r="G143" s="71">
        <f t="shared" si="13"/>
        <v>3130616.25</v>
      </c>
      <c r="H143" s="71">
        <f t="shared" si="14"/>
        <v>30871616.25</v>
      </c>
      <c r="I143" s="71">
        <v>74.401726582188161</v>
      </c>
      <c r="J143" s="71">
        <f t="shared" si="15"/>
        <v>414931.44941868447</v>
      </c>
      <c r="K143" s="71">
        <v>48108.909469999999</v>
      </c>
      <c r="L143" s="75">
        <f t="shared" si="10"/>
        <v>7.7710044239313936E-2</v>
      </c>
      <c r="M143" s="75">
        <f t="shared" si="11"/>
        <v>0.11475225175338788</v>
      </c>
    </row>
    <row r="144" spans="1:13" x14ac:dyDescent="0.25">
      <c r="A144" s="70">
        <v>38231</v>
      </c>
      <c r="B144" s="71">
        <v>28093</v>
      </c>
      <c r="C144" s="71">
        <v>5104</v>
      </c>
      <c r="D144" s="73">
        <v>610.75</v>
      </c>
      <c r="F144" s="71">
        <f t="shared" si="12"/>
        <v>28093000</v>
      </c>
      <c r="G144" s="71">
        <f t="shared" si="13"/>
        <v>3117268</v>
      </c>
      <c r="H144" s="71">
        <f t="shared" si="14"/>
        <v>31210268</v>
      </c>
      <c r="I144" s="71">
        <v>74.440177560008138</v>
      </c>
      <c r="J144" s="71">
        <f t="shared" si="15"/>
        <v>419266.43679537979</v>
      </c>
      <c r="K144" s="71">
        <v>48290.596060000003</v>
      </c>
      <c r="L144" s="75">
        <f t="shared" ref="L144:L207" si="16">J144/J132-1</f>
        <v>8.9921338958284913E-2</v>
      </c>
      <c r="M144" s="75">
        <f t="shared" ref="M144:M207" si="17">K144/K132-1</f>
        <v>0.1210453493630832</v>
      </c>
    </row>
    <row r="145" spans="1:13" x14ac:dyDescent="0.25">
      <c r="A145" s="70">
        <v>38261</v>
      </c>
      <c r="B145" s="71">
        <v>28697</v>
      </c>
      <c r="C145" s="71">
        <v>5215</v>
      </c>
      <c r="D145" s="73">
        <v>613.75</v>
      </c>
      <c r="F145" s="71">
        <f t="shared" si="12"/>
        <v>28697000</v>
      </c>
      <c r="G145" s="71">
        <f t="shared" si="13"/>
        <v>3200706.25</v>
      </c>
      <c r="H145" s="71">
        <f t="shared" si="14"/>
        <v>31897706.25</v>
      </c>
      <c r="I145" s="71">
        <v>74.657150934849454</v>
      </c>
      <c r="J145" s="71">
        <f t="shared" si="15"/>
        <v>427255.87369167025</v>
      </c>
      <c r="K145" s="71">
        <v>49197.895920000003</v>
      </c>
      <c r="L145" s="75">
        <f t="shared" si="16"/>
        <v>0.10002976513303219</v>
      </c>
      <c r="M145" s="75">
        <f t="shared" si="17"/>
        <v>0.13878000935409829</v>
      </c>
    </row>
    <row r="146" spans="1:13" x14ac:dyDescent="0.25">
      <c r="A146" s="70">
        <v>38292</v>
      </c>
      <c r="B146" s="71">
        <v>29033</v>
      </c>
      <c r="C146" s="71">
        <v>5316</v>
      </c>
      <c r="D146" s="73">
        <v>589</v>
      </c>
      <c r="F146" s="71">
        <f t="shared" si="12"/>
        <v>29033000</v>
      </c>
      <c r="G146" s="71">
        <f t="shared" si="13"/>
        <v>3131124</v>
      </c>
      <c r="H146" s="71">
        <f t="shared" si="14"/>
        <v>32164124</v>
      </c>
      <c r="I146" s="71">
        <v>74.848490324477439</v>
      </c>
      <c r="J146" s="71">
        <f t="shared" si="15"/>
        <v>429723.08273105515</v>
      </c>
      <c r="K146" s="71">
        <v>49392.130380000002</v>
      </c>
      <c r="L146" s="75">
        <f t="shared" si="16"/>
        <v>9.3729170191151567E-2</v>
      </c>
      <c r="M146" s="75">
        <f t="shared" si="17"/>
        <v>0.12628320534482507</v>
      </c>
    </row>
    <row r="147" spans="1:13" x14ac:dyDescent="0.25">
      <c r="A147" s="70">
        <v>38322</v>
      </c>
      <c r="B147" s="71">
        <v>29325</v>
      </c>
      <c r="C147" s="71">
        <v>5303</v>
      </c>
      <c r="D147" s="73">
        <v>555.75</v>
      </c>
      <c r="F147" s="71">
        <f t="shared" si="12"/>
        <v>29325000</v>
      </c>
      <c r="G147" s="71">
        <f t="shared" si="13"/>
        <v>2947142.25</v>
      </c>
      <c r="H147" s="71">
        <f t="shared" si="14"/>
        <v>32272142.25</v>
      </c>
      <c r="I147" s="71">
        <v>74.567431986602841</v>
      </c>
      <c r="J147" s="71">
        <f t="shared" si="15"/>
        <v>432791.38613487687</v>
      </c>
      <c r="K147" s="71">
        <v>49808.73328</v>
      </c>
      <c r="L147" s="75">
        <f t="shared" si="16"/>
        <v>0.10339158795697778</v>
      </c>
      <c r="M147" s="75">
        <f t="shared" si="17"/>
        <v>0.12933094142953006</v>
      </c>
    </row>
    <row r="148" spans="1:13" x14ac:dyDescent="0.25">
      <c r="A148" s="70">
        <v>38353</v>
      </c>
      <c r="B148" s="71">
        <v>29612</v>
      </c>
      <c r="C148" s="71">
        <v>5470</v>
      </c>
      <c r="D148" s="73">
        <v>581.5</v>
      </c>
      <c r="F148" s="71">
        <f t="shared" si="12"/>
        <v>29612000</v>
      </c>
      <c r="G148" s="71">
        <f t="shared" si="13"/>
        <v>3180805</v>
      </c>
      <c r="H148" s="71">
        <f t="shared" si="14"/>
        <v>32792805</v>
      </c>
      <c r="I148" s="71">
        <v>74.331233122851529</v>
      </c>
      <c r="J148" s="71">
        <f t="shared" si="15"/>
        <v>441171.27649155818</v>
      </c>
      <c r="K148" s="71">
        <v>50962.756589999997</v>
      </c>
      <c r="L148" s="75">
        <f t="shared" si="16"/>
        <v>0.12187394011834796</v>
      </c>
      <c r="M148" s="75">
        <f t="shared" si="17"/>
        <v>0.13104766769753917</v>
      </c>
    </row>
    <row r="149" spans="1:13" x14ac:dyDescent="0.25">
      <c r="A149" s="70">
        <v>38384</v>
      </c>
      <c r="B149" s="71">
        <v>29750</v>
      </c>
      <c r="C149" s="71">
        <v>5545</v>
      </c>
      <c r="D149" s="73">
        <v>574.75</v>
      </c>
      <c r="F149" s="71">
        <f t="shared" si="12"/>
        <v>29750000</v>
      </c>
      <c r="G149" s="71">
        <f t="shared" si="13"/>
        <v>3186988.75</v>
      </c>
      <c r="H149" s="71">
        <f t="shared" si="14"/>
        <v>32936988.75</v>
      </c>
      <c r="I149" s="71">
        <v>74.260739663514897</v>
      </c>
      <c r="J149" s="71">
        <f t="shared" si="15"/>
        <v>443531.65480497223</v>
      </c>
      <c r="K149" s="71">
        <v>51281.729200000002</v>
      </c>
      <c r="L149" s="75">
        <f t="shared" si="16"/>
        <v>0.12616966922261041</v>
      </c>
      <c r="M149" s="75">
        <f t="shared" si="17"/>
        <v>0.13671314543140767</v>
      </c>
    </row>
    <row r="150" spans="1:13" x14ac:dyDescent="0.25">
      <c r="A150" s="70">
        <v>38412</v>
      </c>
      <c r="B150" s="71">
        <v>30203</v>
      </c>
      <c r="C150" s="71">
        <v>5749</v>
      </c>
      <c r="D150" s="73">
        <v>586.1</v>
      </c>
      <c r="F150" s="71">
        <f t="shared" si="12"/>
        <v>30203000</v>
      </c>
      <c r="G150" s="71">
        <f t="shared" si="13"/>
        <v>3369488.9</v>
      </c>
      <c r="H150" s="71">
        <f t="shared" si="14"/>
        <v>33572488.899999999</v>
      </c>
      <c r="I150" s="71">
        <v>74.733137391017522</v>
      </c>
      <c r="J150" s="71">
        <f t="shared" si="15"/>
        <v>449231.6269868688</v>
      </c>
      <c r="K150" s="71">
        <v>51859.102870000002</v>
      </c>
      <c r="L150" s="75">
        <f t="shared" si="16"/>
        <v>0.12518680253607717</v>
      </c>
      <c r="M150" s="75">
        <f t="shared" si="17"/>
        <v>0.12879811327286395</v>
      </c>
    </row>
    <row r="151" spans="1:13" x14ac:dyDescent="0.25">
      <c r="A151" s="70">
        <v>38443</v>
      </c>
      <c r="B151" s="71">
        <v>30634</v>
      </c>
      <c r="C151" s="71">
        <v>5997</v>
      </c>
      <c r="D151" s="73">
        <v>582.38</v>
      </c>
      <c r="F151" s="71">
        <f t="shared" si="12"/>
        <v>30634000</v>
      </c>
      <c r="G151" s="71">
        <f t="shared" si="13"/>
        <v>3492532.86</v>
      </c>
      <c r="H151" s="71">
        <f t="shared" si="14"/>
        <v>34126532.859999999</v>
      </c>
      <c r="I151" s="71">
        <v>75.403283004451453</v>
      </c>
      <c r="J151" s="71">
        <f t="shared" si="15"/>
        <v>452586.83044324914</v>
      </c>
      <c r="K151" s="71">
        <v>52290.379979999998</v>
      </c>
      <c r="L151" s="75">
        <f t="shared" si="16"/>
        <v>0.11773148513717002</v>
      </c>
      <c r="M151" s="75">
        <f t="shared" si="17"/>
        <v>0.12328686174901526</v>
      </c>
    </row>
    <row r="152" spans="1:13" x14ac:dyDescent="0.25">
      <c r="A152" s="70">
        <v>38473</v>
      </c>
      <c r="B152" s="71">
        <v>30963</v>
      </c>
      <c r="C152" s="71">
        <v>6010</v>
      </c>
      <c r="D152" s="73">
        <v>583.5</v>
      </c>
      <c r="F152" s="71">
        <f t="shared" si="12"/>
        <v>30963000</v>
      </c>
      <c r="G152" s="71">
        <f t="shared" si="13"/>
        <v>3506835</v>
      </c>
      <c r="H152" s="71">
        <f t="shared" si="14"/>
        <v>34469835</v>
      </c>
      <c r="I152" s="71">
        <v>75.607439386686096</v>
      </c>
      <c r="J152" s="71">
        <f t="shared" si="15"/>
        <v>455905.33523702272</v>
      </c>
      <c r="K152" s="71">
        <v>52827.391530000001</v>
      </c>
      <c r="L152" s="75">
        <f t="shared" si="16"/>
        <v>0.12108881404561167</v>
      </c>
      <c r="M152" s="75">
        <f t="shared" si="17"/>
        <v>0.12486202248866829</v>
      </c>
    </row>
    <row r="153" spans="1:13" x14ac:dyDescent="0.25">
      <c r="A153" s="70">
        <v>38504</v>
      </c>
      <c r="B153" s="71">
        <v>31209</v>
      </c>
      <c r="C153" s="71">
        <v>5741</v>
      </c>
      <c r="D153" s="73">
        <v>577.75</v>
      </c>
      <c r="F153" s="71">
        <f t="shared" si="12"/>
        <v>31209000</v>
      </c>
      <c r="G153" s="71">
        <f t="shared" si="13"/>
        <v>3316862.75</v>
      </c>
      <c r="H153" s="71">
        <f t="shared" si="14"/>
        <v>34525862.75</v>
      </c>
      <c r="I153" s="71">
        <v>75.920540206077348</v>
      </c>
      <c r="J153" s="71">
        <f t="shared" si="15"/>
        <v>454763.13335341949</v>
      </c>
      <c r="K153" s="71">
        <v>52913.22739</v>
      </c>
      <c r="L153" s="75">
        <f t="shared" si="16"/>
        <v>0.11755233034335721</v>
      </c>
      <c r="M153" s="75">
        <f t="shared" si="17"/>
        <v>0.12185225573148672</v>
      </c>
    </row>
    <row r="154" spans="1:13" x14ac:dyDescent="0.25">
      <c r="A154" s="70">
        <v>38534</v>
      </c>
      <c r="B154" s="71">
        <v>31502</v>
      </c>
      <c r="C154" s="71">
        <v>5823</v>
      </c>
      <c r="D154" s="73">
        <v>560.15</v>
      </c>
      <c r="F154" s="71">
        <f t="shared" si="12"/>
        <v>31502000</v>
      </c>
      <c r="G154" s="71">
        <f t="shared" si="13"/>
        <v>3261753.4499999997</v>
      </c>
      <c r="H154" s="71">
        <f t="shared" si="14"/>
        <v>34763753.450000003</v>
      </c>
      <c r="I154" s="71">
        <v>76.386529437276621</v>
      </c>
      <c r="J154" s="71">
        <f t="shared" si="15"/>
        <v>455103.19301187276</v>
      </c>
      <c r="K154" s="71">
        <v>52881.506690000002</v>
      </c>
      <c r="L154" s="75">
        <f t="shared" si="16"/>
        <v>0.10463885130500095</v>
      </c>
      <c r="M154" s="75">
        <f t="shared" si="17"/>
        <v>0.10415903767945212</v>
      </c>
    </row>
    <row r="155" spans="1:13" x14ac:dyDescent="0.25">
      <c r="A155" s="70">
        <v>38565</v>
      </c>
      <c r="B155" s="71">
        <v>32118</v>
      </c>
      <c r="C155" s="71">
        <v>6005</v>
      </c>
      <c r="D155" s="73">
        <v>542.75</v>
      </c>
      <c r="F155" s="71">
        <f t="shared" si="12"/>
        <v>32118000</v>
      </c>
      <c r="G155" s="71">
        <f t="shared" si="13"/>
        <v>3259213.75</v>
      </c>
      <c r="H155" s="71">
        <f t="shared" si="14"/>
        <v>35377213.75</v>
      </c>
      <c r="I155" s="71">
        <v>76.60991130842126</v>
      </c>
      <c r="J155" s="71">
        <f t="shared" si="15"/>
        <v>461783.77113081451</v>
      </c>
      <c r="K155" s="71">
        <v>53498.818899999998</v>
      </c>
      <c r="L155" s="75">
        <f t="shared" si="16"/>
        <v>0.11291581242581095</v>
      </c>
      <c r="M155" s="75">
        <f t="shared" si="17"/>
        <v>0.11203557697272415</v>
      </c>
    </row>
    <row r="156" spans="1:13" x14ac:dyDescent="0.25">
      <c r="A156" s="70">
        <v>38596</v>
      </c>
      <c r="B156" s="71">
        <v>32771</v>
      </c>
      <c r="C156" s="71">
        <v>6045</v>
      </c>
      <c r="D156" s="73">
        <v>529.75</v>
      </c>
      <c r="F156" s="71">
        <f t="shared" si="12"/>
        <v>32771000</v>
      </c>
      <c r="G156" s="71">
        <f t="shared" si="13"/>
        <v>3202338.75</v>
      </c>
      <c r="H156" s="71">
        <f t="shared" si="14"/>
        <v>35973338.75</v>
      </c>
      <c r="I156" s="71">
        <v>77.368860370629918</v>
      </c>
      <c r="J156" s="71">
        <f t="shared" si="15"/>
        <v>464958.88110116043</v>
      </c>
      <c r="K156" s="71">
        <v>53927.398139999998</v>
      </c>
      <c r="L156" s="75">
        <f t="shared" si="16"/>
        <v>0.10898187952993843</v>
      </c>
      <c r="M156" s="75">
        <f t="shared" si="17"/>
        <v>0.11672670333156354</v>
      </c>
    </row>
    <row r="157" spans="1:13" x14ac:dyDescent="0.25">
      <c r="A157" s="70">
        <v>38626</v>
      </c>
      <c r="B157" s="71">
        <v>33347</v>
      </c>
      <c r="C157" s="71">
        <v>6184</v>
      </c>
      <c r="D157" s="73">
        <v>544</v>
      </c>
      <c r="F157" s="71">
        <f t="shared" si="12"/>
        <v>33347000</v>
      </c>
      <c r="G157" s="71">
        <f t="shared" si="13"/>
        <v>3364096</v>
      </c>
      <c r="H157" s="71">
        <f t="shared" si="14"/>
        <v>36711096</v>
      </c>
      <c r="I157" s="71">
        <v>77.746046153054465</v>
      </c>
      <c r="J157" s="71">
        <f t="shared" si="15"/>
        <v>472192.44986077928</v>
      </c>
      <c r="K157" s="71">
        <v>54759.430330000003</v>
      </c>
      <c r="L157" s="75">
        <f t="shared" si="16"/>
        <v>0.10517485875814447</v>
      </c>
      <c r="M157" s="75">
        <f t="shared" si="17"/>
        <v>0.11304415170607163</v>
      </c>
    </row>
    <row r="158" spans="1:13" x14ac:dyDescent="0.25">
      <c r="A158" s="70">
        <v>38657</v>
      </c>
      <c r="B158" s="71">
        <v>34150</v>
      </c>
      <c r="C158" s="71">
        <v>6206</v>
      </c>
      <c r="D158" s="73">
        <v>516</v>
      </c>
      <c r="F158" s="71">
        <f t="shared" si="12"/>
        <v>34150000</v>
      </c>
      <c r="G158" s="71">
        <f t="shared" si="13"/>
        <v>3202296</v>
      </c>
      <c r="H158" s="71">
        <f t="shared" si="14"/>
        <v>37352296</v>
      </c>
      <c r="I158" s="71">
        <v>77.560199760257902</v>
      </c>
      <c r="J158" s="71">
        <f t="shared" si="15"/>
        <v>481591.02368814987</v>
      </c>
      <c r="K158" s="71">
        <v>55930.402370000003</v>
      </c>
      <c r="L158" s="75">
        <f t="shared" si="16"/>
        <v>0.12070084908507606</v>
      </c>
      <c r="M158" s="75">
        <f t="shared" si="17"/>
        <v>0.13237477184518243</v>
      </c>
    </row>
    <row r="159" spans="1:13" x14ac:dyDescent="0.25">
      <c r="A159" s="70">
        <v>38687</v>
      </c>
      <c r="B159" s="71">
        <v>34625</v>
      </c>
      <c r="C159" s="71">
        <v>6448</v>
      </c>
      <c r="D159" s="73">
        <v>512</v>
      </c>
      <c r="F159" s="71">
        <f t="shared" si="12"/>
        <v>34625000</v>
      </c>
      <c r="G159" s="71">
        <f t="shared" si="13"/>
        <v>3301376</v>
      </c>
      <c r="H159" s="71">
        <f t="shared" si="14"/>
        <v>37926376</v>
      </c>
      <c r="I159" s="71">
        <v>77.299282410765187</v>
      </c>
      <c r="J159" s="71">
        <f t="shared" si="15"/>
        <v>490643.31281189399</v>
      </c>
      <c r="K159" s="71">
        <v>57052.211479999998</v>
      </c>
      <c r="L159" s="75">
        <f t="shared" si="16"/>
        <v>0.13367162224201001</v>
      </c>
      <c r="M159" s="75">
        <f t="shared" si="17"/>
        <v>0.14542586657004009</v>
      </c>
    </row>
    <row r="160" spans="1:13" x14ac:dyDescent="0.25">
      <c r="A160" s="70">
        <v>38718</v>
      </c>
      <c r="B160" s="71">
        <v>34924</v>
      </c>
      <c r="C160" s="71">
        <v>6454</v>
      </c>
      <c r="D160" s="73">
        <v>523.79999999999995</v>
      </c>
      <c r="F160" s="71">
        <f t="shared" si="12"/>
        <v>34924000</v>
      </c>
      <c r="G160" s="71">
        <f t="shared" si="13"/>
        <v>3380605.1999999997</v>
      </c>
      <c r="H160" s="71">
        <f t="shared" si="14"/>
        <v>38304605.200000003</v>
      </c>
      <c r="I160" s="71">
        <v>77.362451874326595</v>
      </c>
      <c r="J160" s="71">
        <f t="shared" si="15"/>
        <v>495131.73732167762</v>
      </c>
      <c r="K160" s="71">
        <v>57543.612009999997</v>
      </c>
      <c r="L160" s="75">
        <f t="shared" si="16"/>
        <v>0.12231181789359291</v>
      </c>
      <c r="M160" s="75">
        <f t="shared" si="17"/>
        <v>0.12913068013458484</v>
      </c>
    </row>
    <row r="161" spans="1:13" x14ac:dyDescent="0.25">
      <c r="A161" s="70">
        <v>38749</v>
      </c>
      <c r="B161" s="71">
        <v>35275</v>
      </c>
      <c r="C161" s="71">
        <v>6670</v>
      </c>
      <c r="D161" s="73">
        <v>515.54999999999995</v>
      </c>
      <c r="F161" s="71">
        <f t="shared" si="12"/>
        <v>35275000</v>
      </c>
      <c r="G161" s="71">
        <f t="shared" si="13"/>
        <v>3438718.4999999995</v>
      </c>
      <c r="H161" s="71">
        <f t="shared" si="14"/>
        <v>38713718.5</v>
      </c>
      <c r="I161" s="71">
        <v>77.292873914461865</v>
      </c>
      <c r="J161" s="71">
        <f t="shared" si="15"/>
        <v>500870.47536676569</v>
      </c>
      <c r="K161" s="71">
        <v>58061.872340000002</v>
      </c>
      <c r="L161" s="75">
        <f t="shared" si="16"/>
        <v>0.1292778541071804</v>
      </c>
      <c r="M161" s="75">
        <f t="shared" si="17"/>
        <v>0.1322136216108718</v>
      </c>
    </row>
    <row r="162" spans="1:13" x14ac:dyDescent="0.25">
      <c r="A162" s="70">
        <v>38777</v>
      </c>
      <c r="B162" s="71">
        <v>35953</v>
      </c>
      <c r="C162" s="71">
        <v>6733</v>
      </c>
      <c r="D162" s="73">
        <v>526.35</v>
      </c>
      <c r="F162" s="71">
        <f t="shared" si="12"/>
        <v>35953000</v>
      </c>
      <c r="G162" s="71">
        <f t="shared" si="13"/>
        <v>3543914.5500000003</v>
      </c>
      <c r="H162" s="71">
        <f t="shared" si="14"/>
        <v>39496914.549999997</v>
      </c>
      <c r="I162" s="71">
        <v>77.746046153054479</v>
      </c>
      <c r="J162" s="71">
        <f t="shared" si="15"/>
        <v>508024.73571767926</v>
      </c>
      <c r="K162" s="71">
        <v>58946.116379999999</v>
      </c>
      <c r="L162" s="75">
        <f t="shared" si="16"/>
        <v>0.13087482091399805</v>
      </c>
      <c r="M162" s="75">
        <f t="shared" si="17"/>
        <v>0.13665900715185275</v>
      </c>
    </row>
    <row r="163" spans="1:13" x14ac:dyDescent="0.25">
      <c r="A163" s="70">
        <v>38808</v>
      </c>
      <c r="B163" s="71">
        <v>36591</v>
      </c>
      <c r="C163" s="71">
        <v>6928</v>
      </c>
      <c r="D163" s="73">
        <v>514.85</v>
      </c>
      <c r="F163" s="71">
        <f t="shared" si="12"/>
        <v>36591000</v>
      </c>
      <c r="G163" s="71">
        <f t="shared" si="13"/>
        <v>3566880.8000000003</v>
      </c>
      <c r="H163" s="71">
        <f t="shared" si="14"/>
        <v>40157880.799999997</v>
      </c>
      <c r="I163" s="71">
        <v>78.243162366298492</v>
      </c>
      <c r="J163" s="71">
        <f t="shared" si="15"/>
        <v>513244.60292132967</v>
      </c>
      <c r="K163" s="71">
        <v>59676.49</v>
      </c>
      <c r="L163" s="75">
        <f t="shared" si="16"/>
        <v>0.13402460787176285</v>
      </c>
      <c r="M163" s="75">
        <f t="shared" si="17"/>
        <v>0.14125179474360361</v>
      </c>
    </row>
    <row r="164" spans="1:13" x14ac:dyDescent="0.25">
      <c r="A164" s="70">
        <v>38838</v>
      </c>
      <c r="B164" s="71">
        <v>37054</v>
      </c>
      <c r="C164" s="71">
        <v>6815</v>
      </c>
      <c r="D164" s="73">
        <v>533.65</v>
      </c>
      <c r="F164" s="71">
        <f t="shared" si="12"/>
        <v>37054000</v>
      </c>
      <c r="G164" s="71">
        <f t="shared" si="13"/>
        <v>3636824.75</v>
      </c>
      <c r="H164" s="71">
        <f t="shared" si="14"/>
        <v>40690824.75</v>
      </c>
      <c r="I164" s="71">
        <v>78.43450175592649</v>
      </c>
      <c r="J164" s="71">
        <f t="shared" si="15"/>
        <v>518787.31730357953</v>
      </c>
      <c r="K164" s="71">
        <v>60264.154369999997</v>
      </c>
      <c r="L164" s="75">
        <f t="shared" si="16"/>
        <v>0.13792771702016782</v>
      </c>
      <c r="M164" s="75">
        <f t="shared" si="17"/>
        <v>0.14077475007973383</v>
      </c>
    </row>
    <row r="165" spans="1:13" x14ac:dyDescent="0.25">
      <c r="A165" s="70">
        <v>38869</v>
      </c>
      <c r="B165" s="71">
        <v>37418</v>
      </c>
      <c r="C165" s="71">
        <v>7031</v>
      </c>
      <c r="D165" s="73">
        <v>538.85</v>
      </c>
      <c r="F165" s="71">
        <f t="shared" si="12"/>
        <v>37418000</v>
      </c>
      <c r="G165" s="71">
        <f t="shared" si="13"/>
        <v>3788654.35</v>
      </c>
      <c r="H165" s="71">
        <f t="shared" si="14"/>
        <v>41206654.350000001</v>
      </c>
      <c r="I165" s="71">
        <v>78.894082490822427</v>
      </c>
      <c r="J165" s="71">
        <f t="shared" si="15"/>
        <v>522303.48651045508</v>
      </c>
      <c r="K165" s="71">
        <v>61023.942110000004</v>
      </c>
      <c r="L165" s="75">
        <f t="shared" si="16"/>
        <v>0.1485176528250951</v>
      </c>
      <c r="M165" s="75">
        <f t="shared" si="17"/>
        <v>0.15328331156630282</v>
      </c>
    </row>
    <row r="166" spans="1:13" x14ac:dyDescent="0.25">
      <c r="A166" s="70">
        <v>38899</v>
      </c>
      <c r="B166" s="71">
        <v>37916</v>
      </c>
      <c r="C166" s="71">
        <v>7042</v>
      </c>
      <c r="D166" s="73">
        <v>541.25</v>
      </c>
      <c r="F166" s="71">
        <f t="shared" si="12"/>
        <v>37916000</v>
      </c>
      <c r="G166" s="71">
        <f t="shared" si="13"/>
        <v>3811482.5</v>
      </c>
      <c r="H166" s="71">
        <f t="shared" si="14"/>
        <v>41727482.5</v>
      </c>
      <c r="I166" s="71">
        <v>79.321620744201724</v>
      </c>
      <c r="J166" s="71">
        <f t="shared" si="15"/>
        <v>526054.33560874651</v>
      </c>
      <c r="K166" s="71">
        <v>61257.695890000003</v>
      </c>
      <c r="L166" s="75">
        <f t="shared" si="16"/>
        <v>0.15590121907807131</v>
      </c>
      <c r="M166" s="75">
        <f t="shared" si="17"/>
        <v>0.15839543394825317</v>
      </c>
    </row>
    <row r="167" spans="1:13" x14ac:dyDescent="0.25">
      <c r="A167" s="70">
        <v>38930</v>
      </c>
      <c r="B167" s="71">
        <v>38624</v>
      </c>
      <c r="C167" s="71">
        <v>7201</v>
      </c>
      <c r="D167" s="73">
        <v>539.99</v>
      </c>
      <c r="F167" s="71">
        <f t="shared" si="12"/>
        <v>38624000</v>
      </c>
      <c r="G167" s="71">
        <f t="shared" si="13"/>
        <v>3888467.99</v>
      </c>
      <c r="H167" s="71">
        <f t="shared" si="14"/>
        <v>42512467.990000002</v>
      </c>
      <c r="I167" s="71">
        <v>79.532185622739703</v>
      </c>
      <c r="J167" s="71">
        <f t="shared" si="15"/>
        <v>534531.61958427192</v>
      </c>
      <c r="K167" s="71">
        <v>62016.534169999999</v>
      </c>
      <c r="L167" s="75">
        <f t="shared" si="16"/>
        <v>0.15753660696068361</v>
      </c>
      <c r="M167" s="75">
        <f t="shared" si="17"/>
        <v>0.15921314610554882</v>
      </c>
    </row>
    <row r="168" spans="1:13" x14ac:dyDescent="0.25">
      <c r="A168" s="70">
        <v>38961</v>
      </c>
      <c r="B168" s="71">
        <v>38943</v>
      </c>
      <c r="C168" s="71">
        <v>7317</v>
      </c>
      <c r="D168" s="73">
        <v>535.03</v>
      </c>
      <c r="F168" s="71">
        <f t="shared" si="12"/>
        <v>38943000</v>
      </c>
      <c r="G168" s="71">
        <f t="shared" si="13"/>
        <v>3914814.51</v>
      </c>
      <c r="H168" s="71">
        <f t="shared" si="14"/>
        <v>42857814.509999998</v>
      </c>
      <c r="I168" s="71">
        <v>79.545002615346363</v>
      </c>
      <c r="J168" s="71">
        <f t="shared" si="15"/>
        <v>538787.01490835799</v>
      </c>
      <c r="K168" s="71">
        <v>62519.325389999998</v>
      </c>
      <c r="L168" s="75">
        <f t="shared" si="16"/>
        <v>0.15878422116026836</v>
      </c>
      <c r="M168" s="75">
        <f t="shared" si="17"/>
        <v>0.15932397160520595</v>
      </c>
    </row>
    <row r="169" spans="1:13" x14ac:dyDescent="0.25">
      <c r="A169" s="70">
        <v>38991</v>
      </c>
      <c r="B169" s="71">
        <v>39409</v>
      </c>
      <c r="C169" s="71">
        <v>7368</v>
      </c>
      <c r="D169" s="73">
        <v>525.04999999999995</v>
      </c>
      <c r="F169" s="71">
        <f t="shared" si="12"/>
        <v>39409000</v>
      </c>
      <c r="G169" s="71">
        <f t="shared" si="13"/>
        <v>3868568.3999999994</v>
      </c>
      <c r="H169" s="71">
        <f t="shared" si="14"/>
        <v>43277568.399999999</v>
      </c>
      <c r="I169" s="71">
        <v>79.340846233111705</v>
      </c>
      <c r="J169" s="71">
        <f t="shared" si="15"/>
        <v>545463.91240705922</v>
      </c>
      <c r="K169" s="71">
        <v>63207.48459</v>
      </c>
      <c r="L169" s="75">
        <f t="shared" si="16"/>
        <v>0.1551728803962944</v>
      </c>
      <c r="M169" s="75">
        <f t="shared" si="17"/>
        <v>0.15427578791614494</v>
      </c>
    </row>
    <row r="170" spans="1:13" x14ac:dyDescent="0.25">
      <c r="A170" s="70">
        <v>39022</v>
      </c>
      <c r="B170" s="71">
        <v>40018</v>
      </c>
      <c r="C170" s="71">
        <v>7545</v>
      </c>
      <c r="D170" s="73">
        <v>526.57000000000005</v>
      </c>
      <c r="F170" s="71">
        <f t="shared" si="12"/>
        <v>40018000</v>
      </c>
      <c r="G170" s="71">
        <f t="shared" si="13"/>
        <v>3972970.6500000004</v>
      </c>
      <c r="H170" s="71">
        <f t="shared" si="14"/>
        <v>43990970.649999999</v>
      </c>
      <c r="I170" s="71">
        <v>79.207183310213694</v>
      </c>
      <c r="J170" s="71">
        <f t="shared" si="15"/>
        <v>555391.17554161791</v>
      </c>
      <c r="K170" s="71">
        <v>64563.986140000001</v>
      </c>
      <c r="L170" s="75">
        <f t="shared" si="16"/>
        <v>0.15324237417941711</v>
      </c>
      <c r="M170" s="75">
        <f t="shared" si="17"/>
        <v>0.15436298335359178</v>
      </c>
    </row>
    <row r="171" spans="1:13" x14ac:dyDescent="0.25">
      <c r="A171" s="70">
        <v>39052</v>
      </c>
      <c r="B171" s="71">
        <v>40460</v>
      </c>
      <c r="C171" s="71">
        <v>7749</v>
      </c>
      <c r="D171" s="73">
        <v>532.35</v>
      </c>
      <c r="F171" s="71">
        <f t="shared" si="12"/>
        <v>40460000</v>
      </c>
      <c r="G171" s="71">
        <f t="shared" si="13"/>
        <v>4125180.1500000004</v>
      </c>
      <c r="H171" s="71">
        <f t="shared" si="14"/>
        <v>44585180.149999999</v>
      </c>
      <c r="I171" s="71">
        <v>79.284085265853662</v>
      </c>
      <c r="J171" s="71">
        <f t="shared" si="15"/>
        <v>562347.15959070402</v>
      </c>
      <c r="K171" s="71">
        <v>65846.871459999995</v>
      </c>
      <c r="L171" s="75">
        <f t="shared" si="16"/>
        <v>0.14614251311787529</v>
      </c>
      <c r="M171" s="75">
        <f t="shared" si="17"/>
        <v>0.15415107936846617</v>
      </c>
    </row>
    <row r="172" spans="1:13" x14ac:dyDescent="0.25">
      <c r="A172" s="70">
        <v>39083</v>
      </c>
      <c r="B172" s="71">
        <v>40757</v>
      </c>
      <c r="C172" s="71">
        <v>8141</v>
      </c>
      <c r="D172" s="73">
        <v>544.9</v>
      </c>
      <c r="F172" s="71">
        <f t="shared" si="12"/>
        <v>40757000</v>
      </c>
      <c r="G172" s="71">
        <f t="shared" si="13"/>
        <v>4436030.8999999994</v>
      </c>
      <c r="H172" s="71">
        <f t="shared" si="14"/>
        <v>45193030.899999999</v>
      </c>
      <c r="I172" s="71">
        <v>79.526692625908296</v>
      </c>
      <c r="J172" s="71">
        <f t="shared" si="15"/>
        <v>568274.99557396362</v>
      </c>
      <c r="K172" s="71">
        <v>66333.386469999998</v>
      </c>
      <c r="L172" s="75">
        <f t="shared" si="16"/>
        <v>0.14772484318605938</v>
      </c>
      <c r="M172" s="75">
        <f t="shared" si="17"/>
        <v>0.15274978669174444</v>
      </c>
    </row>
    <row r="173" spans="1:13" x14ac:dyDescent="0.25">
      <c r="A173" s="70">
        <v>39114</v>
      </c>
      <c r="B173" s="71">
        <v>41353</v>
      </c>
      <c r="C173" s="71">
        <v>8169</v>
      </c>
      <c r="D173" s="73">
        <v>539.54999999999995</v>
      </c>
      <c r="F173" s="71">
        <f t="shared" si="12"/>
        <v>41353000</v>
      </c>
      <c r="G173" s="71">
        <f t="shared" si="13"/>
        <v>4407583.9499999993</v>
      </c>
      <c r="H173" s="71">
        <f t="shared" si="14"/>
        <v>45760583.950000003</v>
      </c>
      <c r="I173" s="71">
        <v>79.392114203538355</v>
      </c>
      <c r="J173" s="71">
        <f t="shared" si="15"/>
        <v>576387.01789302577</v>
      </c>
      <c r="K173" s="71">
        <v>67200.451520000002</v>
      </c>
      <c r="L173" s="75">
        <f t="shared" si="16"/>
        <v>0.15077060086435035</v>
      </c>
      <c r="M173" s="75">
        <f t="shared" si="17"/>
        <v>0.15739380787595181</v>
      </c>
    </row>
    <row r="174" spans="1:13" x14ac:dyDescent="0.25">
      <c r="A174" s="70">
        <v>39142</v>
      </c>
      <c r="B174" s="71">
        <v>41876</v>
      </c>
      <c r="C174" s="71">
        <v>8142</v>
      </c>
      <c r="D174" s="73">
        <v>538.97</v>
      </c>
      <c r="F174" s="71">
        <f t="shared" si="12"/>
        <v>41876000</v>
      </c>
      <c r="G174" s="71">
        <f t="shared" si="13"/>
        <v>4388293.74</v>
      </c>
      <c r="H174" s="71">
        <f t="shared" si="14"/>
        <v>46264293.740000002</v>
      </c>
      <c r="I174" s="71">
        <v>79.73084900814294</v>
      </c>
      <c r="J174" s="71">
        <f t="shared" si="15"/>
        <v>580255.87731136556</v>
      </c>
      <c r="K174" s="71">
        <v>67727.891770000002</v>
      </c>
      <c r="L174" s="75">
        <f t="shared" si="16"/>
        <v>0.14218036350463614</v>
      </c>
      <c r="M174" s="75">
        <f t="shared" si="17"/>
        <v>0.14897971112104669</v>
      </c>
    </row>
    <row r="175" spans="1:13" x14ac:dyDescent="0.25">
      <c r="A175" s="70">
        <v>39173</v>
      </c>
      <c r="B175" s="71">
        <v>42635</v>
      </c>
      <c r="C175" s="71">
        <v>8314</v>
      </c>
      <c r="D175" s="73">
        <v>525.66999999999996</v>
      </c>
      <c r="F175" s="71">
        <f t="shared" si="12"/>
        <v>42635000</v>
      </c>
      <c r="G175" s="71">
        <f t="shared" si="13"/>
        <v>4370420.38</v>
      </c>
      <c r="H175" s="71">
        <f t="shared" si="14"/>
        <v>47005420.380000003</v>
      </c>
      <c r="I175" s="71">
        <v>80.189514243566975</v>
      </c>
      <c r="J175" s="71">
        <f t="shared" si="15"/>
        <v>586179.1385495381</v>
      </c>
      <c r="K175" s="71">
        <v>68444.910969999997</v>
      </c>
      <c r="L175" s="75">
        <f t="shared" si="16"/>
        <v>0.1421048272365133</v>
      </c>
      <c r="M175" s="75">
        <f t="shared" si="17"/>
        <v>0.14693258551231825</v>
      </c>
    </row>
    <row r="176" spans="1:13" x14ac:dyDescent="0.25">
      <c r="A176" s="70">
        <v>39203</v>
      </c>
      <c r="B176" s="71">
        <v>43303</v>
      </c>
      <c r="C176" s="71">
        <v>8161</v>
      </c>
      <c r="D176" s="73">
        <v>525.36</v>
      </c>
      <c r="F176" s="71">
        <f t="shared" si="12"/>
        <v>43303000</v>
      </c>
      <c r="G176" s="71">
        <f t="shared" si="13"/>
        <v>4287462.96</v>
      </c>
      <c r="H176" s="71">
        <f t="shared" si="14"/>
        <v>47590462.960000001</v>
      </c>
      <c r="I176" s="71">
        <v>80.687545956282904</v>
      </c>
      <c r="J176" s="71">
        <f t="shared" si="15"/>
        <v>589811.75342456019</v>
      </c>
      <c r="K176" s="71">
        <v>69079.919540000003</v>
      </c>
      <c r="L176" s="75">
        <f t="shared" si="16"/>
        <v>0.13690472714354951</v>
      </c>
      <c r="M176" s="75">
        <f t="shared" si="17"/>
        <v>0.14628538742739861</v>
      </c>
    </row>
    <row r="177" spans="1:13" x14ac:dyDescent="0.25">
      <c r="A177" s="70">
        <v>39234</v>
      </c>
      <c r="B177" s="71">
        <v>43841</v>
      </c>
      <c r="C177" s="71">
        <v>8226</v>
      </c>
      <c r="D177" s="73">
        <v>527.13</v>
      </c>
      <c r="F177" s="71">
        <f t="shared" si="12"/>
        <v>43841000</v>
      </c>
      <c r="G177" s="71">
        <f t="shared" si="13"/>
        <v>4336171.38</v>
      </c>
      <c r="H177" s="71">
        <f t="shared" si="14"/>
        <v>48177171.380000003</v>
      </c>
      <c r="I177" s="71">
        <v>81.441002021660111</v>
      </c>
      <c r="J177" s="71">
        <f t="shared" si="15"/>
        <v>591559.16779101966</v>
      </c>
      <c r="K177" s="71">
        <v>69439.255399999995</v>
      </c>
      <c r="L177" s="75">
        <f t="shared" si="16"/>
        <v>0.13259662833818409</v>
      </c>
      <c r="M177" s="75">
        <f t="shared" si="17"/>
        <v>0.13790182998716771</v>
      </c>
    </row>
    <row r="178" spans="1:13" x14ac:dyDescent="0.25">
      <c r="A178" s="70">
        <v>39264</v>
      </c>
      <c r="B178" s="71">
        <v>44589</v>
      </c>
      <c r="C178" s="71">
        <v>8117</v>
      </c>
      <c r="D178" s="73">
        <v>522.08000000000004</v>
      </c>
      <c r="F178" s="71">
        <f t="shared" si="12"/>
        <v>44589000</v>
      </c>
      <c r="G178" s="71">
        <f t="shared" si="13"/>
        <v>4237723.3600000003</v>
      </c>
      <c r="H178" s="71">
        <f t="shared" si="14"/>
        <v>48826723.359999999</v>
      </c>
      <c r="I178" s="71">
        <v>82.360163491451999</v>
      </c>
      <c r="J178" s="71">
        <f t="shared" si="15"/>
        <v>592843.93437450659</v>
      </c>
      <c r="K178" s="71">
        <v>69655.278489999997</v>
      </c>
      <c r="L178" s="75">
        <f t="shared" si="16"/>
        <v>0.12696330824547175</v>
      </c>
      <c r="M178" s="75">
        <f t="shared" si="17"/>
        <v>0.13708616489721503</v>
      </c>
    </row>
    <row r="179" spans="1:13" x14ac:dyDescent="0.25">
      <c r="A179" s="70">
        <v>39295</v>
      </c>
      <c r="B179" s="71">
        <v>45432</v>
      </c>
      <c r="C179" s="71">
        <v>8499</v>
      </c>
      <c r="D179" s="73">
        <v>523.70000000000005</v>
      </c>
      <c r="F179" s="71">
        <f t="shared" si="12"/>
        <v>45432000</v>
      </c>
      <c r="G179" s="71">
        <f t="shared" si="13"/>
        <v>4450926.3000000007</v>
      </c>
      <c r="H179" s="71">
        <f t="shared" si="14"/>
        <v>49882926.299999997</v>
      </c>
      <c r="I179" s="71">
        <v>83.253690976030569</v>
      </c>
      <c r="J179" s="71">
        <f t="shared" si="15"/>
        <v>599167.74517975072</v>
      </c>
      <c r="K179" s="71">
        <v>70294.881179999997</v>
      </c>
      <c r="L179" s="75">
        <f t="shared" si="16"/>
        <v>0.12092105167838163</v>
      </c>
      <c r="M179" s="75">
        <f t="shared" si="17"/>
        <v>0.13348612786563274</v>
      </c>
    </row>
    <row r="180" spans="1:13" x14ac:dyDescent="0.25">
      <c r="A180" s="70">
        <v>39326</v>
      </c>
      <c r="B180" s="71">
        <v>46325</v>
      </c>
      <c r="C180" s="71">
        <v>8885</v>
      </c>
      <c r="D180" s="73">
        <v>511.02</v>
      </c>
      <c r="F180" s="71">
        <f t="shared" si="12"/>
        <v>46325000</v>
      </c>
      <c r="G180" s="71">
        <f t="shared" si="13"/>
        <v>4540412.7</v>
      </c>
      <c r="H180" s="71">
        <f t="shared" si="14"/>
        <v>50865412.700000003</v>
      </c>
      <c r="I180" s="71">
        <v>84.19757093156386</v>
      </c>
      <c r="J180" s="71">
        <f t="shared" si="15"/>
        <v>604119.71672370005</v>
      </c>
      <c r="K180" s="71">
        <v>70780.815530000007</v>
      </c>
      <c r="L180" s="75">
        <f t="shared" si="16"/>
        <v>0.12125886483447346</v>
      </c>
      <c r="M180" s="75">
        <f t="shared" si="17"/>
        <v>0.13214298280514458</v>
      </c>
    </row>
    <row r="181" spans="1:13" x14ac:dyDescent="0.25">
      <c r="A181" s="70">
        <v>39356</v>
      </c>
      <c r="B181" s="71">
        <v>47090</v>
      </c>
      <c r="C181" s="71">
        <v>9177</v>
      </c>
      <c r="D181" s="73">
        <v>494.38</v>
      </c>
      <c r="F181" s="71">
        <f t="shared" si="12"/>
        <v>47090000</v>
      </c>
      <c r="G181" s="71">
        <f t="shared" si="13"/>
        <v>4536925.26</v>
      </c>
      <c r="H181" s="71">
        <f t="shared" si="14"/>
        <v>51626925.259999998</v>
      </c>
      <c r="I181" s="71">
        <v>84.459403780528476</v>
      </c>
      <c r="J181" s="71">
        <f t="shared" si="15"/>
        <v>611263.19804665993</v>
      </c>
      <c r="K181" s="71">
        <v>71674.3946</v>
      </c>
      <c r="L181" s="75">
        <f t="shared" si="16"/>
        <v>0.12062995212504024</v>
      </c>
      <c r="M181" s="75">
        <f t="shared" si="17"/>
        <v>0.13395423128955741</v>
      </c>
    </row>
    <row r="182" spans="1:13" x14ac:dyDescent="0.25">
      <c r="A182" s="70">
        <v>39387</v>
      </c>
      <c r="B182" s="71">
        <v>48141</v>
      </c>
      <c r="C182" s="71">
        <v>9363</v>
      </c>
      <c r="D182" s="73">
        <v>505.25</v>
      </c>
      <c r="F182" s="71">
        <f t="shared" si="12"/>
        <v>48141000</v>
      </c>
      <c r="G182" s="71">
        <f t="shared" si="13"/>
        <v>4730655.75</v>
      </c>
      <c r="H182" s="71">
        <f t="shared" si="14"/>
        <v>52871655.75</v>
      </c>
      <c r="I182" s="71">
        <v>85.097506912445766</v>
      </c>
      <c r="J182" s="71">
        <f t="shared" si="15"/>
        <v>621306.75349159213</v>
      </c>
      <c r="K182" s="71">
        <v>73075.924140000003</v>
      </c>
      <c r="L182" s="75">
        <f t="shared" si="16"/>
        <v>0.11868315676008589</v>
      </c>
      <c r="M182" s="75">
        <f t="shared" si="17"/>
        <v>0.13183724408748221</v>
      </c>
    </row>
    <row r="183" spans="1:13" x14ac:dyDescent="0.25">
      <c r="A183" s="70">
        <v>39417</v>
      </c>
      <c r="B183" s="71">
        <v>49184</v>
      </c>
      <c r="C183" s="71">
        <v>9419</v>
      </c>
      <c r="D183" s="73">
        <v>497.95</v>
      </c>
      <c r="F183" s="71">
        <f t="shared" si="12"/>
        <v>49184000</v>
      </c>
      <c r="G183" s="71">
        <f t="shared" si="13"/>
        <v>4690191.05</v>
      </c>
      <c r="H183" s="71">
        <f t="shared" si="14"/>
        <v>53874191.049999997</v>
      </c>
      <c r="I183" s="71">
        <v>85.486594188005071</v>
      </c>
      <c r="J183" s="71">
        <f t="shared" si="15"/>
        <v>630206.30967608804</v>
      </c>
      <c r="K183" s="71">
        <v>73993.46759</v>
      </c>
      <c r="L183" s="75">
        <f t="shared" si="16"/>
        <v>0.12067127739166361</v>
      </c>
      <c r="M183" s="75">
        <f t="shared" si="17"/>
        <v>0.12372032185232706</v>
      </c>
    </row>
    <row r="184" spans="1:13" x14ac:dyDescent="0.25">
      <c r="A184" s="70">
        <v>39448</v>
      </c>
      <c r="B184" s="71">
        <v>50121</v>
      </c>
      <c r="C184" s="71">
        <v>9567</v>
      </c>
      <c r="D184" s="73">
        <v>465.25</v>
      </c>
      <c r="F184" s="71">
        <f t="shared" si="12"/>
        <v>50121000</v>
      </c>
      <c r="G184" s="71">
        <f t="shared" si="13"/>
        <v>4451046.75</v>
      </c>
      <c r="H184" s="71">
        <f t="shared" si="14"/>
        <v>54572046.75</v>
      </c>
      <c r="I184" s="71">
        <v>85.455467205960332</v>
      </c>
      <c r="J184" s="71">
        <f t="shared" si="15"/>
        <v>638602.16946065356</v>
      </c>
      <c r="K184" s="71">
        <v>73906.594459999993</v>
      </c>
      <c r="L184" s="75">
        <f t="shared" si="16"/>
        <v>0.12375553109750803</v>
      </c>
      <c r="M184" s="75">
        <f t="shared" si="17"/>
        <v>0.11416887321778857</v>
      </c>
    </row>
    <row r="185" spans="1:13" x14ac:dyDescent="0.25">
      <c r="A185" s="70">
        <v>39479</v>
      </c>
      <c r="B185" s="71">
        <v>50592</v>
      </c>
      <c r="C185" s="71">
        <v>9797</v>
      </c>
      <c r="D185" s="73">
        <v>454.8</v>
      </c>
      <c r="F185" s="71">
        <f t="shared" si="12"/>
        <v>50592000</v>
      </c>
      <c r="G185" s="71">
        <f t="shared" si="13"/>
        <v>4455675.6000000006</v>
      </c>
      <c r="H185" s="71">
        <f t="shared" si="14"/>
        <v>55047675.600000001</v>
      </c>
      <c r="I185" s="71">
        <v>85.799695007396323</v>
      </c>
      <c r="J185" s="71">
        <f t="shared" si="15"/>
        <v>641583.58133154956</v>
      </c>
      <c r="K185" s="71">
        <v>74397.298859999995</v>
      </c>
      <c r="L185" s="75">
        <f t="shared" si="16"/>
        <v>0.11311247723248319</v>
      </c>
      <c r="M185" s="75">
        <f t="shared" si="17"/>
        <v>0.10709522298162066</v>
      </c>
    </row>
    <row r="186" spans="1:13" x14ac:dyDescent="0.25">
      <c r="A186" s="70">
        <v>39508</v>
      </c>
      <c r="B186" s="71">
        <v>51113</v>
      </c>
      <c r="C186" s="71">
        <v>9828</v>
      </c>
      <c r="D186" s="73">
        <v>435.24</v>
      </c>
      <c r="F186" s="71">
        <f t="shared" si="12"/>
        <v>51113000</v>
      </c>
      <c r="G186" s="71">
        <f t="shared" si="13"/>
        <v>4277538.72</v>
      </c>
      <c r="H186" s="71">
        <f t="shared" si="14"/>
        <v>55390538.719999999</v>
      </c>
      <c r="I186" s="71">
        <v>86.514700094953568</v>
      </c>
      <c r="J186" s="71">
        <f t="shared" si="15"/>
        <v>640244.24357024324</v>
      </c>
      <c r="K186" s="71">
        <v>74268.380550000002</v>
      </c>
      <c r="L186" s="75">
        <f t="shared" si="16"/>
        <v>0.10338260861197246</v>
      </c>
      <c r="M186" s="75">
        <f t="shared" si="17"/>
        <v>9.657009260248528E-2</v>
      </c>
    </row>
    <row r="187" spans="1:13" x14ac:dyDescent="0.25">
      <c r="A187" s="70">
        <v>39539</v>
      </c>
      <c r="B187" s="71">
        <v>52101</v>
      </c>
      <c r="C187" s="71">
        <v>10430</v>
      </c>
      <c r="D187" s="73">
        <v>463.58</v>
      </c>
      <c r="F187" s="71">
        <f t="shared" si="12"/>
        <v>52101000</v>
      </c>
      <c r="G187" s="71">
        <f t="shared" si="13"/>
        <v>4835139.3999999994</v>
      </c>
      <c r="H187" s="71">
        <f t="shared" si="14"/>
        <v>56936139.399999999</v>
      </c>
      <c r="I187" s="71">
        <v>86.846110903782915</v>
      </c>
      <c r="J187" s="71">
        <f t="shared" si="15"/>
        <v>655598.03205326863</v>
      </c>
      <c r="K187" s="71">
        <v>76163.724400000006</v>
      </c>
      <c r="L187" s="75">
        <f t="shared" si="16"/>
        <v>0.11842607308663866</v>
      </c>
      <c r="M187" s="75">
        <f t="shared" si="17"/>
        <v>0.11277410286037526</v>
      </c>
    </row>
    <row r="188" spans="1:13" x14ac:dyDescent="0.25">
      <c r="A188" s="70">
        <v>39569</v>
      </c>
      <c r="B188" s="71">
        <v>52468</v>
      </c>
      <c r="C188" s="71">
        <v>11088</v>
      </c>
      <c r="D188" s="73">
        <v>480.35</v>
      </c>
      <c r="F188" s="71">
        <f t="shared" si="12"/>
        <v>52468000</v>
      </c>
      <c r="G188" s="71">
        <f t="shared" si="13"/>
        <v>5326120.8</v>
      </c>
      <c r="H188" s="71">
        <f t="shared" si="14"/>
        <v>57794120.799999997</v>
      </c>
      <c r="I188" s="71">
        <v>87.848582825518093</v>
      </c>
      <c r="J188" s="71">
        <f t="shared" si="15"/>
        <v>657883.3595390917</v>
      </c>
      <c r="K188" s="71">
        <v>76697.438510000007</v>
      </c>
      <c r="L188" s="75">
        <f t="shared" si="16"/>
        <v>0.11541242730293977</v>
      </c>
      <c r="M188" s="75">
        <f t="shared" si="17"/>
        <v>0.11027110368287496</v>
      </c>
    </row>
    <row r="189" spans="1:13" x14ac:dyDescent="0.25">
      <c r="A189" s="70">
        <v>39600</v>
      </c>
      <c r="B189" s="71">
        <v>52822</v>
      </c>
      <c r="C189" s="71">
        <v>11428</v>
      </c>
      <c r="D189" s="73">
        <v>527.89</v>
      </c>
      <c r="F189" s="71">
        <f t="shared" si="12"/>
        <v>52822000</v>
      </c>
      <c r="G189" s="71">
        <f t="shared" si="13"/>
        <v>6032726.9199999999</v>
      </c>
      <c r="H189" s="71">
        <f t="shared" si="14"/>
        <v>58854726.920000002</v>
      </c>
      <c r="I189" s="71">
        <v>89.156831570869301</v>
      </c>
      <c r="J189" s="71">
        <f t="shared" si="15"/>
        <v>660125.82415759517</v>
      </c>
      <c r="K189" s="71">
        <v>77618.964290000004</v>
      </c>
      <c r="L189" s="75">
        <f t="shared" si="16"/>
        <v>0.11590836572208807</v>
      </c>
      <c r="M189" s="75">
        <f t="shared" si="17"/>
        <v>0.11779661004256692</v>
      </c>
    </row>
    <row r="190" spans="1:13" x14ac:dyDescent="0.25">
      <c r="A190" s="70">
        <v>39630</v>
      </c>
      <c r="B190" s="71">
        <v>53782</v>
      </c>
      <c r="C190" s="71">
        <v>11324</v>
      </c>
      <c r="D190" s="73">
        <v>505.1</v>
      </c>
      <c r="F190" s="71">
        <f t="shared" si="12"/>
        <v>53782000</v>
      </c>
      <c r="G190" s="71">
        <f t="shared" si="13"/>
        <v>5719752.4000000004</v>
      </c>
      <c r="H190" s="71">
        <f t="shared" si="14"/>
        <v>59501752.399999999</v>
      </c>
      <c r="I190" s="71">
        <v>90.164796489435901</v>
      </c>
      <c r="J190" s="71">
        <f t="shared" si="15"/>
        <v>659922.21705919877</v>
      </c>
      <c r="K190" s="71">
        <v>77339.770449999996</v>
      </c>
      <c r="L190" s="75">
        <f t="shared" si="16"/>
        <v>0.11314661211042765</v>
      </c>
      <c r="M190" s="75">
        <f t="shared" si="17"/>
        <v>0.11032174627086189</v>
      </c>
    </row>
    <row r="191" spans="1:13" x14ac:dyDescent="0.25">
      <c r="A191" s="70">
        <v>39661</v>
      </c>
      <c r="B191" s="71">
        <v>54424</v>
      </c>
      <c r="C191" s="71">
        <v>11254</v>
      </c>
      <c r="D191" s="73">
        <v>513.13</v>
      </c>
      <c r="F191" s="71">
        <f t="shared" si="12"/>
        <v>54424000</v>
      </c>
      <c r="G191" s="71">
        <f t="shared" si="13"/>
        <v>5774765.0199999996</v>
      </c>
      <c r="H191" s="71">
        <f t="shared" si="14"/>
        <v>60198765.019999996</v>
      </c>
      <c r="I191" s="71">
        <v>91.000647507284512</v>
      </c>
      <c r="J191" s="71">
        <f t="shared" si="15"/>
        <v>661520.18330618076</v>
      </c>
      <c r="K191" s="71">
        <v>77620.496840000007</v>
      </c>
      <c r="L191" s="75">
        <f t="shared" si="16"/>
        <v>0.10406507798200026</v>
      </c>
      <c r="M191" s="75">
        <f t="shared" si="17"/>
        <v>0.10421264730843971</v>
      </c>
    </row>
    <row r="192" spans="1:13" x14ac:dyDescent="0.25">
      <c r="A192" s="70">
        <v>39692</v>
      </c>
      <c r="B192" s="71">
        <v>54973</v>
      </c>
      <c r="C192" s="71">
        <v>11538</v>
      </c>
      <c r="D192" s="73">
        <v>552.11</v>
      </c>
      <c r="F192" s="71">
        <f t="shared" si="12"/>
        <v>54973000</v>
      </c>
      <c r="G192" s="71">
        <f t="shared" si="13"/>
        <v>6370245.1799999997</v>
      </c>
      <c r="H192" s="71">
        <f t="shared" si="14"/>
        <v>61343245.18</v>
      </c>
      <c r="I192" s="71">
        <v>91.971076947503022</v>
      </c>
      <c r="J192" s="71">
        <f t="shared" si="15"/>
        <v>666984.09125963203</v>
      </c>
      <c r="K192" s="71">
        <v>78458.922139999995</v>
      </c>
      <c r="L192" s="75">
        <f t="shared" si="16"/>
        <v>0.10405946502931895</v>
      </c>
      <c r="M192" s="75">
        <f t="shared" si="17"/>
        <v>0.10847722723321374</v>
      </c>
    </row>
    <row r="193" spans="1:13" x14ac:dyDescent="0.25">
      <c r="A193" s="70">
        <v>39722</v>
      </c>
      <c r="B193" s="71">
        <v>55984</v>
      </c>
      <c r="C193" s="71">
        <v>11667</v>
      </c>
      <c r="D193" s="73">
        <v>670.75</v>
      </c>
      <c r="F193" s="71">
        <f t="shared" si="12"/>
        <v>55984000</v>
      </c>
      <c r="G193" s="71">
        <f t="shared" si="13"/>
        <v>7825640.25</v>
      </c>
      <c r="H193" s="71">
        <f t="shared" si="14"/>
        <v>63809640.25</v>
      </c>
      <c r="I193" s="71">
        <v>92.781293980138301</v>
      </c>
      <c r="J193" s="71">
        <f t="shared" si="15"/>
        <v>687742.51266273286</v>
      </c>
      <c r="K193" s="71">
        <v>80874.16188</v>
      </c>
      <c r="L193" s="75">
        <f t="shared" si="16"/>
        <v>0.12511683160456677</v>
      </c>
      <c r="M193" s="75">
        <f t="shared" si="17"/>
        <v>0.12835500503829866</v>
      </c>
    </row>
    <row r="194" spans="1:13" x14ac:dyDescent="0.25">
      <c r="A194" s="70">
        <v>39753</v>
      </c>
      <c r="B194" s="71">
        <v>56624</v>
      </c>
      <c r="C194" s="71">
        <v>12010</v>
      </c>
      <c r="D194" s="73">
        <v>661.65</v>
      </c>
      <c r="F194" s="71">
        <f t="shared" si="12"/>
        <v>56624000</v>
      </c>
      <c r="G194" s="71">
        <f t="shared" si="13"/>
        <v>7946416.5</v>
      </c>
      <c r="H194" s="71">
        <f t="shared" si="14"/>
        <v>64570416.5</v>
      </c>
      <c r="I194" s="71">
        <v>92.660448049846934</v>
      </c>
      <c r="J194" s="71">
        <f t="shared" si="15"/>
        <v>696849.81951807719</v>
      </c>
      <c r="K194" s="71">
        <v>81508.850699999995</v>
      </c>
      <c r="L194" s="75">
        <f t="shared" si="16"/>
        <v>0.12158738916316536</v>
      </c>
      <c r="M194" s="75">
        <f t="shared" si="17"/>
        <v>0.11539951987256503</v>
      </c>
    </row>
    <row r="195" spans="1:13" x14ac:dyDescent="0.25">
      <c r="A195" s="70">
        <v>39783</v>
      </c>
      <c r="B195" s="71">
        <v>56570</v>
      </c>
      <c r="C195" s="71">
        <v>11990</v>
      </c>
      <c r="D195" s="73">
        <v>638.5</v>
      </c>
      <c r="F195" s="71">
        <f t="shared" si="12"/>
        <v>56570000</v>
      </c>
      <c r="G195" s="71">
        <f t="shared" si="13"/>
        <v>7655615</v>
      </c>
      <c r="H195" s="71">
        <f t="shared" si="14"/>
        <v>64225615</v>
      </c>
      <c r="I195" s="71">
        <v>91.549947190427062</v>
      </c>
      <c r="J195" s="71">
        <f t="shared" si="15"/>
        <v>701536.34131987533</v>
      </c>
      <c r="K195" s="71">
        <v>81440.99669</v>
      </c>
      <c r="L195" s="75">
        <f t="shared" si="16"/>
        <v>0.11318520704822732</v>
      </c>
      <c r="M195" s="75">
        <f t="shared" si="17"/>
        <v>0.10065117019879355</v>
      </c>
    </row>
    <row r="196" spans="1:13" x14ac:dyDescent="0.25">
      <c r="A196" s="70">
        <v>39814</v>
      </c>
      <c r="B196" s="71">
        <v>56300</v>
      </c>
      <c r="C196" s="71">
        <v>11849</v>
      </c>
      <c r="D196" s="73">
        <v>616.85</v>
      </c>
      <c r="F196" s="71">
        <f t="shared" si="12"/>
        <v>56300000</v>
      </c>
      <c r="G196" s="71">
        <f t="shared" si="13"/>
        <v>7309055.6500000004</v>
      </c>
      <c r="H196" s="71">
        <f t="shared" si="14"/>
        <v>63609055.649999999</v>
      </c>
      <c r="I196" s="71">
        <v>90.854167591779799</v>
      </c>
      <c r="J196" s="71">
        <f t="shared" si="15"/>
        <v>700122.59576031985</v>
      </c>
      <c r="K196" s="71">
        <v>80991.142949999994</v>
      </c>
      <c r="L196" s="75">
        <f t="shared" si="16"/>
        <v>9.6336074698313068E-2</v>
      </c>
      <c r="M196" s="75">
        <f t="shared" si="17"/>
        <v>9.5858137447184522E-2</v>
      </c>
    </row>
    <row r="197" spans="1:13" x14ac:dyDescent="0.25">
      <c r="A197" s="70">
        <v>39845</v>
      </c>
      <c r="B197" s="71">
        <v>55757</v>
      </c>
      <c r="C197" s="71">
        <v>11796</v>
      </c>
      <c r="D197" s="73">
        <v>596.75</v>
      </c>
      <c r="F197" s="71">
        <f t="shared" ref="F197:F260" si="18">B197*1000</f>
        <v>55757000</v>
      </c>
      <c r="G197" s="71">
        <f t="shared" ref="G197:G260" si="19">C197*D197</f>
        <v>7039263</v>
      </c>
      <c r="H197" s="71">
        <f t="shared" ref="H197:H260" si="20">F197+G197</f>
        <v>62796263</v>
      </c>
      <c r="I197" s="71">
        <v>90.524587781894269</v>
      </c>
      <c r="J197" s="71">
        <f t="shared" ref="J197:J260" si="21">H197/I197</f>
        <v>693692.89094470546</v>
      </c>
      <c r="K197" s="71">
        <v>80115.570949999994</v>
      </c>
      <c r="L197" s="75">
        <f t="shared" si="16"/>
        <v>8.1219830322041053E-2</v>
      </c>
      <c r="M197" s="75">
        <f t="shared" si="17"/>
        <v>7.6861286331921574E-2</v>
      </c>
    </row>
    <row r="198" spans="1:13" x14ac:dyDescent="0.25">
      <c r="A198" s="70">
        <v>39873</v>
      </c>
      <c r="B198" s="71">
        <v>55263</v>
      </c>
      <c r="C198" s="71">
        <v>11484</v>
      </c>
      <c r="D198" s="73">
        <v>583.20000000000005</v>
      </c>
      <c r="F198" s="71">
        <f t="shared" si="18"/>
        <v>55263000</v>
      </c>
      <c r="G198" s="71">
        <f t="shared" si="19"/>
        <v>6697468.8000000007</v>
      </c>
      <c r="H198" s="71">
        <f t="shared" si="20"/>
        <v>61960468.799999997</v>
      </c>
      <c r="I198" s="71">
        <v>90.872477581217893</v>
      </c>
      <c r="J198" s="71">
        <f t="shared" si="21"/>
        <v>681839.76545178273</v>
      </c>
      <c r="K198" s="71">
        <v>78720.576539999995</v>
      </c>
      <c r="L198" s="75">
        <f t="shared" si="16"/>
        <v>6.4968209084687922E-2</v>
      </c>
      <c r="M198" s="75">
        <f t="shared" si="17"/>
        <v>5.9947395608049181E-2</v>
      </c>
    </row>
    <row r="199" spans="1:13" x14ac:dyDescent="0.25">
      <c r="A199" s="70">
        <v>39904</v>
      </c>
      <c r="B199" s="71">
        <v>55718</v>
      </c>
      <c r="C199" s="71">
        <v>11042</v>
      </c>
      <c r="D199" s="73">
        <v>581.75</v>
      </c>
      <c r="F199" s="71">
        <f t="shared" si="18"/>
        <v>55718000</v>
      </c>
      <c r="G199" s="71">
        <f t="shared" si="19"/>
        <v>6423683.5</v>
      </c>
      <c r="H199" s="71">
        <f t="shared" si="20"/>
        <v>62141683.5</v>
      </c>
      <c r="I199" s="71">
        <v>90.735152660432234</v>
      </c>
      <c r="J199" s="71">
        <f t="shared" si="21"/>
        <v>684868.89235266286</v>
      </c>
      <c r="K199" s="71">
        <v>79048.385209999993</v>
      </c>
      <c r="L199" s="75">
        <f t="shared" si="16"/>
        <v>4.464757193934954E-2</v>
      </c>
      <c r="M199" s="75">
        <f t="shared" si="17"/>
        <v>3.7874471511532226E-2</v>
      </c>
    </row>
    <row r="200" spans="1:13" x14ac:dyDescent="0.25">
      <c r="A200" s="70">
        <v>39934</v>
      </c>
      <c r="B200" s="71">
        <v>55838</v>
      </c>
      <c r="C200" s="71">
        <v>10454</v>
      </c>
      <c r="D200" s="73">
        <v>561.9</v>
      </c>
      <c r="F200" s="71">
        <f t="shared" si="18"/>
        <v>55838000</v>
      </c>
      <c r="G200" s="71">
        <f t="shared" si="19"/>
        <v>5874102.5999999996</v>
      </c>
      <c r="H200" s="71">
        <f t="shared" si="20"/>
        <v>61712102.600000001</v>
      </c>
      <c r="I200" s="71">
        <v>90.506277792456174</v>
      </c>
      <c r="J200" s="71">
        <f t="shared" si="21"/>
        <v>681854.38739967486</v>
      </c>
      <c r="K200" s="71">
        <v>78911.038440000004</v>
      </c>
      <c r="L200" s="75">
        <f t="shared" si="16"/>
        <v>3.6436592464319295E-2</v>
      </c>
      <c r="M200" s="75">
        <f t="shared" si="17"/>
        <v>2.8861458387705818E-2</v>
      </c>
    </row>
    <row r="201" spans="1:13" x14ac:dyDescent="0.25">
      <c r="A201" s="70">
        <v>39965</v>
      </c>
      <c r="B201" s="71">
        <v>55823</v>
      </c>
      <c r="C201" s="71">
        <v>9848</v>
      </c>
      <c r="D201" s="73">
        <v>533.65</v>
      </c>
      <c r="F201" s="71">
        <f t="shared" si="18"/>
        <v>55823000</v>
      </c>
      <c r="G201" s="71">
        <f t="shared" si="19"/>
        <v>5255385.2</v>
      </c>
      <c r="H201" s="71">
        <f t="shared" si="20"/>
        <v>61078385.200000003</v>
      </c>
      <c r="I201" s="71">
        <v>90.817547612903624</v>
      </c>
      <c r="J201" s="71">
        <f t="shared" si="21"/>
        <v>672539.4684773651</v>
      </c>
      <c r="K201" s="71">
        <v>77560.480689999997</v>
      </c>
      <c r="L201" s="75">
        <f t="shared" si="16"/>
        <v>1.8804966970670023E-2</v>
      </c>
      <c r="M201" s="75">
        <f t="shared" si="17"/>
        <v>-7.5347050215068823E-4</v>
      </c>
    </row>
    <row r="202" spans="1:13" x14ac:dyDescent="0.25">
      <c r="A202" s="70">
        <v>39995</v>
      </c>
      <c r="B202" s="71">
        <v>55510</v>
      </c>
      <c r="C202" s="71">
        <v>9814</v>
      </c>
      <c r="D202" s="73">
        <v>540.73</v>
      </c>
      <c r="F202" s="71">
        <f t="shared" si="18"/>
        <v>55510000</v>
      </c>
      <c r="G202" s="71">
        <f t="shared" si="19"/>
        <v>5306724.22</v>
      </c>
      <c r="H202" s="71">
        <f t="shared" si="20"/>
        <v>60816724.219999999</v>
      </c>
      <c r="I202" s="71">
        <v>90.423882839984799</v>
      </c>
      <c r="J202" s="71">
        <f t="shared" si="21"/>
        <v>672573.68639678985</v>
      </c>
      <c r="K202" s="71">
        <v>78038.632670000006</v>
      </c>
      <c r="L202" s="75">
        <f t="shared" si="16"/>
        <v>1.9171152312418949E-2</v>
      </c>
      <c r="M202" s="75">
        <f t="shared" si="17"/>
        <v>9.0362593001465097E-3</v>
      </c>
    </row>
    <row r="203" spans="1:13" x14ac:dyDescent="0.25">
      <c r="A203" s="70">
        <v>40026</v>
      </c>
      <c r="B203" s="71">
        <v>56330</v>
      </c>
      <c r="C203" s="71">
        <v>9706</v>
      </c>
      <c r="D203" s="73">
        <v>553.65</v>
      </c>
      <c r="F203" s="71">
        <f t="shared" si="18"/>
        <v>56330000</v>
      </c>
      <c r="G203" s="71">
        <f t="shared" si="19"/>
        <v>5373726.8999999994</v>
      </c>
      <c r="H203" s="71">
        <f t="shared" si="20"/>
        <v>61703726.899999999</v>
      </c>
      <c r="I203" s="71">
        <v>90.094303030099255</v>
      </c>
      <c r="J203" s="71">
        <f t="shared" si="21"/>
        <v>684879.3411430869</v>
      </c>
      <c r="K203" s="71">
        <v>78964.423890000005</v>
      </c>
      <c r="L203" s="75">
        <f t="shared" si="16"/>
        <v>3.5311330517778794E-2</v>
      </c>
      <c r="M203" s="75">
        <f t="shared" si="17"/>
        <v>1.7314074306561622E-2</v>
      </c>
    </row>
    <row r="204" spans="1:13" x14ac:dyDescent="0.25">
      <c r="A204" s="70">
        <v>40057</v>
      </c>
      <c r="B204" s="71">
        <v>56454</v>
      </c>
      <c r="C204" s="71">
        <v>10389</v>
      </c>
      <c r="D204" s="73">
        <v>549.70000000000005</v>
      </c>
      <c r="F204" s="71">
        <f t="shared" si="18"/>
        <v>56454000</v>
      </c>
      <c r="G204" s="71">
        <f t="shared" si="19"/>
        <v>5710833.3000000007</v>
      </c>
      <c r="H204" s="71">
        <f t="shared" si="20"/>
        <v>62164833.299999997</v>
      </c>
      <c r="I204" s="71">
        <v>90.982337517846403</v>
      </c>
      <c r="J204" s="71">
        <f t="shared" si="21"/>
        <v>683262.65290563914</v>
      </c>
      <c r="K204" s="71">
        <v>78381.771059999999</v>
      </c>
      <c r="L204" s="75">
        <f t="shared" si="16"/>
        <v>2.4406221766495539E-2</v>
      </c>
      <c r="M204" s="75">
        <f t="shared" si="17"/>
        <v>-9.8333086786905888E-4</v>
      </c>
    </row>
    <row r="205" spans="1:13" x14ac:dyDescent="0.25">
      <c r="A205" s="70">
        <v>40087</v>
      </c>
      <c r="B205" s="71">
        <v>56643</v>
      </c>
      <c r="C205" s="71">
        <v>10522</v>
      </c>
      <c r="D205" s="73">
        <v>530.77</v>
      </c>
      <c r="F205" s="71">
        <f t="shared" si="18"/>
        <v>56643000</v>
      </c>
      <c r="G205" s="71">
        <f t="shared" si="19"/>
        <v>5584761.9399999995</v>
      </c>
      <c r="H205" s="71">
        <f t="shared" si="20"/>
        <v>62227761.939999998</v>
      </c>
      <c r="I205" s="71">
        <v>90.982337517846403</v>
      </c>
      <c r="J205" s="71">
        <f t="shared" si="21"/>
        <v>683954.31066819839</v>
      </c>
      <c r="K205" s="71">
        <v>78735.257830000002</v>
      </c>
      <c r="L205" s="75">
        <f t="shared" si="16"/>
        <v>-5.5081690091655089E-3</v>
      </c>
      <c r="M205" s="75">
        <f t="shared" si="17"/>
        <v>-2.6447310244447131E-2</v>
      </c>
    </row>
    <row r="206" spans="1:13" x14ac:dyDescent="0.25">
      <c r="A206" s="70">
        <v>40118</v>
      </c>
      <c r="B206" s="71">
        <v>57063</v>
      </c>
      <c r="C206" s="71">
        <v>10741</v>
      </c>
      <c r="D206" s="73">
        <v>497.05</v>
      </c>
      <c r="F206" s="71">
        <f t="shared" si="18"/>
        <v>57063000</v>
      </c>
      <c r="G206" s="71">
        <f t="shared" si="19"/>
        <v>5338814.05</v>
      </c>
      <c r="H206" s="71">
        <f t="shared" si="20"/>
        <v>62401814.049999997</v>
      </c>
      <c r="I206" s="71">
        <v>90.561207760770429</v>
      </c>
      <c r="J206" s="71">
        <f t="shared" si="21"/>
        <v>689056.77820510918</v>
      </c>
      <c r="K206" s="71">
        <v>78885.936040000001</v>
      </c>
      <c r="L206" s="75">
        <f t="shared" si="16"/>
        <v>-1.1183243641158525E-2</v>
      </c>
      <c r="M206" s="75">
        <f t="shared" si="17"/>
        <v>-3.2179507347660286E-2</v>
      </c>
    </row>
    <row r="207" spans="1:13" x14ac:dyDescent="0.25">
      <c r="A207" s="70">
        <v>40148</v>
      </c>
      <c r="B207" s="71">
        <v>58236</v>
      </c>
      <c r="C207" s="71">
        <v>10771</v>
      </c>
      <c r="D207" s="73">
        <v>507.45</v>
      </c>
      <c r="F207" s="71">
        <f t="shared" si="18"/>
        <v>58236000</v>
      </c>
      <c r="G207" s="71">
        <f t="shared" si="19"/>
        <v>5465743.9500000002</v>
      </c>
      <c r="H207" s="71">
        <f t="shared" si="20"/>
        <v>63701743.950000003</v>
      </c>
      <c r="I207" s="71">
        <v>90.286557919199154</v>
      </c>
      <c r="J207" s="71">
        <f t="shared" si="21"/>
        <v>705550.69789025618</v>
      </c>
      <c r="K207" s="71">
        <v>80831.132310000001</v>
      </c>
      <c r="L207" s="75">
        <f t="shared" si="16"/>
        <v>5.7222360894779722E-3</v>
      </c>
      <c r="M207" s="75">
        <f t="shared" si="17"/>
        <v>-7.4884198964485504E-3</v>
      </c>
    </row>
    <row r="208" spans="1:13" x14ac:dyDescent="0.25">
      <c r="A208" s="70">
        <v>40179</v>
      </c>
      <c r="B208" s="71">
        <v>58089</v>
      </c>
      <c r="C208" s="71">
        <v>11118</v>
      </c>
      <c r="D208" s="73">
        <v>524.75</v>
      </c>
      <c r="F208" s="71">
        <f t="shared" si="18"/>
        <v>58089000</v>
      </c>
      <c r="G208" s="71">
        <f t="shared" si="19"/>
        <v>5834170.5</v>
      </c>
      <c r="H208" s="71">
        <f t="shared" si="20"/>
        <v>63923170.5</v>
      </c>
      <c r="I208" s="71">
        <v>90.758359849839124</v>
      </c>
      <c r="J208" s="71">
        <f t="shared" si="21"/>
        <v>704322.67182617343</v>
      </c>
      <c r="K208" s="71">
        <v>81011.419890000005</v>
      </c>
      <c r="L208" s="75">
        <f t="shared" ref="L208:L219" si="22">J208/J196-1</f>
        <v>5.999058009679592E-3</v>
      </c>
      <c r="M208" s="75">
        <f t="shared" ref="M208:M219" si="23">K208/K196-1</f>
        <v>2.5035996852795783E-4</v>
      </c>
    </row>
    <row r="209" spans="1:13" x14ac:dyDescent="0.25">
      <c r="A209" s="70">
        <v>40210</v>
      </c>
      <c r="B209" s="71">
        <v>57926</v>
      </c>
      <c r="C209" s="71">
        <v>11331</v>
      </c>
      <c r="D209" s="73">
        <v>524.54999999999995</v>
      </c>
      <c r="F209" s="71">
        <f t="shared" si="18"/>
        <v>57926000</v>
      </c>
      <c r="G209" s="71">
        <f t="shared" si="19"/>
        <v>5943676.0499999998</v>
      </c>
      <c r="H209" s="71">
        <f t="shared" si="20"/>
        <v>63869676.049999997</v>
      </c>
      <c r="I209" s="71">
        <v>91.012407043260652</v>
      </c>
      <c r="J209" s="71">
        <f t="shared" si="21"/>
        <v>701768.89201096527</v>
      </c>
      <c r="K209" s="71">
        <v>81041.830059999993</v>
      </c>
      <c r="L209" s="75">
        <f t="shared" si="22"/>
        <v>1.1642040983383062E-2</v>
      </c>
      <c r="M209" s="75">
        <f t="shared" si="23"/>
        <v>1.1561536652819671E-2</v>
      </c>
    </row>
    <row r="210" spans="1:13" x14ac:dyDescent="0.25">
      <c r="A210" s="70">
        <v>40238</v>
      </c>
      <c r="B210" s="71">
        <v>58355</v>
      </c>
      <c r="C210" s="71">
        <v>11020</v>
      </c>
      <c r="D210" s="73">
        <v>524.4</v>
      </c>
      <c r="F210" s="71">
        <f t="shared" si="18"/>
        <v>58355000</v>
      </c>
      <c r="G210" s="71">
        <f t="shared" si="19"/>
        <v>5778888</v>
      </c>
      <c r="H210" s="71">
        <f t="shared" si="20"/>
        <v>64133888</v>
      </c>
      <c r="I210" s="71">
        <v>91.084991955666794</v>
      </c>
      <c r="J210" s="71">
        <f t="shared" si="21"/>
        <v>704110.37672611827</v>
      </c>
      <c r="K210" s="71">
        <v>81023.523499999996</v>
      </c>
      <c r="L210" s="75">
        <f t="shared" si="22"/>
        <v>3.2662529237465598E-2</v>
      </c>
      <c r="M210" s="75">
        <f t="shared" si="23"/>
        <v>2.9254701390935667E-2</v>
      </c>
    </row>
    <row r="211" spans="1:13" x14ac:dyDescent="0.25">
      <c r="A211" s="70">
        <v>40269</v>
      </c>
      <c r="B211" s="71">
        <v>58971</v>
      </c>
      <c r="C211" s="71">
        <v>11191</v>
      </c>
      <c r="D211" s="73">
        <v>518.85</v>
      </c>
      <c r="F211" s="71">
        <f t="shared" si="18"/>
        <v>58971000</v>
      </c>
      <c r="G211" s="71">
        <f t="shared" si="19"/>
        <v>5806450.3500000006</v>
      </c>
      <c r="H211" s="71">
        <f t="shared" si="20"/>
        <v>64777450.350000001</v>
      </c>
      <c r="I211" s="71">
        <v>91.511428316052914</v>
      </c>
      <c r="J211" s="71">
        <f t="shared" si="21"/>
        <v>707861.86536481755</v>
      </c>
      <c r="K211" s="71">
        <v>81455.068719999996</v>
      </c>
      <c r="L211" s="75">
        <f t="shared" si="22"/>
        <v>3.3572809728836139E-2</v>
      </c>
      <c r="M211" s="75">
        <f t="shared" si="23"/>
        <v>3.0445701118453128E-2</v>
      </c>
    </row>
    <row r="212" spans="1:13" x14ac:dyDescent="0.25">
      <c r="A212" s="70">
        <v>40299</v>
      </c>
      <c r="B212" s="71">
        <v>59489</v>
      </c>
      <c r="C212" s="71">
        <v>11464</v>
      </c>
      <c r="D212" s="73">
        <v>530.35</v>
      </c>
      <c r="F212" s="71">
        <f t="shared" si="18"/>
        <v>59489000</v>
      </c>
      <c r="G212" s="71">
        <f t="shared" si="19"/>
        <v>6079932.4000000004</v>
      </c>
      <c r="H212" s="71">
        <f t="shared" si="20"/>
        <v>65568932.399999999</v>
      </c>
      <c r="I212" s="71">
        <v>91.838060421880598</v>
      </c>
      <c r="J212" s="71">
        <f t="shared" si="21"/>
        <v>713962.51291450474</v>
      </c>
      <c r="K212" s="71">
        <v>82061.425659999994</v>
      </c>
      <c r="L212" s="75">
        <f t="shared" si="22"/>
        <v>4.708941690215962E-2</v>
      </c>
      <c r="M212" s="75">
        <f t="shared" si="23"/>
        <v>3.9923276670543295E-2</v>
      </c>
    </row>
    <row r="213" spans="1:13" x14ac:dyDescent="0.25">
      <c r="A213" s="70">
        <v>40330</v>
      </c>
      <c r="B213" s="71">
        <v>59955</v>
      </c>
      <c r="C213" s="71">
        <v>11496</v>
      </c>
      <c r="D213" s="73">
        <v>546.04</v>
      </c>
      <c r="F213" s="71">
        <f t="shared" si="18"/>
        <v>59955000</v>
      </c>
      <c r="G213" s="71">
        <f t="shared" si="19"/>
        <v>6277275.8399999999</v>
      </c>
      <c r="H213" s="71">
        <f t="shared" si="20"/>
        <v>66232275.840000004</v>
      </c>
      <c r="I213" s="71">
        <v>91.838060421880598</v>
      </c>
      <c r="J213" s="71">
        <f t="shared" si="21"/>
        <v>721185.48165919271</v>
      </c>
      <c r="K213" s="71">
        <v>82940.694099999993</v>
      </c>
      <c r="L213" s="75">
        <f t="shared" si="22"/>
        <v>7.2331833984349725E-2</v>
      </c>
      <c r="M213" s="75">
        <f t="shared" si="23"/>
        <v>6.9367974026670387E-2</v>
      </c>
    </row>
    <row r="214" spans="1:13" x14ac:dyDescent="0.25">
      <c r="A214" s="70">
        <v>40360</v>
      </c>
      <c r="B214" s="71">
        <v>60014</v>
      </c>
      <c r="C214" s="71">
        <v>11803</v>
      </c>
      <c r="D214" s="73">
        <v>521.25</v>
      </c>
      <c r="F214" s="71">
        <f t="shared" si="18"/>
        <v>60014000</v>
      </c>
      <c r="G214" s="71">
        <f t="shared" si="19"/>
        <v>6152313.75</v>
      </c>
      <c r="H214" s="71">
        <f t="shared" si="20"/>
        <v>66166313.75</v>
      </c>
      <c r="I214" s="71">
        <v>92.427812835180561</v>
      </c>
      <c r="J214" s="71">
        <f t="shared" si="21"/>
        <v>715870.1663533824</v>
      </c>
      <c r="K214" s="71">
        <v>81985.617169999998</v>
      </c>
      <c r="L214" s="75">
        <f t="shared" si="22"/>
        <v>6.4374329285088239E-2</v>
      </c>
      <c r="M214" s="75">
        <f t="shared" si="23"/>
        <v>5.057731491389017E-2</v>
      </c>
    </row>
    <row r="215" spans="1:13" x14ac:dyDescent="0.25">
      <c r="A215" s="70">
        <v>40391</v>
      </c>
      <c r="B215" s="71">
        <v>60745</v>
      </c>
      <c r="C215" s="71">
        <v>12173</v>
      </c>
      <c r="D215" s="73">
        <v>502.75</v>
      </c>
      <c r="F215" s="71">
        <f t="shared" si="18"/>
        <v>60745000</v>
      </c>
      <c r="G215" s="71">
        <f t="shared" si="19"/>
        <v>6119975.75</v>
      </c>
      <c r="H215" s="71">
        <f t="shared" si="20"/>
        <v>66864975.75</v>
      </c>
      <c r="I215" s="71">
        <v>92.337081694672861</v>
      </c>
      <c r="J215" s="71">
        <f t="shared" si="21"/>
        <v>724140.01528767822</v>
      </c>
      <c r="K215" s="71">
        <v>82619.810970000006</v>
      </c>
      <c r="L215" s="75">
        <f t="shared" si="22"/>
        <v>5.7324950230012606E-2</v>
      </c>
      <c r="M215" s="75">
        <f t="shared" si="23"/>
        <v>4.6291569037368863E-2</v>
      </c>
    </row>
    <row r="216" spans="1:13" x14ac:dyDescent="0.25">
      <c r="A216" s="70">
        <v>40422</v>
      </c>
      <c r="B216" s="71">
        <v>61213</v>
      </c>
      <c r="C216" s="71">
        <v>12294</v>
      </c>
      <c r="D216" s="73">
        <v>483.55</v>
      </c>
      <c r="F216" s="71">
        <f t="shared" si="18"/>
        <v>61213000</v>
      </c>
      <c r="G216" s="71">
        <f t="shared" si="19"/>
        <v>5944763.7000000002</v>
      </c>
      <c r="H216" s="71">
        <f t="shared" si="20"/>
        <v>67157763.700000003</v>
      </c>
      <c r="I216" s="71">
        <v>92.709079370754395</v>
      </c>
      <c r="J216" s="71">
        <f t="shared" si="21"/>
        <v>724392.52073066426</v>
      </c>
      <c r="K216" s="71">
        <v>82695.994359999997</v>
      </c>
      <c r="L216" s="75">
        <f t="shared" si="22"/>
        <v>6.0196276863833331E-2</v>
      </c>
      <c r="M216" s="75">
        <f t="shared" si="23"/>
        <v>5.5041156147103809E-2</v>
      </c>
    </row>
    <row r="217" spans="1:13" x14ac:dyDescent="0.25">
      <c r="A217" s="70">
        <v>40452</v>
      </c>
      <c r="B217" s="71">
        <v>61831</v>
      </c>
      <c r="C217" s="71">
        <v>12828</v>
      </c>
      <c r="D217" s="73">
        <v>489.47</v>
      </c>
      <c r="F217" s="71">
        <f t="shared" si="18"/>
        <v>61831000</v>
      </c>
      <c r="G217" s="71">
        <f t="shared" si="19"/>
        <v>6278921.1600000001</v>
      </c>
      <c r="H217" s="71">
        <f t="shared" si="20"/>
        <v>68109921.159999996</v>
      </c>
      <c r="I217" s="71">
        <v>92.799810511262081</v>
      </c>
      <c r="J217" s="71">
        <f t="shared" si="21"/>
        <v>733944.61459308967</v>
      </c>
      <c r="K217" s="71">
        <v>83932.896959999998</v>
      </c>
      <c r="L217" s="75">
        <f t="shared" si="22"/>
        <v>7.3090121876785208E-2</v>
      </c>
      <c r="M217" s="75">
        <f t="shared" si="23"/>
        <v>6.601412471681245E-2</v>
      </c>
    </row>
    <row r="218" spans="1:13" x14ac:dyDescent="0.25">
      <c r="A218" s="70">
        <v>40483</v>
      </c>
      <c r="B218" s="71">
        <v>62326</v>
      </c>
      <c r="C218" s="71">
        <v>12897</v>
      </c>
      <c r="D218" s="73">
        <v>487.2</v>
      </c>
      <c r="F218" s="71">
        <f t="shared" si="18"/>
        <v>62326000</v>
      </c>
      <c r="G218" s="71">
        <f t="shared" si="19"/>
        <v>6283418.3999999994</v>
      </c>
      <c r="H218" s="71">
        <f t="shared" si="20"/>
        <v>68609418.400000006</v>
      </c>
      <c r="I218" s="71">
        <v>92.863322309617445</v>
      </c>
      <c r="J218" s="71">
        <f t="shared" si="21"/>
        <v>738821.49263675907</v>
      </c>
      <c r="K218" s="71">
        <v>84588.650540000002</v>
      </c>
      <c r="L218" s="75">
        <f t="shared" si="22"/>
        <v>7.2221500470947442E-2</v>
      </c>
      <c r="M218" s="75">
        <f t="shared" si="23"/>
        <v>7.2290636154819454E-2</v>
      </c>
    </row>
    <row r="219" spans="1:13" x14ac:dyDescent="0.25">
      <c r="A219" s="70">
        <v>40513</v>
      </c>
      <c r="B219" s="71">
        <v>63136</v>
      </c>
      <c r="C219" s="71">
        <v>12440</v>
      </c>
      <c r="D219" s="73">
        <v>468</v>
      </c>
      <c r="F219" s="71">
        <f t="shared" si="18"/>
        <v>63136000</v>
      </c>
      <c r="G219" s="71">
        <f t="shared" si="19"/>
        <v>5821920</v>
      </c>
      <c r="H219" s="71">
        <f t="shared" si="20"/>
        <v>68957920</v>
      </c>
      <c r="I219" s="71">
        <v>92.972199678226673</v>
      </c>
      <c r="J219" s="71">
        <f t="shared" si="21"/>
        <v>741704.72720513016</v>
      </c>
      <c r="K219" s="71">
        <v>84954.488150000005</v>
      </c>
      <c r="L219" s="75">
        <f t="shared" si="22"/>
        <v>5.1242284109394465E-2</v>
      </c>
      <c r="M219" s="75">
        <f t="shared" si="23"/>
        <v>5.1011976724342878E-2</v>
      </c>
    </row>
    <row r="220" spans="1:13" x14ac:dyDescent="0.25">
      <c r="A220" s="70">
        <v>40544</v>
      </c>
      <c r="B220" s="71">
        <v>63346</v>
      </c>
      <c r="C220" s="71">
        <v>13483</v>
      </c>
      <c r="D220" s="73">
        <v>483.34</v>
      </c>
      <c r="F220" s="71">
        <f t="shared" si="18"/>
        <v>63346000</v>
      </c>
      <c r="G220" s="71">
        <f t="shared" si="19"/>
        <v>6516873.2199999997</v>
      </c>
      <c r="H220" s="71">
        <f t="shared" si="20"/>
        <v>69862873.219999999</v>
      </c>
      <c r="I220" s="71">
        <v>93.235319985698979</v>
      </c>
      <c r="J220" s="71">
        <f t="shared" si="21"/>
        <v>749317.67521917669</v>
      </c>
      <c r="K220" s="71">
        <v>86103.503549999994</v>
      </c>
      <c r="L220" s="75">
        <f t="shared" ref="L220:M220" si="24">J220/J208-1</f>
        <v>6.3884076422443981E-2</v>
      </c>
      <c r="M220" s="75">
        <f t="shared" si="24"/>
        <v>6.2856368483779068E-2</v>
      </c>
    </row>
    <row r="221" spans="1:13" x14ac:dyDescent="0.25">
      <c r="A221" s="70">
        <v>40575</v>
      </c>
      <c r="B221" s="71">
        <v>63512</v>
      </c>
      <c r="C221" s="71">
        <v>14370</v>
      </c>
      <c r="D221" s="73">
        <v>475.84</v>
      </c>
      <c r="F221" s="71">
        <f t="shared" si="18"/>
        <v>63512000</v>
      </c>
      <c r="G221" s="71">
        <f t="shared" si="19"/>
        <v>6837820.7999999998</v>
      </c>
      <c r="H221" s="71">
        <f t="shared" si="20"/>
        <v>70349820.799999997</v>
      </c>
      <c r="I221" s="71">
        <v>93.434928494815878</v>
      </c>
      <c r="J221" s="71">
        <f t="shared" si="21"/>
        <v>752928.50257709855</v>
      </c>
      <c r="K221" s="71">
        <v>86555.440549999999</v>
      </c>
      <c r="L221" s="75">
        <f t="shared" ref="L221:M221" si="25">J221/J209-1</f>
        <v>7.2900938113019009E-2</v>
      </c>
      <c r="M221" s="75">
        <f t="shared" si="25"/>
        <v>6.8034131089067973E-2</v>
      </c>
    </row>
    <row r="222" spans="1:13" x14ac:dyDescent="0.25">
      <c r="A222" s="70">
        <v>40603</v>
      </c>
      <c r="B222" s="71">
        <v>64215</v>
      </c>
      <c r="C222" s="71">
        <v>14638</v>
      </c>
      <c r="D222" s="73">
        <v>477.5</v>
      </c>
      <c r="F222" s="71">
        <f t="shared" si="18"/>
        <v>64215000</v>
      </c>
      <c r="G222" s="71">
        <f t="shared" si="19"/>
        <v>6989645</v>
      </c>
      <c r="H222" s="71">
        <f t="shared" si="20"/>
        <v>71204645</v>
      </c>
      <c r="I222" s="71">
        <v>94.151704504826597</v>
      </c>
      <c r="J222" s="71">
        <f t="shared" si="21"/>
        <v>756275.68692980765</v>
      </c>
      <c r="K222" s="71">
        <v>87250.35484</v>
      </c>
      <c r="L222" s="75">
        <f t="shared" ref="L222:M222" si="26">J222/J210-1</f>
        <v>7.4086836280187862E-2</v>
      </c>
      <c r="M222" s="75">
        <f t="shared" si="26"/>
        <v>7.6852142081922814E-2</v>
      </c>
    </row>
    <row r="223" spans="1:13" x14ac:dyDescent="0.25">
      <c r="A223" s="70">
        <v>40634</v>
      </c>
      <c r="B223" s="71">
        <v>65328</v>
      </c>
      <c r="C223" s="71">
        <v>15315</v>
      </c>
      <c r="D223" s="73">
        <v>460.43</v>
      </c>
      <c r="F223" s="71">
        <f t="shared" si="18"/>
        <v>65328000</v>
      </c>
      <c r="G223" s="71">
        <f t="shared" si="19"/>
        <v>7051485.4500000002</v>
      </c>
      <c r="H223" s="71">
        <f t="shared" si="20"/>
        <v>72379485.450000003</v>
      </c>
      <c r="I223" s="71">
        <v>94.451117268501974</v>
      </c>
      <c r="J223" s="71">
        <f t="shared" si="21"/>
        <v>766316.879494844</v>
      </c>
      <c r="K223" s="71">
        <v>88107.234160000007</v>
      </c>
      <c r="L223" s="75">
        <f t="shared" ref="L223:M223" si="27">J223/J211-1</f>
        <v>8.2579691024745161E-2</v>
      </c>
      <c r="M223" s="75">
        <f t="shared" si="27"/>
        <v>8.1666685014614382E-2</v>
      </c>
    </row>
    <row r="224" spans="1:13" x14ac:dyDescent="0.25">
      <c r="A224" s="70">
        <v>40664</v>
      </c>
      <c r="B224" s="71">
        <v>65986</v>
      </c>
      <c r="C224" s="71">
        <v>16185</v>
      </c>
      <c r="D224" s="73">
        <v>465.19</v>
      </c>
      <c r="F224" s="71">
        <f t="shared" si="18"/>
        <v>65986000</v>
      </c>
      <c r="G224" s="71">
        <f t="shared" si="19"/>
        <v>7529100.1500000004</v>
      </c>
      <c r="H224" s="71">
        <f t="shared" si="20"/>
        <v>73515100.150000006</v>
      </c>
      <c r="I224" s="71">
        <v>94.832188058634259</v>
      </c>
      <c r="J224" s="71">
        <f t="shared" si="21"/>
        <v>775212.52704351814</v>
      </c>
      <c r="K224" s="71">
        <v>89340.570330000002</v>
      </c>
      <c r="L224" s="75">
        <f t="shared" ref="L224:M224" si="28">J224/J212-1</f>
        <v>8.578883767857981E-2</v>
      </c>
      <c r="M224" s="75">
        <f t="shared" si="28"/>
        <v>8.8703609661368032E-2</v>
      </c>
    </row>
    <row r="225" spans="1:13" x14ac:dyDescent="0.25">
      <c r="A225" s="70">
        <v>40695</v>
      </c>
      <c r="B225" s="71">
        <v>66440</v>
      </c>
      <c r="C225" s="71">
        <v>16281</v>
      </c>
      <c r="D225" s="73">
        <v>467.66</v>
      </c>
      <c r="F225" s="71">
        <f t="shared" si="18"/>
        <v>66440000</v>
      </c>
      <c r="G225" s="71">
        <f t="shared" si="19"/>
        <v>7613972.46</v>
      </c>
      <c r="H225" s="71">
        <f t="shared" si="20"/>
        <v>74053972.459999993</v>
      </c>
      <c r="I225" s="71">
        <v>94.995504111548101</v>
      </c>
      <c r="J225" s="71">
        <f t="shared" si="21"/>
        <v>779552.39200628281</v>
      </c>
      <c r="K225" s="71">
        <v>89730.222089999996</v>
      </c>
      <c r="L225" s="75">
        <f t="shared" ref="L225:M225" si="29">J225/J213-1</f>
        <v>8.0931898702132132E-2</v>
      </c>
      <c r="M225" s="75">
        <f t="shared" si="29"/>
        <v>8.1860033409100641E-2</v>
      </c>
    </row>
    <row r="226" spans="1:13" x14ac:dyDescent="0.25">
      <c r="A226" s="70">
        <v>40725</v>
      </c>
      <c r="B226" s="71">
        <v>66913</v>
      </c>
      <c r="C226" s="71">
        <v>16949</v>
      </c>
      <c r="D226" s="73">
        <v>457.89</v>
      </c>
      <c r="F226" s="71">
        <f t="shared" si="18"/>
        <v>66913000</v>
      </c>
      <c r="G226" s="71">
        <f t="shared" si="19"/>
        <v>7760777.6099999994</v>
      </c>
      <c r="H226" s="71">
        <f t="shared" si="20"/>
        <v>74673777.609999999</v>
      </c>
      <c r="I226" s="71">
        <v>95.113454594208079</v>
      </c>
      <c r="J226" s="71">
        <f t="shared" si="21"/>
        <v>785102.14909749734</v>
      </c>
      <c r="K226" s="71">
        <v>90269.775399999999</v>
      </c>
      <c r="L226" s="75">
        <f t="shared" ref="L226:M226" si="30">J226/J214-1</f>
        <v>9.671024998398825E-2</v>
      </c>
      <c r="M226" s="75">
        <f t="shared" si="30"/>
        <v>0.10104404304016534</v>
      </c>
    </row>
    <row r="227" spans="1:13" x14ac:dyDescent="0.25">
      <c r="A227" s="70">
        <v>40756</v>
      </c>
      <c r="B227" s="71">
        <v>67715</v>
      </c>
      <c r="C227" s="71">
        <v>17435</v>
      </c>
      <c r="D227" s="73">
        <v>460.85</v>
      </c>
      <c r="F227" s="71">
        <f t="shared" si="18"/>
        <v>67715000</v>
      </c>
      <c r="G227" s="71">
        <f t="shared" si="19"/>
        <v>8034919.75</v>
      </c>
      <c r="H227" s="71">
        <f t="shared" si="20"/>
        <v>75749919.75</v>
      </c>
      <c r="I227" s="71">
        <v>95.267697533071157</v>
      </c>
      <c r="J227" s="71">
        <f t="shared" si="21"/>
        <v>795127.0127390686</v>
      </c>
      <c r="K227" s="71">
        <v>91218.348370000007</v>
      </c>
      <c r="L227" s="75">
        <f t="shared" ref="L227:M227" si="31">J227/J215-1</f>
        <v>9.8029380993659654E-2</v>
      </c>
      <c r="M227" s="75">
        <f t="shared" si="31"/>
        <v>0.1040735545028324</v>
      </c>
    </row>
    <row r="228" spans="1:13" x14ac:dyDescent="0.25">
      <c r="A228" s="70">
        <v>40787</v>
      </c>
      <c r="B228" s="71">
        <v>68372</v>
      </c>
      <c r="C228" s="71">
        <v>17644</v>
      </c>
      <c r="D228" s="73">
        <v>519.27</v>
      </c>
      <c r="F228" s="71">
        <f t="shared" si="18"/>
        <v>68372000</v>
      </c>
      <c r="G228" s="71">
        <f t="shared" si="19"/>
        <v>9161999.879999999</v>
      </c>
      <c r="H228" s="71">
        <f t="shared" si="20"/>
        <v>77533999.879999995</v>
      </c>
      <c r="I228" s="71">
        <v>95.739499463711127</v>
      </c>
      <c r="J228" s="71">
        <f t="shared" si="21"/>
        <v>809843.38036348624</v>
      </c>
      <c r="K228" s="71">
        <v>93334.537100000001</v>
      </c>
      <c r="L228" s="75">
        <f t="shared" ref="L228:M228" si="32">J228/J216-1</f>
        <v>0.11796209539357383</v>
      </c>
      <c r="M228" s="75">
        <f t="shared" si="32"/>
        <v>0.12864640932530902</v>
      </c>
    </row>
    <row r="229" spans="1:13" x14ac:dyDescent="0.25">
      <c r="A229" s="70">
        <v>40817</v>
      </c>
      <c r="B229" s="71">
        <v>69349</v>
      </c>
      <c r="C229" s="71">
        <v>17896</v>
      </c>
      <c r="D229" s="73">
        <v>493.25</v>
      </c>
      <c r="F229" s="71">
        <f t="shared" si="18"/>
        <v>69349000</v>
      </c>
      <c r="G229" s="71">
        <f t="shared" si="19"/>
        <v>8827202</v>
      </c>
      <c r="H229" s="71">
        <f t="shared" si="20"/>
        <v>78176202</v>
      </c>
      <c r="I229" s="71">
        <v>96.202228280300332</v>
      </c>
      <c r="J229" s="71">
        <f t="shared" si="21"/>
        <v>812623.60963429383</v>
      </c>
      <c r="K229" s="71">
        <v>93469.436019999994</v>
      </c>
      <c r="L229" s="75">
        <f t="shared" ref="L229:M229" si="33">J229/J217-1</f>
        <v>0.10720018033625744</v>
      </c>
      <c r="M229" s="75">
        <f t="shared" si="33"/>
        <v>0.11362099254771141</v>
      </c>
    </row>
    <row r="230" spans="1:13" x14ac:dyDescent="0.25">
      <c r="A230" s="70">
        <v>40848</v>
      </c>
      <c r="B230" s="71">
        <v>70166</v>
      </c>
      <c r="C230" s="71">
        <v>18147</v>
      </c>
      <c r="D230" s="73">
        <v>525</v>
      </c>
      <c r="F230" s="71">
        <f t="shared" si="18"/>
        <v>70166000</v>
      </c>
      <c r="G230" s="71">
        <f t="shared" si="19"/>
        <v>9527175</v>
      </c>
      <c r="H230" s="71">
        <f t="shared" si="20"/>
        <v>79693175</v>
      </c>
      <c r="I230" s="71">
        <v>96.510714158026474</v>
      </c>
      <c r="J230" s="71">
        <f t="shared" si="21"/>
        <v>825744.32999750203</v>
      </c>
      <c r="K230" s="71">
        <v>94898.394260000001</v>
      </c>
      <c r="L230" s="75">
        <f t="shared" ref="L230:M230" si="34">J230/J218-1</f>
        <v>0.11765066152925052</v>
      </c>
      <c r="M230" s="75">
        <f t="shared" si="34"/>
        <v>0.12188093383904697</v>
      </c>
    </row>
    <row r="231" spans="1:13" x14ac:dyDescent="0.25">
      <c r="A231" s="70">
        <v>40878</v>
      </c>
      <c r="B231" s="71">
        <v>71143</v>
      </c>
      <c r="C231" s="71">
        <v>17433</v>
      </c>
      <c r="D231" s="73">
        <v>520.02</v>
      </c>
      <c r="F231" s="71">
        <f t="shared" si="18"/>
        <v>71143000</v>
      </c>
      <c r="G231" s="71">
        <f t="shared" si="19"/>
        <v>9065508.6600000001</v>
      </c>
      <c r="H231" s="71">
        <f t="shared" si="20"/>
        <v>80208508.659999996</v>
      </c>
      <c r="I231" s="71">
        <v>97.100466571326422</v>
      </c>
      <c r="J231" s="71">
        <f t="shared" si="21"/>
        <v>826036.28481107019</v>
      </c>
      <c r="K231" s="71">
        <v>95128.425889999999</v>
      </c>
      <c r="L231" s="75">
        <f t="shared" ref="L231:M231" si="35">J231/J219-1</f>
        <v>0.11369963613918932</v>
      </c>
      <c r="M231" s="75">
        <f t="shared" si="35"/>
        <v>0.11975750736131063</v>
      </c>
    </row>
    <row r="232" spans="1:13" x14ac:dyDescent="0.25">
      <c r="A232" s="70">
        <v>40909</v>
      </c>
      <c r="B232" s="71">
        <v>72036</v>
      </c>
      <c r="C232" s="71">
        <v>17327</v>
      </c>
      <c r="D232" s="73">
        <v>489.1</v>
      </c>
      <c r="F232" s="71">
        <f t="shared" si="18"/>
        <v>72036000</v>
      </c>
      <c r="G232" s="71">
        <f t="shared" si="19"/>
        <v>8474635.7000000011</v>
      </c>
      <c r="H232" s="71">
        <f t="shared" si="20"/>
        <v>80510635.700000003</v>
      </c>
      <c r="I232" s="71">
        <v>97.182124597783343</v>
      </c>
      <c r="J232" s="71">
        <f t="shared" si="21"/>
        <v>828451.07609261293</v>
      </c>
      <c r="K232" s="71">
        <v>95323.113589999994</v>
      </c>
      <c r="L232" s="75">
        <f t="shared" ref="L232:M232" si="36">J232/J220-1</f>
        <v>0.10560727911601653</v>
      </c>
      <c r="M232" s="75">
        <f t="shared" si="36"/>
        <v>0.10707589888774049</v>
      </c>
    </row>
    <row r="233" spans="1:13" x14ac:dyDescent="0.25">
      <c r="A233" s="70">
        <v>40940</v>
      </c>
      <c r="B233" s="71">
        <v>72581</v>
      </c>
      <c r="C233" s="71">
        <v>17404</v>
      </c>
      <c r="D233" s="73">
        <v>476.57</v>
      </c>
      <c r="F233" s="71">
        <f t="shared" si="18"/>
        <v>72581000</v>
      </c>
      <c r="G233" s="71">
        <f t="shared" si="19"/>
        <v>8294224.2800000003</v>
      </c>
      <c r="H233" s="71">
        <f t="shared" si="20"/>
        <v>80875224.280000001</v>
      </c>
      <c r="I233" s="71">
        <v>97.563195387915627</v>
      </c>
      <c r="J233" s="71">
        <f t="shared" si="21"/>
        <v>828952.18794788851</v>
      </c>
      <c r="K233" s="71">
        <v>95700.560310000001</v>
      </c>
      <c r="L233" s="75">
        <f t="shared" ref="L233:M233" si="37">J233/J221-1</f>
        <v>0.1009706567231532</v>
      </c>
      <c r="M233" s="75">
        <f t="shared" si="37"/>
        <v>0.10565620949866461</v>
      </c>
    </row>
    <row r="234" spans="1:13" x14ac:dyDescent="0.25">
      <c r="A234" s="70">
        <v>40969</v>
      </c>
      <c r="B234" s="71">
        <v>73633</v>
      </c>
      <c r="C234" s="71">
        <v>17818</v>
      </c>
      <c r="D234" s="73">
        <v>488</v>
      </c>
      <c r="F234" s="71">
        <f t="shared" si="18"/>
        <v>73633000</v>
      </c>
      <c r="G234" s="71">
        <f t="shared" si="19"/>
        <v>8695184</v>
      </c>
      <c r="H234" s="71">
        <f t="shared" si="20"/>
        <v>82328184</v>
      </c>
      <c r="I234" s="71">
        <v>97.717438326778705</v>
      </c>
      <c r="J234" s="71">
        <f t="shared" si="21"/>
        <v>842512.71226211218</v>
      </c>
      <c r="K234" s="71">
        <v>97282.014169999995</v>
      </c>
      <c r="L234" s="75">
        <f t="shared" ref="L234:M234" si="38">J234/J222-1</f>
        <v>0.11402855707604997</v>
      </c>
      <c r="M234" s="75">
        <f t="shared" si="38"/>
        <v>0.1149755705681208</v>
      </c>
    </row>
    <row r="235" spans="1:13" x14ac:dyDescent="0.25">
      <c r="A235" s="70">
        <v>41000</v>
      </c>
      <c r="B235" s="71">
        <v>74601</v>
      </c>
      <c r="C235" s="71">
        <v>18054</v>
      </c>
      <c r="D235" s="73">
        <v>485</v>
      </c>
      <c r="F235" s="71">
        <f t="shared" si="18"/>
        <v>74601000</v>
      </c>
      <c r="G235" s="71">
        <f t="shared" si="19"/>
        <v>8756190</v>
      </c>
      <c r="H235" s="71">
        <f t="shared" si="20"/>
        <v>83357190</v>
      </c>
      <c r="I235" s="71">
        <v>97.771877011083319</v>
      </c>
      <c r="J235" s="71">
        <f t="shared" si="21"/>
        <v>852568.16733252152</v>
      </c>
      <c r="K235" s="71">
        <v>98335.017609999995</v>
      </c>
      <c r="L235" s="75">
        <f t="shared" ref="L235:M235" si="39">J235/J223-1</f>
        <v>0.11255303144899331</v>
      </c>
      <c r="M235" s="75">
        <f t="shared" si="39"/>
        <v>0.11608335623640897</v>
      </c>
    </row>
    <row r="236" spans="1:13" x14ac:dyDescent="0.25">
      <c r="A236" s="70">
        <v>41030</v>
      </c>
      <c r="B236" s="71">
        <v>75654</v>
      </c>
      <c r="C236" s="71">
        <v>18316</v>
      </c>
      <c r="D236" s="73">
        <v>518</v>
      </c>
      <c r="F236" s="71">
        <f t="shared" si="18"/>
        <v>75654000</v>
      </c>
      <c r="G236" s="71">
        <f t="shared" si="19"/>
        <v>9487688</v>
      </c>
      <c r="H236" s="71">
        <f t="shared" si="20"/>
        <v>85141688</v>
      </c>
      <c r="I236" s="71">
        <v>97.799096353235626</v>
      </c>
      <c r="J236" s="71">
        <f t="shared" si="21"/>
        <v>870577.45086397347</v>
      </c>
      <c r="K236" s="71">
        <v>100659.0006</v>
      </c>
      <c r="L236" s="75">
        <f t="shared" ref="L236:M236" si="40">J236/J224-1</f>
        <v>0.12301777963283844</v>
      </c>
      <c r="M236" s="75">
        <f t="shared" si="40"/>
        <v>0.12668858311730902</v>
      </c>
    </row>
    <row r="237" spans="1:13" x14ac:dyDescent="0.25">
      <c r="A237" s="70">
        <v>41061</v>
      </c>
      <c r="B237" s="71">
        <v>76461.091950866001</v>
      </c>
      <c r="C237" s="71">
        <v>18536.339196244498</v>
      </c>
      <c r="D237" s="73">
        <v>510</v>
      </c>
      <c r="F237" s="71">
        <f t="shared" si="18"/>
        <v>76461091.950865999</v>
      </c>
      <c r="G237" s="71">
        <f t="shared" si="19"/>
        <v>9453532.9900846947</v>
      </c>
      <c r="H237" s="71">
        <f t="shared" si="20"/>
        <v>85914624.940950692</v>
      </c>
      <c r="I237" s="71">
        <v>97.508756703611013</v>
      </c>
      <c r="J237" s="71">
        <f t="shared" si="21"/>
        <v>881096.50707677461</v>
      </c>
      <c r="K237" s="71">
        <v>101692.6229</v>
      </c>
      <c r="L237" s="75">
        <f t="shared" ref="L237:M237" si="41">J237/J225-1</f>
        <v>0.13025951316646522</v>
      </c>
      <c r="M237" s="75">
        <f t="shared" si="41"/>
        <v>0.13331518112149143</v>
      </c>
    </row>
    <row r="238" spans="1:13" x14ac:dyDescent="0.25">
      <c r="A238" s="70">
        <v>41091</v>
      </c>
      <c r="B238" s="71">
        <v>76883.75</v>
      </c>
      <c r="C238" s="71">
        <v>18621</v>
      </c>
      <c r="D238" s="73">
        <v>483.85</v>
      </c>
      <c r="F238" s="71">
        <f t="shared" si="18"/>
        <v>76883750</v>
      </c>
      <c r="G238" s="71">
        <f t="shared" si="19"/>
        <v>9009770.8499999996</v>
      </c>
      <c r="H238" s="71">
        <f t="shared" si="20"/>
        <v>85893520.849999994</v>
      </c>
      <c r="I238" s="71">
        <v>97.499683589560249</v>
      </c>
      <c r="J238" s="71">
        <f t="shared" si="21"/>
        <v>880962.04713424342</v>
      </c>
      <c r="K238" s="71">
        <v>101672.9347</v>
      </c>
      <c r="L238" s="75">
        <f t="shared" ref="L238:M238" si="42">J238/J226-1</f>
        <v>0.12209863155634015</v>
      </c>
      <c r="M238" s="75">
        <f t="shared" si="42"/>
        <v>0.12632311589865775</v>
      </c>
    </row>
    <row r="239" spans="1:13" x14ac:dyDescent="0.25">
      <c r="A239" s="70">
        <v>41122</v>
      </c>
      <c r="B239" s="71">
        <v>77366.466</v>
      </c>
      <c r="C239" s="71">
        <v>18852</v>
      </c>
      <c r="D239" s="73">
        <v>481</v>
      </c>
      <c r="F239" s="71">
        <f t="shared" si="18"/>
        <v>77366466</v>
      </c>
      <c r="G239" s="71">
        <f t="shared" si="19"/>
        <v>9067812</v>
      </c>
      <c r="H239" s="71">
        <f t="shared" si="20"/>
        <v>86434278</v>
      </c>
      <c r="I239" s="71">
        <v>97.708365212727927</v>
      </c>
      <c r="J239" s="71">
        <f t="shared" si="21"/>
        <v>884614.92331611225</v>
      </c>
      <c r="K239" s="71">
        <v>102083.3107</v>
      </c>
      <c r="L239" s="75">
        <f t="shared" ref="L239:M239" si="43">J239/J227-1</f>
        <v>0.11254542877215812</v>
      </c>
      <c r="M239" s="75">
        <f t="shared" si="43"/>
        <v>0.1191093954686564</v>
      </c>
    </row>
    <row r="240" spans="1:13" x14ac:dyDescent="0.25">
      <c r="A240" s="70">
        <v>41153</v>
      </c>
      <c r="B240" s="71">
        <v>77842</v>
      </c>
      <c r="C240" s="71">
        <v>18857</v>
      </c>
      <c r="D240" s="73">
        <v>473.3</v>
      </c>
      <c r="F240" s="71">
        <f t="shared" si="18"/>
        <v>77842000</v>
      </c>
      <c r="G240" s="71">
        <f t="shared" si="19"/>
        <v>8925018.0999999996</v>
      </c>
      <c r="H240" s="71">
        <f t="shared" si="20"/>
        <v>86767018.099999994</v>
      </c>
      <c r="I240" s="71">
        <v>98.461433678941731</v>
      </c>
      <c r="J240" s="71">
        <f t="shared" si="21"/>
        <v>881228.46537991392</v>
      </c>
      <c r="K240" s="71">
        <v>101923.25509999999</v>
      </c>
      <c r="L240" s="75">
        <f t="shared" ref="L240:M240" si="44">J240/J228-1</f>
        <v>8.8146778435587825E-2</v>
      </c>
      <c r="M240" s="75">
        <f t="shared" si="44"/>
        <v>9.202079173326716E-2</v>
      </c>
    </row>
    <row r="241" spans="1:13" x14ac:dyDescent="0.25">
      <c r="A241" s="70">
        <v>41183</v>
      </c>
      <c r="B241" s="71">
        <v>78588</v>
      </c>
      <c r="C241" s="71">
        <v>19998</v>
      </c>
      <c r="D241" s="73">
        <v>481.02</v>
      </c>
      <c r="F241" s="71">
        <f t="shared" si="18"/>
        <v>78588000</v>
      </c>
      <c r="G241" s="71">
        <f t="shared" si="19"/>
        <v>9619437.959999999</v>
      </c>
      <c r="H241" s="71">
        <f t="shared" si="20"/>
        <v>88207437.959999993</v>
      </c>
      <c r="I241" s="71">
        <v>99.014893636038622</v>
      </c>
      <c r="J241" s="71">
        <f t="shared" si="21"/>
        <v>890850.20162961609</v>
      </c>
      <c r="K241" s="71">
        <v>102397.0254</v>
      </c>
      <c r="L241" s="75">
        <f t="shared" ref="L241:M241" si="45">J241/J229-1</f>
        <v>9.6264237302343014E-2</v>
      </c>
      <c r="M241" s="75">
        <f t="shared" si="45"/>
        <v>9.5513461513662357E-2</v>
      </c>
    </row>
    <row r="242" spans="1:13" x14ac:dyDescent="0.25">
      <c r="A242" s="70">
        <v>41214</v>
      </c>
      <c r="B242" s="71">
        <v>79539</v>
      </c>
      <c r="C242" s="71">
        <v>20792</v>
      </c>
      <c r="D242" s="73">
        <v>480.76</v>
      </c>
      <c r="F242" s="71">
        <f t="shared" si="18"/>
        <v>79539000</v>
      </c>
      <c r="G242" s="71">
        <f t="shared" si="19"/>
        <v>9995961.9199999999</v>
      </c>
      <c r="H242" s="71">
        <f t="shared" si="20"/>
        <v>89534961.920000002</v>
      </c>
      <c r="I242" s="71">
        <v>98.570311047550959</v>
      </c>
      <c r="J242" s="71">
        <f t="shared" si="21"/>
        <v>908335.99862343702</v>
      </c>
      <c r="K242" s="71">
        <v>104363.1602</v>
      </c>
      <c r="L242" s="75">
        <f t="shared" ref="L242:M242" si="46">J242/J230-1</f>
        <v>0.10002087283625039</v>
      </c>
      <c r="M242" s="75">
        <f t="shared" si="46"/>
        <v>9.973578598251831E-2</v>
      </c>
    </row>
    <row r="243" spans="1:13" x14ac:dyDescent="0.25">
      <c r="A243" s="70">
        <v>41244</v>
      </c>
      <c r="B243" s="71">
        <v>80093</v>
      </c>
      <c r="C243" s="71">
        <v>20940</v>
      </c>
      <c r="D243" s="73">
        <v>479.47</v>
      </c>
      <c r="F243" s="71">
        <f t="shared" si="18"/>
        <v>80093000</v>
      </c>
      <c r="G243" s="71">
        <f t="shared" si="19"/>
        <v>10040101.800000001</v>
      </c>
      <c r="H243" s="71">
        <f t="shared" si="20"/>
        <v>90133101.799999997</v>
      </c>
      <c r="I243" s="71">
        <v>98.543091705398652</v>
      </c>
      <c r="J243" s="71">
        <f t="shared" si="21"/>
        <v>914656.7277334783</v>
      </c>
      <c r="K243" s="71">
        <v>105340.63280000001</v>
      </c>
      <c r="L243" s="75">
        <f t="shared" ref="L243:M243" si="47">J243/J231-1</f>
        <v>0.10728395901237842</v>
      </c>
      <c r="M243" s="75">
        <f t="shared" si="47"/>
        <v>0.10735179116501636</v>
      </c>
    </row>
    <row r="244" spans="1:13" x14ac:dyDescent="0.25">
      <c r="A244" s="70">
        <v>41275</v>
      </c>
      <c r="B244" s="71">
        <v>80572</v>
      </c>
      <c r="C244" s="71">
        <v>21130</v>
      </c>
      <c r="D244" s="73">
        <v>471.2</v>
      </c>
      <c r="F244" s="71">
        <f t="shared" si="18"/>
        <v>80572000</v>
      </c>
      <c r="G244" s="71">
        <f t="shared" si="19"/>
        <v>9956456</v>
      </c>
      <c r="H244" s="71">
        <f t="shared" si="20"/>
        <v>90528456</v>
      </c>
      <c r="I244" s="71">
        <v>98.879610118985198</v>
      </c>
      <c r="J244" s="71">
        <f t="shared" si="21"/>
        <v>915542.20218975411</v>
      </c>
      <c r="K244" s="71">
        <v>105229.34209999999</v>
      </c>
      <c r="L244" s="75">
        <f t="shared" ref="L244:M244" si="48">J244/J232-1</f>
        <v>0.10512524952940638</v>
      </c>
      <c r="M244" s="75">
        <f t="shared" si="48"/>
        <v>0.10392262838379662</v>
      </c>
    </row>
    <row r="245" spans="1:13" x14ac:dyDescent="0.25">
      <c r="A245" s="70">
        <v>41306</v>
      </c>
      <c r="B245" s="71">
        <v>81076</v>
      </c>
      <c r="C245" s="71">
        <v>21695</v>
      </c>
      <c r="D245" s="73">
        <v>472.88</v>
      </c>
      <c r="F245" s="71">
        <f t="shared" si="18"/>
        <v>81076000</v>
      </c>
      <c r="G245" s="71">
        <f t="shared" si="19"/>
        <v>10259131.6</v>
      </c>
      <c r="H245" s="71">
        <f t="shared" si="20"/>
        <v>91335131.599999994</v>
      </c>
      <c r="I245" s="71">
        <v>98.996980181279994</v>
      </c>
      <c r="J245" s="71">
        <f t="shared" si="21"/>
        <v>922605.22929841012</v>
      </c>
      <c r="K245" s="71">
        <v>105869.5095</v>
      </c>
      <c r="L245" s="75">
        <f t="shared" ref="L245:M245" si="49">J245/J233-1</f>
        <v>0.1129776152498787</v>
      </c>
      <c r="M245" s="75">
        <f t="shared" si="49"/>
        <v>0.10625799010016257</v>
      </c>
    </row>
    <row r="246" spans="1:13" x14ac:dyDescent="0.25">
      <c r="A246" s="70">
        <v>41334</v>
      </c>
      <c r="B246" s="71">
        <v>81732</v>
      </c>
      <c r="C246" s="71">
        <v>21383</v>
      </c>
      <c r="D246" s="73">
        <v>473</v>
      </c>
      <c r="F246" s="71">
        <f t="shared" si="18"/>
        <v>81732000</v>
      </c>
      <c r="G246" s="71">
        <f t="shared" si="19"/>
        <v>10114159</v>
      </c>
      <c r="H246" s="71">
        <f t="shared" si="20"/>
        <v>91846159</v>
      </c>
      <c r="I246" s="71">
        <v>99.548560885187101</v>
      </c>
      <c r="J246" s="71">
        <f t="shared" si="21"/>
        <v>922626.68775221612</v>
      </c>
      <c r="K246" s="71">
        <v>106538.5555</v>
      </c>
      <c r="L246" s="75">
        <f t="shared" ref="L246:M246" si="50">J246/J234-1</f>
        <v>9.5089337316942357E-2</v>
      </c>
      <c r="M246" s="75">
        <f t="shared" si="50"/>
        <v>9.5151620872325093E-2</v>
      </c>
    </row>
    <row r="247" spans="1:13" x14ac:dyDescent="0.25">
      <c r="A247" s="70">
        <v>41365</v>
      </c>
      <c r="B247" s="71">
        <v>82110.547000000006</v>
      </c>
      <c r="C247" s="71">
        <v>22349.46</v>
      </c>
      <c r="D247" s="73">
        <v>471.5</v>
      </c>
      <c r="F247" s="71">
        <f t="shared" si="18"/>
        <v>82110547</v>
      </c>
      <c r="G247" s="71">
        <f t="shared" si="19"/>
        <v>10537770.389999999</v>
      </c>
      <c r="H247" s="71">
        <f t="shared" si="20"/>
        <v>92648317.390000001</v>
      </c>
      <c r="I247" s="71">
        <v>99.373800384154805</v>
      </c>
      <c r="J247" s="71">
        <f t="shared" si="21"/>
        <v>932321.36671682342</v>
      </c>
      <c r="K247" s="71">
        <v>107778.2164</v>
      </c>
      <c r="L247" s="75">
        <f t="shared" ref="L247:M247" si="51">J247/J235-1</f>
        <v>9.3544660052028661E-2</v>
      </c>
      <c r="M247" s="75">
        <f t="shared" si="51"/>
        <v>9.6030885228007623E-2</v>
      </c>
    </row>
    <row r="248" spans="1:13" x14ac:dyDescent="0.25">
      <c r="A248" s="70">
        <v>41395</v>
      </c>
      <c r="B248" s="71">
        <v>82503.770999999993</v>
      </c>
      <c r="C248" s="71">
        <v>22207</v>
      </c>
      <c r="D248" s="73">
        <v>500</v>
      </c>
      <c r="F248" s="71">
        <f t="shared" si="18"/>
        <v>82503771</v>
      </c>
      <c r="G248" s="71">
        <f t="shared" si="19"/>
        <v>11103500</v>
      </c>
      <c r="H248" s="71">
        <f t="shared" si="20"/>
        <v>93607271</v>
      </c>
      <c r="I248" s="71">
        <v>99.320931140437594</v>
      </c>
      <c r="J248" s="71">
        <f t="shared" si="21"/>
        <v>942472.74894796743</v>
      </c>
      <c r="K248" s="71">
        <v>109448.5309</v>
      </c>
      <c r="L248" s="75">
        <f t="shared" ref="L248:M248" si="52">J248/J236-1</f>
        <v>8.2583459992725539E-2</v>
      </c>
      <c r="M248" s="75">
        <f t="shared" si="52"/>
        <v>8.731986456857399E-2</v>
      </c>
    </row>
    <row r="249" spans="1:13" x14ac:dyDescent="0.25">
      <c r="A249" s="70">
        <v>41426</v>
      </c>
      <c r="B249" s="71">
        <v>83102.459000000003</v>
      </c>
      <c r="C249" s="71">
        <v>22932.9272830548</v>
      </c>
      <c r="D249" s="73">
        <v>507.25</v>
      </c>
      <c r="F249" s="71">
        <f t="shared" si="18"/>
        <v>83102459</v>
      </c>
      <c r="G249" s="71">
        <f t="shared" si="19"/>
        <v>11632727.364329547</v>
      </c>
      <c r="H249" s="71">
        <f t="shared" si="20"/>
        <v>94735186.364329547</v>
      </c>
      <c r="I249" s="71">
        <v>99.776335912597304</v>
      </c>
      <c r="J249" s="71">
        <f t="shared" si="21"/>
        <v>949475.49935403792</v>
      </c>
      <c r="K249" s="71">
        <v>109671.34179999999</v>
      </c>
      <c r="L249" s="75">
        <f t="shared" ref="L249:M249" si="53">J249/J237-1</f>
        <v>7.7606699979012816E-2</v>
      </c>
      <c r="M249" s="75">
        <f t="shared" si="53"/>
        <v>7.8459171102764458E-2</v>
      </c>
    </row>
    <row r="250" spans="1:13" x14ac:dyDescent="0.25">
      <c r="A250" s="70">
        <v>41456</v>
      </c>
      <c r="B250" s="71">
        <v>83800.072</v>
      </c>
      <c r="C250" s="71">
        <v>22914.485337792099</v>
      </c>
      <c r="D250" s="73">
        <v>513.58000000000004</v>
      </c>
      <c r="F250" s="71">
        <f t="shared" si="18"/>
        <v>83800072</v>
      </c>
      <c r="G250" s="71">
        <f t="shared" si="19"/>
        <v>11768421.379783267</v>
      </c>
      <c r="H250" s="71">
        <f t="shared" si="20"/>
        <v>95568493.379783273</v>
      </c>
      <c r="I250" s="71">
        <v>99.830480866175506</v>
      </c>
      <c r="J250" s="71">
        <f t="shared" si="21"/>
        <v>957307.75360978674</v>
      </c>
      <c r="K250" s="71">
        <v>110269.3061</v>
      </c>
      <c r="L250" s="75">
        <f t="shared" ref="L250:M250" si="54">J250/J238-1</f>
        <v>8.6661742947831577E-2</v>
      </c>
      <c r="M250" s="75">
        <f t="shared" si="54"/>
        <v>8.4549260089371581E-2</v>
      </c>
    </row>
    <row r="251" spans="1:13" x14ac:dyDescent="0.25">
      <c r="A251" s="70">
        <v>41487</v>
      </c>
      <c r="B251" s="71">
        <v>84746.888999999996</v>
      </c>
      <c r="C251" s="71">
        <v>23032.632947405498</v>
      </c>
      <c r="D251" s="73">
        <v>510.33</v>
      </c>
      <c r="F251" s="71">
        <f t="shared" si="18"/>
        <v>84746889</v>
      </c>
      <c r="G251" s="71">
        <f t="shared" si="19"/>
        <v>11754243.572049448</v>
      </c>
      <c r="H251" s="71">
        <f t="shared" si="20"/>
        <v>96501132.572049454</v>
      </c>
      <c r="I251" s="71">
        <v>100.11375769977001</v>
      </c>
      <c r="J251" s="71">
        <f t="shared" si="21"/>
        <v>963914.79841807147</v>
      </c>
      <c r="K251" s="71">
        <v>111007.4982</v>
      </c>
      <c r="L251" s="75">
        <f t="shared" ref="L251:M251" si="55">J251/J239-1</f>
        <v>8.9643383818002631E-2</v>
      </c>
      <c r="M251" s="75">
        <f t="shared" si="55"/>
        <v>8.742063162730096E-2</v>
      </c>
    </row>
    <row r="252" spans="1:13" x14ac:dyDescent="0.25">
      <c r="A252" s="70">
        <v>41518</v>
      </c>
      <c r="B252" s="71">
        <v>85191.703999999998</v>
      </c>
      <c r="C252" s="71">
        <v>23010.099680020699</v>
      </c>
      <c r="D252" s="73">
        <v>504.76</v>
      </c>
      <c r="F252" s="71">
        <f t="shared" si="18"/>
        <v>85191704</v>
      </c>
      <c r="G252" s="71">
        <f t="shared" si="19"/>
        <v>11614577.914487248</v>
      </c>
      <c r="H252" s="71">
        <f t="shared" si="20"/>
        <v>96806281.914487243</v>
      </c>
      <c r="I252" s="71">
        <v>100.602761291685</v>
      </c>
      <c r="J252" s="71">
        <f t="shared" si="21"/>
        <v>962262.67223232228</v>
      </c>
      <c r="K252" s="71">
        <v>110603.76330000001</v>
      </c>
      <c r="L252" s="75">
        <f t="shared" ref="L252:M252" si="56">J252/J240-1</f>
        <v>9.1955956980432907E-2</v>
      </c>
      <c r="M252" s="75">
        <f t="shared" si="56"/>
        <v>8.5167101379202359E-2</v>
      </c>
    </row>
    <row r="253" spans="1:13" x14ac:dyDescent="0.25">
      <c r="A253" s="70">
        <v>41548</v>
      </c>
      <c r="B253" s="71">
        <v>85731.588000000003</v>
      </c>
      <c r="C253" s="71">
        <v>22940.354181426701</v>
      </c>
      <c r="D253" s="73">
        <v>507.08</v>
      </c>
      <c r="F253" s="71">
        <f t="shared" si="18"/>
        <v>85731588</v>
      </c>
      <c r="G253" s="71">
        <f t="shared" si="19"/>
        <v>11632594.798317851</v>
      </c>
      <c r="H253" s="71">
        <f t="shared" si="20"/>
        <v>97364182.79831785</v>
      </c>
      <c r="I253" s="71">
        <v>100.90209713382001</v>
      </c>
      <c r="J253" s="71">
        <f t="shared" si="21"/>
        <v>964937.15754182939</v>
      </c>
      <c r="K253" s="71">
        <v>111225.4564</v>
      </c>
      <c r="L253" s="75">
        <f t="shared" ref="L253:M253" si="57">J253/J241-1</f>
        <v>8.3164325244230008E-2</v>
      </c>
      <c r="M253" s="75">
        <f t="shared" si="57"/>
        <v>8.6217651006100349E-2</v>
      </c>
    </row>
    <row r="254" spans="1:13" x14ac:dyDescent="0.25">
      <c r="A254" s="70">
        <v>41579</v>
      </c>
      <c r="B254" s="71">
        <v>86717.057000000001</v>
      </c>
      <c r="C254" s="71">
        <v>23252.7439301388</v>
      </c>
      <c r="D254" s="73">
        <v>532.29</v>
      </c>
      <c r="F254" s="71">
        <f t="shared" si="18"/>
        <v>86717057</v>
      </c>
      <c r="G254" s="71">
        <f t="shared" si="19"/>
        <v>12377203.066573581</v>
      </c>
      <c r="H254" s="71">
        <f t="shared" si="20"/>
        <v>99094260.066573575</v>
      </c>
      <c r="I254" s="71">
        <v>101.149177305903</v>
      </c>
      <c r="J254" s="71">
        <f t="shared" si="21"/>
        <v>979684.2911226576</v>
      </c>
      <c r="K254" s="71">
        <v>112828.4292</v>
      </c>
      <c r="L254" s="75">
        <f t="shared" ref="L254:M254" si="58">J254/J242-1</f>
        <v>7.8548348416607183E-2</v>
      </c>
      <c r="M254" s="75">
        <f t="shared" si="58"/>
        <v>8.111357478805048E-2</v>
      </c>
    </row>
    <row r="255" spans="1:13" x14ac:dyDescent="0.25">
      <c r="A255" s="70">
        <v>41609</v>
      </c>
      <c r="B255" s="71">
        <v>87704.254000000001</v>
      </c>
      <c r="C255" s="71">
        <v>22412.415586661798</v>
      </c>
      <c r="D255" s="73">
        <v>528.85</v>
      </c>
      <c r="F255" s="71">
        <f t="shared" si="18"/>
        <v>87704254</v>
      </c>
      <c r="G255" s="71">
        <f t="shared" si="19"/>
        <v>11852805.983006092</v>
      </c>
      <c r="H255" s="71">
        <f t="shared" si="20"/>
        <v>99557059.98300609</v>
      </c>
      <c r="I255" s="71">
        <v>101.505507080006</v>
      </c>
      <c r="J255" s="71">
        <f t="shared" si="21"/>
        <v>980804.51836505625</v>
      </c>
      <c r="K255" s="71">
        <v>112571.0227</v>
      </c>
      <c r="L255" s="75">
        <f t="shared" ref="L255:M255" si="59">J255/J243-1</f>
        <v>7.2319798921167244E-2</v>
      </c>
      <c r="M255" s="75">
        <f t="shared" si="59"/>
        <v>6.8638185549232844E-2</v>
      </c>
    </row>
    <row r="256" spans="1:13" x14ac:dyDescent="0.25">
      <c r="A256" s="70">
        <v>41640</v>
      </c>
      <c r="B256" s="71">
        <v>88333.202000000005</v>
      </c>
      <c r="C256" s="71">
        <v>22283.333360147699</v>
      </c>
      <c r="D256" s="73">
        <v>555.85</v>
      </c>
      <c r="F256" s="71">
        <f t="shared" si="18"/>
        <v>88333202</v>
      </c>
      <c r="G256" s="71">
        <f t="shared" si="19"/>
        <v>12386190.848238099</v>
      </c>
      <c r="H256" s="71">
        <f t="shared" si="20"/>
        <v>100719392.8482381</v>
      </c>
      <c r="I256" s="71">
        <v>101.687266375891</v>
      </c>
      <c r="J256" s="71">
        <f t="shared" si="21"/>
        <v>990481.86108106084</v>
      </c>
      <c r="K256" s="71">
        <v>113818.5563</v>
      </c>
      <c r="L256" s="75">
        <f t="shared" ref="L256:M256" si="60">J256/J244-1</f>
        <v>8.1852762998875672E-2</v>
      </c>
      <c r="M256" s="75">
        <f t="shared" si="60"/>
        <v>8.1623756535868397E-2</v>
      </c>
    </row>
    <row r="257" spans="1:13" x14ac:dyDescent="0.25">
      <c r="A257" s="70">
        <v>41671</v>
      </c>
      <c r="B257" s="71">
        <v>88846.998000000007</v>
      </c>
      <c r="C257" s="71">
        <v>22675.647960359998</v>
      </c>
      <c r="D257" s="73">
        <v>558.71</v>
      </c>
      <c r="F257" s="71">
        <f t="shared" si="18"/>
        <v>88846998</v>
      </c>
      <c r="G257" s="71">
        <f t="shared" si="19"/>
        <v>12669111.271932736</v>
      </c>
      <c r="H257" s="71">
        <f t="shared" si="20"/>
        <v>101516109.27193274</v>
      </c>
      <c r="I257" s="71">
        <v>102.18187175006599</v>
      </c>
      <c r="J257" s="71">
        <f t="shared" si="21"/>
        <v>993484.53432364506</v>
      </c>
      <c r="K257" s="71">
        <v>113805.4921</v>
      </c>
      <c r="L257" s="75">
        <f t="shared" ref="L257:M257" si="61">J257/J245-1</f>
        <v>7.6825171562418637E-2</v>
      </c>
      <c r="M257" s="75">
        <f t="shared" si="61"/>
        <v>7.4960039368086484E-2</v>
      </c>
    </row>
    <row r="258" spans="1:13" x14ac:dyDescent="0.25">
      <c r="A258" s="70">
        <v>41699</v>
      </c>
      <c r="B258" s="71">
        <v>89119.476999999999</v>
      </c>
      <c r="C258" s="71">
        <v>22488.452037472998</v>
      </c>
      <c r="D258" s="73">
        <v>549.47</v>
      </c>
      <c r="F258" s="71">
        <f t="shared" si="18"/>
        <v>89119477</v>
      </c>
      <c r="G258" s="71">
        <f t="shared" si="19"/>
        <v>12356729.741030289</v>
      </c>
      <c r="H258" s="71">
        <f t="shared" si="20"/>
        <v>101476206.74103029</v>
      </c>
      <c r="I258" s="71">
        <v>103.037928574247</v>
      </c>
      <c r="J258" s="71">
        <f t="shared" si="21"/>
        <v>984843.23341097287</v>
      </c>
      <c r="K258" s="71">
        <v>112658.075</v>
      </c>
      <c r="L258" s="75">
        <f t="shared" ref="L258:M258" si="62">J258/J246-1</f>
        <v>6.7434149136021748E-2</v>
      </c>
      <c r="M258" s="75">
        <f t="shared" si="62"/>
        <v>5.7439482554275889E-2</v>
      </c>
    </row>
    <row r="259" spans="1:13" x14ac:dyDescent="0.25">
      <c r="A259" s="70">
        <v>41730</v>
      </c>
      <c r="B259" s="71">
        <v>89662.111000000004</v>
      </c>
      <c r="C259" s="71">
        <v>22618.393122966299</v>
      </c>
      <c r="D259" s="73">
        <v>564.91</v>
      </c>
      <c r="F259" s="71">
        <f t="shared" si="18"/>
        <v>89662111</v>
      </c>
      <c r="G259" s="71">
        <f t="shared" si="19"/>
        <v>12777356.459094891</v>
      </c>
      <c r="H259" s="71">
        <f t="shared" si="20"/>
        <v>102439467.4590949</v>
      </c>
      <c r="I259" s="71">
        <v>103.677408908237</v>
      </c>
      <c r="J259" s="71">
        <f t="shared" si="21"/>
        <v>988059.67990348046</v>
      </c>
      <c r="K259" s="71">
        <v>112952.66250000001</v>
      </c>
      <c r="L259" s="75">
        <f t="shared" ref="L259:M259" si="63">J259/J247-1</f>
        <v>5.9784442550040451E-2</v>
      </c>
      <c r="M259" s="75">
        <f t="shared" si="63"/>
        <v>4.8010129252797684E-2</v>
      </c>
    </row>
    <row r="260" spans="1:13" x14ac:dyDescent="0.25">
      <c r="A260" s="70">
        <v>41760</v>
      </c>
      <c r="B260" s="71">
        <v>90951.013000000006</v>
      </c>
      <c r="C260" s="71">
        <v>22515.038091398401</v>
      </c>
      <c r="D260" s="73">
        <v>552.75</v>
      </c>
      <c r="F260" s="71">
        <f t="shared" si="18"/>
        <v>90951013</v>
      </c>
      <c r="G260" s="71">
        <f t="shared" si="19"/>
        <v>12445187.305020466</v>
      </c>
      <c r="H260" s="71">
        <f t="shared" si="20"/>
        <v>103396200.30502047</v>
      </c>
      <c r="I260" s="71">
        <v>104.02755503610101</v>
      </c>
      <c r="J260" s="71">
        <f t="shared" si="21"/>
        <v>993930.88945653453</v>
      </c>
      <c r="K260" s="71">
        <v>113247.0218</v>
      </c>
      <c r="L260" s="75">
        <f t="shared" ref="L260:M260" si="64">J260/J248-1</f>
        <v>5.4599075215710169E-2</v>
      </c>
      <c r="M260" s="75">
        <f t="shared" si="64"/>
        <v>3.4705727603329573E-2</v>
      </c>
    </row>
    <row r="261" spans="1:13" x14ac:dyDescent="0.25">
      <c r="A261" s="70">
        <v>41791</v>
      </c>
      <c r="B261" s="71">
        <v>91330.837</v>
      </c>
      <c r="C261" s="71">
        <v>22163.646028695999</v>
      </c>
      <c r="D261" s="73">
        <v>552.95000000000005</v>
      </c>
      <c r="F261" s="71">
        <f t="shared" ref="F261:F294" si="65">B261*1000</f>
        <v>91330837</v>
      </c>
      <c r="G261" s="71">
        <f t="shared" ref="G261:G294" si="66">C261*D261</f>
        <v>12255388.071567453</v>
      </c>
      <c r="H261" s="71">
        <f t="shared" ref="H261:H294" si="67">F261+G261</f>
        <v>103586225.07156745</v>
      </c>
      <c r="I261" s="71">
        <v>104.081150344958</v>
      </c>
      <c r="J261" s="71">
        <f t="shared" ref="J261:J294" si="68">H261/I261</f>
        <v>995244.81357334903</v>
      </c>
      <c r="K261" s="71">
        <v>113638.78350000001</v>
      </c>
      <c r="L261" s="75">
        <f t="shared" ref="L261:M261" si="69">J261/J249-1</f>
        <v>4.8204839672481903E-2</v>
      </c>
      <c r="M261" s="75">
        <f t="shared" si="69"/>
        <v>3.6175737753215031E-2</v>
      </c>
    </row>
    <row r="262" spans="1:13" x14ac:dyDescent="0.25">
      <c r="A262" s="70">
        <v>41821</v>
      </c>
      <c r="B262" s="71">
        <v>92047.510999999999</v>
      </c>
      <c r="C262" s="71">
        <v>21595.483354524898</v>
      </c>
      <c r="D262" s="73">
        <v>572.03</v>
      </c>
      <c r="F262" s="71">
        <f t="shared" si="65"/>
        <v>92047511</v>
      </c>
      <c r="G262" s="71">
        <f t="shared" si="66"/>
        <v>12353264.343288878</v>
      </c>
      <c r="H262" s="71">
        <f t="shared" si="67"/>
        <v>104400775.34328888</v>
      </c>
      <c r="I262" s="71">
        <v>104.323591069358</v>
      </c>
      <c r="J262" s="71">
        <f t="shared" si="68"/>
        <v>1000739.854458035</v>
      </c>
      <c r="K262" s="71">
        <v>114279.99129999999</v>
      </c>
      <c r="L262" s="75">
        <f t="shared" ref="L262:M262" si="70">J262/J250-1</f>
        <v>4.5369005614418034E-2</v>
      </c>
      <c r="M262" s="75">
        <f t="shared" si="70"/>
        <v>3.6371727925473829E-2</v>
      </c>
    </row>
    <row r="263" spans="1:13" x14ac:dyDescent="0.25">
      <c r="A263" s="70">
        <v>41852</v>
      </c>
      <c r="B263" s="71">
        <v>92741.630999999994</v>
      </c>
      <c r="C263" s="71">
        <v>21910.619442691499</v>
      </c>
      <c r="D263" s="73">
        <v>587.13</v>
      </c>
      <c r="F263" s="71">
        <f t="shared" si="65"/>
        <v>92741631</v>
      </c>
      <c r="G263" s="71">
        <f t="shared" si="66"/>
        <v>12864381.993387459</v>
      </c>
      <c r="H263" s="71">
        <f t="shared" si="67"/>
        <v>105606012.99338746</v>
      </c>
      <c r="I263" s="71">
        <v>104.661620836968</v>
      </c>
      <c r="J263" s="71">
        <f t="shared" si="68"/>
        <v>1009023.2899974915</v>
      </c>
      <c r="K263" s="71">
        <v>115148.5585</v>
      </c>
      <c r="L263" s="75">
        <f t="shared" ref="L263:M263" si="71">J263/J251-1</f>
        <v>4.6797177150355918E-2</v>
      </c>
      <c r="M263" s="75">
        <f t="shared" si="71"/>
        <v>3.7304329591674401E-2</v>
      </c>
    </row>
    <row r="264" spans="1:13" x14ac:dyDescent="0.25">
      <c r="A264" s="70">
        <v>41883</v>
      </c>
      <c r="B264" s="71">
        <v>93302.577000000005</v>
      </c>
      <c r="C264" s="71">
        <v>21947.6036244889</v>
      </c>
      <c r="D264" s="73">
        <v>598.32000000000005</v>
      </c>
      <c r="F264" s="71">
        <f t="shared" si="65"/>
        <v>93302577</v>
      </c>
      <c r="G264" s="71">
        <f t="shared" si="66"/>
        <v>13131690.2006042</v>
      </c>
      <c r="H264" s="71">
        <f t="shared" si="67"/>
        <v>106434267.2006042</v>
      </c>
      <c r="I264" s="71">
        <v>105.537697290449</v>
      </c>
      <c r="J264" s="71">
        <f t="shared" si="68"/>
        <v>1008495.2574594058</v>
      </c>
      <c r="K264" s="71">
        <v>115003.4534</v>
      </c>
      <c r="L264" s="75">
        <f t="shared" ref="L264:M264" si="72">J264/J252-1</f>
        <v>4.8045701616825642E-2</v>
      </c>
      <c r="M264" s="75">
        <f t="shared" si="72"/>
        <v>3.977884629536832E-2</v>
      </c>
    </row>
    <row r="265" spans="1:13" x14ac:dyDescent="0.25">
      <c r="A265" s="70">
        <v>41913</v>
      </c>
      <c r="B265" s="71">
        <v>94514.623999999996</v>
      </c>
      <c r="C265" s="71">
        <v>21749.318889482402</v>
      </c>
      <c r="D265" s="73">
        <v>578.05999999999995</v>
      </c>
      <c r="F265" s="71">
        <f t="shared" si="65"/>
        <v>94514624</v>
      </c>
      <c r="G265" s="71">
        <f t="shared" si="66"/>
        <v>12572411.277254196</v>
      </c>
      <c r="H265" s="71">
        <f t="shared" si="67"/>
        <v>107087035.27725419</v>
      </c>
      <c r="I265" s="71">
        <v>106.63634439883801</v>
      </c>
      <c r="J265" s="71">
        <f t="shared" si="68"/>
        <v>1004226.4284372927</v>
      </c>
      <c r="K265" s="71">
        <v>114328.9087</v>
      </c>
      <c r="L265" s="75">
        <f t="shared" ref="L265:M265" si="73">J265/J253-1</f>
        <v>4.0716921913912518E-2</v>
      </c>
      <c r="M265" s="75">
        <f t="shared" si="73"/>
        <v>2.7902356173204357E-2</v>
      </c>
    </row>
    <row r="266" spans="1:13" x14ac:dyDescent="0.25">
      <c r="A266" s="70">
        <v>41944</v>
      </c>
      <c r="B266" s="71">
        <v>96127.422000000006</v>
      </c>
      <c r="C266" s="71">
        <v>21674.9807752696</v>
      </c>
      <c r="D266" s="73">
        <v>608.25</v>
      </c>
      <c r="F266" s="71">
        <f t="shared" si="65"/>
        <v>96127422</v>
      </c>
      <c r="G266" s="71">
        <f t="shared" si="66"/>
        <v>13183807.056557734</v>
      </c>
      <c r="H266" s="71">
        <f t="shared" si="67"/>
        <v>109311229.05655773</v>
      </c>
      <c r="I266" s="71">
        <v>106.662591976135</v>
      </c>
      <c r="J266" s="71">
        <f t="shared" si="68"/>
        <v>1024831.9212139092</v>
      </c>
      <c r="K266" s="71">
        <v>116968.6943</v>
      </c>
      <c r="L266" s="75">
        <f t="shared" ref="L266:M266" si="74">J266/J254-1</f>
        <v>4.6083856299783177E-2</v>
      </c>
      <c r="M266" s="75">
        <f t="shared" si="74"/>
        <v>3.6695229467929247E-2</v>
      </c>
    </row>
    <row r="267" spans="1:13" x14ac:dyDescent="0.25">
      <c r="A267" s="70">
        <v>41974</v>
      </c>
      <c r="B267" s="71">
        <v>96757.509000000005</v>
      </c>
      <c r="C267" s="71">
        <v>21329.484498205398</v>
      </c>
      <c r="D267" s="73">
        <v>606.45000000000005</v>
      </c>
      <c r="F267" s="71">
        <f t="shared" si="65"/>
        <v>96757509</v>
      </c>
      <c r="G267" s="71">
        <f t="shared" si="66"/>
        <v>12935265.873936664</v>
      </c>
      <c r="H267" s="71">
        <f t="shared" si="67"/>
        <v>109692774.87393667</v>
      </c>
      <c r="I267" s="71">
        <v>106.22198982140399</v>
      </c>
      <c r="J267" s="71">
        <f t="shared" si="68"/>
        <v>1032674.8261670513</v>
      </c>
      <c r="K267" s="71">
        <v>118071.2463</v>
      </c>
      <c r="L267" s="75">
        <f t="shared" ref="L267:M267" si="75">J267/J255-1</f>
        <v>5.2885469867593793E-2</v>
      </c>
      <c r="M267" s="75">
        <f t="shared" si="75"/>
        <v>4.8860030477452465E-2</v>
      </c>
    </row>
    <row r="268" spans="1:13" x14ac:dyDescent="0.25">
      <c r="A268" s="70">
        <v>42005</v>
      </c>
      <c r="B268" s="71">
        <v>97004.744000000006</v>
      </c>
      <c r="C268" s="71">
        <v>21493.711994381301</v>
      </c>
      <c r="D268" s="73">
        <v>634.76</v>
      </c>
      <c r="F268" s="71">
        <f t="shared" si="65"/>
        <v>97004744</v>
      </c>
      <c r="G268" s="71">
        <f t="shared" si="66"/>
        <v>13643348.625553474</v>
      </c>
      <c r="H268" s="71">
        <f t="shared" si="67"/>
        <v>110648092.62555347</v>
      </c>
      <c r="I268" s="71">
        <v>106.30422378839999</v>
      </c>
      <c r="J268" s="71">
        <f t="shared" si="68"/>
        <v>1040862.6175174376</v>
      </c>
      <c r="K268" s="71">
        <v>119056.62119999999</v>
      </c>
      <c r="L268" s="75">
        <f t="shared" ref="L268:M268" si="76">J268/J256-1</f>
        <v>5.0864895578591085E-2</v>
      </c>
      <c r="M268" s="75">
        <f t="shared" si="76"/>
        <v>4.6021185563043465E-2</v>
      </c>
    </row>
    <row r="269" spans="1:13" x14ac:dyDescent="0.25">
      <c r="A269" s="70">
        <v>42036</v>
      </c>
      <c r="B269" s="71">
        <v>97052.008000000002</v>
      </c>
      <c r="C269" s="71">
        <v>21711.606337720801</v>
      </c>
      <c r="D269" s="73">
        <v>617.65</v>
      </c>
      <c r="F269" s="71">
        <f t="shared" si="65"/>
        <v>97052008</v>
      </c>
      <c r="G269" s="71">
        <f t="shared" si="66"/>
        <v>13410173.654493252</v>
      </c>
      <c r="H269" s="71">
        <f t="shared" si="67"/>
        <v>110462181.65449326</v>
      </c>
      <c r="I269" s="71">
        <v>106.677954689475</v>
      </c>
      <c r="J269" s="71">
        <f t="shared" si="68"/>
        <v>1035473.3738196765</v>
      </c>
      <c r="K269" s="71">
        <v>118181.4635</v>
      </c>
      <c r="L269" s="75">
        <f t="shared" ref="L269:M269" si="77">J269/J257-1</f>
        <v>4.2264210508940581E-2</v>
      </c>
      <c r="M269" s="75">
        <f t="shared" si="77"/>
        <v>3.8451320048375814E-2</v>
      </c>
    </row>
    <row r="270" spans="1:13" x14ac:dyDescent="0.25">
      <c r="A270" s="70">
        <v>42064</v>
      </c>
      <c r="B270" s="71">
        <v>97411.577000000005</v>
      </c>
      <c r="C270" s="71">
        <v>21896.113089300801</v>
      </c>
      <c r="D270" s="73">
        <v>625.29</v>
      </c>
      <c r="F270" s="71">
        <f t="shared" si="65"/>
        <v>97411577</v>
      </c>
      <c r="G270" s="71">
        <f t="shared" si="66"/>
        <v>13691420.553608898</v>
      </c>
      <c r="H270" s="71">
        <f t="shared" si="67"/>
        <v>111102997.55360889</v>
      </c>
      <c r="I270" s="71">
        <v>107.34917256917799</v>
      </c>
      <c r="J270" s="71">
        <f t="shared" si="68"/>
        <v>1034968.3643999385</v>
      </c>
      <c r="K270" s="71">
        <v>117893.9608</v>
      </c>
      <c r="L270" s="75">
        <f t="shared" ref="L270:M270" si="78">J270/J258-1</f>
        <v>5.0896558242431E-2</v>
      </c>
      <c r="M270" s="75">
        <f t="shared" si="78"/>
        <v>4.6475903302981125E-2</v>
      </c>
    </row>
    <row r="271" spans="1:13" x14ac:dyDescent="0.25">
      <c r="A271" s="70">
        <v>42095</v>
      </c>
      <c r="B271" s="71">
        <v>98611.303</v>
      </c>
      <c r="C271" s="71">
        <v>21691.282691506502</v>
      </c>
      <c r="D271" s="73">
        <v>611.9</v>
      </c>
      <c r="F271" s="71">
        <f t="shared" si="65"/>
        <v>98611303</v>
      </c>
      <c r="G271" s="71">
        <f t="shared" si="66"/>
        <v>13272895.878932828</v>
      </c>
      <c r="H271" s="71">
        <f t="shared" si="67"/>
        <v>111884198.87893283</v>
      </c>
      <c r="I271" s="71">
        <v>107.96665985372999</v>
      </c>
      <c r="J271" s="71">
        <f t="shared" si="68"/>
        <v>1036284.7107663626</v>
      </c>
      <c r="K271" s="71">
        <v>117832.9558</v>
      </c>
      <c r="L271" s="75">
        <f t="shared" ref="L271:M271" si="79">J271/J259-1</f>
        <v>4.8807811758489139E-2</v>
      </c>
      <c r="M271" s="75">
        <f t="shared" si="79"/>
        <v>4.3206536189441147E-2</v>
      </c>
    </row>
    <row r="272" spans="1:13" x14ac:dyDescent="0.25">
      <c r="A272" s="70">
        <v>42125</v>
      </c>
      <c r="B272" s="71">
        <v>100080.427</v>
      </c>
      <c r="C272" s="71">
        <v>22180.791115313001</v>
      </c>
      <c r="D272" s="73">
        <v>617.95000000000005</v>
      </c>
      <c r="F272" s="71">
        <f t="shared" si="65"/>
        <v>100080427</v>
      </c>
      <c r="G272" s="71">
        <f t="shared" si="66"/>
        <v>13706619.86970767</v>
      </c>
      <c r="H272" s="71">
        <f t="shared" si="67"/>
        <v>113787046.86970767</v>
      </c>
      <c r="I272" s="71">
        <v>108.157105708017</v>
      </c>
      <c r="J272" s="71">
        <f t="shared" si="68"/>
        <v>1052053.3637141639</v>
      </c>
      <c r="K272" s="71">
        <v>119243.62209999999</v>
      </c>
      <c r="L272" s="75">
        <f t="shared" ref="L272:M272" si="80">J272/J260-1</f>
        <v>5.8477379940782281E-2</v>
      </c>
      <c r="M272" s="75">
        <f t="shared" si="80"/>
        <v>5.2951505520297815E-2</v>
      </c>
    </row>
    <row r="273" spans="1:13" x14ac:dyDescent="0.25">
      <c r="A273" s="70">
        <v>42156</v>
      </c>
      <c r="B273" s="71">
        <v>100221.633</v>
      </c>
      <c r="C273" s="71">
        <v>21852.318207727902</v>
      </c>
      <c r="D273" s="73">
        <v>639.15</v>
      </c>
      <c r="F273" s="71">
        <f t="shared" si="65"/>
        <v>100221633</v>
      </c>
      <c r="G273" s="71">
        <f t="shared" si="66"/>
        <v>13966909.182469288</v>
      </c>
      <c r="H273" s="71">
        <f t="shared" si="67"/>
        <v>114188542.18246929</v>
      </c>
      <c r="I273" s="71">
        <v>108.68068943225001</v>
      </c>
      <c r="J273" s="71">
        <f t="shared" si="68"/>
        <v>1050679.2216629505</v>
      </c>
      <c r="K273" s="71">
        <v>119297.15294362001</v>
      </c>
      <c r="L273" s="75">
        <f t="shared" ref="L273:M273" si="81">J273/J261-1</f>
        <v>5.5699268495123855E-2</v>
      </c>
      <c r="M273" s="75">
        <f t="shared" si="81"/>
        <v>4.9792590780593837E-2</v>
      </c>
    </row>
    <row r="274" spans="1:13" x14ac:dyDescent="0.25">
      <c r="A274" s="70">
        <v>42186</v>
      </c>
      <c r="B274" s="71">
        <v>101058.37</v>
      </c>
      <c r="C274" s="71">
        <v>22114.043836876499</v>
      </c>
      <c r="D274" s="73">
        <v>671.68</v>
      </c>
      <c r="F274" s="71">
        <f t="shared" si="65"/>
        <v>101058370</v>
      </c>
      <c r="G274" s="71">
        <f t="shared" si="66"/>
        <v>14853560.964353206</v>
      </c>
      <c r="H274" s="71">
        <f t="shared" si="67"/>
        <v>115911930.9643532</v>
      </c>
      <c r="I274" s="71">
        <v>109.14038715157101</v>
      </c>
      <c r="J274" s="71">
        <f t="shared" si="68"/>
        <v>1062044.3448068227</v>
      </c>
      <c r="K274" s="71">
        <v>120443.96979443901</v>
      </c>
      <c r="L274" s="75">
        <f t="shared" ref="L274:M274" si="82">J274/J262-1</f>
        <v>6.125916748063176E-2</v>
      </c>
      <c r="M274" s="75">
        <f t="shared" si="82"/>
        <v>5.3937512807974874E-2</v>
      </c>
    </row>
    <row r="275" spans="1:13" x14ac:dyDescent="0.25">
      <c r="A275" s="70">
        <v>42217</v>
      </c>
      <c r="B275" s="71">
        <v>101822.609</v>
      </c>
      <c r="C275" s="71">
        <v>22018.023633686898</v>
      </c>
      <c r="D275" s="73">
        <v>691.97</v>
      </c>
      <c r="F275" s="71">
        <f t="shared" si="65"/>
        <v>101822609</v>
      </c>
      <c r="G275" s="71">
        <f t="shared" si="66"/>
        <v>15235811.813802324</v>
      </c>
      <c r="H275" s="71">
        <f t="shared" si="67"/>
        <v>117058420.81380233</v>
      </c>
      <c r="I275" s="71">
        <v>109.878224507021</v>
      </c>
      <c r="J275" s="71">
        <f t="shared" si="68"/>
        <v>1065346.8541105024</v>
      </c>
      <c r="K275" s="71">
        <v>120822.332322253</v>
      </c>
      <c r="L275" s="75">
        <f t="shared" ref="L275:M275" si="83">J275/J263-1</f>
        <v>5.5819885102107891E-2</v>
      </c>
      <c r="M275" s="75">
        <f t="shared" si="83"/>
        <v>4.9273511506902734E-2</v>
      </c>
    </row>
    <row r="276" spans="1:13" x14ac:dyDescent="0.25">
      <c r="A276" s="70">
        <v>42248</v>
      </c>
      <c r="B276" s="71">
        <v>103404.787</v>
      </c>
      <c r="C276" s="71">
        <v>22126.988973434702</v>
      </c>
      <c r="D276" s="73">
        <v>696.2</v>
      </c>
      <c r="F276" s="71">
        <f t="shared" si="65"/>
        <v>103404787</v>
      </c>
      <c r="G276" s="71">
        <f t="shared" si="66"/>
        <v>15404809.72330524</v>
      </c>
      <c r="H276" s="71">
        <f t="shared" si="67"/>
        <v>118809596.72330524</v>
      </c>
      <c r="I276" s="71">
        <v>110.44018455779199</v>
      </c>
      <c r="J276" s="71">
        <f t="shared" si="68"/>
        <v>1075782.3087585808</v>
      </c>
      <c r="K276" s="71">
        <v>121888.635128646</v>
      </c>
      <c r="L276" s="75">
        <f t="shared" ref="L276:M276" si="84">J276/J264-1</f>
        <v>6.6720245634753095E-2</v>
      </c>
      <c r="M276" s="75">
        <f t="shared" si="84"/>
        <v>5.9869347616008151E-2</v>
      </c>
    </row>
    <row r="277" spans="1:13" x14ac:dyDescent="0.25">
      <c r="A277" s="70">
        <v>42278</v>
      </c>
      <c r="B277" s="71">
        <v>104275.99</v>
      </c>
      <c r="C277" s="71">
        <v>22261.228036996301</v>
      </c>
      <c r="D277" s="73">
        <v>691.6</v>
      </c>
      <c r="F277" s="71">
        <f t="shared" si="65"/>
        <v>104275990</v>
      </c>
      <c r="G277" s="71">
        <f t="shared" si="66"/>
        <v>15395865.310386643</v>
      </c>
      <c r="H277" s="71">
        <f t="shared" si="67"/>
        <v>119671855.31038664</v>
      </c>
      <c r="I277" s="71">
        <v>110.890110512403</v>
      </c>
      <c r="J277" s="71">
        <f t="shared" si="68"/>
        <v>1079193.2189210092</v>
      </c>
      <c r="K277" s="71">
        <v>122183.242598921</v>
      </c>
      <c r="L277" s="75">
        <f t="shared" ref="L277:M277" si="85">J277/J265-1</f>
        <v>7.465128218182282E-2</v>
      </c>
      <c r="M277" s="75">
        <f t="shared" si="85"/>
        <v>6.8699456578658058E-2</v>
      </c>
    </row>
    <row r="278" spans="1:13" x14ac:dyDescent="0.25">
      <c r="A278" s="70">
        <v>42309</v>
      </c>
      <c r="B278" s="71">
        <v>105538.599</v>
      </c>
      <c r="C278" s="71">
        <v>22252.071963431201</v>
      </c>
      <c r="D278" s="73">
        <v>711.01</v>
      </c>
      <c r="F278" s="71">
        <f t="shared" si="65"/>
        <v>105538599</v>
      </c>
      <c r="G278" s="71">
        <f t="shared" si="66"/>
        <v>15821445.686719218</v>
      </c>
      <c r="H278" s="71">
        <f t="shared" si="67"/>
        <v>121360044.68671922</v>
      </c>
      <c r="I278" s="71">
        <v>110.861362864911</v>
      </c>
      <c r="J278" s="71">
        <f t="shared" si="68"/>
        <v>1094700.9990721589</v>
      </c>
      <c r="K278" s="71">
        <v>123823.61140989199</v>
      </c>
      <c r="L278" s="75">
        <f t="shared" ref="L278:M278" si="86">J278/J266-1</f>
        <v>6.8176133482932721E-2</v>
      </c>
      <c r="M278" s="75">
        <f t="shared" si="86"/>
        <v>5.8604715996150025E-2</v>
      </c>
    </row>
    <row r="279" spans="1:13" x14ac:dyDescent="0.25">
      <c r="A279" s="70">
        <v>42339</v>
      </c>
      <c r="B279" s="71">
        <v>106823.63400000001</v>
      </c>
      <c r="C279" s="71">
        <v>22044.194130913002</v>
      </c>
      <c r="D279" s="73">
        <v>707.8</v>
      </c>
      <c r="F279" s="71">
        <f t="shared" si="65"/>
        <v>106823634</v>
      </c>
      <c r="G279" s="71">
        <f t="shared" si="66"/>
        <v>15602880.605860222</v>
      </c>
      <c r="H279" s="71">
        <f t="shared" si="67"/>
        <v>122426514.60586022</v>
      </c>
      <c r="I279" s="71">
        <v>110.873433821074</v>
      </c>
      <c r="J279" s="71">
        <f t="shared" si="68"/>
        <v>1104200.622156525</v>
      </c>
      <c r="K279" s="71">
        <v>124817.296257318</v>
      </c>
      <c r="L279" s="75">
        <f t="shared" ref="L279:M279" si="87">J279/J267-1</f>
        <v>6.9262650911084744E-2</v>
      </c>
      <c r="M279" s="75">
        <f t="shared" si="87"/>
        <v>5.7135417544228906E-2</v>
      </c>
    </row>
    <row r="280" spans="1:13" x14ac:dyDescent="0.25">
      <c r="A280" s="70">
        <v>42370</v>
      </c>
      <c r="B280" s="71">
        <v>107456.97199999999</v>
      </c>
      <c r="C280" s="71">
        <v>22073.4866348002</v>
      </c>
      <c r="D280" s="73">
        <v>711.71</v>
      </c>
      <c r="F280" s="71">
        <f t="shared" si="65"/>
        <v>107456972</v>
      </c>
      <c r="G280" s="71">
        <f t="shared" si="66"/>
        <v>15709921.172853651</v>
      </c>
      <c r="H280" s="71">
        <f t="shared" si="67"/>
        <v>123166893.17285365</v>
      </c>
      <c r="I280" s="71">
        <v>111.394571529242</v>
      </c>
      <c r="J280" s="71">
        <f t="shared" si="68"/>
        <v>1105681.2866372156</v>
      </c>
      <c r="K280" s="71">
        <v>124883.43225763</v>
      </c>
      <c r="L280" s="75">
        <f t="shared" ref="L280:M280" si="88">J280/J268-1</f>
        <v>6.2273990850374883E-2</v>
      </c>
      <c r="M280" s="75">
        <f t="shared" si="88"/>
        <v>4.8941512020920674E-2</v>
      </c>
    </row>
    <row r="281" spans="1:13" x14ac:dyDescent="0.25">
      <c r="A281" s="70">
        <v>42401</v>
      </c>
      <c r="B281" s="71">
        <v>108061.05</v>
      </c>
      <c r="C281" s="71">
        <v>22403.676786296801</v>
      </c>
      <c r="D281" s="73">
        <v>695.91</v>
      </c>
      <c r="F281" s="71">
        <f t="shared" si="65"/>
        <v>108061050</v>
      </c>
      <c r="G281" s="71">
        <f t="shared" si="66"/>
        <v>15590942.712351806</v>
      </c>
      <c r="H281" s="71">
        <f t="shared" si="67"/>
        <v>123651992.7123518</v>
      </c>
      <c r="I281" s="71">
        <v>111.704215937866</v>
      </c>
      <c r="J281" s="71">
        <f t="shared" si="68"/>
        <v>1106959.0496130567</v>
      </c>
      <c r="K281" s="71">
        <v>124970.94266323</v>
      </c>
      <c r="L281" s="75">
        <f t="shared" ref="L281:M281" si="89">J281/J269-1</f>
        <v>6.903671074581319E-2</v>
      </c>
      <c r="M281" s="75">
        <f t="shared" si="89"/>
        <v>5.7449611488607166E-2</v>
      </c>
    </row>
    <row r="282" spans="1:13" x14ac:dyDescent="0.25">
      <c r="A282" s="70">
        <v>42430</v>
      </c>
      <c r="B282" s="71">
        <v>108763.97</v>
      </c>
      <c r="C282" s="71">
        <v>21709.238149311201</v>
      </c>
      <c r="D282" s="73">
        <v>667.74</v>
      </c>
      <c r="F282" s="71">
        <f t="shared" si="65"/>
        <v>108763970</v>
      </c>
      <c r="G282" s="71">
        <f t="shared" si="66"/>
        <v>14496126.681821061</v>
      </c>
      <c r="H282" s="71">
        <f t="shared" si="67"/>
        <v>123260096.68182106</v>
      </c>
      <c r="I282" s="71">
        <v>112.12821868200599</v>
      </c>
      <c r="J282" s="71">
        <f t="shared" si="68"/>
        <v>1099278.1133122691</v>
      </c>
      <c r="K282" s="71">
        <v>124330.77611575001</v>
      </c>
      <c r="L282" s="75">
        <f t="shared" ref="L282:M282" si="90">J282/J270-1</f>
        <v>6.2136922368266401E-2</v>
      </c>
      <c r="M282" s="75">
        <f t="shared" si="90"/>
        <v>5.4598346446852242E-2</v>
      </c>
    </row>
    <row r="283" spans="1:13" x14ac:dyDescent="0.25">
      <c r="A283" s="70">
        <v>42461</v>
      </c>
      <c r="B283" s="71">
        <v>109591.183</v>
      </c>
      <c r="C283" s="71">
        <v>21645.961372022899</v>
      </c>
      <c r="D283" s="73">
        <v>660.41</v>
      </c>
      <c r="F283" s="71">
        <f t="shared" si="65"/>
        <v>109591183</v>
      </c>
      <c r="G283" s="71">
        <f t="shared" si="66"/>
        <v>14295209.349697642</v>
      </c>
      <c r="H283" s="71">
        <f t="shared" si="67"/>
        <v>123886392.34969765</v>
      </c>
      <c r="I283" s="71">
        <v>112.493308218023</v>
      </c>
      <c r="J283" s="71">
        <f t="shared" si="68"/>
        <v>1101277.8832105617</v>
      </c>
      <c r="K283" s="71">
        <v>124590.62144043</v>
      </c>
      <c r="L283" s="75">
        <f t="shared" ref="L283:M283" si="91">J283/J271-1</f>
        <v>6.2717486583522719E-2</v>
      </c>
      <c r="M283" s="75">
        <f t="shared" si="91"/>
        <v>5.7349538544207546E-2</v>
      </c>
    </row>
    <row r="284" spans="1:13" x14ac:dyDescent="0.25">
      <c r="A284" s="70">
        <v>42491</v>
      </c>
      <c r="B284" s="71">
        <v>110369.141</v>
      </c>
      <c r="C284" s="71">
        <v>21529.403620872999</v>
      </c>
      <c r="D284" s="73">
        <v>691.42</v>
      </c>
      <c r="F284" s="71">
        <f t="shared" si="65"/>
        <v>110369141</v>
      </c>
      <c r="G284" s="71">
        <f t="shared" si="66"/>
        <v>14885860.251544008</v>
      </c>
      <c r="H284" s="71">
        <f t="shared" si="67"/>
        <v>125255001.25154401</v>
      </c>
      <c r="I284" s="71">
        <v>112.746553005736</v>
      </c>
      <c r="J284" s="71">
        <f t="shared" si="68"/>
        <v>1110943.0657731206</v>
      </c>
      <c r="K284" s="71">
        <v>125915.1125262</v>
      </c>
      <c r="L284" s="75">
        <f t="shared" ref="L284:M284" si="92">J284/J272-1</f>
        <v>5.5975964803774536E-2</v>
      </c>
      <c r="M284" s="75">
        <f t="shared" si="92"/>
        <v>5.5948404692077958E-2</v>
      </c>
    </row>
    <row r="285" spans="1:13" x14ac:dyDescent="0.25">
      <c r="A285" s="70">
        <v>42522</v>
      </c>
      <c r="B285" s="71">
        <v>111495.223</v>
      </c>
      <c r="C285" s="71">
        <v>20968.989701461898</v>
      </c>
      <c r="D285" s="73">
        <v>663.26</v>
      </c>
      <c r="F285" s="71">
        <f t="shared" si="65"/>
        <v>111495223</v>
      </c>
      <c r="G285" s="71">
        <f t="shared" si="66"/>
        <v>13907892.109391619</v>
      </c>
      <c r="H285" s="71">
        <f t="shared" si="67"/>
        <v>125403115.10939161</v>
      </c>
      <c r="I285" s="71">
        <v>113.253271763391</v>
      </c>
      <c r="J285" s="71">
        <f t="shared" si="68"/>
        <v>1107280.28565377</v>
      </c>
      <c r="K285" s="71">
        <v>125367.21589568999</v>
      </c>
      <c r="L285" s="75">
        <f t="shared" ref="L285:M285" si="93">J285/J273-1</f>
        <v>5.3870927323788509E-2</v>
      </c>
      <c r="M285" s="75">
        <f t="shared" si="93"/>
        <v>5.0881876074097887E-2</v>
      </c>
    </row>
    <row r="286" spans="1:13" x14ac:dyDescent="0.25">
      <c r="A286" s="70">
        <v>42552</v>
      </c>
      <c r="B286" s="71">
        <v>112163.292</v>
      </c>
      <c r="C286" s="71">
        <v>21060.245638553901</v>
      </c>
      <c r="D286" s="73">
        <v>655.68</v>
      </c>
      <c r="F286" s="71">
        <f t="shared" si="65"/>
        <v>112163292</v>
      </c>
      <c r="G286" s="71">
        <f t="shared" si="66"/>
        <v>13808781.86028702</v>
      </c>
      <c r="H286" s="71">
        <f t="shared" si="67"/>
        <v>125972073.86028703</v>
      </c>
      <c r="I286" s="71">
        <v>113.52761420333501</v>
      </c>
      <c r="J286" s="71">
        <f t="shared" si="68"/>
        <v>1109616.1470870269</v>
      </c>
      <c r="K286" s="71">
        <v>126151.00839977</v>
      </c>
      <c r="L286" s="75">
        <f t="shared" ref="L286:M286" si="94">J286/J274-1</f>
        <v>4.4792670393491996E-2</v>
      </c>
      <c r="M286" s="75">
        <f t="shared" si="94"/>
        <v>4.738334858167792E-2</v>
      </c>
    </row>
    <row r="287" spans="1:13" x14ac:dyDescent="0.25">
      <c r="A287" s="70">
        <v>42583</v>
      </c>
      <c r="B287" s="71">
        <v>112854.632</v>
      </c>
      <c r="C287" s="71">
        <v>20809.307311823199</v>
      </c>
      <c r="D287" s="73">
        <v>679.97</v>
      </c>
      <c r="F287" s="71">
        <f t="shared" si="65"/>
        <v>112854632</v>
      </c>
      <c r="G287" s="71">
        <f t="shared" si="66"/>
        <v>14149704.69282042</v>
      </c>
      <c r="H287" s="71">
        <f t="shared" si="67"/>
        <v>127004336.69282041</v>
      </c>
      <c r="I287" s="71">
        <v>113.58234442080401</v>
      </c>
      <c r="J287" s="71">
        <f t="shared" si="68"/>
        <v>1118169.7062202741</v>
      </c>
      <c r="K287" s="71">
        <v>127033.11712004</v>
      </c>
      <c r="L287" s="75">
        <f t="shared" ref="L287:M287" si="95">J287/J275-1</f>
        <v>4.9582773822405057E-2</v>
      </c>
      <c r="M287" s="75">
        <f t="shared" si="95"/>
        <v>5.1404278318529784E-2</v>
      </c>
    </row>
    <row r="288" spans="1:13" x14ac:dyDescent="0.25">
      <c r="A288" s="70">
        <v>42614</v>
      </c>
      <c r="B288" s="71">
        <v>113165.871</v>
      </c>
      <c r="C288" s="71">
        <v>20795.8390310129</v>
      </c>
      <c r="D288" s="73">
        <v>657.32</v>
      </c>
      <c r="F288" s="71">
        <f t="shared" si="65"/>
        <v>113165871</v>
      </c>
      <c r="G288" s="71">
        <f t="shared" si="66"/>
        <v>13669520.9118654</v>
      </c>
      <c r="H288" s="71">
        <f t="shared" si="67"/>
        <v>126835391.9118654</v>
      </c>
      <c r="I288" s="71">
        <v>113.858898097798</v>
      </c>
      <c r="J288" s="71">
        <f t="shared" si="68"/>
        <v>1113969.9578237738</v>
      </c>
      <c r="K288" s="71">
        <v>126537.8180234</v>
      </c>
      <c r="L288" s="75">
        <f t="shared" ref="L288:M288" si="96">J288/J276-1</f>
        <v>3.5497561871286276E-2</v>
      </c>
      <c r="M288" s="75">
        <f t="shared" si="96"/>
        <v>3.8142874352863787E-2</v>
      </c>
    </row>
    <row r="289" spans="1:13" x14ac:dyDescent="0.25">
      <c r="A289" s="70">
        <v>42644</v>
      </c>
      <c r="B289" s="71">
        <v>113547.249</v>
      </c>
      <c r="C289" s="71">
        <v>20951.158119235799</v>
      </c>
      <c r="D289" s="73">
        <v>651.17999999999995</v>
      </c>
      <c r="F289" s="71">
        <f t="shared" si="65"/>
        <v>113547249</v>
      </c>
      <c r="G289" s="71">
        <f t="shared" si="66"/>
        <v>13642975.144083967</v>
      </c>
      <c r="H289" s="71">
        <f t="shared" si="67"/>
        <v>127190224.14408396</v>
      </c>
      <c r="I289" s="71">
        <v>114.048102625947</v>
      </c>
      <c r="J289" s="71">
        <f t="shared" si="68"/>
        <v>1115233.1447480565</v>
      </c>
      <c r="K289" s="71">
        <v>126392.46851955001</v>
      </c>
      <c r="L289" s="75">
        <f t="shared" ref="L289:M289" si="97">J289/J277-1</f>
        <v>3.339524859420484E-2</v>
      </c>
      <c r="M289" s="75">
        <f t="shared" si="97"/>
        <v>3.4450108141639513E-2</v>
      </c>
    </row>
    <row r="290" spans="1:13" x14ac:dyDescent="0.25">
      <c r="A290" s="70">
        <v>42675</v>
      </c>
      <c r="B290" s="71">
        <v>114448.901</v>
      </c>
      <c r="C290" s="71">
        <v>20980.9879535738</v>
      </c>
      <c r="D290" s="73">
        <v>674.19</v>
      </c>
      <c r="F290" s="71">
        <f t="shared" si="65"/>
        <v>114448901</v>
      </c>
      <c r="G290" s="71">
        <f t="shared" si="66"/>
        <v>14145172.268419921</v>
      </c>
      <c r="H290" s="71">
        <f t="shared" si="67"/>
        <v>128594073.26841992</v>
      </c>
      <c r="I290" s="71">
        <v>114.10901819906201</v>
      </c>
      <c r="J290" s="71">
        <f t="shared" si="68"/>
        <v>1126940.4933805396</v>
      </c>
      <c r="K290" s="71">
        <v>127881.74960852</v>
      </c>
      <c r="L290" s="75">
        <f t="shared" ref="L290:M290" si="98">J290/J278-1</f>
        <v>2.9450502315889082E-2</v>
      </c>
      <c r="M290" s="75">
        <f t="shared" si="98"/>
        <v>3.2773540946034796E-2</v>
      </c>
    </row>
    <row r="291" spans="1:13" x14ac:dyDescent="0.25">
      <c r="A291" s="70">
        <v>42705</v>
      </c>
      <c r="B291" s="71">
        <v>115308.28599999999</v>
      </c>
      <c r="C291" s="71">
        <v>20678.163198354501</v>
      </c>
      <c r="D291" s="73">
        <v>670.68</v>
      </c>
      <c r="F291" s="71">
        <f t="shared" si="65"/>
        <v>115308286</v>
      </c>
      <c r="G291" s="71">
        <f t="shared" si="66"/>
        <v>13868430.493872397</v>
      </c>
      <c r="H291" s="71">
        <f t="shared" si="67"/>
        <v>129176716.4938724</v>
      </c>
      <c r="I291" s="71">
        <v>113.87605122871901</v>
      </c>
      <c r="J291" s="71">
        <f t="shared" si="68"/>
        <v>1134362.4502260108</v>
      </c>
      <c r="K291" s="71">
        <v>128387.52747935</v>
      </c>
      <c r="L291" s="75">
        <f t="shared" ref="L291:M291" si="99">J291/J279-1</f>
        <v>2.731553258010222E-2</v>
      </c>
      <c r="M291" s="75">
        <f t="shared" si="99"/>
        <v>2.8603657738842214E-2</v>
      </c>
    </row>
    <row r="292" spans="1:13" x14ac:dyDescent="0.25">
      <c r="A292" s="70">
        <v>42736</v>
      </c>
      <c r="B292" s="71">
        <v>115421.592</v>
      </c>
      <c r="C292" s="71">
        <v>21133.2429390941</v>
      </c>
      <c r="D292" s="73">
        <v>647.24</v>
      </c>
      <c r="F292" s="71">
        <f t="shared" si="65"/>
        <v>115421592</v>
      </c>
      <c r="G292" s="71">
        <f t="shared" si="66"/>
        <v>13678280.159899265</v>
      </c>
      <c r="H292" s="71">
        <f t="shared" si="67"/>
        <v>129099872.15989926</v>
      </c>
      <c r="I292" s="71">
        <v>114.49103547515099</v>
      </c>
      <c r="J292" s="71">
        <f t="shared" si="68"/>
        <v>1127598.0833269602</v>
      </c>
      <c r="K292" s="71">
        <v>127477.0275845</v>
      </c>
      <c r="L292" s="75">
        <f t="shared" ref="L292:M292" si="100">J292/J280-1</f>
        <v>1.9821983924862785E-2</v>
      </c>
      <c r="M292" s="75">
        <f t="shared" si="100"/>
        <v>2.0768129766961518E-2</v>
      </c>
    </row>
    <row r="293" spans="1:13" x14ac:dyDescent="0.25">
      <c r="A293" s="70">
        <v>42767</v>
      </c>
      <c r="B293" s="71">
        <v>115894.773</v>
      </c>
      <c r="C293" s="71">
        <v>21090.932718857999</v>
      </c>
      <c r="D293" s="73">
        <v>650.38</v>
      </c>
      <c r="F293" s="71">
        <f t="shared" si="65"/>
        <v>115894773</v>
      </c>
      <c r="G293" s="71">
        <f t="shared" si="66"/>
        <v>13717120.821690865</v>
      </c>
      <c r="H293" s="71">
        <f t="shared" si="67"/>
        <v>129611893.82169086</v>
      </c>
      <c r="I293" s="71">
        <v>114.76494617828099</v>
      </c>
      <c r="J293" s="71">
        <f t="shared" si="68"/>
        <v>1129368.3144358902</v>
      </c>
      <c r="K293" s="71">
        <v>127773.74010261</v>
      </c>
      <c r="L293" s="75">
        <f t="shared" ref="L293:M293" si="101">J293/J281-1</f>
        <v>2.0243987192359869E-2</v>
      </c>
      <c r="M293" s="75">
        <f t="shared" si="101"/>
        <v>2.242759300402275E-2</v>
      </c>
    </row>
    <row r="294" spans="1:13" x14ac:dyDescent="0.25">
      <c r="A294" s="70">
        <v>42795</v>
      </c>
      <c r="B294" s="71">
        <v>116516.818</v>
      </c>
      <c r="C294" s="71">
        <v>21085.6959858751</v>
      </c>
      <c r="D294" s="73">
        <v>660.25</v>
      </c>
      <c r="F294" s="71">
        <f t="shared" si="65"/>
        <v>116516818</v>
      </c>
      <c r="G294" s="71">
        <f t="shared" si="66"/>
        <v>13921830.774674034</v>
      </c>
      <c r="H294" s="71">
        <f t="shared" si="67"/>
        <v>130438648.77467403</v>
      </c>
      <c r="I294" s="71">
        <v>115.204270961125</v>
      </c>
      <c r="J294" s="71">
        <f t="shared" si="68"/>
        <v>1132237.9603329964</v>
      </c>
      <c r="K294" s="71">
        <v>128181.82328241999</v>
      </c>
      <c r="L294" s="75">
        <f>J294/J282-1</f>
        <v>2.9983174068130003E-2</v>
      </c>
      <c r="M294" s="75">
        <f>K294/K282-1</f>
        <v>3.0974206765062906E-2</v>
      </c>
    </row>
    <row r="295" spans="1:13" x14ac:dyDescent="0.25">
      <c r="A295" s="70">
        <v>42826</v>
      </c>
      <c r="B295" s="71"/>
      <c r="C295" s="71"/>
      <c r="D295" s="73">
        <v>667.4</v>
      </c>
      <c r="F295" s="71"/>
      <c r="K295" s="71">
        <v>129259.60707708</v>
      </c>
      <c r="M295" s="75">
        <f t="shared" ref="M295:M296" si="102">K295/K283-1</f>
        <v>3.7474615526196464E-2</v>
      </c>
    </row>
    <row r="296" spans="1:13" x14ac:dyDescent="0.25">
      <c r="A296" s="70">
        <v>42856</v>
      </c>
      <c r="B296" s="71"/>
      <c r="C296" s="71"/>
      <c r="D296" s="73">
        <v>672.6</v>
      </c>
      <c r="F296" s="71"/>
      <c r="K296" s="71">
        <v>128576.84422595</v>
      </c>
      <c r="M296" s="76">
        <f t="shared" si="102"/>
        <v>2.1139096382859934E-2</v>
      </c>
    </row>
    <row r="297" spans="1:13" x14ac:dyDescent="0.25">
      <c r="A297" s="70">
        <v>42887</v>
      </c>
      <c r="B297" s="5"/>
      <c r="C297" s="5"/>
      <c r="D297" s="73">
        <v>663.8</v>
      </c>
      <c r="F297" s="5"/>
    </row>
    <row r="298" spans="1:13" x14ac:dyDescent="0.25">
      <c r="A298" s="72"/>
    </row>
    <row r="299" spans="1:13" x14ac:dyDescent="0.25">
      <c r="A29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29"/>
  <sheetViews>
    <sheetView zoomScale="80" zoomScaleNormal="80" workbookViewId="0">
      <pane xSplit="3" ySplit="1" topLeftCell="D89" activePane="bottomRight" state="frozen"/>
      <selection activeCell="J25" sqref="J25"/>
      <selection pane="topRight" activeCell="J25" sqref="J25"/>
      <selection pane="bottomLeft" activeCell="J25" sqref="J25"/>
      <selection pane="bottomRight" activeCell="D114" sqref="D114"/>
    </sheetView>
  </sheetViews>
  <sheetFormatPr defaultColWidth="9.140625"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13" style="3" bestFit="1" customWidth="1"/>
    <col min="6" max="6" width="28.28515625" style="3" customWidth="1"/>
    <col min="7" max="11" width="10.7109375" style="3" customWidth="1"/>
    <col min="12" max="12" width="19.140625" style="3" customWidth="1"/>
    <col min="13" max="13" width="19.28515625" style="3" customWidth="1"/>
    <col min="14" max="16" width="20.7109375" style="3" customWidth="1"/>
    <col min="17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406</v>
      </c>
      <c r="F1" s="25" t="s">
        <v>165</v>
      </c>
      <c r="G1" s="25" t="s">
        <v>3</v>
      </c>
      <c r="H1" s="25" t="s">
        <v>11</v>
      </c>
      <c r="I1" s="25" t="s">
        <v>12</v>
      </c>
      <c r="J1" s="25" t="s">
        <v>177</v>
      </c>
      <c r="K1" s="25" t="s">
        <v>178</v>
      </c>
      <c r="L1" s="25" t="s">
        <v>13</v>
      </c>
      <c r="M1" s="25" t="s">
        <v>14</v>
      </c>
      <c r="N1" s="25" t="s">
        <v>131</v>
      </c>
      <c r="O1" s="25" t="s">
        <v>122</v>
      </c>
      <c r="P1" s="25" t="s">
        <v>123</v>
      </c>
    </row>
    <row r="2" spans="1:16" x14ac:dyDescent="0.25">
      <c r="A2" s="37">
        <v>32933</v>
      </c>
      <c r="B2" s="3">
        <v>1990</v>
      </c>
      <c r="C2" s="3">
        <v>1</v>
      </c>
    </row>
    <row r="3" spans="1:16" x14ac:dyDescent="0.25">
      <c r="A3" s="37">
        <v>33025</v>
      </c>
      <c r="B3" s="3">
        <v>1990</v>
      </c>
      <c r="C3" s="3">
        <v>2</v>
      </c>
    </row>
    <row r="4" spans="1:16" x14ac:dyDescent="0.25">
      <c r="A4" s="37">
        <v>33117</v>
      </c>
      <c r="B4" s="3">
        <v>1990</v>
      </c>
      <c r="C4" s="3">
        <v>3</v>
      </c>
    </row>
    <row r="5" spans="1:16" x14ac:dyDescent="0.25">
      <c r="A5" s="37">
        <v>33208</v>
      </c>
      <c r="B5" s="3">
        <v>1990</v>
      </c>
      <c r="C5" s="3">
        <v>4</v>
      </c>
    </row>
    <row r="6" spans="1:16" x14ac:dyDescent="0.25">
      <c r="A6" s="37">
        <v>33298</v>
      </c>
      <c r="B6" s="3">
        <v>1991</v>
      </c>
      <c r="C6" s="3">
        <v>1</v>
      </c>
    </row>
    <row r="7" spans="1:16" x14ac:dyDescent="0.25">
      <c r="A7" s="37">
        <v>33390</v>
      </c>
      <c r="B7" s="3">
        <v>1991</v>
      </c>
      <c r="C7" s="3">
        <v>2</v>
      </c>
    </row>
    <row r="8" spans="1:16" x14ac:dyDescent="0.25">
      <c r="A8" s="37">
        <v>33482</v>
      </c>
      <c r="B8" s="3">
        <v>1991</v>
      </c>
      <c r="C8" s="3">
        <v>3</v>
      </c>
    </row>
    <row r="9" spans="1:16" x14ac:dyDescent="0.25">
      <c r="A9" s="37">
        <v>33573</v>
      </c>
      <c r="B9" s="3">
        <v>1991</v>
      </c>
      <c r="C9" s="3">
        <v>4</v>
      </c>
    </row>
    <row r="10" spans="1:16" x14ac:dyDescent="0.25">
      <c r="A10" s="37">
        <v>33664</v>
      </c>
      <c r="B10" s="3">
        <v>1992</v>
      </c>
      <c r="C10" s="3">
        <v>1</v>
      </c>
    </row>
    <row r="11" spans="1:16" x14ac:dyDescent="0.25">
      <c r="A11" s="37">
        <v>33756</v>
      </c>
      <c r="B11" s="3">
        <v>1992</v>
      </c>
      <c r="C11" s="3">
        <v>2</v>
      </c>
    </row>
    <row r="12" spans="1:16" x14ac:dyDescent="0.25">
      <c r="A12" s="37">
        <v>33848</v>
      </c>
      <c r="B12" s="3">
        <v>1992</v>
      </c>
      <c r="C12" s="3">
        <v>3</v>
      </c>
    </row>
    <row r="13" spans="1:16" x14ac:dyDescent="0.25">
      <c r="A13" s="37">
        <v>33939</v>
      </c>
      <c r="B13" s="3">
        <v>1992</v>
      </c>
      <c r="C13" s="3">
        <v>4</v>
      </c>
    </row>
    <row r="14" spans="1:16" x14ac:dyDescent="0.25">
      <c r="A14" s="37">
        <v>34029</v>
      </c>
      <c r="B14" s="3">
        <v>1993</v>
      </c>
      <c r="C14" s="3">
        <v>1</v>
      </c>
    </row>
    <row r="15" spans="1:16" x14ac:dyDescent="0.25">
      <c r="A15" s="37">
        <v>34121</v>
      </c>
      <c r="B15" s="3">
        <v>1993</v>
      </c>
      <c r="C15" s="3">
        <v>2</v>
      </c>
    </row>
    <row r="16" spans="1:16" x14ac:dyDescent="0.25">
      <c r="A16" s="37">
        <v>34213</v>
      </c>
      <c r="B16" s="3">
        <v>1993</v>
      </c>
      <c r="C16" s="3">
        <v>3</v>
      </c>
    </row>
    <row r="17" spans="1:16" x14ac:dyDescent="0.25">
      <c r="A17" s="37">
        <v>34304</v>
      </c>
      <c r="B17" s="3">
        <v>1993</v>
      </c>
      <c r="C17" s="3">
        <v>4</v>
      </c>
    </row>
    <row r="18" spans="1:16" x14ac:dyDescent="0.25">
      <c r="A18" s="37">
        <v>34394</v>
      </c>
      <c r="B18" s="3">
        <v>1994</v>
      </c>
      <c r="C18" s="3">
        <v>1</v>
      </c>
    </row>
    <row r="19" spans="1:16" x14ac:dyDescent="0.25">
      <c r="A19" s="37">
        <v>34486</v>
      </c>
      <c r="B19" s="3">
        <v>1994</v>
      </c>
      <c r="C19" s="3">
        <v>2</v>
      </c>
    </row>
    <row r="20" spans="1:16" x14ac:dyDescent="0.25">
      <c r="A20" s="37">
        <v>34578</v>
      </c>
      <c r="B20" s="3">
        <v>1994</v>
      </c>
      <c r="C20" s="3">
        <v>3</v>
      </c>
    </row>
    <row r="21" spans="1:16" x14ac:dyDescent="0.25">
      <c r="A21" s="37">
        <v>34669</v>
      </c>
      <c r="B21" s="3">
        <v>1994</v>
      </c>
      <c r="C21" s="3">
        <v>4</v>
      </c>
    </row>
    <row r="22" spans="1:16" x14ac:dyDescent="0.25">
      <c r="A22" s="37">
        <v>34759</v>
      </c>
      <c r="B22" s="3">
        <v>1995</v>
      </c>
      <c r="C22" s="3">
        <v>1</v>
      </c>
    </row>
    <row r="23" spans="1:16" x14ac:dyDescent="0.25">
      <c r="A23" s="37">
        <v>34851</v>
      </c>
      <c r="B23" s="3">
        <v>1995</v>
      </c>
      <c r="C23" s="3">
        <v>2</v>
      </c>
    </row>
    <row r="24" spans="1:16" x14ac:dyDescent="0.25">
      <c r="A24" s="37">
        <v>34943</v>
      </c>
      <c r="B24" s="3">
        <v>1995</v>
      </c>
      <c r="C24" s="3">
        <v>3</v>
      </c>
    </row>
    <row r="25" spans="1:16" x14ac:dyDescent="0.25">
      <c r="A25" s="37">
        <v>35034</v>
      </c>
      <c r="B25" s="3">
        <v>1995</v>
      </c>
      <c r="C25" s="3">
        <v>4</v>
      </c>
    </row>
    <row r="26" spans="1:16" x14ac:dyDescent="0.25">
      <c r="A26" s="37">
        <v>35125</v>
      </c>
      <c r="B26" s="3">
        <v>1996</v>
      </c>
      <c r="C26" s="3">
        <v>1</v>
      </c>
      <c r="D26" s="3">
        <v>16521.084572458101</v>
      </c>
      <c r="F26" s="3">
        <v>16418.927727211001</v>
      </c>
      <c r="G26" s="3">
        <v>8784.1979822532703</v>
      </c>
      <c r="H26" s="3">
        <v>1829.2890027031201</v>
      </c>
      <c r="I26" s="3">
        <f>J26+K26</f>
        <v>3972.3886466638196</v>
      </c>
      <c r="J26" s="3">
        <v>2463.0318970794301</v>
      </c>
      <c r="K26" s="3">
        <f t="shared" ref="K26:K57" si="0">D26-SUM(G26:H26,J26,L26)+M26</f>
        <v>1509.3567495843895</v>
      </c>
      <c r="L26" s="3">
        <v>5140.0174326260003</v>
      </c>
      <c r="M26" s="3">
        <v>3204.8084917881101</v>
      </c>
      <c r="N26" s="43">
        <v>3205.1677563062303</v>
      </c>
      <c r="O26" s="43">
        <v>3788.4397692828697</v>
      </c>
      <c r="P26" s="43"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16555.957178142398</v>
      </c>
      <c r="F27" s="3">
        <v>16573.235842941202</v>
      </c>
      <c r="G27" s="3">
        <v>9130.7948507479505</v>
      </c>
      <c r="H27" s="3">
        <v>2325.2517510842199</v>
      </c>
      <c r="I27" s="3">
        <f t="shared" ref="I27:I90" si="1">J27+K27</f>
        <v>3255.8766860496185</v>
      </c>
      <c r="J27" s="3">
        <v>2565.2861666909898</v>
      </c>
      <c r="K27" s="3">
        <f t="shared" si="0"/>
        <v>690.59051935862863</v>
      </c>
      <c r="L27" s="3">
        <v>4992.3849851216401</v>
      </c>
      <c r="M27" s="3">
        <v>3148.3510948610301</v>
      </c>
      <c r="N27" s="43">
        <v>3039.4551083289098</v>
      </c>
      <c r="O27" s="43">
        <v>3858.72971755658</v>
      </c>
      <c r="P27" s="43"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16115.0749817454</v>
      </c>
      <c r="F28" s="3">
        <v>16728.328803890599</v>
      </c>
      <c r="G28" s="3">
        <v>9129.8641333074593</v>
      </c>
      <c r="H28" s="3">
        <v>2357.39634678533</v>
      </c>
      <c r="I28" s="3">
        <f t="shared" si="1"/>
        <v>2521.7644873416489</v>
      </c>
      <c r="J28" s="3">
        <v>2487.4313632949402</v>
      </c>
      <c r="K28" s="3">
        <f t="shared" si="0"/>
        <v>34.33312404670869</v>
      </c>
      <c r="L28" s="3">
        <v>5168.7692203732204</v>
      </c>
      <c r="M28" s="3">
        <v>3062.7192060622601</v>
      </c>
      <c r="N28" s="43">
        <v>2971.0839831536873</v>
      </c>
      <c r="O28" s="43">
        <v>3702.4388374177997</v>
      </c>
      <c r="P28" s="43"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17514.533114992799</v>
      </c>
      <c r="F29" s="3">
        <v>16949.859961366001</v>
      </c>
      <c r="G29" s="3">
        <v>9982.6416553196595</v>
      </c>
      <c r="H29" s="3">
        <v>2592.5472895101898</v>
      </c>
      <c r="I29" s="3">
        <f t="shared" si="1"/>
        <v>3039.0928719046769</v>
      </c>
      <c r="J29" s="3">
        <v>3162.0647476430199</v>
      </c>
      <c r="K29" s="3">
        <f t="shared" si="0"/>
        <v>-122.97187573834299</v>
      </c>
      <c r="L29" s="3">
        <v>5232.2910101263096</v>
      </c>
      <c r="M29" s="3">
        <v>3332.0397118680398</v>
      </c>
      <c r="N29" s="43">
        <v>3220.8401816022597</v>
      </c>
      <c r="O29" s="43">
        <v>4108.5780739825805</v>
      </c>
      <c r="P29" s="43"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17443.6482431761</v>
      </c>
      <c r="F30" s="3">
        <v>17325.333287788999</v>
      </c>
      <c r="G30" s="3">
        <v>9207.5131470138895</v>
      </c>
      <c r="H30" s="3">
        <v>1916.18227115073</v>
      </c>
      <c r="I30" s="3">
        <f t="shared" si="1"/>
        <v>3597.9538372781813</v>
      </c>
      <c r="J30" s="3">
        <v>2607.58421567506</v>
      </c>
      <c r="K30" s="3">
        <f t="shared" si="0"/>
        <v>990.36962160312123</v>
      </c>
      <c r="L30" s="3">
        <v>6149.34208818753</v>
      </c>
      <c r="M30" s="3">
        <v>3427.3431004542299</v>
      </c>
      <c r="N30" s="43">
        <v>3553.1272658640751</v>
      </c>
      <c r="O30" s="43">
        <v>3839.9642778764801</v>
      </c>
      <c r="P30" s="43"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17682.579478139302</v>
      </c>
      <c r="F31" s="3">
        <v>17689.608418436499</v>
      </c>
      <c r="G31" s="3">
        <v>9676.7216070239501</v>
      </c>
      <c r="H31" s="3">
        <v>2457.68949588236</v>
      </c>
      <c r="I31" s="3">
        <f t="shared" si="1"/>
        <v>3561.2092853034737</v>
      </c>
      <c r="J31" s="3">
        <v>2782.6635524754201</v>
      </c>
      <c r="K31" s="3">
        <f t="shared" si="0"/>
        <v>778.54573282805359</v>
      </c>
      <c r="L31" s="3">
        <v>5474.4955717499997</v>
      </c>
      <c r="M31" s="3">
        <v>3487.5364818204798</v>
      </c>
      <c r="N31" s="43">
        <v>3408.4511793774459</v>
      </c>
      <c r="O31" s="43">
        <v>4054.5133797579001</v>
      </c>
      <c r="P31" s="43"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17427.0751702327</v>
      </c>
      <c r="F32" s="3">
        <v>18081.891175712099</v>
      </c>
      <c r="G32" s="3">
        <v>9951.4581385407291</v>
      </c>
      <c r="H32" s="3">
        <v>2485.9999972252699</v>
      </c>
      <c r="I32" s="3">
        <f t="shared" si="1"/>
        <v>3021.6129087996815</v>
      </c>
      <c r="J32" s="3">
        <v>2866.9470447941599</v>
      </c>
      <c r="K32" s="3">
        <f t="shared" si="0"/>
        <v>154.6658640055216</v>
      </c>
      <c r="L32" s="3">
        <v>5476.8611131860098</v>
      </c>
      <c r="M32" s="3">
        <v>3508.8569875189901</v>
      </c>
      <c r="N32" s="43">
        <v>3160.9315304453994</v>
      </c>
      <c r="O32" s="43">
        <v>3970.6533658247099</v>
      </c>
      <c r="P32" s="43"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19108.243401016101</v>
      </c>
      <c r="F33" s="3">
        <v>18477.1131289849</v>
      </c>
      <c r="G33" s="3">
        <v>11009.6145894405</v>
      </c>
      <c r="H33" s="3">
        <v>2718.1521383993299</v>
      </c>
      <c r="I33" s="3">
        <f t="shared" si="1"/>
        <v>3651.450886240003</v>
      </c>
      <c r="J33" s="3">
        <v>3748.2624850103098</v>
      </c>
      <c r="K33" s="3">
        <f t="shared" si="0"/>
        <v>-96.811598770306773</v>
      </c>
      <c r="L33" s="3">
        <v>5740.8018881221396</v>
      </c>
      <c r="M33" s="3">
        <v>4011.7761011858702</v>
      </c>
      <c r="N33" s="43">
        <v>3476.428223015901</v>
      </c>
      <c r="O33" s="43">
        <v>4479.4458411652104</v>
      </c>
      <c r="P33" s="43"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18818.287275090301</v>
      </c>
      <c r="F34" s="3">
        <v>18658.704377209098</v>
      </c>
      <c r="G34" s="3">
        <v>10114.418172564199</v>
      </c>
      <c r="H34" s="3">
        <v>1967.10870943481</v>
      </c>
      <c r="I34" s="3">
        <f t="shared" si="1"/>
        <v>4478.6989242572326</v>
      </c>
      <c r="J34" s="3">
        <v>2964.6448691964501</v>
      </c>
      <c r="K34" s="3">
        <f t="shared" si="0"/>
        <v>1514.054055060783</v>
      </c>
      <c r="L34" s="3">
        <v>6357.2458597485002</v>
      </c>
      <c r="M34" s="3">
        <v>4099.18439091444</v>
      </c>
      <c r="N34" s="43">
        <v>3869.8763830266535</v>
      </c>
      <c r="O34" s="43">
        <v>4038.6130740669696</v>
      </c>
      <c r="P34" s="43"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18934.340126624698</v>
      </c>
      <c r="F35" s="3">
        <v>18993.701343999401</v>
      </c>
      <c r="G35" s="3">
        <v>10537.505472000101</v>
      </c>
      <c r="H35" s="3">
        <v>2498.3496023456701</v>
      </c>
      <c r="I35" s="3">
        <f t="shared" si="1"/>
        <v>3915.2933443837883</v>
      </c>
      <c r="J35" s="3">
        <v>3242.6651643710502</v>
      </c>
      <c r="K35" s="3">
        <f t="shared" si="0"/>
        <v>672.62818001273808</v>
      </c>
      <c r="L35" s="3">
        <v>5947.7784193153902</v>
      </c>
      <c r="M35" s="3">
        <v>3964.5867114202501</v>
      </c>
      <c r="N35" s="43">
        <v>3684.1401716789042</v>
      </c>
      <c r="O35" s="43">
        <v>4260.2354291580605</v>
      </c>
      <c r="P35" s="43"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18146.438934948099</v>
      </c>
      <c r="F36" s="3">
        <v>18859.681415692099</v>
      </c>
      <c r="G36" s="3">
        <v>10323.671044167</v>
      </c>
      <c r="H36" s="3">
        <v>2523.7221678935998</v>
      </c>
      <c r="I36" s="3">
        <f t="shared" si="1"/>
        <v>3304.625318684889</v>
      </c>
      <c r="J36" s="3">
        <v>2976.5339522496702</v>
      </c>
      <c r="K36" s="3">
        <f t="shared" si="0"/>
        <v>328.09136643521879</v>
      </c>
      <c r="L36" s="3">
        <v>5769.9163702759897</v>
      </c>
      <c r="M36" s="3">
        <v>3775.4959660733798</v>
      </c>
      <c r="N36" s="43">
        <v>3459.8665628884592</v>
      </c>
      <c r="O36" s="43">
        <v>4007.5847541077601</v>
      </c>
      <c r="P36" s="43"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18861.540494024601</v>
      </c>
      <c r="F37" s="3">
        <v>18254.194643914801</v>
      </c>
      <c r="G37" s="3">
        <v>10806.1370398783</v>
      </c>
      <c r="H37" s="3">
        <v>2757.4467583836899</v>
      </c>
      <c r="I37" s="3">
        <f t="shared" si="1"/>
        <v>2903.9243303772405</v>
      </c>
      <c r="J37" s="3">
        <v>3211.2526937641801</v>
      </c>
      <c r="K37" s="3">
        <f t="shared" si="0"/>
        <v>-307.3283633869396</v>
      </c>
      <c r="L37" s="3">
        <v>5971.5943365650601</v>
      </c>
      <c r="M37" s="3">
        <v>3577.5619711796899</v>
      </c>
      <c r="N37" s="43">
        <v>3787.6197763775608</v>
      </c>
      <c r="O37" s="43">
        <v>4151.1652447523402</v>
      </c>
      <c r="P37" s="43"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18342.0382354426</v>
      </c>
      <c r="F38" s="3">
        <v>18247.346287172601</v>
      </c>
      <c r="G38" s="3">
        <v>9808.25886877618</v>
      </c>
      <c r="H38" s="3">
        <v>2003.45843189424</v>
      </c>
      <c r="I38" s="3">
        <f t="shared" si="1"/>
        <v>3143.0355168887581</v>
      </c>
      <c r="J38" s="3">
        <v>2452.38358490163</v>
      </c>
      <c r="K38" s="3">
        <f t="shared" si="0"/>
        <v>690.65193198712814</v>
      </c>
      <c r="L38" s="3">
        <v>6806.31857353122</v>
      </c>
      <c r="M38" s="3">
        <v>3419.0331556478</v>
      </c>
      <c r="N38" s="43">
        <v>4184.3201415769854</v>
      </c>
      <c r="O38" s="43">
        <v>3739.5524660848905</v>
      </c>
      <c r="P38" s="43"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18255.2177538695</v>
      </c>
      <c r="F39" s="3">
        <v>18294.549297997401</v>
      </c>
      <c r="G39" s="3">
        <v>10016.578413949799</v>
      </c>
      <c r="H39" s="3">
        <v>2548.2792335065201</v>
      </c>
      <c r="I39" s="3">
        <f t="shared" si="1"/>
        <v>2717.8487698973208</v>
      </c>
      <c r="J39" s="3">
        <v>2521.4525688347899</v>
      </c>
      <c r="K39" s="3">
        <f t="shared" si="0"/>
        <v>196.39620106253096</v>
      </c>
      <c r="L39" s="3">
        <v>6329.9997633458697</v>
      </c>
      <c r="M39" s="3">
        <v>3357.4884268300102</v>
      </c>
      <c r="N39" s="43">
        <v>3915.1046861366781</v>
      </c>
      <c r="O39" s="43">
        <v>3868.6821281853099</v>
      </c>
      <c r="P39" s="43"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17999.865180926201</v>
      </c>
      <c r="F40" s="3">
        <v>18673.9224491522</v>
      </c>
      <c r="G40" s="3">
        <v>10239.3717471896</v>
      </c>
      <c r="H40" s="3">
        <v>2581.8581992355098</v>
      </c>
      <c r="I40" s="3">
        <f t="shared" si="1"/>
        <v>2505.6738361916314</v>
      </c>
      <c r="J40" s="3">
        <v>2466.6197549962599</v>
      </c>
      <c r="K40" s="3">
        <f t="shared" si="0"/>
        <v>39.054081195371509</v>
      </c>
      <c r="L40" s="3">
        <v>6102.7872203571696</v>
      </c>
      <c r="M40" s="3">
        <v>3429.8258220477101</v>
      </c>
      <c r="N40" s="43">
        <v>3734.1998296664619</v>
      </c>
      <c r="O40" s="43">
        <v>3827.5338835676603</v>
      </c>
      <c r="P40" s="43"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19855.4000651856</v>
      </c>
      <c r="F41" s="3">
        <v>19163.884002671701</v>
      </c>
      <c r="G41" s="3">
        <v>11302.0641028466</v>
      </c>
      <c r="H41" s="3">
        <v>2821.60872561733</v>
      </c>
      <c r="I41" s="3">
        <f t="shared" si="1"/>
        <v>3032.0647762117505</v>
      </c>
      <c r="J41" s="3">
        <v>3185.8316669168698</v>
      </c>
      <c r="K41" s="3">
        <f t="shared" si="0"/>
        <v>-153.76689070511929</v>
      </c>
      <c r="L41" s="3">
        <v>6411.6708784371403</v>
      </c>
      <c r="M41" s="3">
        <v>3712.0084179272199</v>
      </c>
      <c r="N41" s="43">
        <v>4078.0962874559841</v>
      </c>
      <c r="O41" s="43">
        <v>4369.48673486389</v>
      </c>
      <c r="P41" s="43"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19490.459223530401</v>
      </c>
      <c r="F42" s="3">
        <v>19354.332583353</v>
      </c>
      <c r="G42" s="3">
        <v>10296.5160445409</v>
      </c>
      <c r="H42" s="3">
        <v>2055.8670059409501</v>
      </c>
      <c r="I42" s="3">
        <f t="shared" si="1"/>
        <v>3592.3924792132989</v>
      </c>
      <c r="J42" s="3">
        <v>2600.4343295890599</v>
      </c>
      <c r="K42" s="3">
        <f t="shared" si="0"/>
        <v>991.95814962423901</v>
      </c>
      <c r="L42" s="3">
        <v>7312.9837200213296</v>
      </c>
      <c r="M42" s="3">
        <v>3767.3000261860798</v>
      </c>
      <c r="N42" s="43">
        <v>4380.4317451287643</v>
      </c>
      <c r="O42" s="43">
        <v>3999.9464461468997</v>
      </c>
      <c r="P42" s="43"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19373.546189248998</v>
      </c>
      <c r="F43" s="3">
        <v>19393.796338625601</v>
      </c>
      <c r="G43" s="3">
        <v>10590.7478699191</v>
      </c>
      <c r="H43" s="3">
        <v>2608.7801100332199</v>
      </c>
      <c r="I43" s="3">
        <f t="shared" si="1"/>
        <v>3530.3778484233394</v>
      </c>
      <c r="J43" s="3">
        <v>2768.0314977065</v>
      </c>
      <c r="K43" s="3">
        <f t="shared" si="0"/>
        <v>762.34635071683942</v>
      </c>
      <c r="L43" s="3">
        <v>6440.3102442399904</v>
      </c>
      <c r="M43" s="3">
        <v>3796.6698833666501</v>
      </c>
      <c r="N43" s="43">
        <v>4031.2717713762659</v>
      </c>
      <c r="O43" s="43">
        <v>4097.91267641992</v>
      </c>
      <c r="P43" s="43"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18982.182016798601</v>
      </c>
      <c r="F44" s="3">
        <v>19688.740962134401</v>
      </c>
      <c r="G44" s="3">
        <v>10670.9323708518</v>
      </c>
      <c r="H44" s="3">
        <v>2637.1957401007598</v>
      </c>
      <c r="I44" s="3">
        <f t="shared" si="1"/>
        <v>2878.6850904327712</v>
      </c>
      <c r="J44" s="3">
        <v>2780.8088241215301</v>
      </c>
      <c r="K44" s="3">
        <f t="shared" si="0"/>
        <v>97.876266311241125</v>
      </c>
      <c r="L44" s="3">
        <v>6524.7227865246196</v>
      </c>
      <c r="M44" s="3">
        <v>3729.3539711113499</v>
      </c>
      <c r="N44" s="43">
        <v>3915.7795923219792</v>
      </c>
      <c r="O44" s="43">
        <v>3966.2310494880703</v>
      </c>
      <c r="P44" s="43"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20572.373763597599</v>
      </c>
      <c r="F45" s="3">
        <v>19919.287728107702</v>
      </c>
      <c r="G45" s="3">
        <v>11519.3391665578</v>
      </c>
      <c r="H45" s="3">
        <v>2884.0989936699202</v>
      </c>
      <c r="I45" s="3">
        <f t="shared" si="1"/>
        <v>3501.1139073985319</v>
      </c>
      <c r="J45" s="3">
        <v>3544.1745948574699</v>
      </c>
      <c r="K45" s="3">
        <f t="shared" si="0"/>
        <v>-43.060687458937991</v>
      </c>
      <c r="L45" s="3">
        <v>6731.3453334798296</v>
      </c>
      <c r="M45" s="3">
        <v>4063.5236375084801</v>
      </c>
      <c r="N45" s="43">
        <v>4337.4111890197428</v>
      </c>
      <c r="O45" s="43">
        <v>4383.9914816246401</v>
      </c>
      <c r="P45" s="43"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20201.598368222301</v>
      </c>
      <c r="F46" s="3">
        <v>20056.6458088697</v>
      </c>
      <c r="G46" s="3">
        <v>10533.1764048641</v>
      </c>
      <c r="H46" s="3">
        <v>2103.7538517724201</v>
      </c>
      <c r="I46" s="3">
        <f t="shared" si="1"/>
        <v>4073.3551931128518</v>
      </c>
      <c r="J46" s="3">
        <v>2859.4919377834899</v>
      </c>
      <c r="K46" s="3">
        <f t="shared" si="0"/>
        <v>1213.8632553293619</v>
      </c>
      <c r="L46" s="3">
        <v>7691.0722107516503</v>
      </c>
      <c r="M46" s="3">
        <v>4199.7592922787198</v>
      </c>
      <c r="N46" s="43">
        <v>4561.0624986747516</v>
      </c>
      <c r="O46" s="43">
        <v>3972.1133343110801</v>
      </c>
      <c r="P46" s="43"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20215.527271222101</v>
      </c>
      <c r="F47" s="3">
        <v>20266.3681766724</v>
      </c>
      <c r="G47" s="3">
        <v>10925.669793798201</v>
      </c>
      <c r="H47" s="3">
        <v>2672.7525141177998</v>
      </c>
      <c r="I47" s="3">
        <f t="shared" si="1"/>
        <v>3305.0171991825637</v>
      </c>
      <c r="J47" s="3">
        <v>2905.3671386975998</v>
      </c>
      <c r="K47" s="3">
        <f t="shared" si="0"/>
        <v>399.65006048496389</v>
      </c>
      <c r="L47" s="3">
        <v>7250.3860566237499</v>
      </c>
      <c r="M47" s="3">
        <v>3938.2982925002102</v>
      </c>
      <c r="N47" s="43">
        <v>4252.7516589458473</v>
      </c>
      <c r="O47" s="43">
        <v>4165.5185172725496</v>
      </c>
      <c r="P47" s="43"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19541.689507261999</v>
      </c>
      <c r="F48" s="3">
        <v>20244.898610029901</v>
      </c>
      <c r="G48" s="3">
        <v>10819.4887461052</v>
      </c>
      <c r="H48" s="3">
        <v>2700.2506370860301</v>
      </c>
      <c r="I48" s="3">
        <f t="shared" si="1"/>
        <v>3140.0258553883309</v>
      </c>
      <c r="J48" s="3">
        <v>2824.3065889498198</v>
      </c>
      <c r="K48" s="3">
        <f t="shared" si="0"/>
        <v>315.71926643851111</v>
      </c>
      <c r="L48" s="3">
        <v>6824.2271858505301</v>
      </c>
      <c r="M48" s="3">
        <v>3942.3029171680901</v>
      </c>
      <c r="N48" s="43">
        <v>4049.1183721990446</v>
      </c>
      <c r="O48" s="43">
        <v>3986.7250599937001</v>
      </c>
      <c r="P48" s="43"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21049.9482244752</v>
      </c>
      <c r="F49" s="3">
        <v>20382.280787106101</v>
      </c>
      <c r="G49" s="3">
        <v>11682.1685204311</v>
      </c>
      <c r="H49" s="3">
        <v>2955.7865749358998</v>
      </c>
      <c r="I49" s="3">
        <f t="shared" si="1"/>
        <v>3380.6147934407609</v>
      </c>
      <c r="J49" s="3">
        <v>3414.7140532476201</v>
      </c>
      <c r="K49" s="3">
        <f t="shared" si="0"/>
        <v>-34.099259806859209</v>
      </c>
      <c r="L49" s="3">
        <v>7118.7340196044097</v>
      </c>
      <c r="M49" s="3">
        <v>4087.3556839369699</v>
      </c>
      <c r="N49" s="43">
        <v>4408.654113213739</v>
      </c>
      <c r="O49" s="43">
        <v>4421.0500233338998</v>
      </c>
      <c r="P49" s="43"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20506.432431825899</v>
      </c>
      <c r="F50" s="3">
        <v>20564.125539768898</v>
      </c>
      <c r="G50" s="3">
        <v>10721.4728754645</v>
      </c>
      <c r="H50" s="3">
        <v>2165.26301452288</v>
      </c>
      <c r="I50" s="3">
        <f t="shared" si="1"/>
        <v>3576.4672682136661</v>
      </c>
      <c r="J50" s="3">
        <v>2841.9628382368201</v>
      </c>
      <c r="K50" s="3">
        <f t="shared" si="0"/>
        <v>734.50442997684604</v>
      </c>
      <c r="L50" s="3">
        <v>7933.11192938762</v>
      </c>
      <c r="M50" s="3">
        <v>3889.8826557627699</v>
      </c>
      <c r="N50" s="43">
        <v>4456.9851254463911</v>
      </c>
      <c r="O50" s="43">
        <v>4073.4657937151401</v>
      </c>
      <c r="P50" s="43"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20733.4641935773</v>
      </c>
      <c r="F51" s="3">
        <v>20731.2820995566</v>
      </c>
      <c r="G51" s="3">
        <v>11044.9584305393</v>
      </c>
      <c r="H51" s="3">
        <v>2742.7094187029402</v>
      </c>
      <c r="I51" s="3">
        <f t="shared" si="1"/>
        <v>3694.1333569364815</v>
      </c>
      <c r="J51" s="3">
        <v>3000.9637933147901</v>
      </c>
      <c r="K51" s="3">
        <f t="shared" si="0"/>
        <v>693.1695636216914</v>
      </c>
      <c r="L51" s="3">
        <v>7275.9959539194797</v>
      </c>
      <c r="M51" s="3">
        <v>4024.3329665208998</v>
      </c>
      <c r="N51" s="43">
        <v>4177.4797727235564</v>
      </c>
      <c r="O51" s="43">
        <v>4236.2187200334401</v>
      </c>
      <c r="P51" s="43"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20328.4582701336</v>
      </c>
      <c r="F52" s="3">
        <v>20947.449412076101</v>
      </c>
      <c r="G52" s="3">
        <v>11163.295313476099</v>
      </c>
      <c r="H52" s="3">
        <v>2764.8974543510099</v>
      </c>
      <c r="I52" s="3">
        <f t="shared" si="1"/>
        <v>3923.2486187758523</v>
      </c>
      <c r="J52" s="3">
        <v>2965.3032575522702</v>
      </c>
      <c r="K52" s="3">
        <f t="shared" si="0"/>
        <v>957.94536122358204</v>
      </c>
      <c r="L52" s="3">
        <v>6742.5220737116297</v>
      </c>
      <c r="M52" s="3">
        <v>4265.5051901809902</v>
      </c>
      <c r="N52" s="43">
        <v>3865.656378409652</v>
      </c>
      <c r="O52" s="43">
        <v>4147.1651445532198</v>
      </c>
      <c r="P52" s="43"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21957.326882133599</v>
      </c>
      <c r="F53" s="3">
        <v>21219.485405782201</v>
      </c>
      <c r="G53" s="3">
        <v>11971.938614232</v>
      </c>
      <c r="H53" s="3">
        <v>2997.1780010667499</v>
      </c>
      <c r="I53" s="3">
        <f t="shared" si="1"/>
        <v>3644.4925053005491</v>
      </c>
      <c r="J53" s="3">
        <v>3667.9596148982801</v>
      </c>
      <c r="K53" s="3">
        <f t="shared" si="0"/>
        <v>-23.467109597730996</v>
      </c>
      <c r="L53" s="3">
        <v>7628.1624310432398</v>
      </c>
      <c r="M53" s="3">
        <v>4284.44466950894</v>
      </c>
      <c r="N53" s="43">
        <v>4485.6439520253361</v>
      </c>
      <c r="O53" s="43">
        <v>4520.8203347608296</v>
      </c>
      <c r="P53" s="43"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21448.808126666201</v>
      </c>
      <c r="F54" s="3">
        <v>21473.926411430999</v>
      </c>
      <c r="G54" s="3">
        <v>11040.510793834599</v>
      </c>
      <c r="H54" s="3">
        <v>2167.39164692128</v>
      </c>
      <c r="I54" s="3">
        <f t="shared" si="1"/>
        <v>4512.3841893249501</v>
      </c>
      <c r="J54" s="3">
        <v>3113.33120620724</v>
      </c>
      <c r="K54" s="3">
        <f t="shared" si="0"/>
        <v>1399.05298311771</v>
      </c>
      <c r="L54" s="3">
        <v>7993.8954000861104</v>
      </c>
      <c r="M54" s="3">
        <v>4265.3739035007402</v>
      </c>
      <c r="N54" s="43">
        <v>4730.2536503868332</v>
      </c>
      <c r="O54" s="43">
        <v>4175.5467277238804</v>
      </c>
      <c r="P54" s="43"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21616.068086064599</v>
      </c>
      <c r="F55" s="3">
        <v>21653.8001722933</v>
      </c>
      <c r="G55" s="3">
        <v>11503.211958850899</v>
      </c>
      <c r="H55" s="3">
        <v>2743.9824603992602</v>
      </c>
      <c r="I55" s="3">
        <f t="shared" si="1"/>
        <v>3875.3198540233989</v>
      </c>
      <c r="J55" s="3">
        <v>3315.9965508785799</v>
      </c>
      <c r="K55" s="3">
        <f t="shared" si="0"/>
        <v>559.32330314481896</v>
      </c>
      <c r="L55" s="3">
        <v>7862.1121354097204</v>
      </c>
      <c r="M55" s="3">
        <v>4368.55832261868</v>
      </c>
      <c r="N55" s="43">
        <v>4326.4799623173258</v>
      </c>
      <c r="O55" s="43">
        <v>4301.2458475629601</v>
      </c>
      <c r="P55" s="43"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21140.662246898301</v>
      </c>
      <c r="F56" s="3">
        <v>21795.5210933571</v>
      </c>
      <c r="G56" s="3">
        <v>11641.128231184</v>
      </c>
      <c r="H56" s="3">
        <v>2780.5113500509201</v>
      </c>
      <c r="I56" s="3">
        <f t="shared" si="1"/>
        <v>3353.6902171751772</v>
      </c>
      <c r="J56" s="3">
        <v>3143.65894753056</v>
      </c>
      <c r="K56" s="3">
        <f t="shared" si="0"/>
        <v>210.03126964461717</v>
      </c>
      <c r="L56" s="3">
        <v>7625.9150235220204</v>
      </c>
      <c r="M56" s="3">
        <v>4260.5825750338199</v>
      </c>
      <c r="N56" s="43">
        <v>4017.3721420253505</v>
      </c>
      <c r="O56" s="43">
        <v>4119.5319451618398</v>
      </c>
      <c r="P56" s="43"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22737.218788505699</v>
      </c>
      <c r="F57" s="3">
        <v>21965.5318203932</v>
      </c>
      <c r="G57" s="3">
        <v>12746.887988921701</v>
      </c>
      <c r="H57" s="3">
        <v>3066.2723346156199</v>
      </c>
      <c r="I57" s="3">
        <f t="shared" si="1"/>
        <v>3391.5822566659112</v>
      </c>
      <c r="J57" s="3">
        <v>3919.99300127384</v>
      </c>
      <c r="K57" s="3">
        <f t="shared" si="0"/>
        <v>-528.41074460792879</v>
      </c>
      <c r="L57" s="3">
        <v>8037.95734761105</v>
      </c>
      <c r="M57" s="3">
        <v>4505.4811393085802</v>
      </c>
      <c r="N57" s="43">
        <v>4336.6738356117676</v>
      </c>
      <c r="O57" s="43">
        <v>4576.8564012121096</v>
      </c>
      <c r="P57" s="43"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22508.273566805801</v>
      </c>
      <c r="F58" s="3">
        <v>22505.987695670701</v>
      </c>
      <c r="G58" s="3">
        <v>11808.5591189018</v>
      </c>
      <c r="H58" s="3">
        <v>2256.36084464753</v>
      </c>
      <c r="I58" s="3">
        <f t="shared" si="1"/>
        <v>4121.109076494602</v>
      </c>
      <c r="J58" s="3">
        <v>3249.6035558142698</v>
      </c>
      <c r="K58" s="3">
        <f t="shared" ref="K58:K89" si="2">D58-SUM(G58:H58,J58,L58)+M58</f>
        <v>871.50552068033267</v>
      </c>
      <c r="L58" s="3">
        <v>9147.1871913343402</v>
      </c>
      <c r="M58" s="3">
        <v>4824.9426645724698</v>
      </c>
      <c r="N58" s="43">
        <v>4723.3847769626354</v>
      </c>
      <c r="O58" s="43">
        <v>4220.0976396762699</v>
      </c>
      <c r="P58" s="43"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22974.256034126502</v>
      </c>
      <c r="F59" s="3">
        <v>22996.909576198901</v>
      </c>
      <c r="G59" s="3">
        <v>12452.866378536</v>
      </c>
      <c r="H59" s="3">
        <v>2909.5675094419198</v>
      </c>
      <c r="I59" s="3">
        <f t="shared" si="1"/>
        <v>3808.9214243348497</v>
      </c>
      <c r="J59" s="3">
        <v>3548.1205470375799</v>
      </c>
      <c r="K59" s="3">
        <f t="shared" si="2"/>
        <v>260.80087729726984</v>
      </c>
      <c r="L59" s="3">
        <v>8818.2388979549305</v>
      </c>
      <c r="M59" s="3">
        <v>5015.3381761412002</v>
      </c>
      <c r="N59" s="43">
        <v>4421.2675119003325</v>
      </c>
      <c r="O59" s="43">
        <v>4450.8595071721202</v>
      </c>
      <c r="P59" s="43"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22874.364918915599</v>
      </c>
      <c r="F60" s="3">
        <v>23645.7707572748</v>
      </c>
      <c r="G60" s="3">
        <v>12662.7984789653</v>
      </c>
      <c r="H60" s="3">
        <v>2973.0905404549699</v>
      </c>
      <c r="I60" s="3">
        <f t="shared" si="1"/>
        <v>3589.5273860786906</v>
      </c>
      <c r="J60" s="3">
        <v>3672.7596966462602</v>
      </c>
      <c r="K60" s="3">
        <f t="shared" si="2"/>
        <v>-83.232310567569584</v>
      </c>
      <c r="L60" s="3">
        <v>8980.4921901312391</v>
      </c>
      <c r="M60" s="3">
        <v>5331.5436767146002</v>
      </c>
      <c r="N60" s="43">
        <v>4189.9285671706275</v>
      </c>
      <c r="O60" s="43">
        <v>4466.7298491001302</v>
      </c>
      <c r="P60" s="43"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24854.035336573001</v>
      </c>
      <c r="F61" s="3">
        <v>23978.540865561099</v>
      </c>
      <c r="G61" s="3">
        <v>13892.7273182072</v>
      </c>
      <c r="H61" s="3">
        <v>3265.1856343627101</v>
      </c>
      <c r="I61" s="3">
        <f t="shared" si="1"/>
        <v>4178.2964748602026</v>
      </c>
      <c r="J61" s="3">
        <v>4774.5378845080304</v>
      </c>
      <c r="K61" s="3">
        <f t="shared" si="2"/>
        <v>-596.24140964782782</v>
      </c>
      <c r="L61" s="3">
        <v>9110.0358609738596</v>
      </c>
      <c r="M61" s="3">
        <v>5592.2099518309697</v>
      </c>
      <c r="N61" s="43">
        <v>4718.9998403298323</v>
      </c>
      <c r="O61" s="43">
        <v>4993.5344007874</v>
      </c>
      <c r="P61" s="43"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23933.417753509599</v>
      </c>
      <c r="F62" s="3">
        <v>23968.497547503299</v>
      </c>
      <c r="G62" s="3">
        <v>12809.118635028601</v>
      </c>
      <c r="H62" s="3">
        <v>2401.4801168638701</v>
      </c>
      <c r="I62" s="3">
        <f t="shared" si="1"/>
        <v>5302.5556422202881</v>
      </c>
      <c r="J62" s="3">
        <v>4128.55522365262</v>
      </c>
      <c r="K62" s="3">
        <f t="shared" si="2"/>
        <v>1174.000418567668</v>
      </c>
      <c r="L62" s="3">
        <v>8999.4081059985001</v>
      </c>
      <c r="M62" s="3">
        <v>5579.1447466016598</v>
      </c>
      <c r="N62" s="43">
        <v>4888.0944058456071</v>
      </c>
      <c r="O62" s="43">
        <v>4416.4950617800905</v>
      </c>
      <c r="P62" s="43"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24330.231530079</v>
      </c>
      <c r="F63" s="3">
        <v>24357.246572687302</v>
      </c>
      <c r="G63" s="3">
        <v>13377.273459059899</v>
      </c>
      <c r="H63" s="3">
        <v>3084.5094260370702</v>
      </c>
      <c r="I63" s="3">
        <f t="shared" si="1"/>
        <v>4644.4175375631276</v>
      </c>
      <c r="J63" s="3">
        <v>4484.1413223865602</v>
      </c>
      <c r="K63" s="3">
        <f t="shared" si="2"/>
        <v>160.27621517656735</v>
      </c>
      <c r="L63" s="3">
        <v>9211.1009195927909</v>
      </c>
      <c r="M63" s="3">
        <v>5987.0698121738897</v>
      </c>
      <c r="N63" s="43">
        <v>4242.8264361191104</v>
      </c>
      <c r="O63" s="43">
        <v>4790.57459946579</v>
      </c>
      <c r="P63" s="43"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24061.8518178753</v>
      </c>
      <c r="F64" s="3">
        <v>24924.056252235601</v>
      </c>
      <c r="G64" s="3">
        <v>13632.103876919</v>
      </c>
      <c r="H64" s="3">
        <v>3137.0021120136598</v>
      </c>
      <c r="I64" s="3">
        <f t="shared" si="1"/>
        <v>4711.1825510540602</v>
      </c>
      <c r="J64" s="3">
        <v>4520.4635649142701</v>
      </c>
      <c r="K64" s="3">
        <f t="shared" si="2"/>
        <v>190.7189861397901</v>
      </c>
      <c r="L64" s="3">
        <v>9036.3967389336103</v>
      </c>
      <c r="M64" s="3">
        <v>6454.8334610450302</v>
      </c>
      <c r="N64" s="43">
        <v>4098.3836111100409</v>
      </c>
      <c r="O64" s="43">
        <v>4622.6701752684703</v>
      </c>
      <c r="P64" s="43"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26238.374454276101</v>
      </c>
      <c r="F65" s="3">
        <v>25270.933802452</v>
      </c>
      <c r="G65" s="3">
        <v>14914.197823516</v>
      </c>
      <c r="H65" s="3">
        <v>3449.5183619805498</v>
      </c>
      <c r="I65" s="3">
        <f t="shared" si="1"/>
        <v>4638.7690875750877</v>
      </c>
      <c r="J65" s="3">
        <v>5688.1031266852196</v>
      </c>
      <c r="K65" s="3">
        <f t="shared" si="2"/>
        <v>-1049.3340391101319</v>
      </c>
      <c r="L65" s="3">
        <v>9812.9450997315398</v>
      </c>
      <c r="M65" s="3">
        <v>6577.0559185270704</v>
      </c>
      <c r="N65" s="43">
        <v>4639.6717461260487</v>
      </c>
      <c r="O65" s="43">
        <v>5238.2871398953203</v>
      </c>
      <c r="P65" s="43"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25396.9731132573</v>
      </c>
      <c r="F66" s="3">
        <v>25485.419951011601</v>
      </c>
      <c r="G66" s="3">
        <v>13802.057820170099</v>
      </c>
      <c r="H66" s="3">
        <v>2541.8992829467302</v>
      </c>
      <c r="I66" s="3">
        <f t="shared" si="1"/>
        <v>5906.5505092780004</v>
      </c>
      <c r="J66" s="3">
        <v>4557.2372910364002</v>
      </c>
      <c r="K66" s="3">
        <f t="shared" si="2"/>
        <v>1349.3132182416002</v>
      </c>
      <c r="L66" s="3">
        <v>9905.3175768582296</v>
      </c>
      <c r="M66" s="3">
        <v>6758.8520759957601</v>
      </c>
      <c r="N66" s="43">
        <v>5035.451931463901</v>
      </c>
      <c r="O66" s="43">
        <v>4708.4774924007506</v>
      </c>
      <c r="P66" s="43"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25963.106635270899</v>
      </c>
      <c r="F67" s="3">
        <v>26014.429805222</v>
      </c>
      <c r="G67" s="3">
        <v>14404.7278368521</v>
      </c>
      <c r="H67" s="3">
        <v>3264.8012169590602</v>
      </c>
      <c r="I67" s="3">
        <f t="shared" si="1"/>
        <v>5390.3758042127101</v>
      </c>
      <c r="J67" s="3">
        <v>4711.3723812881599</v>
      </c>
      <c r="K67" s="3">
        <f t="shared" si="2"/>
        <v>679.00342292455025</v>
      </c>
      <c r="L67" s="3">
        <v>9676.7378526505399</v>
      </c>
      <c r="M67" s="3">
        <v>6773.53607540351</v>
      </c>
      <c r="N67" s="43">
        <v>4505.9639349084255</v>
      </c>
      <c r="O67" s="43">
        <v>4999.7404720395298</v>
      </c>
      <c r="P67" s="43"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25509.402727771299</v>
      </c>
      <c r="F68" s="3">
        <v>26354.127384938802</v>
      </c>
      <c r="G68" s="3">
        <v>14587.7780495925</v>
      </c>
      <c r="H68" s="3">
        <v>3341.8939093507202</v>
      </c>
      <c r="I68" s="3">
        <f t="shared" si="1"/>
        <v>4845.0776142016994</v>
      </c>
      <c r="J68" s="3">
        <v>4811.5291290593796</v>
      </c>
      <c r="K68" s="3">
        <f t="shared" si="2"/>
        <v>33.548485142319805</v>
      </c>
      <c r="L68" s="3">
        <v>9552.1464516873202</v>
      </c>
      <c r="M68" s="3">
        <v>6817.4932970609398</v>
      </c>
      <c r="N68" s="43">
        <v>4106.8781149067736</v>
      </c>
      <c r="O68" s="43">
        <v>4892.6570029152299</v>
      </c>
      <c r="P68" s="43"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27920.846908957901</v>
      </c>
      <c r="F69" s="3">
        <v>26891.369747292101</v>
      </c>
      <c r="G69" s="3">
        <v>16020.548766502199</v>
      </c>
      <c r="H69" s="3">
        <v>3696.0247282022901</v>
      </c>
      <c r="I69" s="3">
        <f t="shared" si="1"/>
        <v>5546.3474126792189</v>
      </c>
      <c r="J69" s="3">
        <v>5861.8139027494699</v>
      </c>
      <c r="K69" s="3">
        <f t="shared" si="2"/>
        <v>-315.46649007025098</v>
      </c>
      <c r="L69" s="3">
        <v>9811.0321710613698</v>
      </c>
      <c r="M69" s="3">
        <v>7153.1061694871796</v>
      </c>
      <c r="N69" s="43">
        <v>4812.7386183767358</v>
      </c>
      <c r="O69" s="43">
        <v>5487.1879493054203</v>
      </c>
      <c r="P69" s="43"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26843.986326082199</v>
      </c>
      <c r="F70" s="3">
        <v>27148.362590765399</v>
      </c>
      <c r="G70" s="3">
        <v>14852.078206788399</v>
      </c>
      <c r="H70" s="3">
        <v>2754.8843823431298</v>
      </c>
      <c r="I70" s="3">
        <f t="shared" si="1"/>
        <v>6139.2454103992359</v>
      </c>
      <c r="J70" s="3">
        <v>5031.8853485092504</v>
      </c>
      <c r="K70" s="3">
        <f t="shared" si="2"/>
        <v>1107.3600618899854</v>
      </c>
      <c r="L70" s="3">
        <v>10633.7902593528</v>
      </c>
      <c r="M70" s="3">
        <v>7536.0119328013698</v>
      </c>
      <c r="N70" s="43">
        <v>5244.6031662680944</v>
      </c>
      <c r="O70" s="43">
        <v>4932.4836606421304</v>
      </c>
      <c r="P70" s="43"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27396.6718965949</v>
      </c>
      <c r="F71" s="3">
        <v>27402.379142843201</v>
      </c>
      <c r="G71" s="3">
        <v>15485.816818314201</v>
      </c>
      <c r="H71" s="3">
        <v>3524.3030606520401</v>
      </c>
      <c r="I71" s="3">
        <f t="shared" si="1"/>
        <v>5406.2374616060815</v>
      </c>
      <c r="J71" s="3">
        <v>5202.0061358967996</v>
      </c>
      <c r="K71" s="3">
        <f t="shared" si="2"/>
        <v>204.23132570928192</v>
      </c>
      <c r="L71" s="3">
        <v>10770.112563750299</v>
      </c>
      <c r="M71" s="3">
        <v>7789.7980077277198</v>
      </c>
      <c r="N71" s="43">
        <v>4672.2004160012684</v>
      </c>
      <c r="O71" s="43">
        <v>5201.41858312768</v>
      </c>
      <c r="P71" s="43"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26615.188703149699</v>
      </c>
      <c r="F72" s="3">
        <v>27442.032604826501</v>
      </c>
      <c r="G72" s="3">
        <v>15536.145917432201</v>
      </c>
      <c r="H72" s="3">
        <v>3575.8145587449199</v>
      </c>
      <c r="I72" s="3">
        <f t="shared" si="1"/>
        <v>5279.4010167924189</v>
      </c>
      <c r="J72" s="3">
        <v>5093.24974887181</v>
      </c>
      <c r="K72" s="3">
        <f t="shared" si="2"/>
        <v>186.15126792060892</v>
      </c>
      <c r="L72" s="3">
        <v>9891.1224911518402</v>
      </c>
      <c r="M72" s="3">
        <v>7667.2952809716799</v>
      </c>
      <c r="N72" s="43">
        <v>4224.1335996124189</v>
      </c>
      <c r="O72" s="43">
        <v>4991.2648210478901</v>
      </c>
      <c r="P72" s="43"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29074.788164142399</v>
      </c>
      <c r="F73" s="3">
        <v>27902.491378899798</v>
      </c>
      <c r="G73" s="3">
        <v>17102.084521029999</v>
      </c>
      <c r="H73" s="3">
        <v>3899.0640298026901</v>
      </c>
      <c r="I73" s="3">
        <f t="shared" si="1"/>
        <v>5927.4194689310998</v>
      </c>
      <c r="J73" s="3">
        <v>6718.9870257370303</v>
      </c>
      <c r="K73" s="3">
        <f t="shared" si="2"/>
        <v>-791.56755680593051</v>
      </c>
      <c r="L73" s="3">
        <v>10450.652353858601</v>
      </c>
      <c r="M73" s="3">
        <v>8304.43220947999</v>
      </c>
      <c r="N73" s="43">
        <v>4791.4948080333425</v>
      </c>
      <c r="O73" s="43">
        <v>5621.4052902269304</v>
      </c>
      <c r="P73" s="43"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28286.463907411598</v>
      </c>
      <c r="F74" s="3">
        <v>28534.372814861599</v>
      </c>
      <c r="G74" s="3">
        <v>15829.879867849901</v>
      </c>
      <c r="H74" s="3">
        <v>2763.2803114684898</v>
      </c>
      <c r="I74" s="3">
        <f t="shared" si="1"/>
        <v>7350.3464041285561</v>
      </c>
      <c r="J74" s="3">
        <v>5951.1632822583297</v>
      </c>
      <c r="K74" s="3">
        <f t="shared" si="2"/>
        <v>1399.1831218702264</v>
      </c>
      <c r="L74" s="3">
        <v>10682.452462470501</v>
      </c>
      <c r="M74" s="3">
        <v>8339.4951385058503</v>
      </c>
      <c r="N74" s="43">
        <v>5364.8151837551177</v>
      </c>
      <c r="O74" s="43">
        <v>5413.2751701031502</v>
      </c>
      <c r="P74" s="43"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28663.323673732801</v>
      </c>
      <c r="F75" s="3">
        <v>28647.478875338002</v>
      </c>
      <c r="G75" s="3">
        <v>16416.368073809801</v>
      </c>
      <c r="H75" s="3">
        <v>3559.1712371684298</v>
      </c>
      <c r="I75" s="3">
        <f t="shared" si="1"/>
        <v>7360.2450078124612</v>
      </c>
      <c r="J75" s="3">
        <v>6480.37190213341</v>
      </c>
      <c r="K75" s="3">
        <f t="shared" si="2"/>
        <v>879.87310567905115</v>
      </c>
      <c r="L75" s="3">
        <v>10284.816915113001</v>
      </c>
      <c r="M75" s="3">
        <v>8957.2775601708909</v>
      </c>
      <c r="N75" s="43">
        <v>4692.8696008517636</v>
      </c>
      <c r="O75" s="43">
        <v>5521.6853960947901</v>
      </c>
      <c r="P75" s="43"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27526.563160400099</v>
      </c>
      <c r="F76" s="3">
        <v>28404.595972971201</v>
      </c>
      <c r="G76" s="3">
        <v>16149.3606293457</v>
      </c>
      <c r="H76" s="3">
        <v>3614.0698194966299</v>
      </c>
      <c r="I76" s="3">
        <f t="shared" si="1"/>
        <v>6877.6991883034316</v>
      </c>
      <c r="J76" s="3">
        <v>6316.8313632636</v>
      </c>
      <c r="K76" s="3">
        <f t="shared" si="2"/>
        <v>560.86782503983159</v>
      </c>
      <c r="L76" s="3">
        <v>10171.481054088399</v>
      </c>
      <c r="M76" s="3">
        <v>9286.0475308340592</v>
      </c>
      <c r="N76" s="43">
        <v>4035.3236810746639</v>
      </c>
      <c r="O76" s="43">
        <v>5242.5559387598896</v>
      </c>
      <c r="P76" s="43"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29334.319701292399</v>
      </c>
      <c r="F77" s="3">
        <v>28144.8507552798</v>
      </c>
      <c r="G77" s="3">
        <v>17196.130520396298</v>
      </c>
      <c r="H77" s="3">
        <v>3860.9152046013201</v>
      </c>
      <c r="I77" s="3">
        <f t="shared" si="1"/>
        <v>6258.2321774145375</v>
      </c>
      <c r="J77" s="3">
        <v>7373.7735181438902</v>
      </c>
      <c r="K77" s="3">
        <f t="shared" si="2"/>
        <v>-1115.5413407293527</v>
      </c>
      <c r="L77" s="3">
        <v>10344.089272744601</v>
      </c>
      <c r="M77" s="3">
        <v>8325.0474738643607</v>
      </c>
      <c r="N77" s="43">
        <v>4619.1833746470384</v>
      </c>
      <c r="O77" s="43">
        <v>5624.07707658053</v>
      </c>
      <c r="P77" s="43"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27495.012130089199</v>
      </c>
      <c r="F78" s="3">
        <v>27809.529880980001</v>
      </c>
      <c r="G78" s="3">
        <v>15488.5875283151</v>
      </c>
      <c r="H78" s="3">
        <v>2978.1232874378802</v>
      </c>
      <c r="I78" s="3">
        <f t="shared" si="1"/>
        <v>5993.957166530925</v>
      </c>
      <c r="J78" s="3">
        <v>5483.1989261622502</v>
      </c>
      <c r="K78" s="3">
        <f t="shared" si="2"/>
        <v>510.75824036867471</v>
      </c>
      <c r="L78" s="3">
        <v>9844.3531278881892</v>
      </c>
      <c r="M78" s="3">
        <v>6810.0089800829001</v>
      </c>
      <c r="N78" s="43">
        <v>5007.4839644640497</v>
      </c>
      <c r="O78" s="43">
        <v>4969.8439140085202</v>
      </c>
      <c r="P78" s="43"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27662.313560567902</v>
      </c>
      <c r="F79" s="3">
        <v>27697.5836251541</v>
      </c>
      <c r="G79" s="3">
        <v>15715.9327845731</v>
      </c>
      <c r="H79" s="3">
        <v>3838.6703645645198</v>
      </c>
      <c r="I79" s="3">
        <f t="shared" si="1"/>
        <v>5190.7102090530707</v>
      </c>
      <c r="J79" s="3">
        <v>5449.9169145225296</v>
      </c>
      <c r="K79" s="3">
        <f t="shared" si="2"/>
        <v>-259.20670546945894</v>
      </c>
      <c r="L79" s="3">
        <v>9730.8290744596598</v>
      </c>
      <c r="M79" s="3">
        <v>6813.8288720824503</v>
      </c>
      <c r="N79" s="43">
        <v>4503.0282996147071</v>
      </c>
      <c r="O79" s="43">
        <v>5125.9206085960604</v>
      </c>
      <c r="P79" s="43"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27250.876367142999</v>
      </c>
      <c r="F80" s="3">
        <v>28055.5194980942</v>
      </c>
      <c r="G80" s="3">
        <v>16228.331128105199</v>
      </c>
      <c r="H80" s="3">
        <v>3915.1272546955302</v>
      </c>
      <c r="I80" s="3">
        <f t="shared" si="1"/>
        <v>4731.6306928308031</v>
      </c>
      <c r="J80" s="3">
        <v>5203.2719095708499</v>
      </c>
      <c r="K80" s="3">
        <f t="shared" si="2"/>
        <v>-471.64121674004673</v>
      </c>
      <c r="L80" s="3">
        <v>9669.3131964611093</v>
      </c>
      <c r="M80" s="3">
        <v>7293.5259049496399</v>
      </c>
      <c r="N80" s="43">
        <v>4132.9693185558353</v>
      </c>
      <c r="O80" s="43">
        <v>4914.5165549510602</v>
      </c>
      <c r="P80" s="43"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29622.1969876066</v>
      </c>
      <c r="F81" s="3">
        <v>28399.732080859299</v>
      </c>
      <c r="G81" s="3">
        <v>17593.2796918983</v>
      </c>
      <c r="H81" s="3">
        <v>4227.19493052285</v>
      </c>
      <c r="I81" s="3">
        <f t="shared" si="1"/>
        <v>5511.8474470738074</v>
      </c>
      <c r="J81" s="3">
        <v>6501.7014199979103</v>
      </c>
      <c r="K81" s="3">
        <f t="shared" si="2"/>
        <v>-989.85397292410289</v>
      </c>
      <c r="L81" s="3">
        <v>10480.328583741601</v>
      </c>
      <c r="M81" s="3">
        <v>8190.4536656299597</v>
      </c>
      <c r="N81" s="43">
        <v>4757.8201460462951</v>
      </c>
      <c r="O81" s="43">
        <v>5505.36716349782</v>
      </c>
      <c r="P81" s="43"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28004.569793262199</v>
      </c>
      <c r="F82" s="3">
        <v>28407.598503035599</v>
      </c>
      <c r="G82" s="3">
        <v>16333.414687409</v>
      </c>
      <c r="H82" s="3">
        <v>3126.2410192836501</v>
      </c>
      <c r="I82" s="3">
        <f t="shared" si="1"/>
        <v>6810.7420291756489</v>
      </c>
      <c r="J82" s="3">
        <v>5555.1133911842298</v>
      </c>
      <c r="K82" s="3">
        <f t="shared" si="2"/>
        <v>1255.6286379914191</v>
      </c>
      <c r="L82" s="3">
        <v>9757.2164119609606</v>
      </c>
      <c r="M82" s="3">
        <v>8023.0443545670596</v>
      </c>
      <c r="N82" s="43">
        <v>5104.2046373976355</v>
      </c>
      <c r="O82" s="43">
        <v>4746.0981448269804</v>
      </c>
      <c r="P82" s="43"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29422.129039884501</v>
      </c>
      <c r="F83" s="3">
        <v>29445.262062209102</v>
      </c>
      <c r="G83" s="3">
        <v>17745.327368061498</v>
      </c>
      <c r="H83" s="3">
        <v>3925.1102888129199</v>
      </c>
      <c r="I83" s="3">
        <f t="shared" si="1"/>
        <v>6520.2722271533903</v>
      </c>
      <c r="J83" s="3">
        <v>6055.27113426704</v>
      </c>
      <c r="K83" s="3">
        <f t="shared" si="2"/>
        <v>465.00109288635031</v>
      </c>
      <c r="L83" s="3">
        <v>9973.3193870775594</v>
      </c>
      <c r="M83" s="3">
        <v>8741.9002312208704</v>
      </c>
      <c r="N83" s="43">
        <v>4631.8406523360109</v>
      </c>
      <c r="O83" s="43">
        <v>5215.6879122784594</v>
      </c>
      <c r="P83" s="43"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29300.344424913401</v>
      </c>
      <c r="F84" s="3">
        <v>30163.746263167101</v>
      </c>
      <c r="G84" s="3">
        <v>18079.580321279602</v>
      </c>
      <c r="H84" s="3">
        <v>4039.6947069846701</v>
      </c>
      <c r="I84" s="3">
        <f t="shared" si="1"/>
        <v>6673.5671706756393</v>
      </c>
      <c r="J84" s="3">
        <v>6105.4160381105203</v>
      </c>
      <c r="K84" s="3">
        <f t="shared" si="2"/>
        <v>568.15113256511904</v>
      </c>
      <c r="L84" s="3">
        <v>10381.6447632282</v>
      </c>
      <c r="M84" s="3">
        <v>9874.1425372547092</v>
      </c>
      <c r="N84" s="43">
        <v>4305.5278499955821</v>
      </c>
      <c r="O84" s="43">
        <v>5200.8225574473299</v>
      </c>
      <c r="P84" s="43"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31850.6109327431</v>
      </c>
      <c r="F85" s="3">
        <v>30535.214612083499</v>
      </c>
      <c r="G85" s="3">
        <v>19823.753396846401</v>
      </c>
      <c r="H85" s="3">
        <v>4428.8908663349903</v>
      </c>
      <c r="I85" s="3">
        <f t="shared" si="1"/>
        <v>7024.475478637537</v>
      </c>
      <c r="J85" s="3">
        <v>7894.6311728542596</v>
      </c>
      <c r="K85" s="3">
        <f t="shared" si="2"/>
        <v>-870.15569421672262</v>
      </c>
      <c r="L85" s="3">
        <v>10510.611729308899</v>
      </c>
      <c r="M85" s="3">
        <v>9937.12053838473</v>
      </c>
      <c r="N85" s="43">
        <v>4768.6260844018352</v>
      </c>
      <c r="O85" s="43">
        <v>5897.9609378565292</v>
      </c>
      <c r="P85" s="43"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30580.9838151966</v>
      </c>
      <c r="F86" s="3">
        <v>30857.557564798801</v>
      </c>
      <c r="G86" s="3">
        <v>18334.291739058299</v>
      </c>
      <c r="H86" s="3">
        <v>3154.57261577796</v>
      </c>
      <c r="I86" s="3">
        <f t="shared" si="1"/>
        <v>8483.3186069697549</v>
      </c>
      <c r="J86" s="3">
        <v>6781.9890097942198</v>
      </c>
      <c r="K86" s="3">
        <f t="shared" si="2"/>
        <v>1701.329597175536</v>
      </c>
      <c r="L86" s="3">
        <v>10546.770909099399</v>
      </c>
      <c r="M86" s="3">
        <v>9937.9700557088108</v>
      </c>
      <c r="N86" s="43">
        <v>5283.0924440896852</v>
      </c>
      <c r="O86" s="43">
        <v>5353.3953074664705</v>
      </c>
      <c r="P86" s="43"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31313.521128825902</v>
      </c>
      <c r="F87" s="3">
        <v>31326.379342563501</v>
      </c>
      <c r="G87" s="3">
        <v>19166.892419252999</v>
      </c>
      <c r="H87" s="3">
        <v>3987.3328653229601</v>
      </c>
      <c r="I87" s="3">
        <f t="shared" si="1"/>
        <v>7774.5447314880439</v>
      </c>
      <c r="J87" s="3">
        <v>7044.2993226349099</v>
      </c>
      <c r="K87" s="3">
        <f t="shared" si="2"/>
        <v>730.24540885313399</v>
      </c>
      <c r="L87" s="3">
        <v>10808.1061908866</v>
      </c>
      <c r="M87" s="3">
        <v>10423.3550781247</v>
      </c>
      <c r="N87" s="43">
        <v>4559.0409879118188</v>
      </c>
      <c r="O87" s="43">
        <v>5668.8066242326404</v>
      </c>
      <c r="P87" s="43"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30539.583262679898</v>
      </c>
      <c r="F88" s="3">
        <v>31456.791491071399</v>
      </c>
      <c r="G88" s="3">
        <v>19390.4143226122</v>
      </c>
      <c r="H88" s="3">
        <v>4162.3206072416097</v>
      </c>
      <c r="I88" s="3">
        <f t="shared" si="1"/>
        <v>7850.9405020903878</v>
      </c>
      <c r="J88" s="3">
        <v>6947.0266743594302</v>
      </c>
      <c r="K88" s="3">
        <f t="shared" si="2"/>
        <v>903.91382773095756</v>
      </c>
      <c r="L88" s="3">
        <v>10297.6199085024</v>
      </c>
      <c r="M88" s="3">
        <v>11161.712077766701</v>
      </c>
      <c r="N88" s="43">
        <v>3991.2674767463532</v>
      </c>
      <c r="O88" s="43">
        <v>5495.0268862010198</v>
      </c>
      <c r="P88" s="43"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33389.750181194402</v>
      </c>
      <c r="F89" s="3">
        <v>32068.762822134198</v>
      </c>
      <c r="G89" s="3">
        <v>20993.065107630398</v>
      </c>
      <c r="H89" s="3">
        <v>4596.1349127112599</v>
      </c>
      <c r="I89" s="3">
        <f t="shared" si="1"/>
        <v>7219.6403778056465</v>
      </c>
      <c r="J89" s="3">
        <v>8972.9037653896794</v>
      </c>
      <c r="K89" s="3">
        <f t="shared" si="2"/>
        <v>-1753.2633875840329</v>
      </c>
      <c r="L89" s="3">
        <v>11186.7325334876</v>
      </c>
      <c r="M89" s="3">
        <v>10605.8227504405</v>
      </c>
      <c r="N89" s="43">
        <v>4762.9760594482677</v>
      </c>
      <c r="O89" s="43">
        <v>6011.3984529468999</v>
      </c>
      <c r="P89" s="43">
        <v>19749.161946820928</v>
      </c>
    </row>
    <row r="90" spans="1:16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/>
      <c r="F90" s="41">
        <v>32582.446312413798</v>
      </c>
      <c r="G90" s="41">
        <v>19371.450732574001</v>
      </c>
      <c r="H90" s="41">
        <v>3293.3074409319902</v>
      </c>
      <c r="I90" s="41">
        <f t="shared" si="1"/>
        <v>8747.0683368335121</v>
      </c>
      <c r="J90" s="41">
        <v>7181.0588838825197</v>
      </c>
      <c r="K90" s="41">
        <f t="shared" ref="K90:K113" si="3">D90-SUM(G90:H90,J90,L90)+M90</f>
        <v>1566.0094529509915</v>
      </c>
      <c r="L90" s="41">
        <v>10797.9321396133</v>
      </c>
      <c r="M90" s="41">
        <v>10062.825474014</v>
      </c>
      <c r="N90" s="44">
        <v>5185.4556502709183</v>
      </c>
      <c r="O90" s="44">
        <v>5637.9016503387502</v>
      </c>
      <c r="P90" s="44"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33039.947543686001</v>
      </c>
      <c r="F91" s="3">
        <v>33073.183592722999</v>
      </c>
      <c r="G91" s="3">
        <v>20304.1623103411</v>
      </c>
      <c r="H91" s="3">
        <v>4184.9523202724604</v>
      </c>
      <c r="I91" s="3">
        <f t="shared" ref="I91:I113" si="4">J91+K91</f>
        <v>8379.8672043630377</v>
      </c>
      <c r="J91" s="3">
        <v>7543.6604534520102</v>
      </c>
      <c r="K91" s="3">
        <f t="shared" si="3"/>
        <v>836.20675091102748</v>
      </c>
      <c r="L91" s="3">
        <v>10790.248612445501</v>
      </c>
      <c r="M91" s="3">
        <v>10619.282903736101</v>
      </c>
      <c r="N91" s="43">
        <v>4687.5331231906694</v>
      </c>
      <c r="O91" s="43">
        <v>5918.7365757112702</v>
      </c>
      <c r="P91" s="43"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32252.266660864399</v>
      </c>
      <c r="F92" s="3">
        <v>33248.417928307601</v>
      </c>
      <c r="G92" s="3">
        <v>20567.960701787601</v>
      </c>
      <c r="H92" s="3">
        <v>4220.4220304474202</v>
      </c>
      <c r="I92" s="3">
        <f t="shared" si="4"/>
        <v>9176.0438273485215</v>
      </c>
      <c r="J92" s="3">
        <v>8194.6247554437196</v>
      </c>
      <c r="K92" s="3">
        <f t="shared" si="3"/>
        <v>981.41907190480197</v>
      </c>
      <c r="L92" s="3">
        <v>9827.2794312798596</v>
      </c>
      <c r="M92" s="3">
        <v>11539.439329999001</v>
      </c>
      <c r="N92" s="43">
        <v>4214.8094105146956</v>
      </c>
      <c r="O92" s="43">
        <v>5649.6816083473004</v>
      </c>
      <c r="P92" s="43"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35076.7929071291</v>
      </c>
      <c r="F93" s="3">
        <v>33579.062262435596</v>
      </c>
      <c r="G93" s="3">
        <v>22353.637821513799</v>
      </c>
      <c r="H93" s="3">
        <v>4791.6932816475701</v>
      </c>
      <c r="I93" s="3">
        <f t="shared" si="4"/>
        <v>8446.6085986887319</v>
      </c>
      <c r="J93" s="3">
        <v>10183.209470498399</v>
      </c>
      <c r="K93" s="3">
        <f t="shared" si="3"/>
        <v>-1736.6008718096673</v>
      </c>
      <c r="L93" s="3">
        <v>11575.5594325403</v>
      </c>
      <c r="M93" s="3">
        <v>12090.7062272613</v>
      </c>
      <c r="N93" s="43">
        <v>4879.7487066279355</v>
      </c>
      <c r="O93" s="43">
        <v>6379.9159638470501</v>
      </c>
      <c r="P93" s="43">
        <v>20758.283181147526</v>
      </c>
    </row>
    <row r="94" spans="1:16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/>
      <c r="F94" s="41">
        <v>33904.420353531801</v>
      </c>
      <c r="G94" s="41">
        <v>20431.4983502061</v>
      </c>
      <c r="H94" s="41">
        <v>3474.9416358347298</v>
      </c>
      <c r="I94" s="41">
        <f t="shared" si="4"/>
        <v>9637.2277049502718</v>
      </c>
      <c r="J94" s="41">
        <v>8018.0768864806396</v>
      </c>
      <c r="K94" s="41">
        <f t="shared" si="3"/>
        <v>1619.1508184696322</v>
      </c>
      <c r="L94" s="41">
        <v>10633.339456095</v>
      </c>
      <c r="M94" s="41">
        <v>10827.8974165582</v>
      </c>
      <c r="N94" s="44">
        <v>5416.3090635013332</v>
      </c>
      <c r="O94" s="44">
        <v>5722.2151516786198</v>
      </c>
      <c r="P94" s="44"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34420.448570093002</v>
      </c>
      <c r="F95" s="3">
        <v>34431.156012254803</v>
      </c>
      <c r="G95" s="3">
        <v>21283.587425670499</v>
      </c>
      <c r="H95" s="3">
        <v>4289.91504431266</v>
      </c>
      <c r="I95" s="3">
        <f t="shared" si="4"/>
        <v>8631.2649311877412</v>
      </c>
      <c r="J95" s="3">
        <v>8548.4560875066509</v>
      </c>
      <c r="K95" s="3">
        <f t="shared" si="3"/>
        <v>82.808843681090366</v>
      </c>
      <c r="L95" s="3">
        <v>11528.716354819901</v>
      </c>
      <c r="M95" s="3">
        <v>11313.035185897799</v>
      </c>
      <c r="N95" s="43">
        <v>4769.5190230615299</v>
      </c>
      <c r="O95" s="43">
        <v>6179.8842322303199</v>
      </c>
      <c r="P95" s="43"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33668.8913542101</v>
      </c>
      <c r="F96" s="3">
        <v>34694.425870931896</v>
      </c>
      <c r="G96" s="3">
        <v>21452.888496989799</v>
      </c>
      <c r="H96" s="3">
        <v>4390.3419282354798</v>
      </c>
      <c r="I96" s="3">
        <f t="shared" si="4"/>
        <v>8568.4974602413185</v>
      </c>
      <c r="J96" s="3">
        <v>8242.4261794883296</v>
      </c>
      <c r="K96" s="3">
        <f t="shared" si="3"/>
        <v>326.07128075298897</v>
      </c>
      <c r="L96" s="3">
        <v>10970.949854704701</v>
      </c>
      <c r="M96" s="3">
        <v>11713.786385961201</v>
      </c>
      <c r="N96" s="43">
        <v>4496.1777483642236</v>
      </c>
      <c r="O96" s="43">
        <v>5882.9045702364801</v>
      </c>
      <c r="P96" s="43"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36437.766113139398</v>
      </c>
      <c r="F97" s="3">
        <v>34873.920037203301</v>
      </c>
      <c r="G97" s="3">
        <v>23208.912276524101</v>
      </c>
      <c r="H97" s="3">
        <v>4804.7069505561403</v>
      </c>
      <c r="I97" s="3">
        <f t="shared" si="4"/>
        <v>8494.5735625814577</v>
      </c>
      <c r="J97" s="3">
        <v>9390.3037908823298</v>
      </c>
      <c r="K97" s="3">
        <f t="shared" si="3"/>
        <v>-895.73022830087211</v>
      </c>
      <c r="L97" s="3">
        <v>11262.4097330556</v>
      </c>
      <c r="M97" s="3">
        <v>11332.8364095779</v>
      </c>
      <c r="N97" s="43">
        <v>5124.5138901265727</v>
      </c>
      <c r="O97" s="43">
        <v>6535.9860425224597</v>
      </c>
      <c r="P97" s="43">
        <v>21582.674542253524</v>
      </c>
    </row>
    <row r="98" spans="1:16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/>
      <c r="F98" s="41">
        <v>34891.025780543401</v>
      </c>
      <c r="G98" s="41">
        <v>21372.982823997801</v>
      </c>
      <c r="H98" s="41">
        <v>3610.24196652808</v>
      </c>
      <c r="I98" s="41">
        <f t="shared" si="4"/>
        <v>8613.6221435739171</v>
      </c>
      <c r="J98" s="41">
        <v>7696.7491040342502</v>
      </c>
      <c r="K98" s="41">
        <f t="shared" si="3"/>
        <v>916.87303953966693</v>
      </c>
      <c r="L98" s="41">
        <v>11113.551997529899</v>
      </c>
      <c r="M98" s="41">
        <v>10355.977766046501</v>
      </c>
      <c r="N98" s="44">
        <v>5569.6520580583992</v>
      </c>
      <c r="O98" s="44">
        <v>5782.3552962767208</v>
      </c>
      <c r="P98" s="44"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34932.468864075403</v>
      </c>
      <c r="F99" s="3">
        <v>34994.412035687303</v>
      </c>
      <c r="G99" s="3">
        <v>21868.6529630349</v>
      </c>
      <c r="H99" s="3">
        <v>4403.6786494379503</v>
      </c>
      <c r="I99" s="3">
        <f t="shared" si="4"/>
        <v>7628.8082519689551</v>
      </c>
      <c r="J99" s="3">
        <v>8068.3546422744703</v>
      </c>
      <c r="K99" s="3">
        <f t="shared" si="3"/>
        <v>-439.54639030551516</v>
      </c>
      <c r="L99" s="3">
        <v>11386.7384446865</v>
      </c>
      <c r="M99" s="3">
        <v>10355.409445052899</v>
      </c>
      <c r="N99" s="43">
        <v>4940.9166004961398</v>
      </c>
      <c r="O99" s="43">
        <v>6059.5228539397103</v>
      </c>
      <c r="P99" s="43"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34006.489474529997</v>
      </c>
      <c r="F100" s="3">
        <v>35013.887545635604</v>
      </c>
      <c r="G100" s="3">
        <v>21821.353632132101</v>
      </c>
      <c r="H100" s="3">
        <v>4521.2835450572202</v>
      </c>
      <c r="I100" s="3">
        <f t="shared" si="4"/>
        <v>7616.3332304972755</v>
      </c>
      <c r="J100" s="3">
        <v>7582.99944707754</v>
      </c>
      <c r="K100" s="3">
        <f t="shared" si="3"/>
        <v>33.333783419735482</v>
      </c>
      <c r="L100" s="3">
        <v>10596.1120733279</v>
      </c>
      <c r="M100" s="3">
        <v>10548.5930064845</v>
      </c>
      <c r="N100" s="43">
        <v>4462.9798159048942</v>
      </c>
      <c r="O100" s="43">
        <v>5727.3036862757999</v>
      </c>
      <c r="P100" s="43"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37018.750220076101</v>
      </c>
      <c r="F101" s="3">
        <v>35420.280441761897</v>
      </c>
      <c r="G101" s="3">
        <v>23621.215902126001</v>
      </c>
      <c r="H101" s="3">
        <v>5067.8199280172603</v>
      </c>
      <c r="I101" s="3">
        <f t="shared" si="4"/>
        <v>7869.4462370351393</v>
      </c>
      <c r="J101" s="3">
        <v>9198.1065149453298</v>
      </c>
      <c r="K101" s="3">
        <f t="shared" si="3"/>
        <v>-1328.6602779101904</v>
      </c>
      <c r="L101" s="3">
        <v>11442.7419947573</v>
      </c>
      <c r="M101" s="3">
        <v>10982.473841859601</v>
      </c>
      <c r="N101" s="43">
        <v>5188.8746479695137</v>
      </c>
      <c r="O101" s="43">
        <v>6475.71579252838</v>
      </c>
      <c r="P101" s="43">
        <v>22113.935795341913</v>
      </c>
    </row>
    <row r="102" spans="1:16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/>
      <c r="F102" s="41">
        <v>35586.7728373879</v>
      </c>
      <c r="G102" s="41">
        <v>21834.567767619199</v>
      </c>
      <c r="H102" s="41">
        <v>3731.23486744513</v>
      </c>
      <c r="I102" s="41">
        <f t="shared" si="4"/>
        <v>8447.3745683701673</v>
      </c>
      <c r="J102" s="41">
        <v>7431.6198971564399</v>
      </c>
      <c r="K102" s="41">
        <f t="shared" si="3"/>
        <v>1015.7546712137264</v>
      </c>
      <c r="L102" s="41">
        <v>11195.072163913799</v>
      </c>
      <c r="M102" s="41">
        <v>10046.2247315446</v>
      </c>
      <c r="N102" s="44">
        <v>5715.8449202389074</v>
      </c>
      <c r="O102" s="44">
        <v>5791.4269011454398</v>
      </c>
      <c r="P102" s="44"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35806.210196163702</v>
      </c>
      <c r="F103" s="3">
        <v>35902.789977382803</v>
      </c>
      <c r="G103" s="3">
        <v>22426.673920009402</v>
      </c>
      <c r="H103" s="3">
        <v>4634.5865314644398</v>
      </c>
      <c r="I103" s="3">
        <f t="shared" si="4"/>
        <v>7735.4056950629438</v>
      </c>
      <c r="J103" s="3">
        <v>7715.88566970375</v>
      </c>
      <c r="K103" s="3">
        <f t="shared" si="3"/>
        <v>19.520025359193824</v>
      </c>
      <c r="L103" s="3">
        <v>10780.269359968401</v>
      </c>
      <c r="M103" s="3">
        <v>9770.7253103414805</v>
      </c>
      <c r="N103" s="43">
        <v>5038.1499426081427</v>
      </c>
      <c r="O103" s="43">
        <v>6227.2703877991198</v>
      </c>
      <c r="P103" s="43"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34761.648309924502</v>
      </c>
      <c r="F104" s="3">
        <v>35850.101583877797</v>
      </c>
      <c r="G104" s="3">
        <v>22355.967944606102</v>
      </c>
      <c r="H104" s="3">
        <v>4785.0965980619603</v>
      </c>
      <c r="I104" s="3">
        <f t="shared" si="4"/>
        <v>8175.2898655992367</v>
      </c>
      <c r="J104" s="3">
        <v>8013.1744817253502</v>
      </c>
      <c r="K104" s="3">
        <f t="shared" si="3"/>
        <v>162.11538387388646</v>
      </c>
      <c r="L104" s="3">
        <v>10466.3531558792</v>
      </c>
      <c r="M104" s="3">
        <v>11021.059254222</v>
      </c>
      <c r="N104" s="43">
        <v>4369.668794498135</v>
      </c>
      <c r="O104" s="43">
        <v>5886.7142588015704</v>
      </c>
      <c r="P104" s="43"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37816.801968862099</v>
      </c>
      <c r="F105" s="3">
        <v>36185.629774047797</v>
      </c>
      <c r="G105" s="3">
        <v>23948.138229205499</v>
      </c>
      <c r="H105" s="3">
        <v>5302.0406524240097</v>
      </c>
      <c r="I105" s="3">
        <f t="shared" si="4"/>
        <v>8170.1512501004872</v>
      </c>
      <c r="J105" s="3">
        <v>9291.0494139063703</v>
      </c>
      <c r="K105" s="3">
        <f t="shared" si="3"/>
        <v>-1120.8981638058831</v>
      </c>
      <c r="L105" s="3">
        <v>11336.545200145199</v>
      </c>
      <c r="M105" s="3">
        <v>10940.0733630131</v>
      </c>
      <c r="N105" s="43">
        <v>5192.5729108182932</v>
      </c>
      <c r="O105" s="43">
        <v>6573.7106108729895</v>
      </c>
      <c r="P105" s="43">
        <v>22772.937517100338</v>
      </c>
    </row>
    <row r="106" spans="1:16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/>
      <c r="F106" s="41">
        <v>36417.223991572297</v>
      </c>
      <c r="G106" s="41">
        <v>22536.2555590878</v>
      </c>
      <c r="H106" s="41">
        <v>3947.1471651069801</v>
      </c>
      <c r="I106" s="41">
        <f t="shared" si="4"/>
        <v>8406.8530451967272</v>
      </c>
      <c r="J106" s="41">
        <v>7522.1912586431699</v>
      </c>
      <c r="K106" s="41">
        <f t="shared" si="3"/>
        <v>884.66178655355725</v>
      </c>
      <c r="L106" s="41">
        <v>11270.909687781201</v>
      </c>
      <c r="M106" s="41">
        <v>10037.5527906763</v>
      </c>
      <c r="N106" s="44">
        <v>5884.6772839823152</v>
      </c>
      <c r="O106" s="44">
        <v>5877.1878119469202</v>
      </c>
      <c r="P106" s="44"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36121.182200263102</v>
      </c>
      <c r="F107" s="3">
        <v>36181.5006658317</v>
      </c>
      <c r="G107" s="3">
        <v>22828.6928441011</v>
      </c>
      <c r="H107" s="3">
        <v>5012.6147977712499</v>
      </c>
      <c r="I107" s="3">
        <f t="shared" si="4"/>
        <v>7296.8120255907779</v>
      </c>
      <c r="J107" s="3">
        <v>7912.3563299532798</v>
      </c>
      <c r="K107" s="3">
        <f t="shared" si="3"/>
        <v>-615.54430436250186</v>
      </c>
      <c r="L107" s="3">
        <v>10890.4209125903</v>
      </c>
      <c r="M107" s="3">
        <v>9907.3583797903302</v>
      </c>
      <c r="N107" s="3">
        <v>4790.8601730004257</v>
      </c>
      <c r="O107" s="3">
        <v>6092.3915262322198</v>
      </c>
      <c r="P107" s="3"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35176.072844430601</v>
      </c>
      <c r="F108" s="3">
        <v>36278.065102727</v>
      </c>
      <c r="G108" s="3">
        <v>22754.723033454899</v>
      </c>
      <c r="H108" s="3">
        <v>5142.0976279571096</v>
      </c>
      <c r="I108" s="3">
        <f t="shared" si="4"/>
        <v>7756.3490437540877</v>
      </c>
      <c r="J108" s="3">
        <v>7738.2546603996798</v>
      </c>
      <c r="K108" s="3">
        <f t="shared" si="3"/>
        <v>18.09438335440791</v>
      </c>
      <c r="L108" s="3">
        <v>10491.4075178819</v>
      </c>
      <c r="M108" s="3">
        <v>10968.504378617399</v>
      </c>
      <c r="N108" s="3">
        <v>4264.091804403005</v>
      </c>
      <c r="O108" s="3">
        <v>5866.2447697798598</v>
      </c>
      <c r="P108" s="3"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37942.928381613201</v>
      </c>
      <c r="F109" s="3">
        <v>36358.876836729898</v>
      </c>
      <c r="G109" s="3">
        <v>24467.377415642401</v>
      </c>
      <c r="H109" s="3">
        <v>5507.8148027457801</v>
      </c>
      <c r="I109" s="3">
        <f t="shared" si="4"/>
        <v>7828.248391347719</v>
      </c>
      <c r="J109" s="3">
        <v>9043.4271025987291</v>
      </c>
      <c r="K109" s="3">
        <f t="shared" si="3"/>
        <v>-1215.1787112510101</v>
      </c>
      <c r="L109" s="3">
        <v>11076.158811797401</v>
      </c>
      <c r="M109" s="3">
        <v>10936.6710399201</v>
      </c>
      <c r="N109" s="11">
        <v>5014.4181107095001</v>
      </c>
      <c r="O109" s="3">
        <v>6539.59147343512</v>
      </c>
      <c r="P109" s="3">
        <v>23011.105044701279</v>
      </c>
    </row>
    <row r="110" spans="1:16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/>
      <c r="F110" s="41">
        <v>36243.847487721301</v>
      </c>
      <c r="G110" s="41">
        <v>22990.402691547901</v>
      </c>
      <c r="H110" s="41">
        <v>4145.5598988705196</v>
      </c>
      <c r="I110" s="41">
        <f t="shared" si="4"/>
        <v>8655.756533407377</v>
      </c>
      <c r="J110" s="41">
        <v>7348.6678778286296</v>
      </c>
      <c r="K110" s="41">
        <f t="shared" si="3"/>
        <v>1307.0886555787474</v>
      </c>
      <c r="L110" s="41">
        <v>10780.050338175401</v>
      </c>
      <c r="M110" s="41">
        <v>10596.543277263099</v>
      </c>
      <c r="N110" s="44">
        <v>5226.3764484769235</v>
      </c>
      <c r="O110" s="44">
        <v>5882.8057972257402</v>
      </c>
      <c r="P110" s="44"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36313.902958144499</v>
      </c>
      <c r="F111" s="3">
        <v>36499.017870728298</v>
      </c>
      <c r="G111" s="3">
        <v>23388.338622569601</v>
      </c>
      <c r="H111" s="3">
        <v>5228.2046761783104</v>
      </c>
      <c r="I111" s="3">
        <f t="shared" si="4"/>
        <v>7820.7931563599859</v>
      </c>
      <c r="J111" s="3">
        <v>7549.7242507462097</v>
      </c>
      <c r="K111" s="3">
        <f t="shared" si="3"/>
        <v>271.06890561377622</v>
      </c>
      <c r="L111" s="3">
        <v>10407.7864180202</v>
      </c>
      <c r="M111" s="3">
        <v>10531.2199149836</v>
      </c>
      <c r="N111" s="3">
        <v>4593.3964338996502</v>
      </c>
      <c r="O111" s="3">
        <v>6003.2577594317609</v>
      </c>
      <c r="P111" s="3"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36063.683729923898</v>
      </c>
      <c r="F112" s="3">
        <v>37317.776772946003</v>
      </c>
      <c r="G112" s="3">
        <v>23260.8067562246</v>
      </c>
      <c r="H112" s="3">
        <v>5334.4633471826301</v>
      </c>
      <c r="I112" s="3">
        <f t="shared" si="4"/>
        <v>7883.8892125713664</v>
      </c>
      <c r="J112" s="3">
        <v>7669.0564553647</v>
      </c>
      <c r="K112" s="3">
        <f t="shared" si="3"/>
        <v>214.83275720666643</v>
      </c>
      <c r="L112" s="3">
        <v>10771.4531376664</v>
      </c>
      <c r="M112" s="3">
        <v>11186.928723721099</v>
      </c>
      <c r="N112" s="3">
        <v>4578.8213333818094</v>
      </c>
      <c r="O112" s="3">
        <v>5834.7255278950997</v>
      </c>
      <c r="P112" s="3"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39176.767146320002</v>
      </c>
      <c r="F113" s="3">
        <v>37558.814219270003</v>
      </c>
      <c r="G113" s="3">
        <v>25207.442138979099</v>
      </c>
      <c r="H113" s="3">
        <v>5693.1786839681899</v>
      </c>
      <c r="I113" s="3">
        <f t="shared" si="4"/>
        <v>8429.0817712353055</v>
      </c>
      <c r="J113" s="3">
        <v>9283.3992220537802</v>
      </c>
      <c r="K113" s="3">
        <f t="shared" si="3"/>
        <v>-854.31745081847475</v>
      </c>
      <c r="L113" s="3">
        <v>11354.795170662501</v>
      </c>
      <c r="M113" s="3">
        <v>11507.7306185251</v>
      </c>
      <c r="N113" s="3">
        <v>5276.7733548897831</v>
      </c>
      <c r="O113" s="3">
        <v>6665.5887282302701</v>
      </c>
      <c r="P113" s="3">
        <v>23761.974578754867</v>
      </c>
    </row>
    <row r="114" spans="1:16" x14ac:dyDescent="0.25">
      <c r="A114" s="42">
        <v>43160</v>
      </c>
      <c r="B114" s="41">
        <v>2018</v>
      </c>
      <c r="C114" s="41">
        <v>1</v>
      </c>
      <c r="D114" s="95"/>
      <c r="E114" s="95">
        <f>D110*(1+3.9%)</f>
        <v>37378.260005942888</v>
      </c>
      <c r="F114" s="41"/>
      <c r="G114" s="41"/>
      <c r="H114" s="41"/>
      <c r="I114" s="41"/>
      <c r="J114" s="41"/>
      <c r="K114" s="41"/>
      <c r="L114" s="41"/>
      <c r="M114" s="41"/>
      <c r="N114" s="44"/>
      <c r="O114" s="44"/>
      <c r="P114" s="44"/>
    </row>
    <row r="115" spans="1:16" x14ac:dyDescent="0.25">
      <c r="A115" s="37">
        <v>43252</v>
      </c>
      <c r="B115" s="3">
        <v>2018</v>
      </c>
      <c r="C115" s="3">
        <v>2</v>
      </c>
    </row>
    <row r="116" spans="1:16" x14ac:dyDescent="0.25">
      <c r="A116" s="37">
        <v>43344</v>
      </c>
      <c r="B116" s="3">
        <v>2018</v>
      </c>
      <c r="C116" s="3">
        <v>3</v>
      </c>
    </row>
    <row r="117" spans="1:16" x14ac:dyDescent="0.25">
      <c r="A117" s="37">
        <v>43435</v>
      </c>
      <c r="B117" s="3">
        <v>2018</v>
      </c>
      <c r="C117" s="3">
        <v>4</v>
      </c>
    </row>
    <row r="118" spans="1:16" x14ac:dyDescent="0.25">
      <c r="A118" s="38">
        <v>43525</v>
      </c>
      <c r="B118" s="3">
        <v>2019</v>
      </c>
      <c r="C118" s="3">
        <v>1</v>
      </c>
    </row>
    <row r="119" spans="1:16" x14ac:dyDescent="0.25">
      <c r="A119" s="38">
        <v>43617</v>
      </c>
      <c r="B119" s="3">
        <v>2019</v>
      </c>
      <c r="C119" s="3">
        <v>2</v>
      </c>
    </row>
    <row r="120" spans="1:16" x14ac:dyDescent="0.25">
      <c r="A120" s="38">
        <v>43709</v>
      </c>
      <c r="B120" s="3">
        <v>2019</v>
      </c>
      <c r="C120" s="3">
        <v>3</v>
      </c>
    </row>
    <row r="121" spans="1:16" x14ac:dyDescent="0.25">
      <c r="A121" s="38">
        <v>43800</v>
      </c>
      <c r="B121" s="3">
        <v>2019</v>
      </c>
      <c r="C121" s="3">
        <v>4</v>
      </c>
    </row>
    <row r="124" spans="1:16" s="27" customFormat="1" x14ac:dyDescent="0.25">
      <c r="A124" s="40" t="s">
        <v>64</v>
      </c>
      <c r="B124" s="40"/>
      <c r="C124" s="40"/>
      <c r="D124" s="40"/>
      <c r="E124" s="40"/>
      <c r="F124" s="40" t="s">
        <v>2</v>
      </c>
      <c r="G124" s="40"/>
      <c r="H124" s="40"/>
      <c r="I124" s="40"/>
      <c r="J124" s="40"/>
      <c r="K124" s="40"/>
      <c r="L124" s="40"/>
      <c r="M124" s="40"/>
    </row>
    <row r="125" spans="1:16" s="28" customFormat="1" ht="76.5" customHeight="1" x14ac:dyDescent="0.25">
      <c r="A125" s="28" t="s">
        <v>5</v>
      </c>
      <c r="F125" s="28" t="s">
        <v>156</v>
      </c>
      <c r="N125" s="25" t="s">
        <v>195</v>
      </c>
      <c r="O125" s="25" t="s">
        <v>125</v>
      </c>
      <c r="P125" s="25" t="s">
        <v>124</v>
      </c>
    </row>
    <row r="126" spans="1:16" s="28" customFormat="1" x14ac:dyDescent="0.25">
      <c r="A126" s="28" t="s">
        <v>6</v>
      </c>
      <c r="F126" s="28" t="s">
        <v>8</v>
      </c>
    </row>
    <row r="127" spans="1:16" s="28" customFormat="1" ht="45" x14ac:dyDescent="0.25">
      <c r="A127" s="28" t="s">
        <v>7</v>
      </c>
      <c r="F127" s="28" t="s">
        <v>9</v>
      </c>
      <c r="O127" s="28" t="s">
        <v>194</v>
      </c>
    </row>
    <row r="128" spans="1:16" s="28" customFormat="1" ht="105" x14ac:dyDescent="0.25">
      <c r="A128" s="28" t="s">
        <v>10</v>
      </c>
      <c r="F128" s="28" t="s">
        <v>168</v>
      </c>
    </row>
    <row r="129" spans="1:6" s="28" customFormat="1" ht="15" customHeight="1" x14ac:dyDescent="0.25">
      <c r="A129" s="28" t="s">
        <v>27</v>
      </c>
      <c r="F129" s="28" t="s">
        <v>164</v>
      </c>
    </row>
  </sheetData>
  <hyperlinks>
    <hyperlink ref="F12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ColWidth="11.42578125" defaultRowHeight="15" x14ac:dyDescent="0.25"/>
  <cols>
    <col min="2" max="2" width="12" bestFit="1" customWidth="1"/>
    <col min="3" max="3" width="12.7109375" bestFit="1" customWidth="1"/>
    <col min="4" max="4" width="13.28515625" bestFit="1" customWidth="1"/>
    <col min="6" max="6" width="17.5703125" bestFit="1" customWidth="1"/>
    <col min="7" max="7" width="13.28515625" bestFit="1" customWidth="1"/>
    <col min="8" max="8" width="13.28515625" customWidth="1"/>
    <col min="9" max="9" width="22.7109375" customWidth="1"/>
    <col min="10" max="10" width="21" customWidth="1"/>
    <col min="11" max="11" width="36.28515625" customWidth="1"/>
    <col min="12" max="12" width="22.7109375" customWidth="1"/>
    <col min="13" max="13" width="21.28515625" customWidth="1"/>
    <col min="14" max="14" width="16.7109375" customWidth="1"/>
    <col min="15" max="15" width="28" customWidth="1"/>
    <col min="16" max="16" width="21.85546875" customWidth="1"/>
  </cols>
  <sheetData>
    <row r="1" spans="1:16" x14ac:dyDescent="0.25">
      <c r="A1" t="str">
        <f>quarterly!A1</f>
        <v>date</v>
      </c>
      <c r="B1" s="99" t="str">
        <f>quarterly!E1</f>
        <v>rgdp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s="36" t="s">
        <v>416</v>
      </c>
      <c r="I1" s="36" t="s">
        <v>417</v>
      </c>
      <c r="J1" s="36" t="s">
        <v>412</v>
      </c>
      <c r="K1" s="36" t="s">
        <v>413</v>
      </c>
      <c r="L1" s="36" t="s">
        <v>414</v>
      </c>
      <c r="M1" s="100" t="s">
        <v>418</v>
      </c>
      <c r="N1" s="100" t="s">
        <v>415</v>
      </c>
      <c r="O1" s="100" t="s">
        <v>420</v>
      </c>
      <c r="P1" s="100" t="s">
        <v>421</v>
      </c>
    </row>
    <row r="2" spans="1:16" x14ac:dyDescent="0.25">
      <c r="A2" s="97">
        <f>quarterly!A2</f>
        <v>32933</v>
      </c>
      <c r="B2" t="str">
        <f>quarterly!E2</f>
        <v/>
      </c>
    </row>
    <row r="3" spans="1:16" x14ac:dyDescent="0.25">
      <c r="A3" s="97">
        <f>quarterly!A3</f>
        <v>33025</v>
      </c>
      <c r="B3" t="str">
        <f>quarterly!E3</f>
        <v/>
      </c>
    </row>
    <row r="4" spans="1:16" x14ac:dyDescent="0.25">
      <c r="A4" s="97">
        <f>quarterly!A4</f>
        <v>33117</v>
      </c>
      <c r="B4" t="str">
        <f>quarterly!E4</f>
        <v/>
      </c>
    </row>
    <row r="5" spans="1:16" x14ac:dyDescent="0.25">
      <c r="A5" s="97">
        <f>quarterly!A5</f>
        <v>33208</v>
      </c>
      <c r="B5" t="str">
        <f>quarterly!E5</f>
        <v/>
      </c>
    </row>
    <row r="6" spans="1:16" x14ac:dyDescent="0.25">
      <c r="A6" s="97">
        <f>quarterly!A6</f>
        <v>33298</v>
      </c>
      <c r="B6" t="str">
        <f>quarterly!E6</f>
        <v/>
      </c>
      <c r="D6" s="99"/>
    </row>
    <row r="7" spans="1:16" x14ac:dyDescent="0.25">
      <c r="A7" s="97">
        <f>quarterly!A7</f>
        <v>33390</v>
      </c>
      <c r="B7" t="str">
        <f>quarterly!E7</f>
        <v/>
      </c>
    </row>
    <row r="8" spans="1:16" x14ac:dyDescent="0.25">
      <c r="A8" s="97">
        <f>quarterly!A8</f>
        <v>33482</v>
      </c>
      <c r="B8" t="str">
        <f>quarterly!E8</f>
        <v/>
      </c>
    </row>
    <row r="9" spans="1:16" x14ac:dyDescent="0.25">
      <c r="A9" s="97">
        <f>quarterly!A9</f>
        <v>33573</v>
      </c>
      <c r="B9" t="str">
        <f>quarterly!E9</f>
        <v/>
      </c>
    </row>
    <row r="10" spans="1:16" x14ac:dyDescent="0.25">
      <c r="A10" s="97">
        <f>quarterly!A10</f>
        <v>33664</v>
      </c>
      <c r="B10" t="str">
        <f>quarterly!E10</f>
        <v/>
      </c>
    </row>
    <row r="11" spans="1:16" x14ac:dyDescent="0.25">
      <c r="A11" s="97">
        <f>quarterly!A11</f>
        <v>33756</v>
      </c>
      <c r="B11" t="str">
        <f>quarterly!E11</f>
        <v/>
      </c>
    </row>
    <row r="12" spans="1:16" x14ac:dyDescent="0.25">
      <c r="A12" s="97">
        <f>quarterly!A12</f>
        <v>33848</v>
      </c>
      <c r="B12" t="str">
        <f>quarterly!E12</f>
        <v/>
      </c>
    </row>
    <row r="13" spans="1:16" x14ac:dyDescent="0.25">
      <c r="A13" s="97">
        <f>quarterly!A13</f>
        <v>33939</v>
      </c>
      <c r="B13" t="str">
        <f>quarterly!E13</f>
        <v/>
      </c>
    </row>
    <row r="14" spans="1:16" x14ac:dyDescent="0.25">
      <c r="A14" s="97">
        <f>quarterly!A14</f>
        <v>34029</v>
      </c>
      <c r="B14" t="str">
        <f>quarterly!E14</f>
        <v/>
      </c>
    </row>
    <row r="15" spans="1:16" x14ac:dyDescent="0.25">
      <c r="A15" s="97">
        <f>quarterly!A15</f>
        <v>34121</v>
      </c>
      <c r="B15" t="str">
        <f>quarterly!E15</f>
        <v/>
      </c>
    </row>
    <row r="16" spans="1:16" x14ac:dyDescent="0.25">
      <c r="A16" s="97">
        <f>quarterly!A16</f>
        <v>34213</v>
      </c>
      <c r="B16" t="str">
        <f>quarterly!E16</f>
        <v/>
      </c>
    </row>
    <row r="17" spans="1:16" x14ac:dyDescent="0.25">
      <c r="A17" s="97">
        <f>quarterly!A17</f>
        <v>34304</v>
      </c>
      <c r="B17" t="str">
        <f>quarterly!E17</f>
        <v/>
      </c>
    </row>
    <row r="18" spans="1:16" x14ac:dyDescent="0.25">
      <c r="A18" s="97">
        <f>quarterly!A18</f>
        <v>34394</v>
      </c>
      <c r="B18" t="str">
        <f>quarterly!E18</f>
        <v/>
      </c>
    </row>
    <row r="19" spans="1:16" x14ac:dyDescent="0.25">
      <c r="A19" s="97">
        <f>quarterly!A19</f>
        <v>34486</v>
      </c>
      <c r="B19" t="str">
        <f>quarterly!E19</f>
        <v/>
      </c>
    </row>
    <row r="20" spans="1:16" x14ac:dyDescent="0.25">
      <c r="A20" s="97">
        <f>quarterly!A20</f>
        <v>34578</v>
      </c>
      <c r="B20" t="str">
        <f>quarterly!E20</f>
        <v/>
      </c>
    </row>
    <row r="21" spans="1:16" x14ac:dyDescent="0.25">
      <c r="A21" s="97">
        <f>quarterly!A21</f>
        <v>34669</v>
      </c>
      <c r="B21" t="str">
        <f>quarterly!E21</f>
        <v/>
      </c>
    </row>
    <row r="22" spans="1:16" x14ac:dyDescent="0.25">
      <c r="A22" s="97">
        <f>quarterly!A22</f>
        <v>34759</v>
      </c>
      <c r="B22" t="str">
        <f>quarterly!E22</f>
        <v/>
      </c>
      <c r="E22" s="99"/>
    </row>
    <row r="23" spans="1:16" x14ac:dyDescent="0.25">
      <c r="A23" s="97">
        <f>quarterly!A23</f>
        <v>34851</v>
      </c>
      <c r="B23" t="str">
        <f>quarterly!E23</f>
        <v/>
      </c>
    </row>
    <row r="24" spans="1:16" x14ac:dyDescent="0.25">
      <c r="A24" s="97">
        <f>quarterly!A24</f>
        <v>34943</v>
      </c>
      <c r="B24" t="str">
        <f>quarterly!E24</f>
        <v/>
      </c>
    </row>
    <row r="25" spans="1:16" x14ac:dyDescent="0.25">
      <c r="A25" s="97">
        <f>quarterly!A25</f>
        <v>35034</v>
      </c>
      <c r="B25" t="str">
        <f>quarterly!E25</f>
        <v/>
      </c>
    </row>
    <row r="26" spans="1:16" x14ac:dyDescent="0.25">
      <c r="A26" s="97">
        <f>quarterly!A26</f>
        <v>35125</v>
      </c>
      <c r="B26">
        <f>quarterly!E26</f>
        <v>16521.084572458101</v>
      </c>
    </row>
    <row r="27" spans="1:16" x14ac:dyDescent="0.25">
      <c r="A27" s="97">
        <f>quarterly!A27</f>
        <v>35217</v>
      </c>
      <c r="B27">
        <f>quarterly!E27</f>
        <v>16555.957178142398</v>
      </c>
      <c r="E27">
        <f>B27-B26</f>
        <v>34.872605684297014</v>
      </c>
      <c r="J27">
        <f>E27+B26</f>
        <v>16555.957178142398</v>
      </c>
      <c r="N27" t="s">
        <v>419</v>
      </c>
    </row>
    <row r="28" spans="1:16" x14ac:dyDescent="0.25">
      <c r="A28" s="97">
        <f>quarterly!A28</f>
        <v>35309</v>
      </c>
      <c r="B28">
        <f>quarterly!E28</f>
        <v>16115.0749817454</v>
      </c>
      <c r="E28">
        <f>B28-B27</f>
        <v>-440.88219639699855</v>
      </c>
      <c r="G28">
        <f>E28-E27</f>
        <v>-475.75480208129557</v>
      </c>
      <c r="J28">
        <f t="shared" ref="J28:J91" si="0">E28+B27</f>
        <v>16115.0749817454</v>
      </c>
      <c r="L28">
        <f>(G28+E27)+B27</f>
        <v>16115.0749817454</v>
      </c>
      <c r="N28" t="s">
        <v>419</v>
      </c>
      <c r="P28" t="s">
        <v>419</v>
      </c>
    </row>
    <row r="29" spans="1:16" x14ac:dyDescent="0.25">
      <c r="A29" s="97">
        <f>quarterly!A29</f>
        <v>35400</v>
      </c>
      <c r="B29">
        <f>quarterly!E29</f>
        <v>17514.533114992799</v>
      </c>
      <c r="C29" s="99"/>
      <c r="E29">
        <f t="shared" ref="E29:E91" si="1">B29-B28</f>
        <v>1399.458133247399</v>
      </c>
      <c r="G29">
        <f t="shared" ref="G29:G92" si="2">E29-E28</f>
        <v>1840.3403296443976</v>
      </c>
      <c r="J29">
        <f t="shared" si="0"/>
        <v>17514.533114992799</v>
      </c>
      <c r="L29">
        <f t="shared" ref="L29:L92" si="3">(G29+E28)+B28</f>
        <v>17514.533114992799</v>
      </c>
      <c r="N29" t="s">
        <v>419</v>
      </c>
      <c r="P29" t="s">
        <v>419</v>
      </c>
    </row>
    <row r="30" spans="1:16" x14ac:dyDescent="0.25">
      <c r="A30" s="97">
        <f>quarterly!A30</f>
        <v>35490</v>
      </c>
      <c r="B30">
        <f>quarterly!E30</f>
        <v>17443.6482431761</v>
      </c>
      <c r="C30">
        <f>(B30-B26)/B26</f>
        <v>5.5841592401020802E-2</v>
      </c>
      <c r="E30">
        <f t="shared" si="1"/>
        <v>-70.88487181669916</v>
      </c>
      <c r="G30">
        <f>E30-E29</f>
        <v>-1470.3430050640982</v>
      </c>
      <c r="H30">
        <f>B26+(C30*B26)</f>
        <v>17443.6482431761</v>
      </c>
      <c r="J30">
        <f>E30+B29</f>
        <v>17443.6482431761</v>
      </c>
      <c r="L30">
        <f t="shared" si="3"/>
        <v>17443.6482431761</v>
      </c>
      <c r="N30">
        <f>((E30+B29)-B26)/B26</f>
        <v>5.5841592401020802E-2</v>
      </c>
      <c r="P30">
        <f>((((G30+E29)+B29)-B26)/B26)</f>
        <v>5.5841592401020802E-2</v>
      </c>
    </row>
    <row r="31" spans="1:16" x14ac:dyDescent="0.25">
      <c r="A31" s="97">
        <f>quarterly!A31</f>
        <v>35582</v>
      </c>
      <c r="B31">
        <f>quarterly!E31</f>
        <v>17682.579478139302</v>
      </c>
      <c r="C31">
        <f t="shared" ref="C31:C94" si="4">(B31-B27)/B27</f>
        <v>6.8049360594161182E-2</v>
      </c>
      <c r="D31">
        <f>C31-C30</f>
        <v>1.2207768193140379E-2</v>
      </c>
      <c r="E31">
        <f t="shared" si="1"/>
        <v>238.93123496320186</v>
      </c>
      <c r="G31">
        <f t="shared" si="2"/>
        <v>309.81610677990102</v>
      </c>
      <c r="H31">
        <f>B27+(C31*B27)</f>
        <v>17682.579478139302</v>
      </c>
      <c r="I31">
        <f>B27+((D31+C30)*B27)</f>
        <v>17682.579478139302</v>
      </c>
      <c r="J31">
        <f t="shared" si="0"/>
        <v>17682.579478139302</v>
      </c>
      <c r="L31">
        <f t="shared" si="3"/>
        <v>17682.579478139302</v>
      </c>
      <c r="M31">
        <f>D31+C30</f>
        <v>6.8049360594161182E-2</v>
      </c>
      <c r="N31">
        <f t="shared" ref="N31:N94" si="5">((E31+B30)-B27)/B27</f>
        <v>6.8049360594161182E-2</v>
      </c>
      <c r="P31">
        <f t="shared" ref="P31:P94" si="6">((((G31+E30)+B30)-B27)/B27)</f>
        <v>6.8049360594161182E-2</v>
      </c>
    </row>
    <row r="32" spans="1:16" x14ac:dyDescent="0.25">
      <c r="A32" s="97">
        <f>quarterly!A32</f>
        <v>35674</v>
      </c>
      <c r="B32">
        <f>quarterly!E32</f>
        <v>17427.0751702327</v>
      </c>
      <c r="C32">
        <f t="shared" si="4"/>
        <v>8.1414463784592286E-2</v>
      </c>
      <c r="D32">
        <f>C32-C31</f>
        <v>1.3365103190431105E-2</v>
      </c>
      <c r="E32">
        <f t="shared" si="1"/>
        <v>-255.50430790660175</v>
      </c>
      <c r="F32">
        <f>D32-D31</f>
        <v>1.1573349972907251E-3</v>
      </c>
      <c r="G32">
        <f>E32-E31</f>
        <v>-494.43554286980361</v>
      </c>
      <c r="H32">
        <f t="shared" ref="H32:H94" si="7">B28+(C32*B28)</f>
        <v>17427.0751702327</v>
      </c>
      <c r="I32">
        <f t="shared" ref="I32:I95" si="8">B28+((D32+C31)*B28)</f>
        <v>17427.0751702327</v>
      </c>
      <c r="J32">
        <f t="shared" si="0"/>
        <v>17427.0751702327</v>
      </c>
      <c r="K32">
        <f>B28+(((F32+D31)+C31)*B28)</f>
        <v>17427.0751702327</v>
      </c>
      <c r="L32">
        <f t="shared" si="3"/>
        <v>17427.0751702327</v>
      </c>
      <c r="M32">
        <f t="shared" ref="M32:M95" si="9">D32+C31</f>
        <v>8.1414463784592286E-2</v>
      </c>
      <c r="N32">
        <f t="shared" si="5"/>
        <v>8.1414463784592286E-2</v>
      </c>
      <c r="O32">
        <f>(F32+D31)+C31</f>
        <v>8.1414463784592286E-2</v>
      </c>
      <c r="P32">
        <f t="shared" si="6"/>
        <v>8.1414463784592286E-2</v>
      </c>
    </row>
    <row r="33" spans="1:16" x14ac:dyDescent="0.25">
      <c r="A33" s="97">
        <f>quarterly!A33</f>
        <v>35765</v>
      </c>
      <c r="B33">
        <f>quarterly!E33</f>
        <v>19108.243401016101</v>
      </c>
      <c r="C33">
        <f t="shared" si="4"/>
        <v>9.099359232471084E-2</v>
      </c>
      <c r="D33">
        <f t="shared" ref="D33:D95" si="10">C33-C32</f>
        <v>9.5791285401185533E-3</v>
      </c>
      <c r="E33">
        <f t="shared" si="1"/>
        <v>1681.1682307834017</v>
      </c>
      <c r="F33">
        <f t="shared" ref="F33:F96" si="11">D33-D32</f>
        <v>-3.7859746503125513E-3</v>
      </c>
      <c r="G33">
        <f t="shared" si="2"/>
        <v>1936.6725386900034</v>
      </c>
      <c r="H33">
        <f t="shared" si="7"/>
        <v>19108.243401016101</v>
      </c>
      <c r="I33">
        <f t="shared" si="8"/>
        <v>19108.243401016101</v>
      </c>
      <c r="J33">
        <f t="shared" si="0"/>
        <v>19108.243401016101</v>
      </c>
      <c r="K33">
        <f t="shared" ref="K33:K96" si="12">B29+(((F33+D32)+C32)*B29)</f>
        <v>19108.243401016101</v>
      </c>
      <c r="L33">
        <f t="shared" si="3"/>
        <v>19108.243401016101</v>
      </c>
      <c r="M33">
        <f t="shared" si="9"/>
        <v>9.099359232471084E-2</v>
      </c>
      <c r="N33">
        <f t="shared" si="5"/>
        <v>9.099359232471084E-2</v>
      </c>
      <c r="O33">
        <f t="shared" ref="O33:O96" si="13">(F33+D32)+C32</f>
        <v>9.099359232471084E-2</v>
      </c>
      <c r="P33">
        <f t="shared" si="6"/>
        <v>9.099359232471084E-2</v>
      </c>
    </row>
    <row r="34" spans="1:16" x14ac:dyDescent="0.25">
      <c r="A34" s="97">
        <f>quarterly!A34</f>
        <v>35855</v>
      </c>
      <c r="B34">
        <f>quarterly!E34</f>
        <v>18818.287275090301</v>
      </c>
      <c r="C34">
        <f t="shared" si="4"/>
        <v>7.8804560419403979E-2</v>
      </c>
      <c r="D34">
        <f t="shared" si="10"/>
        <v>-1.218903190530686E-2</v>
      </c>
      <c r="E34">
        <f t="shared" si="1"/>
        <v>-289.95612592580073</v>
      </c>
      <c r="F34">
        <f t="shared" si="11"/>
        <v>-2.1768160445425414E-2</v>
      </c>
      <c r="G34">
        <f t="shared" si="2"/>
        <v>-1971.1243567092024</v>
      </c>
      <c r="H34">
        <f t="shared" si="7"/>
        <v>18818.287275090301</v>
      </c>
      <c r="I34">
        <f t="shared" si="8"/>
        <v>18818.287275090301</v>
      </c>
      <c r="J34">
        <f t="shared" si="0"/>
        <v>18818.287275090301</v>
      </c>
      <c r="K34">
        <f t="shared" si="12"/>
        <v>18818.287275090301</v>
      </c>
      <c r="L34">
        <f t="shared" si="3"/>
        <v>18818.287275090301</v>
      </c>
      <c r="M34">
        <f t="shared" si="9"/>
        <v>7.8804560419403979E-2</v>
      </c>
      <c r="N34">
        <f t="shared" si="5"/>
        <v>7.8804560419403979E-2</v>
      </c>
      <c r="O34">
        <f t="shared" si="13"/>
        <v>7.8804560419403979E-2</v>
      </c>
      <c r="P34">
        <f t="shared" si="6"/>
        <v>7.8804560419403979E-2</v>
      </c>
    </row>
    <row r="35" spans="1:16" x14ac:dyDescent="0.25">
      <c r="A35" s="97">
        <f>quarterly!A35</f>
        <v>35947</v>
      </c>
      <c r="B35">
        <f>quarterly!E35</f>
        <v>18934.340126624698</v>
      </c>
      <c r="C35">
        <f t="shared" si="4"/>
        <v>7.0790613441490763E-2</v>
      </c>
      <c r="D35">
        <f t="shared" si="10"/>
        <v>-8.0139469779132166E-3</v>
      </c>
      <c r="E35">
        <f t="shared" si="1"/>
        <v>116.05285153439763</v>
      </c>
      <c r="F35">
        <f t="shared" si="11"/>
        <v>4.1750849273936436E-3</v>
      </c>
      <c r="G35">
        <f t="shared" si="2"/>
        <v>406.00897746019837</v>
      </c>
      <c r="H35">
        <f t="shared" si="7"/>
        <v>18934.340126624698</v>
      </c>
      <c r="I35">
        <f t="shared" si="8"/>
        <v>18934.340126624698</v>
      </c>
      <c r="J35">
        <f t="shared" si="0"/>
        <v>18934.340126624698</v>
      </c>
      <c r="K35">
        <f t="shared" si="12"/>
        <v>18934.340126624698</v>
      </c>
      <c r="L35">
        <f t="shared" si="3"/>
        <v>18934.340126624698</v>
      </c>
      <c r="M35">
        <f t="shared" si="9"/>
        <v>7.0790613441490763E-2</v>
      </c>
      <c r="N35">
        <f t="shared" si="5"/>
        <v>7.0790613441490763E-2</v>
      </c>
      <c r="O35">
        <f t="shared" si="13"/>
        <v>7.0790613441490763E-2</v>
      </c>
      <c r="P35">
        <f t="shared" si="6"/>
        <v>7.0790613441490763E-2</v>
      </c>
    </row>
    <row r="36" spans="1:16" x14ac:dyDescent="0.25">
      <c r="A36" s="97">
        <f>quarterly!A36</f>
        <v>36039</v>
      </c>
      <c r="B36">
        <f>quarterly!E36</f>
        <v>18146.438934948099</v>
      </c>
      <c r="C36">
        <f t="shared" si="4"/>
        <v>4.1278513903707091E-2</v>
      </c>
      <c r="D36">
        <f t="shared" si="10"/>
        <v>-2.9512099537783672E-2</v>
      </c>
      <c r="E36">
        <f t="shared" si="1"/>
        <v>-787.90119167659941</v>
      </c>
      <c r="F36">
        <f t="shared" si="11"/>
        <v>-2.1498152559870455E-2</v>
      </c>
      <c r="G36">
        <f t="shared" si="2"/>
        <v>-903.95404321099704</v>
      </c>
      <c r="H36">
        <f t="shared" si="7"/>
        <v>18146.438934948099</v>
      </c>
      <c r="I36">
        <f t="shared" si="8"/>
        <v>18146.438934948099</v>
      </c>
      <c r="J36">
        <f t="shared" si="0"/>
        <v>18146.438934948099</v>
      </c>
      <c r="K36">
        <f t="shared" si="12"/>
        <v>18146.438934948099</v>
      </c>
      <c r="L36">
        <f t="shared" si="3"/>
        <v>18146.438934948099</v>
      </c>
      <c r="M36">
        <f t="shared" si="9"/>
        <v>4.1278513903707091E-2</v>
      </c>
      <c r="N36">
        <f t="shared" si="5"/>
        <v>4.1278513903707091E-2</v>
      </c>
      <c r="O36">
        <f t="shared" si="13"/>
        <v>4.1278513903707091E-2</v>
      </c>
      <c r="P36">
        <f t="shared" si="6"/>
        <v>4.1278513903707091E-2</v>
      </c>
    </row>
    <row r="37" spans="1:16" x14ac:dyDescent="0.25">
      <c r="A37" s="97">
        <f>quarterly!A37</f>
        <v>36130</v>
      </c>
      <c r="B37">
        <f>quarterly!E37</f>
        <v>18861.540494024601</v>
      </c>
      <c r="C37">
        <f t="shared" si="4"/>
        <v>-1.2910810366712303E-2</v>
      </c>
      <c r="D37">
        <f t="shared" si="10"/>
        <v>-5.4189324270419392E-2</v>
      </c>
      <c r="E37">
        <f t="shared" si="1"/>
        <v>715.10155907650187</v>
      </c>
      <c r="F37">
        <f t="shared" si="11"/>
        <v>-2.4677224732635721E-2</v>
      </c>
      <c r="G37">
        <f t="shared" si="2"/>
        <v>1503.0027507531013</v>
      </c>
      <c r="H37">
        <f t="shared" si="7"/>
        <v>18861.540494024601</v>
      </c>
      <c r="I37">
        <f t="shared" si="8"/>
        <v>18861.540494024601</v>
      </c>
      <c r="J37">
        <f t="shared" si="0"/>
        <v>18861.540494024601</v>
      </c>
      <c r="K37">
        <f t="shared" si="12"/>
        <v>18861.540494024601</v>
      </c>
      <c r="L37">
        <f t="shared" si="3"/>
        <v>18861.540494024601</v>
      </c>
      <c r="M37">
        <f t="shared" si="9"/>
        <v>-1.2910810366712301E-2</v>
      </c>
      <c r="N37">
        <f t="shared" si="5"/>
        <v>-1.2910810366712303E-2</v>
      </c>
      <c r="O37">
        <f t="shared" si="13"/>
        <v>-1.2910810366712301E-2</v>
      </c>
      <c r="P37">
        <f t="shared" si="6"/>
        <v>-1.2910810366712303E-2</v>
      </c>
    </row>
    <row r="38" spans="1:16" x14ac:dyDescent="0.25">
      <c r="A38" s="97">
        <f>quarterly!A38</f>
        <v>36220</v>
      </c>
      <c r="B38">
        <f>quarterly!E38</f>
        <v>18342.0382354426</v>
      </c>
      <c r="C38">
        <f t="shared" si="4"/>
        <v>-2.5307778156735322E-2</v>
      </c>
      <c r="D38">
        <f t="shared" si="10"/>
        <v>-1.2396967790023019E-2</v>
      </c>
      <c r="E38">
        <f t="shared" si="1"/>
        <v>-519.50225858200065</v>
      </c>
      <c r="F38">
        <f t="shared" si="11"/>
        <v>4.1792356480396371E-2</v>
      </c>
      <c r="G38">
        <f t="shared" si="2"/>
        <v>-1234.6038176585025</v>
      </c>
      <c r="H38">
        <f t="shared" si="7"/>
        <v>18342.0382354426</v>
      </c>
      <c r="I38">
        <f t="shared" si="8"/>
        <v>18342.0382354426</v>
      </c>
      <c r="J38">
        <f t="shared" si="0"/>
        <v>18342.0382354426</v>
      </c>
      <c r="K38">
        <f t="shared" si="12"/>
        <v>18342.0382354426</v>
      </c>
      <c r="L38">
        <f t="shared" si="3"/>
        <v>18342.0382354426</v>
      </c>
      <c r="M38">
        <f t="shared" si="9"/>
        <v>-2.5307778156735322E-2</v>
      </c>
      <c r="N38">
        <f t="shared" si="5"/>
        <v>-2.5307778156735322E-2</v>
      </c>
      <c r="O38">
        <f t="shared" si="13"/>
        <v>-2.5307778156735322E-2</v>
      </c>
      <c r="P38">
        <f t="shared" si="6"/>
        <v>-2.5307778156735322E-2</v>
      </c>
    </row>
    <row r="39" spans="1:16" x14ac:dyDescent="0.25">
      <c r="A39" s="97">
        <f>quarterly!A39</f>
        <v>36312</v>
      </c>
      <c r="B39">
        <f>quarterly!E39</f>
        <v>18255.2177538695</v>
      </c>
      <c r="C39">
        <f t="shared" si="4"/>
        <v>-3.5867232140836244E-2</v>
      </c>
      <c r="D39">
        <f t="shared" si="10"/>
        <v>-1.0559453984100922E-2</v>
      </c>
      <c r="E39">
        <f t="shared" si="1"/>
        <v>-86.820481573100551</v>
      </c>
      <c r="F39">
        <f t="shared" si="11"/>
        <v>1.8375138059220971E-3</v>
      </c>
      <c r="G39">
        <f t="shared" si="2"/>
        <v>432.6817770089001</v>
      </c>
      <c r="H39">
        <f t="shared" si="7"/>
        <v>18255.2177538695</v>
      </c>
      <c r="I39">
        <f t="shared" si="8"/>
        <v>18255.2177538695</v>
      </c>
      <c r="J39">
        <f t="shared" si="0"/>
        <v>18255.2177538695</v>
      </c>
      <c r="K39">
        <f t="shared" si="12"/>
        <v>18255.2177538695</v>
      </c>
      <c r="L39">
        <f t="shared" si="3"/>
        <v>18255.2177538695</v>
      </c>
      <c r="M39">
        <f t="shared" si="9"/>
        <v>-3.5867232140836244E-2</v>
      </c>
      <c r="N39">
        <f t="shared" si="5"/>
        <v>-3.5867232140836244E-2</v>
      </c>
      <c r="O39">
        <f t="shared" si="13"/>
        <v>-3.5867232140836244E-2</v>
      </c>
      <c r="P39">
        <f t="shared" si="6"/>
        <v>-3.5867232140836244E-2</v>
      </c>
    </row>
    <row r="40" spans="1:16" x14ac:dyDescent="0.25">
      <c r="A40" s="97">
        <f>quarterly!A40</f>
        <v>36404</v>
      </c>
      <c r="B40">
        <f>quarterly!E40</f>
        <v>17999.865180926201</v>
      </c>
      <c r="C40">
        <f t="shared" si="4"/>
        <v>-8.0772737035260701E-3</v>
      </c>
      <c r="D40">
        <f t="shared" si="10"/>
        <v>2.7789958437310174E-2</v>
      </c>
      <c r="E40">
        <f t="shared" si="1"/>
        <v>-255.35257294329858</v>
      </c>
      <c r="F40">
        <f t="shared" si="11"/>
        <v>3.83494124214111E-2</v>
      </c>
      <c r="G40">
        <f t="shared" si="2"/>
        <v>-168.53209137019803</v>
      </c>
      <c r="H40">
        <f t="shared" si="7"/>
        <v>17999.865180926201</v>
      </c>
      <c r="I40">
        <f t="shared" si="8"/>
        <v>17999.865180926201</v>
      </c>
      <c r="J40">
        <f t="shared" si="0"/>
        <v>17999.865180926201</v>
      </c>
      <c r="K40">
        <f t="shared" si="12"/>
        <v>17999.865180926201</v>
      </c>
      <c r="L40">
        <f t="shared" si="3"/>
        <v>17999.865180926201</v>
      </c>
      <c r="M40">
        <f t="shared" si="9"/>
        <v>-8.0772737035260701E-3</v>
      </c>
      <c r="N40">
        <f t="shared" si="5"/>
        <v>-8.0772737035260701E-3</v>
      </c>
      <c r="O40">
        <f t="shared" si="13"/>
        <v>-8.0772737035260667E-3</v>
      </c>
      <c r="P40">
        <f t="shared" si="6"/>
        <v>-8.0772737035260701E-3</v>
      </c>
    </row>
    <row r="41" spans="1:16" x14ac:dyDescent="0.25">
      <c r="A41" s="97">
        <f>quarterly!A41</f>
        <v>36495</v>
      </c>
      <c r="B41">
        <f>quarterly!E41</f>
        <v>19855.4000651856</v>
      </c>
      <c r="C41">
        <f t="shared" si="4"/>
        <v>5.269238594142709E-2</v>
      </c>
      <c r="D41">
        <f t="shared" si="10"/>
        <v>6.0769659644953164E-2</v>
      </c>
      <c r="E41">
        <f t="shared" si="1"/>
        <v>1855.5348842593994</v>
      </c>
      <c r="F41">
        <f t="shared" si="11"/>
        <v>3.2979701207642986E-2</v>
      </c>
      <c r="G41">
        <f t="shared" si="2"/>
        <v>2110.887457202698</v>
      </c>
      <c r="H41">
        <f t="shared" si="7"/>
        <v>19855.4000651856</v>
      </c>
      <c r="I41">
        <f t="shared" si="8"/>
        <v>19855.4000651856</v>
      </c>
      <c r="J41">
        <f t="shared" si="0"/>
        <v>19855.4000651856</v>
      </c>
      <c r="K41">
        <f t="shared" si="12"/>
        <v>19855.4000651856</v>
      </c>
      <c r="L41">
        <f t="shared" si="3"/>
        <v>19855.4000651856</v>
      </c>
      <c r="M41">
        <f t="shared" si="9"/>
        <v>5.2692385941427097E-2</v>
      </c>
      <c r="N41">
        <f t="shared" si="5"/>
        <v>5.269238594142709E-2</v>
      </c>
      <c r="O41">
        <f t="shared" si="13"/>
        <v>5.2692385941427097E-2</v>
      </c>
      <c r="P41">
        <f t="shared" si="6"/>
        <v>5.269238594142709E-2</v>
      </c>
    </row>
    <row r="42" spans="1:16" x14ac:dyDescent="0.25">
      <c r="A42" s="97">
        <f>quarterly!A42</f>
        <v>36586</v>
      </c>
      <c r="B42">
        <f>quarterly!E42</f>
        <v>19490.459223530401</v>
      </c>
      <c r="C42">
        <f t="shared" si="4"/>
        <v>6.2611416100348607E-2</v>
      </c>
      <c r="D42">
        <f t="shared" si="10"/>
        <v>9.9190301589215171E-3</v>
      </c>
      <c r="E42">
        <f t="shared" si="1"/>
        <v>-364.94084165519962</v>
      </c>
      <c r="F42">
        <f t="shared" si="11"/>
        <v>-5.0850629486031647E-2</v>
      </c>
      <c r="G42">
        <f t="shared" si="2"/>
        <v>-2220.475725914599</v>
      </c>
      <c r="H42">
        <f t="shared" si="7"/>
        <v>19490.459223530401</v>
      </c>
      <c r="I42">
        <f t="shared" si="8"/>
        <v>19490.459223530401</v>
      </c>
      <c r="J42">
        <f t="shared" si="0"/>
        <v>19490.459223530401</v>
      </c>
      <c r="K42">
        <f t="shared" si="12"/>
        <v>19490.459223530401</v>
      </c>
      <c r="L42">
        <f t="shared" si="3"/>
        <v>19490.459223530401</v>
      </c>
      <c r="M42">
        <f t="shared" si="9"/>
        <v>6.2611416100348607E-2</v>
      </c>
      <c r="N42">
        <f t="shared" si="5"/>
        <v>6.2611416100348607E-2</v>
      </c>
      <c r="O42">
        <f t="shared" si="13"/>
        <v>6.2611416100348607E-2</v>
      </c>
      <c r="P42">
        <f t="shared" si="6"/>
        <v>6.2611416100348607E-2</v>
      </c>
    </row>
    <row r="43" spans="1:16" x14ac:dyDescent="0.25">
      <c r="A43" s="97">
        <f>quarterly!A43</f>
        <v>36678</v>
      </c>
      <c r="B43">
        <f>quarterly!E43</f>
        <v>19373.546189248998</v>
      </c>
      <c r="C43">
        <f t="shared" si="4"/>
        <v>6.1260755716948397E-2</v>
      </c>
      <c r="D43">
        <f t="shared" si="10"/>
        <v>-1.3506603834002109E-3</v>
      </c>
      <c r="E43">
        <f t="shared" si="1"/>
        <v>-116.91303428140236</v>
      </c>
      <c r="F43">
        <f t="shared" si="11"/>
        <v>-1.1269690542321728E-2</v>
      </c>
      <c r="G43">
        <f t="shared" si="2"/>
        <v>248.02780737379726</v>
      </c>
      <c r="H43">
        <f t="shared" si="7"/>
        <v>19373.546189248998</v>
      </c>
      <c r="I43">
        <f t="shared" si="8"/>
        <v>19373.546189248998</v>
      </c>
      <c r="J43">
        <f t="shared" si="0"/>
        <v>19373.546189248998</v>
      </c>
      <c r="K43">
        <f t="shared" si="12"/>
        <v>19373.546189248998</v>
      </c>
      <c r="L43">
        <f t="shared" si="3"/>
        <v>19373.546189248998</v>
      </c>
      <c r="M43">
        <f t="shared" si="9"/>
        <v>6.1260755716948397E-2</v>
      </c>
      <c r="N43">
        <f t="shared" si="5"/>
        <v>6.1260755716948397E-2</v>
      </c>
      <c r="O43">
        <f t="shared" si="13"/>
        <v>6.1260755716948397E-2</v>
      </c>
      <c r="P43">
        <f t="shared" si="6"/>
        <v>6.1260755716948397E-2</v>
      </c>
    </row>
    <row r="44" spans="1:16" x14ac:dyDescent="0.25">
      <c r="A44" s="97">
        <f>quarterly!A44</f>
        <v>36770</v>
      </c>
      <c r="B44">
        <f>quarterly!E44</f>
        <v>18982.182016798601</v>
      </c>
      <c r="C44">
        <f t="shared" si="4"/>
        <v>5.457356630167013E-2</v>
      </c>
      <c r="D44">
        <f t="shared" si="10"/>
        <v>-6.6871894152782663E-3</v>
      </c>
      <c r="E44">
        <f t="shared" si="1"/>
        <v>-391.36417245039775</v>
      </c>
      <c r="F44">
        <f t="shared" si="11"/>
        <v>-5.3365290318780553E-3</v>
      </c>
      <c r="G44">
        <f t="shared" si="2"/>
        <v>-274.45113816899539</v>
      </c>
      <c r="H44">
        <f t="shared" si="7"/>
        <v>18982.182016798601</v>
      </c>
      <c r="I44">
        <f t="shared" si="8"/>
        <v>18982.182016798601</v>
      </c>
      <c r="J44">
        <f t="shared" si="0"/>
        <v>18982.182016798601</v>
      </c>
      <c r="K44">
        <f t="shared" si="12"/>
        <v>18982.182016798601</v>
      </c>
      <c r="L44">
        <f t="shared" si="3"/>
        <v>18982.182016798601</v>
      </c>
      <c r="M44">
        <f t="shared" si="9"/>
        <v>5.457356630167013E-2</v>
      </c>
      <c r="N44">
        <f t="shared" si="5"/>
        <v>5.457356630167013E-2</v>
      </c>
      <c r="O44">
        <f t="shared" si="13"/>
        <v>5.457356630167013E-2</v>
      </c>
      <c r="P44">
        <f t="shared" si="6"/>
        <v>5.457356630167013E-2</v>
      </c>
    </row>
    <row r="45" spans="1:16" x14ac:dyDescent="0.25">
      <c r="A45" s="97">
        <f>quarterly!A45</f>
        <v>36861</v>
      </c>
      <c r="B45">
        <f>quarterly!E45</f>
        <v>20572.373763597599</v>
      </c>
      <c r="C45">
        <f t="shared" si="4"/>
        <v>3.6109758355820726E-2</v>
      </c>
      <c r="D45">
        <f t="shared" si="10"/>
        <v>-1.8463807945849404E-2</v>
      </c>
      <c r="E45">
        <f t="shared" si="1"/>
        <v>1590.1917467989988</v>
      </c>
      <c r="F45">
        <f t="shared" si="11"/>
        <v>-1.1776618530571138E-2</v>
      </c>
      <c r="G45">
        <f t="shared" si="2"/>
        <v>1981.5559192493965</v>
      </c>
      <c r="H45">
        <f t="shared" si="7"/>
        <v>20572.373763597599</v>
      </c>
      <c r="I45">
        <f t="shared" si="8"/>
        <v>20572.373763597599</v>
      </c>
      <c r="J45">
        <f t="shared" si="0"/>
        <v>20572.373763597599</v>
      </c>
      <c r="K45">
        <f t="shared" si="12"/>
        <v>20572.373763597599</v>
      </c>
      <c r="L45">
        <f t="shared" si="3"/>
        <v>20572.373763597599</v>
      </c>
      <c r="M45">
        <f t="shared" si="9"/>
        <v>3.6109758355820726E-2</v>
      </c>
      <c r="N45">
        <f t="shared" si="5"/>
        <v>3.6109758355820726E-2</v>
      </c>
      <c r="O45">
        <f t="shared" si="13"/>
        <v>3.6109758355820726E-2</v>
      </c>
      <c r="P45">
        <f t="shared" si="6"/>
        <v>3.6109758355820726E-2</v>
      </c>
    </row>
    <row r="46" spans="1:16" x14ac:dyDescent="0.25">
      <c r="A46" s="97">
        <f>quarterly!A46</f>
        <v>36951</v>
      </c>
      <c r="B46">
        <f>quarterly!E46</f>
        <v>20201.598368222301</v>
      </c>
      <c r="C46">
        <f t="shared" si="4"/>
        <v>3.6486525870737717E-2</v>
      </c>
      <c r="D46">
        <f t="shared" si="10"/>
        <v>3.7676751491699106E-4</v>
      </c>
      <c r="E46">
        <f t="shared" si="1"/>
        <v>-370.7753953752981</v>
      </c>
      <c r="F46">
        <f t="shared" si="11"/>
        <v>1.8840575460766396E-2</v>
      </c>
      <c r="G46">
        <f t="shared" si="2"/>
        <v>-1960.9671421742969</v>
      </c>
      <c r="H46">
        <f t="shared" si="7"/>
        <v>20201.598368222301</v>
      </c>
      <c r="I46">
        <f t="shared" si="8"/>
        <v>20201.598368222301</v>
      </c>
      <c r="J46">
        <f t="shared" si="0"/>
        <v>20201.598368222301</v>
      </c>
      <c r="K46">
        <f t="shared" si="12"/>
        <v>20201.598368222301</v>
      </c>
      <c r="L46">
        <f t="shared" si="3"/>
        <v>20201.598368222301</v>
      </c>
      <c r="M46">
        <f t="shared" si="9"/>
        <v>3.6486525870737717E-2</v>
      </c>
      <c r="N46">
        <f t="shared" si="5"/>
        <v>3.6486525870737717E-2</v>
      </c>
      <c r="O46">
        <f t="shared" si="13"/>
        <v>3.6486525870737717E-2</v>
      </c>
      <c r="P46">
        <f t="shared" si="6"/>
        <v>3.6486525870737717E-2</v>
      </c>
    </row>
    <row r="47" spans="1:16" x14ac:dyDescent="0.25">
      <c r="A47" s="97">
        <f>quarterly!A47</f>
        <v>37043</v>
      </c>
      <c r="B47">
        <f>quarterly!E47</f>
        <v>20215.527271222101</v>
      </c>
      <c r="C47">
        <f t="shared" si="4"/>
        <v>4.3460349166243251E-2</v>
      </c>
      <c r="D47">
        <f t="shared" si="10"/>
        <v>6.9738232955055338E-3</v>
      </c>
      <c r="E47">
        <f t="shared" si="1"/>
        <v>13.928902999799902</v>
      </c>
      <c r="F47">
        <f t="shared" si="11"/>
        <v>6.5970557805885427E-3</v>
      </c>
      <c r="G47">
        <f t="shared" si="2"/>
        <v>384.70429837509801</v>
      </c>
      <c r="H47">
        <f t="shared" si="7"/>
        <v>20215.527271222101</v>
      </c>
      <c r="I47">
        <f t="shared" si="8"/>
        <v>20215.527271222101</v>
      </c>
      <c r="J47">
        <f t="shared" si="0"/>
        <v>20215.527271222101</v>
      </c>
      <c r="K47">
        <f t="shared" si="12"/>
        <v>20215.527271222101</v>
      </c>
      <c r="L47">
        <f t="shared" si="3"/>
        <v>20215.527271222101</v>
      </c>
      <c r="M47">
        <f t="shared" si="9"/>
        <v>4.3460349166243251E-2</v>
      </c>
      <c r="N47">
        <f t="shared" si="5"/>
        <v>4.3460349166243251E-2</v>
      </c>
      <c r="O47">
        <f t="shared" si="13"/>
        <v>4.3460349166243251E-2</v>
      </c>
      <c r="P47">
        <f t="shared" si="6"/>
        <v>4.3460349166243251E-2</v>
      </c>
    </row>
    <row r="48" spans="1:16" x14ac:dyDescent="0.25">
      <c r="A48" s="97">
        <f>quarterly!A48</f>
        <v>37135</v>
      </c>
      <c r="B48">
        <f>quarterly!E48</f>
        <v>19541.689507261999</v>
      </c>
      <c r="C48">
        <f t="shared" si="4"/>
        <v>2.9475404353843666E-2</v>
      </c>
      <c r="D48">
        <f t="shared" si="10"/>
        <v>-1.3984944812399584E-2</v>
      </c>
      <c r="E48">
        <f t="shared" si="1"/>
        <v>-673.83776396010217</v>
      </c>
      <c r="F48">
        <f t="shared" si="11"/>
        <v>-2.0958768107905118E-2</v>
      </c>
      <c r="G48">
        <f t="shared" si="2"/>
        <v>-687.76666695990207</v>
      </c>
      <c r="H48">
        <f t="shared" si="7"/>
        <v>19541.689507261999</v>
      </c>
      <c r="I48">
        <f t="shared" si="8"/>
        <v>19541.689507261999</v>
      </c>
      <c r="J48">
        <f t="shared" si="0"/>
        <v>19541.689507261999</v>
      </c>
      <c r="K48">
        <f t="shared" si="12"/>
        <v>19541.689507261999</v>
      </c>
      <c r="L48">
        <f t="shared" si="3"/>
        <v>19541.689507261999</v>
      </c>
      <c r="M48">
        <f t="shared" si="9"/>
        <v>2.9475404353843666E-2</v>
      </c>
      <c r="N48">
        <f t="shared" si="5"/>
        <v>2.9475404353843666E-2</v>
      </c>
      <c r="O48">
        <f t="shared" si="13"/>
        <v>2.9475404353843666E-2</v>
      </c>
      <c r="P48">
        <f t="shared" si="6"/>
        <v>2.9475404353843666E-2</v>
      </c>
    </row>
    <row r="49" spans="1:16" x14ac:dyDescent="0.25">
      <c r="A49" s="97">
        <f>quarterly!A49</f>
        <v>37226</v>
      </c>
      <c r="B49">
        <f>quarterly!E49</f>
        <v>21049.9482244752</v>
      </c>
      <c r="C49">
        <f t="shared" si="4"/>
        <v>2.3214358555095804E-2</v>
      </c>
      <c r="D49">
        <f t="shared" si="10"/>
        <v>-6.2610457987478628E-3</v>
      </c>
      <c r="E49">
        <f t="shared" si="1"/>
        <v>1508.2587172132007</v>
      </c>
      <c r="F49">
        <f t="shared" si="11"/>
        <v>7.7238990136517215E-3</v>
      </c>
      <c r="G49">
        <f t="shared" si="2"/>
        <v>2182.0964811733029</v>
      </c>
      <c r="H49">
        <f t="shared" si="7"/>
        <v>21049.9482244752</v>
      </c>
      <c r="I49">
        <f t="shared" si="8"/>
        <v>21049.9482244752</v>
      </c>
      <c r="J49">
        <f t="shared" si="0"/>
        <v>21049.9482244752</v>
      </c>
      <c r="K49">
        <f t="shared" si="12"/>
        <v>21049.9482244752</v>
      </c>
      <c r="L49">
        <f t="shared" si="3"/>
        <v>21049.9482244752</v>
      </c>
      <c r="M49">
        <f t="shared" si="9"/>
        <v>2.3214358555095804E-2</v>
      </c>
      <c r="N49">
        <f t="shared" si="5"/>
        <v>2.3214358555095804E-2</v>
      </c>
      <c r="O49">
        <f t="shared" si="13"/>
        <v>2.3214358555095804E-2</v>
      </c>
      <c r="P49">
        <f t="shared" si="6"/>
        <v>2.3214358555095804E-2</v>
      </c>
    </row>
    <row r="50" spans="1:16" x14ac:dyDescent="0.25">
      <c r="A50" s="97">
        <f>quarterly!A50</f>
        <v>37316</v>
      </c>
      <c r="B50">
        <f>quarterly!E50</f>
        <v>20506.432431825899</v>
      </c>
      <c r="C50">
        <f t="shared" si="4"/>
        <v>1.5089601230915971E-2</v>
      </c>
      <c r="D50">
        <f t="shared" si="10"/>
        <v>-8.1247573241798321E-3</v>
      </c>
      <c r="E50">
        <f t="shared" si="1"/>
        <v>-543.51579264930115</v>
      </c>
      <c r="F50">
        <f t="shared" si="11"/>
        <v>-1.8637115254319693E-3</v>
      </c>
      <c r="G50">
        <f t="shared" si="2"/>
        <v>-2051.7745098625019</v>
      </c>
      <c r="H50">
        <f t="shared" si="7"/>
        <v>20506.432431825899</v>
      </c>
      <c r="I50">
        <f t="shared" si="8"/>
        <v>20506.432431825899</v>
      </c>
      <c r="J50">
        <f t="shared" si="0"/>
        <v>20506.432431825899</v>
      </c>
      <c r="K50">
        <f t="shared" si="12"/>
        <v>20506.432431825899</v>
      </c>
      <c r="L50">
        <f t="shared" si="3"/>
        <v>20506.432431825899</v>
      </c>
      <c r="M50">
        <f t="shared" si="9"/>
        <v>1.5089601230915971E-2</v>
      </c>
      <c r="N50">
        <f t="shared" si="5"/>
        <v>1.5089601230915971E-2</v>
      </c>
      <c r="O50">
        <f t="shared" si="13"/>
        <v>1.5089601230915971E-2</v>
      </c>
      <c r="P50">
        <f t="shared" si="6"/>
        <v>1.5089601230915971E-2</v>
      </c>
    </row>
    <row r="51" spans="1:16" x14ac:dyDescent="0.25">
      <c r="A51" s="97">
        <f>quarterly!A51</f>
        <v>37408</v>
      </c>
      <c r="B51">
        <f>quarterly!E51</f>
        <v>20733.4641935773</v>
      </c>
      <c r="C51">
        <f t="shared" si="4"/>
        <v>2.5620747626628061E-2</v>
      </c>
      <c r="D51">
        <f t="shared" si="10"/>
        <v>1.053114639571209E-2</v>
      </c>
      <c r="E51">
        <f t="shared" si="1"/>
        <v>227.03176175140106</v>
      </c>
      <c r="F51">
        <f t="shared" si="11"/>
        <v>1.8655903719891922E-2</v>
      </c>
      <c r="G51">
        <f t="shared" si="2"/>
        <v>770.54755440070221</v>
      </c>
      <c r="H51">
        <f t="shared" si="7"/>
        <v>20733.4641935773</v>
      </c>
      <c r="I51">
        <f t="shared" si="8"/>
        <v>20733.4641935773</v>
      </c>
      <c r="J51">
        <f t="shared" si="0"/>
        <v>20733.4641935773</v>
      </c>
      <c r="K51">
        <f t="shared" si="12"/>
        <v>20733.4641935773</v>
      </c>
      <c r="L51">
        <f t="shared" si="3"/>
        <v>20733.4641935773</v>
      </c>
      <c r="M51">
        <f t="shared" si="9"/>
        <v>2.5620747626628061E-2</v>
      </c>
      <c r="N51">
        <f t="shared" si="5"/>
        <v>2.5620747626628061E-2</v>
      </c>
      <c r="O51">
        <f t="shared" si="13"/>
        <v>2.5620747626628061E-2</v>
      </c>
      <c r="P51">
        <f t="shared" si="6"/>
        <v>2.5620747626628061E-2</v>
      </c>
    </row>
    <row r="52" spans="1:16" x14ac:dyDescent="0.25">
      <c r="A52" s="97">
        <f>quarterly!A52</f>
        <v>37500</v>
      </c>
      <c r="B52">
        <f>quarterly!E52</f>
        <v>20328.4582701336</v>
      </c>
      <c r="C52">
        <f t="shared" si="4"/>
        <v>4.0261041021004126E-2</v>
      </c>
      <c r="D52">
        <f t="shared" si="10"/>
        <v>1.4640293394376065E-2</v>
      </c>
      <c r="E52">
        <f t="shared" si="1"/>
        <v>-405.00592344369943</v>
      </c>
      <c r="F52">
        <f t="shared" si="11"/>
        <v>4.1091469986639755E-3</v>
      </c>
      <c r="G52">
        <f t="shared" si="2"/>
        <v>-632.03768519510049</v>
      </c>
      <c r="H52">
        <f t="shared" si="7"/>
        <v>20328.4582701336</v>
      </c>
      <c r="I52">
        <f t="shared" si="8"/>
        <v>20328.4582701336</v>
      </c>
      <c r="J52">
        <f t="shared" si="0"/>
        <v>20328.4582701336</v>
      </c>
      <c r="K52">
        <f t="shared" si="12"/>
        <v>20328.4582701336</v>
      </c>
      <c r="L52">
        <f t="shared" si="3"/>
        <v>20328.4582701336</v>
      </c>
      <c r="M52">
        <f t="shared" si="9"/>
        <v>4.0261041021004126E-2</v>
      </c>
      <c r="N52">
        <f t="shared" si="5"/>
        <v>4.0261041021004126E-2</v>
      </c>
      <c r="O52">
        <f t="shared" si="13"/>
        <v>4.0261041021004126E-2</v>
      </c>
      <c r="P52">
        <f t="shared" si="6"/>
        <v>4.0261041021004126E-2</v>
      </c>
    </row>
    <row r="53" spans="1:16" x14ac:dyDescent="0.25">
      <c r="A53" s="97">
        <f>quarterly!A53</f>
        <v>37591</v>
      </c>
      <c r="B53">
        <f>quarterly!E53</f>
        <v>21957.326882133599</v>
      </c>
      <c r="C53">
        <f t="shared" si="4"/>
        <v>4.3105980498487469E-2</v>
      </c>
      <c r="D53">
        <f t="shared" si="10"/>
        <v>2.8449394774833422E-3</v>
      </c>
      <c r="E53">
        <f t="shared" si="1"/>
        <v>1628.8686119999984</v>
      </c>
      <c r="F53">
        <f t="shared" si="11"/>
        <v>-1.1795353916892723E-2</v>
      </c>
      <c r="G53">
        <f t="shared" si="2"/>
        <v>2033.8745354436978</v>
      </c>
      <c r="H53">
        <f t="shared" si="7"/>
        <v>21957.326882133599</v>
      </c>
      <c r="I53">
        <f t="shared" si="8"/>
        <v>21957.326882133599</v>
      </c>
      <c r="J53">
        <f t="shared" si="0"/>
        <v>21957.326882133599</v>
      </c>
      <c r="K53">
        <f t="shared" si="12"/>
        <v>21957.326882133599</v>
      </c>
      <c r="L53">
        <f t="shared" si="3"/>
        <v>21957.326882133599</v>
      </c>
      <c r="M53">
        <f t="shared" si="9"/>
        <v>4.3105980498487469E-2</v>
      </c>
      <c r="N53">
        <f t="shared" si="5"/>
        <v>4.3105980498487469E-2</v>
      </c>
      <c r="O53">
        <f t="shared" si="13"/>
        <v>4.3105980498487469E-2</v>
      </c>
      <c r="P53">
        <f t="shared" si="6"/>
        <v>4.3105980498487469E-2</v>
      </c>
    </row>
    <row r="54" spans="1:16" x14ac:dyDescent="0.25">
      <c r="A54" s="97">
        <f>quarterly!A54</f>
        <v>37681</v>
      </c>
      <c r="B54">
        <f>quarterly!E54</f>
        <v>21448.808126666201</v>
      </c>
      <c r="C54">
        <f t="shared" si="4"/>
        <v>4.5955126420612259E-2</v>
      </c>
      <c r="D54">
        <f t="shared" si="10"/>
        <v>2.8491459221247906E-3</v>
      </c>
      <c r="E54">
        <f t="shared" si="1"/>
        <v>-508.51875546739757</v>
      </c>
      <c r="F54">
        <f t="shared" si="11"/>
        <v>4.2064446414483148E-6</v>
      </c>
      <c r="G54">
        <f t="shared" si="2"/>
        <v>-2137.387367467396</v>
      </c>
      <c r="H54">
        <f t="shared" si="7"/>
        <v>21448.808126666201</v>
      </c>
      <c r="I54">
        <f t="shared" si="8"/>
        <v>21448.808126666201</v>
      </c>
      <c r="J54">
        <f t="shared" si="0"/>
        <v>21448.808126666201</v>
      </c>
      <c r="K54">
        <f t="shared" si="12"/>
        <v>21448.808126666201</v>
      </c>
      <c r="L54">
        <f t="shared" si="3"/>
        <v>21448.808126666201</v>
      </c>
      <c r="M54">
        <f t="shared" si="9"/>
        <v>4.5955126420612259E-2</v>
      </c>
      <c r="N54">
        <f t="shared" si="5"/>
        <v>4.5955126420612259E-2</v>
      </c>
      <c r="O54">
        <f t="shared" si="13"/>
        <v>4.5955126420612259E-2</v>
      </c>
      <c r="P54">
        <f t="shared" si="6"/>
        <v>4.5955126420612259E-2</v>
      </c>
    </row>
    <row r="55" spans="1:16" x14ac:dyDescent="0.25">
      <c r="A55" s="97">
        <f>quarterly!A55</f>
        <v>37773</v>
      </c>
      <c r="B55">
        <f>quarterly!E55</f>
        <v>21616.068086064599</v>
      </c>
      <c r="C55">
        <f t="shared" si="4"/>
        <v>4.2569050895060141E-2</v>
      </c>
      <c r="D55">
        <f t="shared" si="10"/>
        <v>-3.386075525552118E-3</v>
      </c>
      <c r="E55">
        <f t="shared" si="1"/>
        <v>167.25995939839777</v>
      </c>
      <c r="F55">
        <f t="shared" si="11"/>
        <v>-6.2352214476769086E-3</v>
      </c>
      <c r="G55">
        <f t="shared" si="2"/>
        <v>675.77871486579534</v>
      </c>
      <c r="H55">
        <f t="shared" si="7"/>
        <v>21616.068086064599</v>
      </c>
      <c r="I55">
        <f t="shared" si="8"/>
        <v>21616.068086064599</v>
      </c>
      <c r="J55">
        <f t="shared" si="0"/>
        <v>21616.068086064599</v>
      </c>
      <c r="K55">
        <f t="shared" si="12"/>
        <v>21616.068086064599</v>
      </c>
      <c r="L55">
        <f t="shared" si="3"/>
        <v>21616.068086064599</v>
      </c>
      <c r="M55">
        <f t="shared" si="9"/>
        <v>4.2569050895060141E-2</v>
      </c>
      <c r="N55">
        <f t="shared" si="5"/>
        <v>4.2569050895060141E-2</v>
      </c>
      <c r="O55">
        <f t="shared" si="13"/>
        <v>4.2569050895060141E-2</v>
      </c>
      <c r="P55">
        <f t="shared" si="6"/>
        <v>4.2569050895060141E-2</v>
      </c>
    </row>
    <row r="56" spans="1:16" x14ac:dyDescent="0.25">
      <c r="A56" s="97">
        <f>quarterly!A56</f>
        <v>37865</v>
      </c>
      <c r="B56">
        <f>quarterly!E56</f>
        <v>21140.662246898301</v>
      </c>
      <c r="C56">
        <f t="shared" si="4"/>
        <v>3.9954037142009111E-2</v>
      </c>
      <c r="D56">
        <f t="shared" si="10"/>
        <v>-2.6150137530510306E-3</v>
      </c>
      <c r="E56">
        <f t="shared" si="1"/>
        <v>-475.40583916629839</v>
      </c>
      <c r="F56">
        <f t="shared" si="11"/>
        <v>7.7106177250108737E-4</v>
      </c>
      <c r="G56">
        <f t="shared" si="2"/>
        <v>-642.66579856469616</v>
      </c>
      <c r="H56">
        <f t="shared" si="7"/>
        <v>21140.662246898301</v>
      </c>
      <c r="I56">
        <f t="shared" si="8"/>
        <v>21140.662246898301</v>
      </c>
      <c r="J56">
        <f t="shared" si="0"/>
        <v>21140.662246898301</v>
      </c>
      <c r="K56">
        <f t="shared" si="12"/>
        <v>21140.662246898301</v>
      </c>
      <c r="L56">
        <f t="shared" si="3"/>
        <v>21140.662246898301</v>
      </c>
      <c r="M56">
        <f t="shared" si="9"/>
        <v>3.9954037142009111E-2</v>
      </c>
      <c r="N56">
        <f t="shared" si="5"/>
        <v>3.9954037142009111E-2</v>
      </c>
      <c r="O56">
        <f t="shared" si="13"/>
        <v>3.9954037142009111E-2</v>
      </c>
      <c r="P56">
        <f t="shared" si="6"/>
        <v>3.9954037142009111E-2</v>
      </c>
    </row>
    <row r="57" spans="1:16" x14ac:dyDescent="0.25">
      <c r="A57" s="97">
        <f>quarterly!A57</f>
        <v>37956</v>
      </c>
      <c r="B57">
        <f>quarterly!E57</f>
        <v>22737.218788505699</v>
      </c>
      <c r="C57">
        <f t="shared" si="4"/>
        <v>3.5518526939027753E-2</v>
      </c>
      <c r="D57">
        <f t="shared" si="10"/>
        <v>-4.4355102029813576E-3</v>
      </c>
      <c r="E57">
        <f t="shared" si="1"/>
        <v>1596.5565416073987</v>
      </c>
      <c r="F57">
        <f t="shared" si="11"/>
        <v>-1.8204964499303269E-3</v>
      </c>
      <c r="G57">
        <f t="shared" si="2"/>
        <v>2071.9623807736971</v>
      </c>
      <c r="H57">
        <f t="shared" si="7"/>
        <v>22737.218788505699</v>
      </c>
      <c r="I57">
        <f t="shared" si="8"/>
        <v>22737.218788505699</v>
      </c>
      <c r="J57">
        <f t="shared" si="0"/>
        <v>22737.218788505699</v>
      </c>
      <c r="K57">
        <f t="shared" si="12"/>
        <v>22737.218788505699</v>
      </c>
      <c r="L57">
        <f t="shared" si="3"/>
        <v>22737.218788505699</v>
      </c>
      <c r="M57">
        <f t="shared" si="9"/>
        <v>3.5518526939027753E-2</v>
      </c>
      <c r="N57">
        <f t="shared" si="5"/>
        <v>3.5518526939027753E-2</v>
      </c>
      <c r="O57">
        <f t="shared" si="13"/>
        <v>3.5518526939027753E-2</v>
      </c>
      <c r="P57">
        <f t="shared" si="6"/>
        <v>3.5518526939027753E-2</v>
      </c>
    </row>
    <row r="58" spans="1:16" x14ac:dyDescent="0.25">
      <c r="A58" s="97">
        <f>quarterly!A58</f>
        <v>38047</v>
      </c>
      <c r="B58">
        <f>quarterly!E58</f>
        <v>22508.273566805801</v>
      </c>
      <c r="C58">
        <f t="shared" si="4"/>
        <v>4.939507285826391E-2</v>
      </c>
      <c r="D58">
        <f t="shared" si="10"/>
        <v>1.3876545919236156E-2</v>
      </c>
      <c r="E58">
        <f t="shared" si="1"/>
        <v>-228.94522169989796</v>
      </c>
      <c r="F58">
        <f t="shared" si="11"/>
        <v>1.8312056122217514E-2</v>
      </c>
      <c r="G58">
        <f t="shared" si="2"/>
        <v>-1825.5017633072966</v>
      </c>
      <c r="H58">
        <f t="shared" si="7"/>
        <v>22508.273566805801</v>
      </c>
      <c r="I58">
        <f t="shared" si="8"/>
        <v>22508.273566805801</v>
      </c>
      <c r="J58">
        <f t="shared" si="0"/>
        <v>22508.273566805801</v>
      </c>
      <c r="K58">
        <f t="shared" si="12"/>
        <v>22508.273566805801</v>
      </c>
      <c r="L58">
        <f t="shared" si="3"/>
        <v>22508.273566805801</v>
      </c>
      <c r="M58">
        <f t="shared" si="9"/>
        <v>4.939507285826391E-2</v>
      </c>
      <c r="N58">
        <f t="shared" si="5"/>
        <v>4.939507285826391E-2</v>
      </c>
      <c r="O58">
        <f t="shared" si="13"/>
        <v>4.939507285826391E-2</v>
      </c>
      <c r="P58">
        <f t="shared" si="6"/>
        <v>4.939507285826391E-2</v>
      </c>
    </row>
    <row r="59" spans="1:16" x14ac:dyDescent="0.25">
      <c r="A59" s="97">
        <f>quarterly!A59</f>
        <v>38139</v>
      </c>
      <c r="B59">
        <f>quarterly!E59</f>
        <v>22974.256034126502</v>
      </c>
      <c r="C59">
        <f t="shared" si="4"/>
        <v>6.2832331146176229E-2</v>
      </c>
      <c r="D59">
        <f t="shared" si="10"/>
        <v>1.343725828791232E-2</v>
      </c>
      <c r="E59">
        <f t="shared" si="1"/>
        <v>465.98246732070038</v>
      </c>
      <c r="F59">
        <f t="shared" si="11"/>
        <v>-4.3928763132383697E-4</v>
      </c>
      <c r="G59">
        <f t="shared" si="2"/>
        <v>694.92768902059834</v>
      </c>
      <c r="H59">
        <f t="shared" si="7"/>
        <v>22974.256034126502</v>
      </c>
      <c r="I59">
        <f t="shared" si="8"/>
        <v>22974.256034126502</v>
      </c>
      <c r="J59">
        <f t="shared" si="0"/>
        <v>22974.256034126502</v>
      </c>
      <c r="K59">
        <f t="shared" si="12"/>
        <v>22974.256034126502</v>
      </c>
      <c r="L59">
        <f t="shared" si="3"/>
        <v>22974.256034126502</v>
      </c>
      <c r="M59">
        <f t="shared" si="9"/>
        <v>6.2832331146176229E-2</v>
      </c>
      <c r="N59">
        <f t="shared" si="5"/>
        <v>6.2832331146176229E-2</v>
      </c>
      <c r="O59">
        <f t="shared" si="13"/>
        <v>6.2832331146176229E-2</v>
      </c>
      <c r="P59">
        <f t="shared" si="6"/>
        <v>6.2832331146176229E-2</v>
      </c>
    </row>
    <row r="60" spans="1:16" x14ac:dyDescent="0.25">
      <c r="A60" s="97">
        <f>quarterly!A60</f>
        <v>38231</v>
      </c>
      <c r="B60">
        <f>quarterly!E60</f>
        <v>22874.364918915599</v>
      </c>
      <c r="C60">
        <f t="shared" si="4"/>
        <v>8.2007964167331707E-2</v>
      </c>
      <c r="D60">
        <f t="shared" si="10"/>
        <v>1.9175633021155478E-2</v>
      </c>
      <c r="E60">
        <f t="shared" si="1"/>
        <v>-99.891115210903081</v>
      </c>
      <c r="F60">
        <f t="shared" si="11"/>
        <v>5.7383747332431581E-3</v>
      </c>
      <c r="G60">
        <f t="shared" si="2"/>
        <v>-565.87358253160346</v>
      </c>
      <c r="H60">
        <f t="shared" si="7"/>
        <v>22874.364918915599</v>
      </c>
      <c r="I60">
        <f t="shared" si="8"/>
        <v>22874.364918915599</v>
      </c>
      <c r="J60">
        <f t="shared" si="0"/>
        <v>22874.364918915599</v>
      </c>
      <c r="K60">
        <f t="shared" si="12"/>
        <v>22874.364918915599</v>
      </c>
      <c r="L60">
        <f t="shared" si="3"/>
        <v>22874.364918915599</v>
      </c>
      <c r="M60">
        <f t="shared" si="9"/>
        <v>8.2007964167331707E-2</v>
      </c>
      <c r="N60">
        <f t="shared" si="5"/>
        <v>8.2007964167331707E-2</v>
      </c>
      <c r="O60">
        <f t="shared" si="13"/>
        <v>8.2007964167331707E-2</v>
      </c>
      <c r="P60">
        <f t="shared" si="6"/>
        <v>8.2007964167331707E-2</v>
      </c>
    </row>
    <row r="61" spans="1:16" x14ac:dyDescent="0.25">
      <c r="A61" s="97">
        <f>quarterly!A61</f>
        <v>38322</v>
      </c>
      <c r="B61">
        <f>quarterly!E61</f>
        <v>24854.035336573001</v>
      </c>
      <c r="C61">
        <f t="shared" si="4"/>
        <v>9.3099185426205752E-2</v>
      </c>
      <c r="D61">
        <f t="shared" si="10"/>
        <v>1.1091221258874046E-2</v>
      </c>
      <c r="E61">
        <f t="shared" si="1"/>
        <v>1979.6704176574021</v>
      </c>
      <c r="F61">
        <f t="shared" si="11"/>
        <v>-8.0844117622814321E-3</v>
      </c>
      <c r="G61">
        <f t="shared" si="2"/>
        <v>2079.5615328683052</v>
      </c>
      <c r="H61">
        <f t="shared" si="7"/>
        <v>24854.035336573001</v>
      </c>
      <c r="I61">
        <f t="shared" si="8"/>
        <v>24854.035336573001</v>
      </c>
      <c r="J61">
        <f t="shared" si="0"/>
        <v>24854.035336573001</v>
      </c>
      <c r="K61">
        <f t="shared" si="12"/>
        <v>24854.035336573001</v>
      </c>
      <c r="L61">
        <f t="shared" si="3"/>
        <v>24854.035336573001</v>
      </c>
      <c r="M61">
        <f t="shared" si="9"/>
        <v>9.3099185426205752E-2</v>
      </c>
      <c r="N61">
        <f t="shared" si="5"/>
        <v>9.3099185426205752E-2</v>
      </c>
      <c r="O61">
        <f t="shared" si="13"/>
        <v>9.3099185426205752E-2</v>
      </c>
      <c r="P61">
        <f t="shared" si="6"/>
        <v>9.3099185426205752E-2</v>
      </c>
    </row>
    <row r="62" spans="1:16" x14ac:dyDescent="0.25">
      <c r="A62" s="97">
        <f>quarterly!A62</f>
        <v>38412</v>
      </c>
      <c r="B62">
        <f>quarterly!E62</f>
        <v>23933.417753509599</v>
      </c>
      <c r="C62">
        <f t="shared" si="4"/>
        <v>6.3316459277691403E-2</v>
      </c>
      <c r="D62">
        <f t="shared" si="10"/>
        <v>-2.9782726148514349E-2</v>
      </c>
      <c r="E62">
        <f t="shared" si="1"/>
        <v>-920.61758306340198</v>
      </c>
      <c r="F62">
        <f t="shared" si="11"/>
        <v>-4.0873947407388395E-2</v>
      </c>
      <c r="G62">
        <f t="shared" si="2"/>
        <v>-2900.2880007208041</v>
      </c>
      <c r="H62">
        <f t="shared" si="7"/>
        <v>23933.417753509599</v>
      </c>
      <c r="I62">
        <f t="shared" si="8"/>
        <v>23933.417753509599</v>
      </c>
      <c r="J62">
        <f t="shared" si="0"/>
        <v>23933.417753509599</v>
      </c>
      <c r="K62">
        <f t="shared" si="12"/>
        <v>23933.417753509599</v>
      </c>
      <c r="L62">
        <f t="shared" si="3"/>
        <v>23933.417753509599</v>
      </c>
      <c r="M62">
        <f t="shared" si="9"/>
        <v>6.3316459277691403E-2</v>
      </c>
      <c r="N62">
        <f t="shared" si="5"/>
        <v>6.3316459277691403E-2</v>
      </c>
      <c r="O62">
        <f t="shared" si="13"/>
        <v>6.3316459277691403E-2</v>
      </c>
      <c r="P62">
        <f t="shared" si="6"/>
        <v>6.3316459277691403E-2</v>
      </c>
    </row>
    <row r="63" spans="1:16" x14ac:dyDescent="0.25">
      <c r="A63" s="97">
        <f>quarterly!A63</f>
        <v>38504</v>
      </c>
      <c r="B63">
        <f>quarterly!E63</f>
        <v>24330.231530079</v>
      </c>
      <c r="C63">
        <f t="shared" si="4"/>
        <v>5.9021519301356268E-2</v>
      </c>
      <c r="D63">
        <f t="shared" si="10"/>
        <v>-4.2949399763351354E-3</v>
      </c>
      <c r="E63">
        <f t="shared" si="1"/>
        <v>396.81377656940094</v>
      </c>
      <c r="F63">
        <f t="shared" si="11"/>
        <v>2.5487786172179214E-2</v>
      </c>
      <c r="G63">
        <f t="shared" si="2"/>
        <v>1317.4313596328029</v>
      </c>
      <c r="H63">
        <f t="shared" si="7"/>
        <v>24330.231530079</v>
      </c>
      <c r="I63">
        <f t="shared" si="8"/>
        <v>24330.231530079</v>
      </c>
      <c r="J63">
        <f t="shared" si="0"/>
        <v>24330.231530079</v>
      </c>
      <c r="K63">
        <f t="shared" si="12"/>
        <v>24330.231530079</v>
      </c>
      <c r="L63">
        <f t="shared" si="3"/>
        <v>24330.231530079</v>
      </c>
      <c r="M63">
        <f t="shared" si="9"/>
        <v>5.9021519301356268E-2</v>
      </c>
      <c r="N63">
        <f t="shared" si="5"/>
        <v>5.9021519301356268E-2</v>
      </c>
      <c r="O63">
        <f t="shared" si="13"/>
        <v>5.9021519301356268E-2</v>
      </c>
      <c r="P63">
        <f t="shared" si="6"/>
        <v>5.9021519301356268E-2</v>
      </c>
    </row>
    <row r="64" spans="1:16" x14ac:dyDescent="0.25">
      <c r="A64" s="97">
        <f>quarterly!A64</f>
        <v>38596</v>
      </c>
      <c r="B64">
        <f>quarterly!E64</f>
        <v>24061.8518178753</v>
      </c>
      <c r="C64">
        <f t="shared" si="4"/>
        <v>5.1913436861266822E-2</v>
      </c>
      <c r="D64">
        <f t="shared" si="10"/>
        <v>-7.1080824400894457E-3</v>
      </c>
      <c r="E64">
        <f t="shared" si="1"/>
        <v>-268.37971220369946</v>
      </c>
      <c r="F64">
        <f t="shared" si="11"/>
        <v>-2.8131424637543104E-3</v>
      </c>
      <c r="G64">
        <f t="shared" si="2"/>
        <v>-665.1934887731004</v>
      </c>
      <c r="H64">
        <f t="shared" si="7"/>
        <v>24061.8518178753</v>
      </c>
      <c r="I64">
        <f t="shared" si="8"/>
        <v>24061.8518178753</v>
      </c>
      <c r="J64">
        <f t="shared" si="0"/>
        <v>24061.8518178753</v>
      </c>
      <c r="K64">
        <f t="shared" si="12"/>
        <v>24061.8518178753</v>
      </c>
      <c r="L64">
        <f t="shared" si="3"/>
        <v>24061.8518178753</v>
      </c>
      <c r="M64">
        <f t="shared" si="9"/>
        <v>5.1913436861266822E-2</v>
      </c>
      <c r="N64">
        <f t="shared" si="5"/>
        <v>5.1913436861266822E-2</v>
      </c>
      <c r="O64">
        <f t="shared" si="13"/>
        <v>5.1913436861266822E-2</v>
      </c>
      <c r="P64">
        <f t="shared" si="6"/>
        <v>5.1913436861266822E-2</v>
      </c>
    </row>
    <row r="65" spans="1:16" x14ac:dyDescent="0.25">
      <c r="A65" s="97">
        <f>quarterly!A65</f>
        <v>38687</v>
      </c>
      <c r="B65">
        <f>quarterly!E65</f>
        <v>26238.374454276101</v>
      </c>
      <c r="C65">
        <f t="shared" si="4"/>
        <v>5.569876677796582E-2</v>
      </c>
      <c r="D65">
        <f t="shared" si="10"/>
        <v>3.7853299166989984E-3</v>
      </c>
      <c r="E65">
        <f t="shared" si="1"/>
        <v>2176.5226364008013</v>
      </c>
      <c r="F65">
        <f t="shared" si="11"/>
        <v>1.0893412356788444E-2</v>
      </c>
      <c r="G65">
        <f t="shared" si="2"/>
        <v>2444.9023486045007</v>
      </c>
      <c r="H65">
        <f t="shared" si="7"/>
        <v>26238.374454276101</v>
      </c>
      <c r="I65">
        <f t="shared" si="8"/>
        <v>26238.374454276101</v>
      </c>
      <c r="J65">
        <f t="shared" si="0"/>
        <v>26238.374454276101</v>
      </c>
      <c r="K65">
        <f t="shared" si="12"/>
        <v>26238.374454276101</v>
      </c>
      <c r="L65">
        <f t="shared" si="3"/>
        <v>26238.374454276101</v>
      </c>
      <c r="M65">
        <f t="shared" si="9"/>
        <v>5.569876677796582E-2</v>
      </c>
      <c r="N65">
        <f t="shared" si="5"/>
        <v>5.569876677796582E-2</v>
      </c>
      <c r="O65">
        <f t="shared" si="13"/>
        <v>5.569876677796582E-2</v>
      </c>
      <c r="P65">
        <f t="shared" si="6"/>
        <v>5.569876677796582E-2</v>
      </c>
    </row>
    <row r="66" spans="1:16" x14ac:dyDescent="0.25">
      <c r="A66" s="97">
        <f>quarterly!A66</f>
        <v>38777</v>
      </c>
      <c r="B66">
        <f>quarterly!E66</f>
        <v>25396.9731132573</v>
      </c>
      <c r="C66">
        <f t="shared" si="4"/>
        <v>6.1151122452332791E-2</v>
      </c>
      <c r="D66">
        <f t="shared" si="10"/>
        <v>5.452355674366971E-3</v>
      </c>
      <c r="E66">
        <f t="shared" si="1"/>
        <v>-841.40134101880176</v>
      </c>
      <c r="F66">
        <f t="shared" si="11"/>
        <v>1.6670257576679726E-3</v>
      </c>
      <c r="G66">
        <f t="shared" si="2"/>
        <v>-3017.923977419603</v>
      </c>
      <c r="H66">
        <f t="shared" si="7"/>
        <v>25396.9731132573</v>
      </c>
      <c r="I66">
        <f t="shared" si="8"/>
        <v>25396.9731132573</v>
      </c>
      <c r="J66">
        <f t="shared" si="0"/>
        <v>25396.9731132573</v>
      </c>
      <c r="K66">
        <f t="shared" si="12"/>
        <v>25396.9731132573</v>
      </c>
      <c r="L66">
        <f t="shared" si="3"/>
        <v>25396.9731132573</v>
      </c>
      <c r="M66">
        <f t="shared" si="9"/>
        <v>6.1151122452332791E-2</v>
      </c>
      <c r="N66">
        <f t="shared" si="5"/>
        <v>6.1151122452332791E-2</v>
      </c>
      <c r="O66">
        <f t="shared" si="13"/>
        <v>6.1151122452332791E-2</v>
      </c>
      <c r="P66">
        <f t="shared" si="6"/>
        <v>6.1151122452332791E-2</v>
      </c>
    </row>
    <row r="67" spans="1:16" x14ac:dyDescent="0.25">
      <c r="A67" s="97">
        <f>quarterly!A67</f>
        <v>38869</v>
      </c>
      <c r="B67">
        <f>quarterly!E67</f>
        <v>25963.106635270899</v>
      </c>
      <c r="C67">
        <f t="shared" si="4"/>
        <v>6.7113011365025718E-2</v>
      </c>
      <c r="D67">
        <f t="shared" si="10"/>
        <v>5.9618889126929267E-3</v>
      </c>
      <c r="E67">
        <f t="shared" si="1"/>
        <v>566.13352201359885</v>
      </c>
      <c r="F67">
        <f t="shared" si="11"/>
        <v>5.0953323832595571E-4</v>
      </c>
      <c r="G67">
        <f t="shared" si="2"/>
        <v>1407.5348630324006</v>
      </c>
      <c r="H67">
        <f t="shared" si="7"/>
        <v>25963.106635270899</v>
      </c>
      <c r="I67">
        <f t="shared" si="8"/>
        <v>25963.106635270899</v>
      </c>
      <c r="J67">
        <f t="shared" si="0"/>
        <v>25963.106635270899</v>
      </c>
      <c r="K67">
        <f t="shared" si="12"/>
        <v>25963.106635270899</v>
      </c>
      <c r="L67">
        <f t="shared" si="3"/>
        <v>25963.106635270899</v>
      </c>
      <c r="M67">
        <f t="shared" si="9"/>
        <v>6.7113011365025718E-2</v>
      </c>
      <c r="N67">
        <f t="shared" si="5"/>
        <v>6.7113011365025718E-2</v>
      </c>
      <c r="O67">
        <f t="shared" si="13"/>
        <v>6.7113011365025718E-2</v>
      </c>
      <c r="P67">
        <f t="shared" si="6"/>
        <v>6.7113011365025718E-2</v>
      </c>
    </row>
    <row r="68" spans="1:16" x14ac:dyDescent="0.25">
      <c r="A68" s="97">
        <f>quarterly!A68</f>
        <v>38961</v>
      </c>
      <c r="B68">
        <f>quarterly!E68</f>
        <v>25509.402727771299</v>
      </c>
      <c r="C68">
        <f t="shared" si="4"/>
        <v>6.015958043680697E-2</v>
      </c>
      <c r="D68">
        <f t="shared" si="10"/>
        <v>-6.9534309282187484E-3</v>
      </c>
      <c r="E68">
        <f t="shared" si="1"/>
        <v>-453.70390749959915</v>
      </c>
      <c r="F68">
        <f t="shared" si="11"/>
        <v>-1.2915319840911675E-2</v>
      </c>
      <c r="G68">
        <f t="shared" si="2"/>
        <v>-1019.837429513198</v>
      </c>
      <c r="H68">
        <f t="shared" si="7"/>
        <v>25509.402727771299</v>
      </c>
      <c r="I68">
        <f t="shared" si="8"/>
        <v>25509.402727771299</v>
      </c>
      <c r="J68">
        <f t="shared" si="0"/>
        <v>25509.402727771299</v>
      </c>
      <c r="K68">
        <f t="shared" si="12"/>
        <v>25509.402727771299</v>
      </c>
      <c r="L68">
        <f t="shared" si="3"/>
        <v>25509.402727771299</v>
      </c>
      <c r="M68">
        <f t="shared" si="9"/>
        <v>6.015958043680697E-2</v>
      </c>
      <c r="N68">
        <f t="shared" si="5"/>
        <v>6.015958043680697E-2</v>
      </c>
      <c r="O68">
        <f t="shared" si="13"/>
        <v>6.015958043680697E-2</v>
      </c>
      <c r="P68">
        <f t="shared" si="6"/>
        <v>6.015958043680697E-2</v>
      </c>
    </row>
    <row r="69" spans="1:16" x14ac:dyDescent="0.25">
      <c r="A69" s="97">
        <f>quarterly!A69</f>
        <v>39052</v>
      </c>
      <c r="B69">
        <f>quarterly!E69</f>
        <v>27920.846908957901</v>
      </c>
      <c r="C69">
        <f t="shared" si="4"/>
        <v>6.4122587228630887E-2</v>
      </c>
      <c r="D69">
        <f t="shared" si="10"/>
        <v>3.963006791823917E-3</v>
      </c>
      <c r="E69">
        <f t="shared" si="1"/>
        <v>2411.4441811866018</v>
      </c>
      <c r="F69">
        <f t="shared" si="11"/>
        <v>1.0916437720042665E-2</v>
      </c>
      <c r="G69">
        <f t="shared" si="2"/>
        <v>2865.1480886862009</v>
      </c>
      <c r="H69">
        <f t="shared" si="7"/>
        <v>27920.846908957901</v>
      </c>
      <c r="I69">
        <f t="shared" si="8"/>
        <v>27920.846908957901</v>
      </c>
      <c r="J69">
        <f t="shared" si="0"/>
        <v>27920.846908957901</v>
      </c>
      <c r="K69">
        <f t="shared" si="12"/>
        <v>27920.846908957901</v>
      </c>
      <c r="L69">
        <f t="shared" si="3"/>
        <v>27920.846908957901</v>
      </c>
      <c r="M69">
        <f t="shared" si="9"/>
        <v>6.4122587228630887E-2</v>
      </c>
      <c r="N69">
        <f t="shared" si="5"/>
        <v>6.4122587228630887E-2</v>
      </c>
      <c r="O69">
        <f t="shared" si="13"/>
        <v>6.4122587228630887E-2</v>
      </c>
      <c r="P69">
        <f t="shared" si="6"/>
        <v>6.4122587228630887E-2</v>
      </c>
    </row>
    <row r="70" spans="1:16" x14ac:dyDescent="0.25">
      <c r="A70" s="97">
        <f>quarterly!A70</f>
        <v>39142</v>
      </c>
      <c r="B70">
        <f>quarterly!E70</f>
        <v>26843.986326082199</v>
      </c>
      <c r="C70">
        <f t="shared" si="4"/>
        <v>5.6975813864588193E-2</v>
      </c>
      <c r="D70">
        <f t="shared" si="10"/>
        <v>-7.1467733640426939E-3</v>
      </c>
      <c r="E70">
        <f t="shared" si="1"/>
        <v>-1076.8605828757027</v>
      </c>
      <c r="F70">
        <f t="shared" si="11"/>
        <v>-1.1109780155866611E-2</v>
      </c>
      <c r="G70">
        <f t="shared" si="2"/>
        <v>-3488.3047640623045</v>
      </c>
      <c r="H70">
        <f t="shared" si="7"/>
        <v>26843.986326082199</v>
      </c>
      <c r="I70">
        <f t="shared" si="8"/>
        <v>26843.986326082199</v>
      </c>
      <c r="J70">
        <f t="shared" si="0"/>
        <v>26843.986326082199</v>
      </c>
      <c r="K70">
        <f t="shared" si="12"/>
        <v>26843.986326082199</v>
      </c>
      <c r="L70">
        <f t="shared" si="3"/>
        <v>26843.986326082199</v>
      </c>
      <c r="M70">
        <f t="shared" si="9"/>
        <v>5.6975813864588193E-2</v>
      </c>
      <c r="N70">
        <f t="shared" si="5"/>
        <v>5.6975813864588193E-2</v>
      </c>
      <c r="O70">
        <f t="shared" si="13"/>
        <v>5.6975813864588193E-2</v>
      </c>
      <c r="P70">
        <f t="shared" si="6"/>
        <v>5.6975813864588193E-2</v>
      </c>
    </row>
    <row r="71" spans="1:16" x14ac:dyDescent="0.25">
      <c r="A71" s="97">
        <f>quarterly!A71</f>
        <v>39234</v>
      </c>
      <c r="B71">
        <f>quarterly!E71</f>
        <v>27396.6718965949</v>
      </c>
      <c r="C71">
        <f t="shared" si="4"/>
        <v>5.5215474845236832E-2</v>
      </c>
      <c r="D71">
        <f t="shared" si="10"/>
        <v>-1.7603390193513604E-3</v>
      </c>
      <c r="E71">
        <f t="shared" si="1"/>
        <v>552.68557051270182</v>
      </c>
      <c r="F71">
        <f t="shared" si="11"/>
        <v>5.3864343446913335E-3</v>
      </c>
      <c r="G71">
        <f t="shared" si="2"/>
        <v>1629.5461533884045</v>
      </c>
      <c r="H71">
        <f t="shared" si="7"/>
        <v>27396.6718965949</v>
      </c>
      <c r="I71">
        <f t="shared" si="8"/>
        <v>27396.6718965949</v>
      </c>
      <c r="J71">
        <f t="shared" si="0"/>
        <v>27396.6718965949</v>
      </c>
      <c r="K71">
        <f t="shared" si="12"/>
        <v>27396.6718965949</v>
      </c>
      <c r="L71">
        <f t="shared" si="3"/>
        <v>27396.6718965949</v>
      </c>
      <c r="M71">
        <f t="shared" si="9"/>
        <v>5.5215474845236832E-2</v>
      </c>
      <c r="N71">
        <f t="shared" si="5"/>
        <v>5.5215474845236832E-2</v>
      </c>
      <c r="O71">
        <f t="shared" si="13"/>
        <v>5.5215474845236832E-2</v>
      </c>
      <c r="P71">
        <f t="shared" si="6"/>
        <v>5.5215474845236832E-2</v>
      </c>
    </row>
    <row r="72" spans="1:16" x14ac:dyDescent="0.25">
      <c r="A72" s="97">
        <f>quarterly!A72</f>
        <v>39326</v>
      </c>
      <c r="B72">
        <f>quarterly!E72</f>
        <v>26615.188703149699</v>
      </c>
      <c r="C72">
        <f t="shared" si="4"/>
        <v>4.3348171934051771E-2</v>
      </c>
      <c r="D72">
        <f t="shared" si="10"/>
        <v>-1.1867302911185061E-2</v>
      </c>
      <c r="E72">
        <f t="shared" si="1"/>
        <v>-781.48319344520132</v>
      </c>
      <c r="F72">
        <f t="shared" si="11"/>
        <v>-1.0106963891833701E-2</v>
      </c>
      <c r="G72">
        <f t="shared" si="2"/>
        <v>-1334.1687639579031</v>
      </c>
      <c r="H72">
        <f t="shared" si="7"/>
        <v>26615.188703149699</v>
      </c>
      <c r="I72">
        <f t="shared" si="8"/>
        <v>26615.188703149699</v>
      </c>
      <c r="J72">
        <f t="shared" si="0"/>
        <v>26615.188703149699</v>
      </c>
      <c r="K72">
        <f t="shared" si="12"/>
        <v>26615.188703149699</v>
      </c>
      <c r="L72">
        <f t="shared" si="3"/>
        <v>26615.188703149699</v>
      </c>
      <c r="M72">
        <f t="shared" si="9"/>
        <v>4.3348171934051771E-2</v>
      </c>
      <c r="N72">
        <f t="shared" si="5"/>
        <v>4.3348171934051771E-2</v>
      </c>
      <c r="O72">
        <f t="shared" si="13"/>
        <v>4.3348171934051771E-2</v>
      </c>
      <c r="P72">
        <f t="shared" si="6"/>
        <v>4.3348171934051771E-2</v>
      </c>
    </row>
    <row r="73" spans="1:16" x14ac:dyDescent="0.25">
      <c r="A73" s="97">
        <f>quarterly!A73</f>
        <v>39417</v>
      </c>
      <c r="B73">
        <f>quarterly!E73</f>
        <v>29074.788164142399</v>
      </c>
      <c r="C73">
        <f t="shared" si="4"/>
        <v>4.132902053247807E-2</v>
      </c>
      <c r="D73">
        <f t="shared" si="10"/>
        <v>-2.0191514015737017E-3</v>
      </c>
      <c r="E73">
        <f t="shared" si="1"/>
        <v>2459.5994609927002</v>
      </c>
      <c r="F73">
        <f t="shared" si="11"/>
        <v>9.8481515096113595E-3</v>
      </c>
      <c r="G73">
        <f t="shared" si="2"/>
        <v>3241.0826544379015</v>
      </c>
      <c r="H73">
        <f t="shared" si="7"/>
        <v>29074.788164142399</v>
      </c>
      <c r="I73">
        <f t="shared" si="8"/>
        <v>29074.788164142399</v>
      </c>
      <c r="J73">
        <f t="shared" si="0"/>
        <v>29074.788164142399</v>
      </c>
      <c r="K73">
        <f t="shared" si="12"/>
        <v>29074.788164142399</v>
      </c>
      <c r="L73">
        <f t="shared" si="3"/>
        <v>29074.788164142399</v>
      </c>
      <c r="M73">
        <f t="shared" si="9"/>
        <v>4.132902053247807E-2</v>
      </c>
      <c r="N73">
        <f t="shared" si="5"/>
        <v>4.132902053247807E-2</v>
      </c>
      <c r="O73">
        <f t="shared" si="13"/>
        <v>4.132902053247807E-2</v>
      </c>
      <c r="P73">
        <f t="shared" si="6"/>
        <v>4.132902053247807E-2</v>
      </c>
    </row>
    <row r="74" spans="1:16" x14ac:dyDescent="0.25">
      <c r="A74" s="97">
        <f>quarterly!A74</f>
        <v>39508</v>
      </c>
      <c r="B74">
        <f>quarterly!E74</f>
        <v>28286.463907411598</v>
      </c>
      <c r="C74">
        <f t="shared" si="4"/>
        <v>5.3735595146234209E-2</v>
      </c>
      <c r="D74">
        <f t="shared" si="10"/>
        <v>1.240657461375614E-2</v>
      </c>
      <c r="E74">
        <f t="shared" si="1"/>
        <v>-788.3242567308007</v>
      </c>
      <c r="F74">
        <f t="shared" si="11"/>
        <v>1.4425726015329841E-2</v>
      </c>
      <c r="G74">
        <f t="shared" si="2"/>
        <v>-3247.9237177235009</v>
      </c>
      <c r="H74">
        <f t="shared" si="7"/>
        <v>28286.463907411598</v>
      </c>
      <c r="I74">
        <f t="shared" si="8"/>
        <v>28286.463907411598</v>
      </c>
      <c r="J74">
        <f t="shared" si="0"/>
        <v>28286.463907411598</v>
      </c>
      <c r="K74">
        <f t="shared" si="12"/>
        <v>28286.463907411598</v>
      </c>
      <c r="L74">
        <f t="shared" si="3"/>
        <v>28286.463907411598</v>
      </c>
      <c r="M74">
        <f t="shared" si="9"/>
        <v>5.3735595146234209E-2</v>
      </c>
      <c r="N74">
        <f t="shared" si="5"/>
        <v>5.3735595146234209E-2</v>
      </c>
      <c r="O74">
        <f t="shared" si="13"/>
        <v>5.3735595146234209E-2</v>
      </c>
      <c r="P74">
        <f t="shared" si="6"/>
        <v>5.3735595146234209E-2</v>
      </c>
    </row>
    <row r="75" spans="1:16" x14ac:dyDescent="0.25">
      <c r="A75" s="97">
        <f>quarterly!A75</f>
        <v>39600</v>
      </c>
      <c r="B75">
        <f>quarterly!E75</f>
        <v>28663.323673732801</v>
      </c>
      <c r="C75">
        <f t="shared" si="4"/>
        <v>4.6233782771816563E-2</v>
      </c>
      <c r="D75">
        <f t="shared" si="10"/>
        <v>-7.5018123744176463E-3</v>
      </c>
      <c r="E75">
        <f t="shared" si="1"/>
        <v>376.85976632120219</v>
      </c>
      <c r="F75">
        <f t="shared" si="11"/>
        <v>-1.9908386988173786E-2</v>
      </c>
      <c r="G75">
        <f t="shared" si="2"/>
        <v>1165.1840230520029</v>
      </c>
      <c r="H75">
        <f t="shared" si="7"/>
        <v>28663.323673732801</v>
      </c>
      <c r="I75">
        <f t="shared" si="8"/>
        <v>28663.323673732801</v>
      </c>
      <c r="J75">
        <f t="shared" si="0"/>
        <v>28663.323673732801</v>
      </c>
      <c r="K75">
        <f t="shared" si="12"/>
        <v>28663.323673732801</v>
      </c>
      <c r="L75">
        <f t="shared" si="3"/>
        <v>28663.323673732801</v>
      </c>
      <c r="M75">
        <f t="shared" si="9"/>
        <v>4.6233782771816563E-2</v>
      </c>
      <c r="N75">
        <f t="shared" si="5"/>
        <v>4.6233782771816563E-2</v>
      </c>
      <c r="O75">
        <f t="shared" si="13"/>
        <v>4.6233782771816563E-2</v>
      </c>
      <c r="P75">
        <f t="shared" si="6"/>
        <v>4.6233782771816563E-2</v>
      </c>
    </row>
    <row r="76" spans="1:16" x14ac:dyDescent="0.25">
      <c r="A76" s="97">
        <f>quarterly!A76</f>
        <v>39692</v>
      </c>
      <c r="B76">
        <f>quarterly!E76</f>
        <v>27526.563160400099</v>
      </c>
      <c r="C76">
        <f t="shared" si="4"/>
        <v>3.4242644957935095E-2</v>
      </c>
      <c r="D76">
        <f t="shared" si="10"/>
        <v>-1.1991137813881468E-2</v>
      </c>
      <c r="E76">
        <f t="shared" si="1"/>
        <v>-1136.7605133327015</v>
      </c>
      <c r="F76">
        <f t="shared" si="11"/>
        <v>-4.4893254394638218E-3</v>
      </c>
      <c r="G76">
        <f t="shared" si="2"/>
        <v>-1513.6202796539037</v>
      </c>
      <c r="H76">
        <f t="shared" si="7"/>
        <v>27526.563160400099</v>
      </c>
      <c r="I76">
        <f t="shared" si="8"/>
        <v>27526.563160400099</v>
      </c>
      <c r="J76">
        <f t="shared" si="0"/>
        <v>27526.563160400099</v>
      </c>
      <c r="K76">
        <f t="shared" si="12"/>
        <v>27526.563160400099</v>
      </c>
      <c r="L76">
        <f t="shared" si="3"/>
        <v>27526.563160400099</v>
      </c>
      <c r="M76">
        <f t="shared" si="9"/>
        <v>3.4242644957935095E-2</v>
      </c>
      <c r="N76">
        <f t="shared" si="5"/>
        <v>3.4242644957935095E-2</v>
      </c>
      <c r="O76">
        <f t="shared" si="13"/>
        <v>3.4242644957935095E-2</v>
      </c>
      <c r="P76">
        <f t="shared" si="6"/>
        <v>3.4242644957935095E-2</v>
      </c>
    </row>
    <row r="77" spans="1:16" x14ac:dyDescent="0.25">
      <c r="A77" s="97">
        <f>quarterly!A77</f>
        <v>39783</v>
      </c>
      <c r="B77">
        <f>quarterly!E77</f>
        <v>29334.319701292399</v>
      </c>
      <c r="C77">
        <f t="shared" si="4"/>
        <v>8.9263431838199018E-3</v>
      </c>
      <c r="D77">
        <f t="shared" si="10"/>
        <v>-2.5316301774115195E-2</v>
      </c>
      <c r="E77">
        <f t="shared" si="1"/>
        <v>1807.7565408923001</v>
      </c>
      <c r="F77">
        <f t="shared" si="11"/>
        <v>-1.3325163960233727E-2</v>
      </c>
      <c r="G77">
        <f t="shared" si="2"/>
        <v>2944.5170542250016</v>
      </c>
      <c r="H77">
        <f t="shared" si="7"/>
        <v>29334.319701292399</v>
      </c>
      <c r="I77">
        <f t="shared" si="8"/>
        <v>29334.319701292399</v>
      </c>
      <c r="J77">
        <f t="shared" si="0"/>
        <v>29334.319701292399</v>
      </c>
      <c r="K77">
        <f t="shared" si="12"/>
        <v>29334.319701292399</v>
      </c>
      <c r="L77">
        <f t="shared" si="3"/>
        <v>29334.319701292399</v>
      </c>
      <c r="M77">
        <f t="shared" si="9"/>
        <v>8.9263431838199001E-3</v>
      </c>
      <c r="N77">
        <f t="shared" si="5"/>
        <v>8.9263431838199018E-3</v>
      </c>
      <c r="O77">
        <f t="shared" si="13"/>
        <v>8.9263431838199001E-3</v>
      </c>
      <c r="P77">
        <f t="shared" si="6"/>
        <v>8.9263431838199018E-3</v>
      </c>
    </row>
    <row r="78" spans="1:16" x14ac:dyDescent="0.25">
      <c r="A78" s="97">
        <f>quarterly!A78</f>
        <v>39873</v>
      </c>
      <c r="B78">
        <f>quarterly!E78</f>
        <v>27495.012130089199</v>
      </c>
      <c r="C78">
        <f t="shared" si="4"/>
        <v>-2.797987687372348E-2</v>
      </c>
      <c r="D78">
        <f t="shared" si="10"/>
        <v>-3.6906220057543383E-2</v>
      </c>
      <c r="E78">
        <f t="shared" si="1"/>
        <v>-1839.3075712032005</v>
      </c>
      <c r="F78">
        <f t="shared" si="11"/>
        <v>-1.1589918283428188E-2</v>
      </c>
      <c r="G78">
        <f t="shared" si="2"/>
        <v>-3647.0641120955006</v>
      </c>
      <c r="H78">
        <f t="shared" si="7"/>
        <v>27495.012130089199</v>
      </c>
      <c r="I78">
        <f t="shared" si="8"/>
        <v>27495.012130089199</v>
      </c>
      <c r="J78">
        <f t="shared" si="0"/>
        <v>27495.012130089199</v>
      </c>
      <c r="K78">
        <f t="shared" si="12"/>
        <v>27495.012130089199</v>
      </c>
      <c r="L78">
        <f t="shared" si="3"/>
        <v>27495.012130089199</v>
      </c>
      <c r="M78">
        <f t="shared" si="9"/>
        <v>-2.7979876873723483E-2</v>
      </c>
      <c r="N78">
        <f t="shared" si="5"/>
        <v>-2.797987687372348E-2</v>
      </c>
      <c r="O78">
        <f t="shared" si="13"/>
        <v>-2.7979876873723483E-2</v>
      </c>
      <c r="P78">
        <f t="shared" si="6"/>
        <v>-2.797987687372348E-2</v>
      </c>
    </row>
    <row r="79" spans="1:16" x14ac:dyDescent="0.25">
      <c r="A79" s="97">
        <f>quarterly!A79</f>
        <v>39965</v>
      </c>
      <c r="B79">
        <f>quarterly!E79</f>
        <v>27662.313560567902</v>
      </c>
      <c r="C79">
        <f t="shared" si="4"/>
        <v>-3.4923030021191473E-2</v>
      </c>
      <c r="D79">
        <f t="shared" si="10"/>
        <v>-6.9431531474679932E-3</v>
      </c>
      <c r="E79">
        <f t="shared" si="1"/>
        <v>167.30143047870297</v>
      </c>
      <c r="F79">
        <f t="shared" si="11"/>
        <v>2.996306691007539E-2</v>
      </c>
      <c r="G79">
        <f t="shared" si="2"/>
        <v>2006.6090016819035</v>
      </c>
      <c r="H79">
        <f t="shared" si="7"/>
        <v>27662.313560567902</v>
      </c>
      <c r="I79">
        <f t="shared" si="8"/>
        <v>27662.313560567902</v>
      </c>
      <c r="J79">
        <f t="shared" si="0"/>
        <v>27662.313560567902</v>
      </c>
      <c r="K79">
        <f t="shared" si="12"/>
        <v>27662.313560567902</v>
      </c>
      <c r="L79">
        <f t="shared" si="3"/>
        <v>27662.313560567902</v>
      </c>
      <c r="M79">
        <f t="shared" si="9"/>
        <v>-3.4923030021191473E-2</v>
      </c>
      <c r="N79">
        <f t="shared" si="5"/>
        <v>-3.4923030021191473E-2</v>
      </c>
      <c r="O79">
        <f t="shared" si="13"/>
        <v>-3.4923030021191473E-2</v>
      </c>
      <c r="P79">
        <f t="shared" si="6"/>
        <v>-3.4923030021191473E-2</v>
      </c>
    </row>
    <row r="80" spans="1:16" x14ac:dyDescent="0.25">
      <c r="A80" s="97">
        <f>quarterly!A80</f>
        <v>40057</v>
      </c>
      <c r="B80">
        <f>quarterly!E80</f>
        <v>27250.876367142999</v>
      </c>
      <c r="C80">
        <f t="shared" si="4"/>
        <v>-1.0015300190243338E-2</v>
      </c>
      <c r="D80">
        <f t="shared" si="10"/>
        <v>2.4907729830948133E-2</v>
      </c>
      <c r="E80">
        <f t="shared" si="1"/>
        <v>-411.43719342490294</v>
      </c>
      <c r="F80">
        <f t="shared" si="11"/>
        <v>3.1850882978416123E-2</v>
      </c>
      <c r="G80">
        <f t="shared" si="2"/>
        <v>-578.73862390360591</v>
      </c>
      <c r="H80">
        <f t="shared" si="7"/>
        <v>27250.876367142999</v>
      </c>
      <c r="I80">
        <f t="shared" si="8"/>
        <v>27250.876367142999</v>
      </c>
      <c r="J80">
        <f t="shared" si="0"/>
        <v>27250.876367142999</v>
      </c>
      <c r="K80">
        <f t="shared" si="12"/>
        <v>27250.876367142999</v>
      </c>
      <c r="L80">
        <f t="shared" si="3"/>
        <v>27250.876367142999</v>
      </c>
      <c r="M80">
        <f t="shared" si="9"/>
        <v>-1.001530019024334E-2</v>
      </c>
      <c r="N80">
        <f t="shared" si="5"/>
        <v>-1.0015300190243338E-2</v>
      </c>
      <c r="O80">
        <f t="shared" si="13"/>
        <v>-1.0015300190243343E-2</v>
      </c>
      <c r="P80">
        <f t="shared" si="6"/>
        <v>-1.0015300190243338E-2</v>
      </c>
    </row>
    <row r="81" spans="1:16" x14ac:dyDescent="0.25">
      <c r="A81" s="97">
        <f>quarterly!A81</f>
        <v>40148</v>
      </c>
      <c r="B81">
        <f>quarterly!E81</f>
        <v>29622.1969876066</v>
      </c>
      <c r="C81">
        <f t="shared" si="4"/>
        <v>9.813668400890754E-3</v>
      </c>
      <c r="D81">
        <f t="shared" si="10"/>
        <v>1.9828968591134092E-2</v>
      </c>
      <c r="E81">
        <f t="shared" si="1"/>
        <v>2371.3206204636008</v>
      </c>
      <c r="F81">
        <f t="shared" si="11"/>
        <v>-5.0787612398140412E-3</v>
      </c>
      <c r="G81">
        <f t="shared" si="2"/>
        <v>2782.7578138885037</v>
      </c>
      <c r="H81">
        <f t="shared" si="7"/>
        <v>29622.1969876066</v>
      </c>
      <c r="I81">
        <f t="shared" si="8"/>
        <v>29622.1969876066</v>
      </c>
      <c r="J81">
        <f t="shared" si="0"/>
        <v>29622.1969876066</v>
      </c>
      <c r="K81">
        <f t="shared" si="12"/>
        <v>29622.1969876066</v>
      </c>
      <c r="L81">
        <f t="shared" si="3"/>
        <v>29622.1969876066</v>
      </c>
      <c r="M81">
        <f t="shared" si="9"/>
        <v>9.813668400890754E-3</v>
      </c>
      <c r="N81">
        <f t="shared" si="5"/>
        <v>9.813668400890754E-3</v>
      </c>
      <c r="O81">
        <f t="shared" si="13"/>
        <v>9.813668400890754E-3</v>
      </c>
      <c r="P81">
        <f t="shared" si="6"/>
        <v>9.813668400890754E-3</v>
      </c>
    </row>
    <row r="82" spans="1:16" x14ac:dyDescent="0.25">
      <c r="A82" s="97">
        <f>quarterly!A82</f>
        <v>40238</v>
      </c>
      <c r="B82">
        <f>quarterly!E82</f>
        <v>28004.569793262199</v>
      </c>
      <c r="C82">
        <f t="shared" si="4"/>
        <v>1.8532730982699405E-2</v>
      </c>
      <c r="D82">
        <f t="shared" si="10"/>
        <v>8.7190625818086512E-3</v>
      </c>
      <c r="E82">
        <f t="shared" si="1"/>
        <v>-1617.6271943444008</v>
      </c>
      <c r="F82">
        <f t="shared" si="11"/>
        <v>-1.1109906009325441E-2</v>
      </c>
      <c r="G82">
        <f t="shared" si="2"/>
        <v>-3988.9478148080016</v>
      </c>
      <c r="H82">
        <f t="shared" si="7"/>
        <v>28004.569793262199</v>
      </c>
      <c r="I82">
        <f t="shared" si="8"/>
        <v>28004.569793262199</v>
      </c>
      <c r="J82">
        <f t="shared" si="0"/>
        <v>28004.569793262199</v>
      </c>
      <c r="K82">
        <f t="shared" si="12"/>
        <v>28004.569793262199</v>
      </c>
      <c r="L82">
        <f t="shared" si="3"/>
        <v>28004.569793262199</v>
      </c>
      <c r="M82">
        <f t="shared" si="9"/>
        <v>1.8532730982699405E-2</v>
      </c>
      <c r="N82">
        <f t="shared" si="5"/>
        <v>1.8532730982699405E-2</v>
      </c>
      <c r="O82">
        <f t="shared" si="13"/>
        <v>1.8532730982699405E-2</v>
      </c>
      <c r="P82">
        <f t="shared" si="6"/>
        <v>1.8532730982699405E-2</v>
      </c>
    </row>
    <row r="83" spans="1:16" x14ac:dyDescent="0.25">
      <c r="A83" s="97">
        <f>quarterly!A83</f>
        <v>40330</v>
      </c>
      <c r="B83">
        <f>quarterly!E83</f>
        <v>29422.129039884501</v>
      </c>
      <c r="C83">
        <f t="shared" si="4"/>
        <v>6.3617798108730236E-2</v>
      </c>
      <c r="D83">
        <f t="shared" si="10"/>
        <v>4.5085067126030831E-2</v>
      </c>
      <c r="E83">
        <f t="shared" si="1"/>
        <v>1417.5592466223025</v>
      </c>
      <c r="F83">
        <f t="shared" si="11"/>
        <v>3.6366004544222182E-2</v>
      </c>
      <c r="G83">
        <f t="shared" si="2"/>
        <v>3035.1864409667032</v>
      </c>
      <c r="H83">
        <f t="shared" si="7"/>
        <v>29422.129039884501</v>
      </c>
      <c r="I83">
        <f t="shared" si="8"/>
        <v>29422.129039884501</v>
      </c>
      <c r="J83">
        <f t="shared" si="0"/>
        <v>29422.129039884501</v>
      </c>
      <c r="K83">
        <f t="shared" si="12"/>
        <v>29422.129039884501</v>
      </c>
      <c r="L83">
        <f t="shared" si="3"/>
        <v>29422.129039884501</v>
      </c>
      <c r="M83">
        <f t="shared" si="9"/>
        <v>6.3617798108730236E-2</v>
      </c>
      <c r="N83">
        <f t="shared" si="5"/>
        <v>6.3617798108730236E-2</v>
      </c>
      <c r="O83">
        <f t="shared" si="13"/>
        <v>6.3617798108730236E-2</v>
      </c>
      <c r="P83">
        <f t="shared" si="6"/>
        <v>6.3617798108730236E-2</v>
      </c>
    </row>
    <row r="84" spans="1:16" x14ac:dyDescent="0.25">
      <c r="A84" s="97">
        <f>quarterly!A84</f>
        <v>40422</v>
      </c>
      <c r="B84">
        <f>quarterly!E84</f>
        <v>29300.344424913401</v>
      </c>
      <c r="C84">
        <f t="shared" si="4"/>
        <v>7.5207418292113803E-2</v>
      </c>
      <c r="D84">
        <f t="shared" si="10"/>
        <v>1.1589620183383567E-2</v>
      </c>
      <c r="E84">
        <f t="shared" si="1"/>
        <v>-121.78461497110038</v>
      </c>
      <c r="F84">
        <f t="shared" si="11"/>
        <v>-3.3495446942647264E-2</v>
      </c>
      <c r="G84">
        <f t="shared" si="2"/>
        <v>-1539.3438615934028</v>
      </c>
      <c r="H84">
        <f t="shared" si="7"/>
        <v>29300.344424913401</v>
      </c>
      <c r="I84">
        <f t="shared" si="8"/>
        <v>29300.344424913401</v>
      </c>
      <c r="J84">
        <f t="shared" si="0"/>
        <v>29300.344424913401</v>
      </c>
      <c r="K84">
        <f t="shared" si="12"/>
        <v>29300.344424913401</v>
      </c>
      <c r="L84">
        <f t="shared" si="3"/>
        <v>29300.344424913401</v>
      </c>
      <c r="M84">
        <f t="shared" si="9"/>
        <v>7.5207418292113803E-2</v>
      </c>
      <c r="N84">
        <f t="shared" si="5"/>
        <v>7.5207418292113803E-2</v>
      </c>
      <c r="O84">
        <f t="shared" si="13"/>
        <v>7.5207418292113803E-2</v>
      </c>
      <c r="P84">
        <f t="shared" si="6"/>
        <v>7.5207418292113803E-2</v>
      </c>
    </row>
    <row r="85" spans="1:16" x14ac:dyDescent="0.25">
      <c r="A85" s="97">
        <f>quarterly!A85</f>
        <v>40513</v>
      </c>
      <c r="B85">
        <f>quarterly!E85</f>
        <v>31850.6109327431</v>
      </c>
      <c r="C85">
        <f t="shared" si="4"/>
        <v>7.5227841677942719E-2</v>
      </c>
      <c r="D85">
        <f t="shared" si="10"/>
        <v>2.0423385828916008E-5</v>
      </c>
      <c r="E85">
        <f t="shared" si="1"/>
        <v>2550.2665078296995</v>
      </c>
      <c r="F85">
        <f t="shared" si="11"/>
        <v>-1.1569196797554651E-2</v>
      </c>
      <c r="G85">
        <f t="shared" si="2"/>
        <v>2672.0511228007999</v>
      </c>
      <c r="H85">
        <f t="shared" si="7"/>
        <v>31850.6109327431</v>
      </c>
      <c r="I85">
        <f t="shared" si="8"/>
        <v>31850.6109327431</v>
      </c>
      <c r="J85">
        <f t="shared" si="0"/>
        <v>31850.6109327431</v>
      </c>
      <c r="K85">
        <f t="shared" si="12"/>
        <v>31850.6109327431</v>
      </c>
      <c r="L85">
        <f t="shared" si="3"/>
        <v>31850.6109327431</v>
      </c>
      <c r="M85">
        <f t="shared" si="9"/>
        <v>7.5227841677942719E-2</v>
      </c>
      <c r="N85">
        <f t="shared" si="5"/>
        <v>7.5227841677942719E-2</v>
      </c>
      <c r="O85">
        <f t="shared" si="13"/>
        <v>7.5227841677942719E-2</v>
      </c>
      <c r="P85">
        <f t="shared" si="6"/>
        <v>7.5227841677942719E-2</v>
      </c>
    </row>
    <row r="86" spans="1:16" x14ac:dyDescent="0.25">
      <c r="A86" s="97">
        <f>quarterly!A86</f>
        <v>40603</v>
      </c>
      <c r="B86">
        <f>quarterly!E86</f>
        <v>30580.9838151966</v>
      </c>
      <c r="C86">
        <f t="shared" si="4"/>
        <v>9.1999771499945593E-2</v>
      </c>
      <c r="D86">
        <f t="shared" si="10"/>
        <v>1.6771929822002873E-2</v>
      </c>
      <c r="E86">
        <f t="shared" si="1"/>
        <v>-1269.6271175465008</v>
      </c>
      <c r="F86">
        <f t="shared" si="11"/>
        <v>1.6751506436173957E-2</v>
      </c>
      <c r="G86">
        <f t="shared" si="2"/>
        <v>-3819.8936253762004</v>
      </c>
      <c r="H86">
        <f t="shared" si="7"/>
        <v>30580.9838151966</v>
      </c>
      <c r="I86">
        <f t="shared" si="8"/>
        <v>30580.9838151966</v>
      </c>
      <c r="J86">
        <f t="shared" si="0"/>
        <v>30580.9838151966</v>
      </c>
      <c r="K86">
        <f t="shared" si="12"/>
        <v>30580.9838151966</v>
      </c>
      <c r="L86">
        <f t="shared" si="3"/>
        <v>30580.9838151966</v>
      </c>
      <c r="M86">
        <f t="shared" si="9"/>
        <v>9.1999771499945593E-2</v>
      </c>
      <c r="N86">
        <f t="shared" si="5"/>
        <v>9.1999771499945593E-2</v>
      </c>
      <c r="O86">
        <f t="shared" si="13"/>
        <v>9.1999771499945593E-2</v>
      </c>
      <c r="P86">
        <f t="shared" si="6"/>
        <v>9.1999771499945593E-2</v>
      </c>
    </row>
    <row r="87" spans="1:16" x14ac:dyDescent="0.25">
      <c r="A87" s="97">
        <f>quarterly!A87</f>
        <v>40695</v>
      </c>
      <c r="B87">
        <f>quarterly!E87</f>
        <v>31313.521128825902</v>
      </c>
      <c r="C87">
        <f t="shared" si="4"/>
        <v>6.4284677916320671E-2</v>
      </c>
      <c r="D87">
        <f t="shared" si="10"/>
        <v>-2.7715093583624922E-2</v>
      </c>
      <c r="E87">
        <f t="shared" si="1"/>
        <v>732.53731362930193</v>
      </c>
      <c r="F87">
        <f t="shared" si="11"/>
        <v>-4.4487023405627796E-2</v>
      </c>
      <c r="G87">
        <f t="shared" si="2"/>
        <v>2002.1644311758027</v>
      </c>
      <c r="H87">
        <f t="shared" si="7"/>
        <v>31313.521128825902</v>
      </c>
      <c r="I87">
        <f t="shared" si="8"/>
        <v>31313.521128825902</v>
      </c>
      <c r="J87">
        <f t="shared" si="0"/>
        <v>31313.521128825902</v>
      </c>
      <c r="K87">
        <f t="shared" si="12"/>
        <v>31313.521128825902</v>
      </c>
      <c r="L87">
        <f t="shared" si="3"/>
        <v>31313.521128825902</v>
      </c>
      <c r="M87">
        <f t="shared" si="9"/>
        <v>6.4284677916320671E-2</v>
      </c>
      <c r="N87">
        <f t="shared" si="5"/>
        <v>6.4284677916320671E-2</v>
      </c>
      <c r="O87">
        <f t="shared" si="13"/>
        <v>6.4284677916320671E-2</v>
      </c>
      <c r="P87">
        <f t="shared" si="6"/>
        <v>6.4284677916320671E-2</v>
      </c>
    </row>
    <row r="88" spans="1:16" x14ac:dyDescent="0.25">
      <c r="A88" s="97">
        <f>quarterly!A88</f>
        <v>40787</v>
      </c>
      <c r="B88">
        <f>quarterly!E88</f>
        <v>30539.583262679898</v>
      </c>
      <c r="C88">
        <f t="shared" si="4"/>
        <v>4.2294343704465179E-2</v>
      </c>
      <c r="D88">
        <f t="shared" si="10"/>
        <v>-2.1990334211855492E-2</v>
      </c>
      <c r="E88">
        <f t="shared" si="1"/>
        <v>-773.93786614600322</v>
      </c>
      <c r="F88">
        <f t="shared" si="11"/>
        <v>5.7247593717694306E-3</v>
      </c>
      <c r="G88">
        <f t="shared" si="2"/>
        <v>-1506.4751797753052</v>
      </c>
      <c r="H88">
        <f t="shared" si="7"/>
        <v>30539.583262679898</v>
      </c>
      <c r="I88">
        <f t="shared" si="8"/>
        <v>30539.583262679898</v>
      </c>
      <c r="J88">
        <f t="shared" si="0"/>
        <v>30539.583262679898</v>
      </c>
      <c r="K88">
        <f t="shared" si="12"/>
        <v>30539.583262679898</v>
      </c>
      <c r="L88">
        <f t="shared" si="3"/>
        <v>30539.583262679898</v>
      </c>
      <c r="M88">
        <f t="shared" si="9"/>
        <v>4.2294343704465179E-2</v>
      </c>
      <c r="N88">
        <f t="shared" si="5"/>
        <v>4.2294343704465179E-2</v>
      </c>
      <c r="O88">
        <f t="shared" si="13"/>
        <v>4.2294343704465179E-2</v>
      </c>
      <c r="P88">
        <f t="shared" si="6"/>
        <v>4.2294343704465179E-2</v>
      </c>
    </row>
    <row r="89" spans="1:16" x14ac:dyDescent="0.25">
      <c r="A89" s="97">
        <f>quarterly!A89</f>
        <v>40878</v>
      </c>
      <c r="B89">
        <f>quarterly!E89</f>
        <v>33389.750181194402</v>
      </c>
      <c r="C89">
        <f t="shared" si="4"/>
        <v>4.8323696261318307E-2</v>
      </c>
      <c r="D89">
        <f t="shared" si="10"/>
        <v>6.0293525568531278E-3</v>
      </c>
      <c r="E89">
        <f t="shared" si="1"/>
        <v>2850.1669185145038</v>
      </c>
      <c r="F89">
        <f t="shared" si="11"/>
        <v>2.801968676870862E-2</v>
      </c>
      <c r="G89">
        <f t="shared" si="2"/>
        <v>3624.104784660507</v>
      </c>
      <c r="H89">
        <f t="shared" si="7"/>
        <v>33389.750181194402</v>
      </c>
      <c r="I89">
        <f t="shared" si="8"/>
        <v>33389.750181194402</v>
      </c>
      <c r="J89">
        <f t="shared" si="0"/>
        <v>33389.750181194402</v>
      </c>
      <c r="K89">
        <f t="shared" si="12"/>
        <v>33389.750181194402</v>
      </c>
      <c r="L89">
        <f t="shared" si="3"/>
        <v>33389.750181194402</v>
      </c>
      <c r="M89">
        <f t="shared" si="9"/>
        <v>4.8323696261318307E-2</v>
      </c>
      <c r="N89">
        <f t="shared" si="5"/>
        <v>4.8323696261318307E-2</v>
      </c>
      <c r="O89">
        <f t="shared" si="13"/>
        <v>4.8323696261318307E-2</v>
      </c>
      <c r="P89">
        <f t="shared" si="6"/>
        <v>4.8323696261318307E-2</v>
      </c>
    </row>
    <row r="90" spans="1:16" x14ac:dyDescent="0.25">
      <c r="A90" s="97">
        <f>quarterly!A90</f>
        <v>40969</v>
      </c>
      <c r="B90">
        <f>quarterly!E90</f>
        <v>32146.933175938801</v>
      </c>
      <c r="C90">
        <f t="shared" si="4"/>
        <v>5.1206637765657301E-2</v>
      </c>
      <c r="D90">
        <f t="shared" si="10"/>
        <v>2.8829415043389942E-3</v>
      </c>
      <c r="E90">
        <f t="shared" si="1"/>
        <v>-1242.8170052556015</v>
      </c>
      <c r="F90">
        <f t="shared" si="11"/>
        <v>-3.1464110525141337E-3</v>
      </c>
      <c r="G90">
        <f t="shared" si="2"/>
        <v>-4092.9839237701053</v>
      </c>
      <c r="H90">
        <f t="shared" si="7"/>
        <v>32146.933175938801</v>
      </c>
      <c r="I90">
        <f t="shared" si="8"/>
        <v>32146.933175938801</v>
      </c>
      <c r="J90">
        <f t="shared" si="0"/>
        <v>32146.933175938801</v>
      </c>
      <c r="K90">
        <f t="shared" si="12"/>
        <v>32146.933175938801</v>
      </c>
      <c r="L90">
        <f t="shared" si="3"/>
        <v>32146.933175938801</v>
      </c>
      <c r="M90">
        <f t="shared" si="9"/>
        <v>5.1206637765657301E-2</v>
      </c>
      <c r="N90">
        <f t="shared" si="5"/>
        <v>5.1206637765657301E-2</v>
      </c>
      <c r="O90">
        <f t="shared" si="13"/>
        <v>5.1206637765657301E-2</v>
      </c>
      <c r="P90">
        <f t="shared" si="6"/>
        <v>5.1206637765657301E-2</v>
      </c>
    </row>
    <row r="91" spans="1:16" x14ac:dyDescent="0.25">
      <c r="A91" s="97">
        <f>quarterly!A91</f>
        <v>41061</v>
      </c>
      <c r="B91">
        <f>quarterly!E91</f>
        <v>33039.947543686001</v>
      </c>
      <c r="C91">
        <f t="shared" si="4"/>
        <v>5.5133576570883448E-2</v>
      </c>
      <c r="D91">
        <f t="shared" si="10"/>
        <v>3.9269388052261475E-3</v>
      </c>
      <c r="E91">
        <f t="shared" si="1"/>
        <v>893.01436774720059</v>
      </c>
      <c r="F91">
        <f t="shared" si="11"/>
        <v>1.0439973008871534E-3</v>
      </c>
      <c r="G91">
        <f t="shared" si="2"/>
        <v>2135.8313730028021</v>
      </c>
      <c r="H91">
        <f t="shared" si="7"/>
        <v>33039.947543686001</v>
      </c>
      <c r="I91">
        <f t="shared" si="8"/>
        <v>33039.947543686001</v>
      </c>
      <c r="J91">
        <f t="shared" si="0"/>
        <v>33039.947543686001</v>
      </c>
      <c r="K91">
        <f t="shared" si="12"/>
        <v>33039.947543686001</v>
      </c>
      <c r="L91">
        <f t="shared" si="3"/>
        <v>33039.947543686001</v>
      </c>
      <c r="M91">
        <f t="shared" si="9"/>
        <v>5.5133576570883448E-2</v>
      </c>
      <c r="N91">
        <f t="shared" si="5"/>
        <v>5.5133576570883448E-2</v>
      </c>
      <c r="O91">
        <f t="shared" si="13"/>
        <v>5.5133576570883448E-2</v>
      </c>
      <c r="P91">
        <f t="shared" si="6"/>
        <v>5.5133576570883448E-2</v>
      </c>
    </row>
    <row r="92" spans="1:16" x14ac:dyDescent="0.25">
      <c r="A92" s="97">
        <f>quarterly!A92</f>
        <v>41153</v>
      </c>
      <c r="B92">
        <f>quarterly!E92</f>
        <v>32252.266660864399</v>
      </c>
      <c r="C92">
        <f t="shared" si="4"/>
        <v>5.6080771746399083E-2</v>
      </c>
      <c r="D92">
        <f t="shared" si="10"/>
        <v>9.4719517551563465E-4</v>
      </c>
      <c r="E92">
        <f t="shared" ref="E92:E113" si="14">B92-B91</f>
        <v>-787.6808828216017</v>
      </c>
      <c r="F92">
        <f t="shared" si="11"/>
        <v>-2.9797436297105129E-3</v>
      </c>
      <c r="G92">
        <f t="shared" si="2"/>
        <v>-1680.6952505688023</v>
      </c>
      <c r="H92">
        <f t="shared" si="7"/>
        <v>32252.266660864399</v>
      </c>
      <c r="I92">
        <f t="shared" si="8"/>
        <v>32252.266660864399</v>
      </c>
      <c r="J92">
        <f t="shared" ref="J92:J113" si="15">E92+B91</f>
        <v>32252.266660864399</v>
      </c>
      <c r="K92">
        <f t="shared" si="12"/>
        <v>32252.266660864399</v>
      </c>
      <c r="L92">
        <f t="shared" si="3"/>
        <v>32252.266660864399</v>
      </c>
      <c r="M92">
        <f t="shared" si="9"/>
        <v>5.6080771746399083E-2</v>
      </c>
      <c r="N92">
        <f t="shared" si="5"/>
        <v>5.6080771746399083E-2</v>
      </c>
      <c r="O92">
        <f t="shared" si="13"/>
        <v>5.6080771746399083E-2</v>
      </c>
      <c r="P92">
        <f t="shared" si="6"/>
        <v>5.6080771746399083E-2</v>
      </c>
    </row>
    <row r="93" spans="1:16" x14ac:dyDescent="0.25">
      <c r="A93" s="97">
        <f>quarterly!A93</f>
        <v>41244</v>
      </c>
      <c r="B93">
        <f>quarterly!E93</f>
        <v>35076.7929071291</v>
      </c>
      <c r="C93">
        <f t="shared" si="4"/>
        <v>5.0525766643347493E-2</v>
      </c>
      <c r="D93">
        <f t="shared" si="10"/>
        <v>-5.5550051030515898E-3</v>
      </c>
      <c r="E93">
        <f t="shared" si="14"/>
        <v>2824.5262462647006</v>
      </c>
      <c r="F93">
        <f t="shared" si="11"/>
        <v>-6.5022002785672245E-3</v>
      </c>
      <c r="G93">
        <f t="shared" ref="G93:G113" si="16">E93-E92</f>
        <v>3612.2071290863023</v>
      </c>
      <c r="H93">
        <f t="shared" si="7"/>
        <v>35076.7929071291</v>
      </c>
      <c r="I93">
        <f t="shared" si="8"/>
        <v>35076.7929071291</v>
      </c>
      <c r="J93">
        <f t="shared" si="15"/>
        <v>35076.7929071291</v>
      </c>
      <c r="K93">
        <f t="shared" si="12"/>
        <v>35076.7929071291</v>
      </c>
      <c r="L93">
        <f t="shared" ref="L93:L113" si="17">(G93+E92)+B92</f>
        <v>35076.7929071291</v>
      </c>
      <c r="M93">
        <f t="shared" si="9"/>
        <v>5.0525766643347493E-2</v>
      </c>
      <c r="N93">
        <f t="shared" si="5"/>
        <v>5.0525766643347493E-2</v>
      </c>
      <c r="O93">
        <f t="shared" si="13"/>
        <v>5.0525766643347493E-2</v>
      </c>
      <c r="P93">
        <f t="shared" si="6"/>
        <v>5.0525766643347493E-2</v>
      </c>
    </row>
    <row r="94" spans="1:16" x14ac:dyDescent="0.25">
      <c r="A94" s="97">
        <f>quarterly!A94</f>
        <v>41334</v>
      </c>
      <c r="B94">
        <f>quarterly!E94</f>
        <v>33349.109730527904</v>
      </c>
      <c r="C94">
        <f t="shared" si="4"/>
        <v>3.7396306142475293E-2</v>
      </c>
      <c r="D94">
        <f t="shared" si="10"/>
        <v>-1.31294605008722E-2</v>
      </c>
      <c r="E94">
        <f t="shared" si="14"/>
        <v>-1727.6831766011965</v>
      </c>
      <c r="F94">
        <f t="shared" si="11"/>
        <v>-7.5744553978206106E-3</v>
      </c>
      <c r="G94">
        <f t="shared" si="16"/>
        <v>-4552.2094228658971</v>
      </c>
      <c r="H94">
        <f t="shared" si="7"/>
        <v>33349.109730527904</v>
      </c>
      <c r="I94">
        <f t="shared" si="8"/>
        <v>33349.109730527904</v>
      </c>
      <c r="J94">
        <f t="shared" si="15"/>
        <v>33349.109730527904</v>
      </c>
      <c r="K94">
        <f t="shared" si="12"/>
        <v>33349.109730527904</v>
      </c>
      <c r="L94">
        <f t="shared" si="17"/>
        <v>33349.109730527904</v>
      </c>
      <c r="M94">
        <f t="shared" si="9"/>
        <v>3.7396306142475293E-2</v>
      </c>
      <c r="N94">
        <f t="shared" si="5"/>
        <v>3.7396306142475293E-2</v>
      </c>
      <c r="O94">
        <f t="shared" si="13"/>
        <v>3.7396306142475293E-2</v>
      </c>
      <c r="P94">
        <f t="shared" si="6"/>
        <v>3.7396306142475293E-2</v>
      </c>
    </row>
    <row r="95" spans="1:16" x14ac:dyDescent="0.25">
      <c r="A95" s="97">
        <f>quarterly!A95</f>
        <v>41426</v>
      </c>
      <c r="B95">
        <f>quarterly!E95</f>
        <v>34420.448570093002</v>
      </c>
      <c r="C95">
        <f t="shared" ref="C95:C113" si="18">(B95-B91)/B91</f>
        <v>4.1782785053810327E-2</v>
      </c>
      <c r="D95">
        <f t="shared" si="10"/>
        <v>4.3864789113350344E-3</v>
      </c>
      <c r="E95">
        <f t="shared" si="14"/>
        <v>1071.3388395650982</v>
      </c>
      <c r="F95">
        <f t="shared" si="11"/>
        <v>1.7515939412207235E-2</v>
      </c>
      <c r="G95">
        <f t="shared" si="16"/>
        <v>2799.0220161662946</v>
      </c>
      <c r="H95">
        <f t="shared" ref="H95:H113" si="19">B91+(C95*B91)</f>
        <v>34420.448570093002</v>
      </c>
      <c r="I95">
        <f t="shared" si="8"/>
        <v>34420.448570093002</v>
      </c>
      <c r="J95">
        <f t="shared" si="15"/>
        <v>34420.448570093002</v>
      </c>
      <c r="K95">
        <f t="shared" si="12"/>
        <v>34420.448570093002</v>
      </c>
      <c r="L95">
        <f t="shared" si="17"/>
        <v>34420.448570093002</v>
      </c>
      <c r="M95">
        <f t="shared" si="9"/>
        <v>4.1782785053810327E-2</v>
      </c>
      <c r="N95">
        <f t="shared" ref="N95:N113" si="20">((E95+B94)-B91)/B91</f>
        <v>4.1782785053810327E-2</v>
      </c>
      <c r="O95">
        <f t="shared" si="13"/>
        <v>4.1782785053810327E-2</v>
      </c>
      <c r="P95">
        <f t="shared" ref="P95:P113" si="21">((((G95+E94)+B94)-B91)/B91)</f>
        <v>4.1782785053810327E-2</v>
      </c>
    </row>
    <row r="96" spans="1:16" x14ac:dyDescent="0.25">
      <c r="A96" s="97">
        <f>quarterly!A96</f>
        <v>41518</v>
      </c>
      <c r="B96">
        <f>quarterly!E96</f>
        <v>33668.8913542101</v>
      </c>
      <c r="C96">
        <f t="shared" si="18"/>
        <v>4.3923259975543479E-2</v>
      </c>
      <c r="D96">
        <f t="shared" ref="D96:D113" si="22">C96-C95</f>
        <v>2.1404749217331515E-3</v>
      </c>
      <c r="E96">
        <f t="shared" si="14"/>
        <v>-751.5572158829018</v>
      </c>
      <c r="F96">
        <f t="shared" si="11"/>
        <v>-2.246003989601883E-3</v>
      </c>
      <c r="G96">
        <f t="shared" si="16"/>
        <v>-1822.896055448</v>
      </c>
      <c r="H96">
        <f t="shared" si="19"/>
        <v>33668.8913542101</v>
      </c>
      <c r="I96">
        <f t="shared" ref="I96:I113" si="23">B92+((D96+C95)*B92)</f>
        <v>33668.8913542101</v>
      </c>
      <c r="J96">
        <f t="shared" si="15"/>
        <v>33668.8913542101</v>
      </c>
      <c r="K96">
        <f t="shared" si="12"/>
        <v>33668.8913542101</v>
      </c>
      <c r="L96">
        <f t="shared" si="17"/>
        <v>33668.8913542101</v>
      </c>
      <c r="M96">
        <f t="shared" ref="M96:M113" si="24">D96+C95</f>
        <v>4.3923259975543479E-2</v>
      </c>
      <c r="N96">
        <f t="shared" si="20"/>
        <v>4.3923259975543479E-2</v>
      </c>
      <c r="O96">
        <f t="shared" si="13"/>
        <v>4.3923259975543479E-2</v>
      </c>
      <c r="P96">
        <f t="shared" si="21"/>
        <v>4.3923259975543479E-2</v>
      </c>
    </row>
    <row r="97" spans="1:16" x14ac:dyDescent="0.25">
      <c r="A97" s="97">
        <f>quarterly!A97</f>
        <v>41609</v>
      </c>
      <c r="B97">
        <f>quarterly!E97</f>
        <v>36437.766113139398</v>
      </c>
      <c r="C97">
        <f t="shared" si="18"/>
        <v>3.8799818718138569E-2</v>
      </c>
      <c r="D97">
        <f t="shared" si="22"/>
        <v>-5.1234412574049093E-3</v>
      </c>
      <c r="E97">
        <f t="shared" si="14"/>
        <v>2768.874758929298</v>
      </c>
      <c r="F97">
        <f t="shared" ref="F97:F113" si="25">D97-D96</f>
        <v>-7.2639161791380608E-3</v>
      </c>
      <c r="G97">
        <f t="shared" si="16"/>
        <v>3520.4319748121998</v>
      </c>
      <c r="H97">
        <f t="shared" si="19"/>
        <v>36437.766113139398</v>
      </c>
      <c r="I97">
        <f t="shared" si="23"/>
        <v>36437.766113139398</v>
      </c>
      <c r="J97">
        <f t="shared" si="15"/>
        <v>36437.766113139398</v>
      </c>
      <c r="K97">
        <f t="shared" ref="K97:K113" si="26">B93+(((F97+D96)+C96)*B93)</f>
        <v>36437.766113139398</v>
      </c>
      <c r="L97">
        <f t="shared" si="17"/>
        <v>36437.766113139398</v>
      </c>
      <c r="M97">
        <f t="shared" si="24"/>
        <v>3.8799818718138569E-2</v>
      </c>
      <c r="N97">
        <f t="shared" si="20"/>
        <v>3.8799818718138569E-2</v>
      </c>
      <c r="O97">
        <f t="shared" ref="O97:O113" si="27">(F97+D96)+C96</f>
        <v>3.8799818718138569E-2</v>
      </c>
      <c r="P97">
        <f t="shared" si="21"/>
        <v>3.8799818718138569E-2</v>
      </c>
    </row>
    <row r="98" spans="1:16" x14ac:dyDescent="0.25">
      <c r="A98" s="97">
        <f>quarterly!A98</f>
        <v>41699</v>
      </c>
      <c r="B98">
        <f>quarterly!E98</f>
        <v>34354.421165583197</v>
      </c>
      <c r="C98">
        <f t="shared" si="18"/>
        <v>3.0145075631060319E-2</v>
      </c>
      <c r="D98">
        <f t="shared" si="22"/>
        <v>-8.6547430870782503E-3</v>
      </c>
      <c r="E98">
        <f t="shared" si="14"/>
        <v>-2083.3449475562011</v>
      </c>
      <c r="F98">
        <f t="shared" si="25"/>
        <v>-3.531301829673341E-3</v>
      </c>
      <c r="G98">
        <f t="shared" si="16"/>
        <v>-4852.219706485499</v>
      </c>
      <c r="H98">
        <f t="shared" si="19"/>
        <v>34354.421165583197</v>
      </c>
      <c r="I98">
        <f t="shared" si="23"/>
        <v>34354.421165583197</v>
      </c>
      <c r="J98">
        <f t="shared" si="15"/>
        <v>34354.421165583197</v>
      </c>
      <c r="K98">
        <f t="shared" si="26"/>
        <v>34354.421165583197</v>
      </c>
      <c r="L98">
        <f t="shared" si="17"/>
        <v>34354.421165583197</v>
      </c>
      <c r="M98">
        <f t="shared" si="24"/>
        <v>3.0145075631060319E-2</v>
      </c>
      <c r="N98">
        <f t="shared" si="20"/>
        <v>3.0145075631060319E-2</v>
      </c>
      <c r="O98">
        <f t="shared" si="27"/>
        <v>3.0145075631060319E-2</v>
      </c>
      <c r="P98">
        <f t="shared" si="21"/>
        <v>3.0145075631060319E-2</v>
      </c>
    </row>
    <row r="99" spans="1:16" x14ac:dyDescent="0.25">
      <c r="A99" s="97">
        <f>quarterly!A99</f>
        <v>41791</v>
      </c>
      <c r="B99">
        <f>quarterly!E99</f>
        <v>34932.468864075403</v>
      </c>
      <c r="C99">
        <f t="shared" si="18"/>
        <v>1.487546836990619E-2</v>
      </c>
      <c r="D99">
        <f t="shared" si="22"/>
        <v>-1.5269607261154129E-2</v>
      </c>
      <c r="E99">
        <f t="shared" si="14"/>
        <v>578.04769849220611</v>
      </c>
      <c r="F99">
        <f t="shared" si="25"/>
        <v>-6.6148641740758785E-3</v>
      </c>
      <c r="G99">
        <f t="shared" si="16"/>
        <v>2661.3926460484072</v>
      </c>
      <c r="H99">
        <f t="shared" si="19"/>
        <v>34932.468864075403</v>
      </c>
      <c r="I99">
        <f t="shared" si="23"/>
        <v>34932.468864075403</v>
      </c>
      <c r="J99">
        <f t="shared" si="15"/>
        <v>34932.468864075403</v>
      </c>
      <c r="K99">
        <f t="shared" si="26"/>
        <v>34932.468864075403</v>
      </c>
      <c r="L99">
        <f t="shared" si="17"/>
        <v>34932.468864075403</v>
      </c>
      <c r="M99">
        <f t="shared" si="24"/>
        <v>1.487546836990619E-2</v>
      </c>
      <c r="N99">
        <f t="shared" si="20"/>
        <v>1.487546836990619E-2</v>
      </c>
      <c r="O99">
        <f t="shared" si="27"/>
        <v>1.487546836990619E-2</v>
      </c>
      <c r="P99">
        <f t="shared" si="21"/>
        <v>1.487546836990619E-2</v>
      </c>
    </row>
    <row r="100" spans="1:16" x14ac:dyDescent="0.25">
      <c r="A100" s="97">
        <f>quarterly!A100</f>
        <v>41883</v>
      </c>
      <c r="B100">
        <f>quarterly!E100</f>
        <v>34006.489474529997</v>
      </c>
      <c r="C100">
        <f t="shared" si="18"/>
        <v>1.0027004357471439E-2</v>
      </c>
      <c r="D100">
        <f t="shared" si="22"/>
        <v>-4.8484640124347514E-3</v>
      </c>
      <c r="E100">
        <f t="shared" si="14"/>
        <v>-925.97938954540587</v>
      </c>
      <c r="F100">
        <f t="shared" si="25"/>
        <v>1.0421143248719377E-2</v>
      </c>
      <c r="G100">
        <f t="shared" si="16"/>
        <v>-1504.027088037612</v>
      </c>
      <c r="H100">
        <f t="shared" si="19"/>
        <v>34006.489474529997</v>
      </c>
      <c r="I100">
        <f t="shared" si="23"/>
        <v>34006.489474529997</v>
      </c>
      <c r="J100">
        <f t="shared" si="15"/>
        <v>34006.489474529997</v>
      </c>
      <c r="K100">
        <f t="shared" si="26"/>
        <v>34006.489474529997</v>
      </c>
      <c r="L100">
        <f t="shared" si="17"/>
        <v>34006.489474529997</v>
      </c>
      <c r="M100">
        <f t="shared" si="24"/>
        <v>1.0027004357471439E-2</v>
      </c>
      <c r="N100">
        <f t="shared" si="20"/>
        <v>1.0027004357471439E-2</v>
      </c>
      <c r="O100">
        <f t="shared" si="27"/>
        <v>1.0027004357471439E-2</v>
      </c>
      <c r="P100">
        <f t="shared" si="21"/>
        <v>1.0027004357471439E-2</v>
      </c>
    </row>
    <row r="101" spans="1:16" x14ac:dyDescent="0.25">
      <c r="A101" s="97">
        <f>quarterly!A101</f>
        <v>41974</v>
      </c>
      <c r="B101">
        <f>quarterly!E101</f>
        <v>37018.750220076101</v>
      </c>
      <c r="C101">
        <f t="shared" si="18"/>
        <v>1.5944558871494624E-2</v>
      </c>
      <c r="D101">
        <f t="shared" si="22"/>
        <v>5.9175545140231853E-3</v>
      </c>
      <c r="E101">
        <f t="shared" si="14"/>
        <v>3012.2607455461039</v>
      </c>
      <c r="F101">
        <f t="shared" si="25"/>
        <v>1.0766018526457937E-2</v>
      </c>
      <c r="G101">
        <f t="shared" si="16"/>
        <v>3938.2401350915097</v>
      </c>
      <c r="H101">
        <f t="shared" si="19"/>
        <v>37018.750220076101</v>
      </c>
      <c r="I101">
        <f t="shared" si="23"/>
        <v>37018.750220076101</v>
      </c>
      <c r="J101">
        <f t="shared" si="15"/>
        <v>37018.750220076101</v>
      </c>
      <c r="K101">
        <f t="shared" si="26"/>
        <v>37018.750220076101</v>
      </c>
      <c r="L101">
        <f t="shared" si="17"/>
        <v>37018.750220076101</v>
      </c>
      <c r="M101">
        <f t="shared" si="24"/>
        <v>1.5944558871494624E-2</v>
      </c>
      <c r="N101">
        <f t="shared" si="20"/>
        <v>1.5944558871494624E-2</v>
      </c>
      <c r="O101">
        <f t="shared" si="27"/>
        <v>1.5944558871494624E-2</v>
      </c>
      <c r="P101">
        <f t="shared" si="21"/>
        <v>1.5944558871494624E-2</v>
      </c>
    </row>
    <row r="102" spans="1:16" x14ac:dyDescent="0.25">
      <c r="A102" s="97">
        <f>quarterly!A102</f>
        <v>42064</v>
      </c>
      <c r="B102">
        <f>quarterly!E102</f>
        <v>35162.024635803697</v>
      </c>
      <c r="C102">
        <f t="shared" si="18"/>
        <v>2.3507992357896853E-2</v>
      </c>
      <c r="D102">
        <f t="shared" si="22"/>
        <v>7.5634334864022289E-3</v>
      </c>
      <c r="E102">
        <f t="shared" si="14"/>
        <v>-1856.7255842724044</v>
      </c>
      <c r="F102">
        <f t="shared" si="25"/>
        <v>1.6458789723790435E-3</v>
      </c>
      <c r="G102">
        <f t="shared" si="16"/>
        <v>-4868.9863298185082</v>
      </c>
      <c r="H102">
        <f t="shared" si="19"/>
        <v>35162.024635803697</v>
      </c>
      <c r="I102">
        <f t="shared" si="23"/>
        <v>35162.024635803697</v>
      </c>
      <c r="J102">
        <f t="shared" si="15"/>
        <v>35162.024635803697</v>
      </c>
      <c r="K102">
        <f t="shared" si="26"/>
        <v>35162.024635803697</v>
      </c>
      <c r="L102">
        <f t="shared" si="17"/>
        <v>35162.024635803697</v>
      </c>
      <c r="M102">
        <f t="shared" si="24"/>
        <v>2.3507992357896853E-2</v>
      </c>
      <c r="N102">
        <f t="shared" si="20"/>
        <v>2.3507992357896853E-2</v>
      </c>
      <c r="O102">
        <f t="shared" si="27"/>
        <v>2.3507992357896853E-2</v>
      </c>
      <c r="P102">
        <f t="shared" si="21"/>
        <v>2.3507992357896853E-2</v>
      </c>
    </row>
    <row r="103" spans="1:16" x14ac:dyDescent="0.25">
      <c r="A103" s="97">
        <f>quarterly!A103</f>
        <v>42156</v>
      </c>
      <c r="B103">
        <f>quarterly!E103</f>
        <v>35806.210196163702</v>
      </c>
      <c r="C103">
        <f t="shared" si="18"/>
        <v>2.5012298314444518E-2</v>
      </c>
      <c r="D103">
        <f t="shared" si="22"/>
        <v>1.5043059565476649E-3</v>
      </c>
      <c r="E103">
        <f t="shared" si="14"/>
        <v>644.18556036000518</v>
      </c>
      <c r="F103">
        <f t="shared" si="25"/>
        <v>-6.059127529854564E-3</v>
      </c>
      <c r="G103">
        <f t="shared" si="16"/>
        <v>2500.9111446324096</v>
      </c>
      <c r="H103">
        <f t="shared" si="19"/>
        <v>35806.210196163702</v>
      </c>
      <c r="I103">
        <f t="shared" si="23"/>
        <v>35806.210196163702</v>
      </c>
      <c r="J103">
        <f t="shared" si="15"/>
        <v>35806.210196163702</v>
      </c>
      <c r="K103">
        <f t="shared" si="26"/>
        <v>35806.210196163702</v>
      </c>
      <c r="L103">
        <f t="shared" si="17"/>
        <v>35806.210196163702</v>
      </c>
      <c r="M103">
        <f t="shared" si="24"/>
        <v>2.5012298314444518E-2</v>
      </c>
      <c r="N103">
        <f t="shared" si="20"/>
        <v>2.5012298314444518E-2</v>
      </c>
      <c r="O103">
        <f t="shared" si="27"/>
        <v>2.5012298314444518E-2</v>
      </c>
      <c r="P103">
        <f t="shared" si="21"/>
        <v>2.5012298314444518E-2</v>
      </c>
    </row>
    <row r="104" spans="1:16" x14ac:dyDescent="0.25">
      <c r="A104" s="97">
        <f>quarterly!A104</f>
        <v>42248</v>
      </c>
      <c r="B104">
        <f>quarterly!E104</f>
        <v>34761.648309924502</v>
      </c>
      <c r="C104">
        <f t="shared" si="18"/>
        <v>2.2206315531631084E-2</v>
      </c>
      <c r="D104">
        <f t="shared" si="22"/>
        <v>-2.8059827828134341E-3</v>
      </c>
      <c r="E104">
        <f t="shared" si="14"/>
        <v>-1044.5618862392002</v>
      </c>
      <c r="F104">
        <f t="shared" si="25"/>
        <v>-4.310288739361099E-3</v>
      </c>
      <c r="G104">
        <f t="shared" si="16"/>
        <v>-1688.7474465992054</v>
      </c>
      <c r="H104">
        <f t="shared" si="19"/>
        <v>34761.648309924502</v>
      </c>
      <c r="I104">
        <f t="shared" si="23"/>
        <v>34761.648309924502</v>
      </c>
      <c r="J104">
        <f t="shared" si="15"/>
        <v>34761.648309924502</v>
      </c>
      <c r="K104">
        <f t="shared" si="26"/>
        <v>34761.648309924502</v>
      </c>
      <c r="L104">
        <f t="shared" si="17"/>
        <v>34761.648309924502</v>
      </c>
      <c r="M104">
        <f t="shared" si="24"/>
        <v>2.2206315531631084E-2</v>
      </c>
      <c r="N104">
        <f t="shared" si="20"/>
        <v>2.2206315531631084E-2</v>
      </c>
      <c r="O104">
        <f t="shared" si="27"/>
        <v>2.2206315531631084E-2</v>
      </c>
      <c r="P104">
        <f t="shared" si="21"/>
        <v>2.2206315531631084E-2</v>
      </c>
    </row>
    <row r="105" spans="1:16" x14ac:dyDescent="0.25">
      <c r="A105" s="97">
        <f>quarterly!A105</f>
        <v>42339</v>
      </c>
      <c r="B105">
        <f>quarterly!E105</f>
        <v>37816.801968862099</v>
      </c>
      <c r="C105">
        <f t="shared" si="18"/>
        <v>2.1558041372050332E-2</v>
      </c>
      <c r="D105">
        <f t="shared" si="22"/>
        <v>-6.4827415958075216E-4</v>
      </c>
      <c r="E105">
        <f t="shared" si="14"/>
        <v>3055.1536589375974</v>
      </c>
      <c r="F105">
        <f t="shared" si="25"/>
        <v>2.157708623232682E-3</v>
      </c>
      <c r="G105">
        <f t="shared" si="16"/>
        <v>4099.7155451767976</v>
      </c>
      <c r="H105">
        <f t="shared" si="19"/>
        <v>37816.801968862099</v>
      </c>
      <c r="I105">
        <f t="shared" si="23"/>
        <v>37816.801968862099</v>
      </c>
      <c r="J105">
        <f t="shared" si="15"/>
        <v>37816.801968862099</v>
      </c>
      <c r="K105">
        <f t="shared" si="26"/>
        <v>37816.801968862099</v>
      </c>
      <c r="L105">
        <f t="shared" si="17"/>
        <v>37816.801968862099</v>
      </c>
      <c r="M105">
        <f t="shared" si="24"/>
        <v>2.1558041372050332E-2</v>
      </c>
      <c r="N105">
        <f t="shared" si="20"/>
        <v>2.1558041372050332E-2</v>
      </c>
      <c r="O105">
        <f t="shared" si="27"/>
        <v>2.1558041372050332E-2</v>
      </c>
      <c r="P105">
        <f t="shared" si="21"/>
        <v>2.1558041372050332E-2</v>
      </c>
    </row>
    <row r="106" spans="1:16" x14ac:dyDescent="0.25">
      <c r="A106" s="97">
        <f>quarterly!A106</f>
        <v>42430</v>
      </c>
      <c r="B106">
        <f>quarterly!E106</f>
        <v>36123.612666496403</v>
      </c>
      <c r="C106">
        <f t="shared" si="18"/>
        <v>2.7347345343520704E-2</v>
      </c>
      <c r="D106">
        <f t="shared" si="22"/>
        <v>5.789303971470372E-3</v>
      </c>
      <c r="E106">
        <f t="shared" si="14"/>
        <v>-1693.1893023656958</v>
      </c>
      <c r="F106">
        <f t="shared" si="25"/>
        <v>6.4375781310511242E-3</v>
      </c>
      <c r="G106">
        <f t="shared" si="16"/>
        <v>-4748.3429613032931</v>
      </c>
      <c r="H106">
        <f t="shared" si="19"/>
        <v>36123.612666496403</v>
      </c>
      <c r="I106">
        <f t="shared" si="23"/>
        <v>36123.612666496403</v>
      </c>
      <c r="J106">
        <f t="shared" si="15"/>
        <v>36123.612666496403</v>
      </c>
      <c r="K106">
        <f t="shared" si="26"/>
        <v>36123.612666496403</v>
      </c>
      <c r="L106">
        <f t="shared" si="17"/>
        <v>36123.612666496403</v>
      </c>
      <c r="M106">
        <f t="shared" si="24"/>
        <v>2.7347345343520704E-2</v>
      </c>
      <c r="N106">
        <f t="shared" si="20"/>
        <v>2.7347345343520704E-2</v>
      </c>
      <c r="O106">
        <f t="shared" si="27"/>
        <v>2.7347345343520704E-2</v>
      </c>
      <c r="P106">
        <f t="shared" si="21"/>
        <v>2.7347345343520704E-2</v>
      </c>
    </row>
    <row r="107" spans="1:16" x14ac:dyDescent="0.25">
      <c r="A107" s="97">
        <f>quarterly!A107</f>
        <v>42522</v>
      </c>
      <c r="B107">
        <f>quarterly!E107</f>
        <v>36121.182200263102</v>
      </c>
      <c r="C107">
        <f t="shared" si="18"/>
        <v>8.7965747386788799E-3</v>
      </c>
      <c r="D107">
        <f t="shared" si="22"/>
        <v>-1.8550770604841824E-2</v>
      </c>
      <c r="E107">
        <f t="shared" si="14"/>
        <v>-2.4304662333015585</v>
      </c>
      <c r="F107">
        <f t="shared" si="25"/>
        <v>-2.4340074576312196E-2</v>
      </c>
      <c r="G107">
        <f t="shared" si="16"/>
        <v>1690.7588361323942</v>
      </c>
      <c r="H107">
        <f t="shared" si="19"/>
        <v>36121.182200263102</v>
      </c>
      <c r="I107">
        <f t="shared" si="23"/>
        <v>36121.182200263102</v>
      </c>
      <c r="J107">
        <f t="shared" si="15"/>
        <v>36121.182200263102</v>
      </c>
      <c r="K107">
        <f t="shared" si="26"/>
        <v>36121.182200263102</v>
      </c>
      <c r="L107">
        <f t="shared" si="17"/>
        <v>36121.182200263102</v>
      </c>
      <c r="M107">
        <f t="shared" si="24"/>
        <v>8.7965747386788799E-3</v>
      </c>
      <c r="N107">
        <f t="shared" si="20"/>
        <v>8.7965747386788799E-3</v>
      </c>
      <c r="O107">
        <f t="shared" si="27"/>
        <v>8.7965747386788799E-3</v>
      </c>
      <c r="P107">
        <f t="shared" si="21"/>
        <v>8.7965747386788799E-3</v>
      </c>
    </row>
    <row r="108" spans="1:16" x14ac:dyDescent="0.25">
      <c r="A108" s="97">
        <f>quarterly!A108</f>
        <v>42614</v>
      </c>
      <c r="B108">
        <f>quarterly!E108</f>
        <v>35176.072844430601</v>
      </c>
      <c r="C108">
        <f t="shared" si="18"/>
        <v>1.1921889629951183E-2</v>
      </c>
      <c r="D108">
        <f t="shared" si="22"/>
        <v>3.1253148912723031E-3</v>
      </c>
      <c r="E108">
        <f t="shared" si="14"/>
        <v>-945.10935583250102</v>
      </c>
      <c r="F108">
        <f t="shared" si="25"/>
        <v>2.1676085496114127E-2</v>
      </c>
      <c r="G108">
        <f t="shared" si="16"/>
        <v>-942.67888959919947</v>
      </c>
      <c r="H108">
        <f t="shared" si="19"/>
        <v>35176.072844430601</v>
      </c>
      <c r="I108">
        <f t="shared" si="23"/>
        <v>35176.072844430601</v>
      </c>
      <c r="J108">
        <f t="shared" si="15"/>
        <v>35176.072844430601</v>
      </c>
      <c r="K108">
        <f t="shared" si="26"/>
        <v>35176.072844430601</v>
      </c>
      <c r="L108">
        <f t="shared" si="17"/>
        <v>35176.072844430601</v>
      </c>
      <c r="M108">
        <f t="shared" si="24"/>
        <v>1.1921889629951183E-2</v>
      </c>
      <c r="N108">
        <f t="shared" si="20"/>
        <v>1.1921889629951183E-2</v>
      </c>
      <c r="O108">
        <f t="shared" si="27"/>
        <v>1.1921889629951183E-2</v>
      </c>
      <c r="P108">
        <f t="shared" si="21"/>
        <v>1.1921889629951183E-2</v>
      </c>
    </row>
    <row r="109" spans="1:16" x14ac:dyDescent="0.25">
      <c r="A109" s="97">
        <f>quarterly!A109</f>
        <v>42705</v>
      </c>
      <c r="B109">
        <f>quarterly!E109</f>
        <v>37942.928381613201</v>
      </c>
      <c r="C109">
        <f t="shared" si="18"/>
        <v>3.3351951033552007E-3</v>
      </c>
      <c r="D109">
        <f t="shared" si="22"/>
        <v>-8.5866945265959827E-3</v>
      </c>
      <c r="E109">
        <f t="shared" si="14"/>
        <v>2766.8555371826005</v>
      </c>
      <c r="F109">
        <f t="shared" si="25"/>
        <v>-1.1712009417868286E-2</v>
      </c>
      <c r="G109">
        <f t="shared" si="16"/>
        <v>3711.9648930151016</v>
      </c>
      <c r="H109">
        <f t="shared" si="19"/>
        <v>37942.928381613201</v>
      </c>
      <c r="I109">
        <f t="shared" si="23"/>
        <v>37942.928381613201</v>
      </c>
      <c r="J109">
        <f t="shared" si="15"/>
        <v>37942.928381613201</v>
      </c>
      <c r="K109">
        <f t="shared" si="26"/>
        <v>37942.928381613201</v>
      </c>
      <c r="L109">
        <f t="shared" si="17"/>
        <v>37942.928381613201</v>
      </c>
      <c r="M109">
        <f t="shared" si="24"/>
        <v>3.3351951033552003E-3</v>
      </c>
      <c r="N109">
        <f t="shared" si="20"/>
        <v>3.3351951033552007E-3</v>
      </c>
      <c r="O109">
        <f t="shared" si="27"/>
        <v>3.3351951033552003E-3</v>
      </c>
      <c r="P109">
        <f t="shared" si="21"/>
        <v>3.3351951033552007E-3</v>
      </c>
    </row>
    <row r="110" spans="1:16" x14ac:dyDescent="0.25">
      <c r="A110" s="97">
        <f>quarterly!A110</f>
        <v>42795</v>
      </c>
      <c r="B110">
        <f>quarterly!E110</f>
        <v>35975.226184738101</v>
      </c>
      <c r="C110">
        <f t="shared" si="18"/>
        <v>-4.1077420226002422E-3</v>
      </c>
      <c r="D110">
        <f t="shared" si="22"/>
        <v>-7.4429371259554424E-3</v>
      </c>
      <c r="E110">
        <f t="shared" si="14"/>
        <v>-1967.7021968750996</v>
      </c>
      <c r="F110">
        <f t="shared" si="25"/>
        <v>1.1437574006405403E-3</v>
      </c>
      <c r="G110">
        <f t="shared" si="16"/>
        <v>-4734.5577340577001</v>
      </c>
      <c r="H110">
        <f t="shared" si="19"/>
        <v>35975.226184738101</v>
      </c>
      <c r="I110">
        <f t="shared" si="23"/>
        <v>35975.226184738101</v>
      </c>
      <c r="J110">
        <f t="shared" si="15"/>
        <v>35975.226184738101</v>
      </c>
      <c r="K110">
        <f t="shared" si="26"/>
        <v>35975.226184738101</v>
      </c>
      <c r="L110">
        <f t="shared" si="17"/>
        <v>35975.226184738101</v>
      </c>
      <c r="M110">
        <f t="shared" si="24"/>
        <v>-4.1077420226002422E-3</v>
      </c>
      <c r="N110">
        <f t="shared" si="20"/>
        <v>-4.1077420226002422E-3</v>
      </c>
      <c r="O110">
        <f t="shared" si="27"/>
        <v>-4.1077420226002422E-3</v>
      </c>
      <c r="P110">
        <f t="shared" si="21"/>
        <v>-4.1077420226002422E-3</v>
      </c>
    </row>
    <row r="111" spans="1:16" x14ac:dyDescent="0.25">
      <c r="A111" s="97">
        <f>quarterly!A111</f>
        <v>42887</v>
      </c>
      <c r="B111">
        <f>quarterly!E111</f>
        <v>36313.902958144499</v>
      </c>
      <c r="C111">
        <f t="shared" si="18"/>
        <v>5.3353945286982877E-3</v>
      </c>
      <c r="D111">
        <f t="shared" si="22"/>
        <v>9.4431365512985289E-3</v>
      </c>
      <c r="E111">
        <f t="shared" si="14"/>
        <v>338.67677340639784</v>
      </c>
      <c r="F111">
        <f t="shared" si="25"/>
        <v>1.688607367725397E-2</v>
      </c>
      <c r="G111">
        <f t="shared" si="16"/>
        <v>2306.3789702814975</v>
      </c>
      <c r="H111">
        <f t="shared" si="19"/>
        <v>36313.902958144499</v>
      </c>
      <c r="I111">
        <f t="shared" si="23"/>
        <v>36313.902958144499</v>
      </c>
      <c r="J111">
        <f t="shared" si="15"/>
        <v>36313.902958144499</v>
      </c>
      <c r="K111">
        <f t="shared" si="26"/>
        <v>36313.902958144499</v>
      </c>
      <c r="L111">
        <f t="shared" si="17"/>
        <v>36313.902958144499</v>
      </c>
      <c r="M111">
        <f t="shared" si="24"/>
        <v>5.3353945286982868E-3</v>
      </c>
      <c r="N111">
        <f t="shared" si="20"/>
        <v>5.3353945286982877E-3</v>
      </c>
      <c r="O111">
        <f t="shared" si="27"/>
        <v>5.3353945286982851E-3</v>
      </c>
      <c r="P111">
        <f t="shared" si="21"/>
        <v>5.3353945286982877E-3</v>
      </c>
    </row>
    <row r="112" spans="1:16" x14ac:dyDescent="0.25">
      <c r="A112" s="97">
        <f>quarterly!A112</f>
        <v>42979</v>
      </c>
      <c r="B112">
        <f>quarterly!E112</f>
        <v>36063.683729923898</v>
      </c>
      <c r="C112">
        <f t="shared" si="18"/>
        <v>2.5233370689753731E-2</v>
      </c>
      <c r="D112">
        <f t="shared" si="22"/>
        <v>1.9897976161055445E-2</v>
      </c>
      <c r="E112">
        <f t="shared" si="14"/>
        <v>-250.21922822060151</v>
      </c>
      <c r="F112">
        <f t="shared" si="25"/>
        <v>1.0454839609756916E-2</v>
      </c>
      <c r="G112">
        <f t="shared" si="16"/>
        <v>-588.89600162699935</v>
      </c>
      <c r="H112">
        <f t="shared" si="19"/>
        <v>36063.683729923898</v>
      </c>
      <c r="I112">
        <f t="shared" si="23"/>
        <v>36063.683729923898</v>
      </c>
      <c r="J112">
        <f t="shared" si="15"/>
        <v>36063.683729923898</v>
      </c>
      <c r="K112">
        <f t="shared" si="26"/>
        <v>36063.683729923898</v>
      </c>
      <c r="L112">
        <f t="shared" si="17"/>
        <v>36063.683729923898</v>
      </c>
      <c r="M112">
        <f t="shared" si="24"/>
        <v>2.5233370689753731E-2</v>
      </c>
      <c r="N112">
        <f t="shared" si="20"/>
        <v>2.5233370689753731E-2</v>
      </c>
      <c r="O112">
        <f t="shared" si="27"/>
        <v>2.5233370689753731E-2</v>
      </c>
      <c r="P112">
        <f t="shared" si="21"/>
        <v>2.5233370689753731E-2</v>
      </c>
    </row>
    <row r="113" spans="1:16" x14ac:dyDescent="0.25">
      <c r="A113" s="97">
        <f>quarterly!A113</f>
        <v>43070</v>
      </c>
      <c r="B113">
        <f>quarterly!E113</f>
        <v>39176.767146320002</v>
      </c>
      <c r="C113">
        <f t="shared" si="18"/>
        <v>3.2518279883339427E-2</v>
      </c>
      <c r="D113">
        <f t="shared" si="22"/>
        <v>7.2849091935856952E-3</v>
      </c>
      <c r="E113">
        <f t="shared" si="14"/>
        <v>3113.0834163961044</v>
      </c>
      <c r="F113">
        <f t="shared" si="25"/>
        <v>-1.2613066967469749E-2</v>
      </c>
      <c r="G113">
        <f t="shared" si="16"/>
        <v>3363.3026446167059</v>
      </c>
      <c r="H113">
        <f t="shared" si="19"/>
        <v>39176.767146320002</v>
      </c>
      <c r="I113">
        <f t="shared" si="23"/>
        <v>39176.767146320002</v>
      </c>
      <c r="J113">
        <f t="shared" si="15"/>
        <v>39176.767146320002</v>
      </c>
      <c r="K113">
        <f t="shared" si="26"/>
        <v>39176.767146320002</v>
      </c>
      <c r="L113">
        <f t="shared" si="17"/>
        <v>39176.767146320002</v>
      </c>
      <c r="M113">
        <f t="shared" si="24"/>
        <v>3.2518279883339427E-2</v>
      </c>
      <c r="N113">
        <f t="shared" si="20"/>
        <v>3.2518279883339427E-2</v>
      </c>
      <c r="O113">
        <f t="shared" si="27"/>
        <v>3.2518279883339427E-2</v>
      </c>
      <c r="P113">
        <f t="shared" si="21"/>
        <v>3.2518279883339427E-2</v>
      </c>
    </row>
    <row r="114" spans="1:16" x14ac:dyDescent="0.25">
      <c r="A114" s="97">
        <f>quarterly!A114</f>
        <v>43160</v>
      </c>
      <c r="B114" t="str">
        <f>quarterly!E114</f>
        <v/>
      </c>
    </row>
    <row r="115" spans="1:16" x14ac:dyDescent="0.25">
      <c r="A115" s="97">
        <f>quarterly!A115</f>
        <v>43252</v>
      </c>
      <c r="B115" t="str">
        <f>quarterly!E115</f>
        <v/>
      </c>
    </row>
    <row r="116" spans="1:16" x14ac:dyDescent="0.25">
      <c r="A116" s="97">
        <f>quarterly!A116</f>
        <v>43344</v>
      </c>
      <c r="B116" t="str">
        <f>quarterly!E116</f>
        <v/>
      </c>
    </row>
    <row r="117" spans="1:16" x14ac:dyDescent="0.25">
      <c r="A117" s="97">
        <f>quarterly!A117</f>
        <v>43435</v>
      </c>
      <c r="B117" t="str">
        <f>quarterly!E117</f>
        <v/>
      </c>
    </row>
    <row r="118" spans="1:16" x14ac:dyDescent="0.25">
      <c r="A118" s="97">
        <f>quarterly!A118</f>
        <v>43525</v>
      </c>
    </row>
    <row r="119" spans="1:16" x14ac:dyDescent="0.25">
      <c r="A119" s="97">
        <f>quarterly!A119</f>
        <v>43617</v>
      </c>
    </row>
    <row r="120" spans="1:16" x14ac:dyDescent="0.25">
      <c r="A120" s="97">
        <f>quarterly!A120</f>
        <v>43709</v>
      </c>
    </row>
    <row r="121" spans="1:16" x14ac:dyDescent="0.25">
      <c r="A121" s="97">
        <f>quarterly!A121</f>
        <v>43800</v>
      </c>
    </row>
    <row r="122" spans="1:16" x14ac:dyDescent="0.25">
      <c r="A122" s="98"/>
    </row>
    <row r="123" spans="1:16" x14ac:dyDescent="0.25">
      <c r="A123" s="98"/>
    </row>
    <row r="124" spans="1:16" x14ac:dyDescent="0.25">
      <c r="A124" s="98"/>
    </row>
    <row r="125" spans="1:16" x14ac:dyDescent="0.25">
      <c r="A125" s="98"/>
    </row>
    <row r="126" spans="1:16" x14ac:dyDescent="0.25">
      <c r="A126" s="98"/>
    </row>
    <row r="127" spans="1:16" x14ac:dyDescent="0.25">
      <c r="A127" s="98"/>
    </row>
    <row r="128" spans="1:16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25"/>
  <sheetViews>
    <sheetView tabSelected="1" zoomScale="85" zoomScaleNormal="85" workbookViewId="0">
      <pane xSplit="4" ySplit="1" topLeftCell="E295" activePane="bottomRight" state="frozen"/>
      <selection activeCell="J25" sqref="J25"/>
      <selection pane="topRight" activeCell="J25" sqref="J25"/>
      <selection pane="bottomLeft" activeCell="J25" sqref="J25"/>
      <selection pane="bottomRight" activeCell="A301" sqref="A301:XFD301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7" s="15" customFormat="1" x14ac:dyDescent="0.25">
      <c r="A1" s="14" t="s">
        <v>4</v>
      </c>
      <c r="B1" s="15" t="s">
        <v>0</v>
      </c>
      <c r="C1" s="15" t="s">
        <v>15</v>
      </c>
      <c r="D1" s="15" t="s">
        <v>63</v>
      </c>
      <c r="E1" s="15" t="s">
        <v>16</v>
      </c>
      <c r="F1" s="15" t="s">
        <v>19</v>
      </c>
      <c r="G1" s="15" t="s">
        <v>20</v>
      </c>
      <c r="H1" s="15" t="s">
        <v>79</v>
      </c>
      <c r="I1" s="15" t="s">
        <v>117</v>
      </c>
      <c r="J1" s="15" t="s">
        <v>74</v>
      </c>
      <c r="K1" s="15" t="s">
        <v>104</v>
      </c>
      <c r="L1" s="15" t="s">
        <v>126</v>
      </c>
      <c r="M1" s="15" t="s">
        <v>127</v>
      </c>
      <c r="N1" s="15" t="s">
        <v>163</v>
      </c>
      <c r="O1" s="15" t="s">
        <v>32</v>
      </c>
      <c r="P1" s="15" t="s">
        <v>33</v>
      </c>
      <c r="Q1" s="15" t="s">
        <v>34</v>
      </c>
      <c r="R1" s="15" t="s">
        <v>55</v>
      </c>
      <c r="S1" s="15" t="s">
        <v>59</v>
      </c>
      <c r="T1" s="15" t="s">
        <v>58</v>
      </c>
      <c r="U1" s="15" t="s">
        <v>37</v>
      </c>
      <c r="V1" s="15" t="s">
        <v>128</v>
      </c>
      <c r="W1" s="15" t="s">
        <v>129</v>
      </c>
      <c r="X1" s="15" t="s">
        <v>190</v>
      </c>
      <c r="Y1" s="15" t="s">
        <v>39</v>
      </c>
      <c r="Z1" s="15" t="s">
        <v>171</v>
      </c>
      <c r="AA1" s="15" t="s">
        <v>153</v>
      </c>
    </row>
    <row r="2" spans="1:27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13526.704913291758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453.85780879732494</v>
      </c>
    </row>
    <row r="3" spans="1:27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3455.1224312323116</v>
      </c>
      <c r="K3">
        <f>IF(ISBLANK(HLOOKUP(K$1, m_preprocess!$1:$1048576, $D3, FALSE)), "", HLOOKUP(K$1, m_preprocess!$1:$1048576, $D3, FALSE))</f>
        <v>13679.059917229662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461.8933430293726</v>
      </c>
    </row>
    <row r="4" spans="1:27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13797.095127496388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466.2453423512975</v>
      </c>
    </row>
    <row r="5" spans="1:27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13763.499611621484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464.42504588650974</v>
      </c>
    </row>
    <row r="6" spans="1:27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13799.608307432794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461.95171317274912</v>
      </c>
    </row>
    <row r="7" spans="1:27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3238.2111336270696</v>
      </c>
      <c r="K7">
        <f>IF(ISBLANK(HLOOKUP(K$1, m_preprocess!$1:$1048576, $D7, FALSE)), "", HLOOKUP(K$1, m_preprocess!$1:$1048576, $D7, FALSE))</f>
        <v>14198.553037878452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462.4201148914604</v>
      </c>
    </row>
    <row r="8" spans="1:27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14271.466130234359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463.31788068368314</v>
      </c>
    </row>
    <row r="9" spans="1:27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14187.797909570063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453.2532107983418</v>
      </c>
    </row>
    <row r="10" spans="1:27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14282.681019666341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452.93824493031531</v>
      </c>
    </row>
    <row r="11" spans="1:27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14208.770979829058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439.37077734616747</v>
      </c>
    </row>
    <row r="12" spans="1:27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14430.566060769232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452.8171117267363</v>
      </c>
    </row>
    <row r="13" spans="1:27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14849.814134704915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462.65370492514035</v>
      </c>
    </row>
    <row r="14" spans="1:27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3531.6870198602119</v>
      </c>
      <c r="K14">
        <f>IF(ISBLANK(HLOOKUP(K$1, m_preprocess!$1:$1048576, $D14, FALSE)), "", HLOOKUP(K$1, m_preprocess!$1:$1048576, $D14, FALSE))</f>
        <v>14687.410194370659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454.21488707553738</v>
      </c>
    </row>
    <row r="15" spans="1:27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15077.959199289344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457.97388286310081</v>
      </c>
    </row>
    <row r="16" spans="1:27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15146.27422374142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450.50662343163293</v>
      </c>
    </row>
    <row r="17" spans="1:27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15094.194408629883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453.69770764800631</v>
      </c>
    </row>
    <row r="18" spans="1:27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15054.15820870019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440.79417567169463</v>
      </c>
    </row>
    <row r="19" spans="1:27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3336.0647183743404</v>
      </c>
      <c r="K19">
        <f>IF(ISBLANK(HLOOKUP(K$1, m_preprocess!$1:$1048576, $D19, FALSE)), "", HLOOKUP(K$1, m_preprocess!$1:$1048576, $D19, FALSE))</f>
        <v>15227.792753360103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438.69817292729084</v>
      </c>
    </row>
    <row r="20" spans="1:27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15461.933615769492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444.0648114686195</v>
      </c>
    </row>
    <row r="21" spans="1:27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15398.900594740255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441.31615681251009</v>
      </c>
    </row>
    <row r="22" spans="1:27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3307.3064946102791</v>
      </c>
      <c r="K22">
        <f>IF(ISBLANK(HLOOKUP(K$1, m_preprocess!$1:$1048576, $D22, FALSE)), "", HLOOKUP(K$1, m_preprocess!$1:$1048576, $D22, FALSE))</f>
        <v>15498.996715481466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442.90636702617553</v>
      </c>
    </row>
    <row r="23" spans="1:27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15591.481783878604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443.94791512017161</v>
      </c>
    </row>
    <row r="24" spans="1:27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15703.284953963632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450.04949477887618</v>
      </c>
    </row>
    <row r="25" spans="1:27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16097.499204362313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452.33387468869256</v>
      </c>
    </row>
    <row r="26" spans="1:27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16161.867010967768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452.28179562584626</v>
      </c>
    </row>
    <row r="27" spans="1:27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16441.612385921428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459.22699304206128</v>
      </c>
    </row>
    <row r="28" spans="1:27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3911.7122880743627</v>
      </c>
      <c r="K28">
        <f>IF(ISBLANK(HLOOKUP(K$1, m_preprocess!$1:$1048576, $D28, FALSE)), "", HLOOKUP(K$1, m_preprocess!$1:$1048576, $D28, FALSE))</f>
        <v>16839.198094105868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460.1072430072291</v>
      </c>
    </row>
    <row r="29" spans="1:27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16949.033824362876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459.19839253561713</v>
      </c>
    </row>
    <row r="30" spans="1:27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17083.213304455414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457.77352867320337</v>
      </c>
    </row>
    <row r="31" spans="1:27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17392.104557874693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455.90768195657233</v>
      </c>
    </row>
    <row r="32" spans="1:27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17477.499244031798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460.85840821176822</v>
      </c>
    </row>
    <row r="33" spans="1:27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17427.936276772569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461.85751957029674</v>
      </c>
    </row>
    <row r="34" spans="1:27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3791.0068237821579</v>
      </c>
      <c r="K34">
        <f>IF(ISBLANK(HLOOKUP(K$1, m_preprocess!$1:$1048576, $D34, FALSE)), "", HLOOKUP(K$1, m_preprocess!$1:$1048576, $D34, FALSE))</f>
        <v>17689.96174558784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466.69537920214026</v>
      </c>
    </row>
    <row r="35" spans="1:27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17774.957586253564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474.87471802762997</v>
      </c>
    </row>
    <row r="36" spans="1:27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17853.385385600257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488.23375417863451</v>
      </c>
    </row>
    <row r="37" spans="1:27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18487.574864747388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494.43673073106436</v>
      </c>
    </row>
    <row r="38" spans="1:27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19010.653310233894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495.24969351052556</v>
      </c>
    </row>
    <row r="39" spans="1:27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4280.4166574284036</v>
      </c>
      <c r="K39">
        <f>IF(ISBLANK(HLOOKUP(K$1, m_preprocess!$1:$1048576, $D39, FALSE)), "", HLOOKUP(K$1, m_preprocess!$1:$1048576, $D39, FALSE))</f>
        <v>19414.018910865518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499.51807714371853</v>
      </c>
    </row>
    <row r="40" spans="1:27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19468.167608269592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499.18798429871623</v>
      </c>
    </row>
    <row r="41" spans="1:27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19535.116626494131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491.00805585129143</v>
      </c>
    </row>
    <row r="42" spans="1:27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4132.8046004028356</v>
      </c>
      <c r="K42">
        <f>IF(ISBLANK(HLOOKUP(K$1, m_preprocess!$1:$1048576, $D42, FALSE)), "", HLOOKUP(K$1, m_preprocess!$1:$1048576, $D42, FALSE))</f>
        <v>19670.83494625588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490.21639477375879</v>
      </c>
    </row>
    <row r="43" spans="1:27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20154.40229868763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494.06908120069244</v>
      </c>
    </row>
    <row r="44" spans="1:27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4038.3427834944164</v>
      </c>
      <c r="K44">
        <f>IF(ISBLANK(HLOOKUP(K$1, m_preprocess!$1:$1048576, $D44, FALSE)), "", HLOOKUP(K$1, m_preprocess!$1:$1048576, $D44, FALSE))</f>
        <v>20428.648610550266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498.54500185423831</v>
      </c>
    </row>
    <row r="45" spans="1:27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4035.1902319063734</v>
      </c>
      <c r="K45">
        <f>IF(ISBLANK(HLOOKUP(K$1, m_preprocess!$1:$1048576, $D45, FALSE)), "", HLOOKUP(K$1, m_preprocess!$1:$1048576, $D45, FALSE))</f>
        <v>20469.780248300172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500.53900709597423</v>
      </c>
    </row>
    <row r="46" spans="1:27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4170.8500146182623</v>
      </c>
      <c r="K46">
        <f>IF(ISBLANK(HLOOKUP(K$1, m_preprocess!$1:$1048576, $D46, FALSE)), "", HLOOKUP(K$1, m_preprocess!$1:$1048576, $D46, FALSE))</f>
        <v>20518.590158716837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503.36154952658927</v>
      </c>
    </row>
    <row r="47" spans="1:27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20664.414378563808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506.4392891731847</v>
      </c>
    </row>
    <row r="48" spans="1:27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20804.523718072571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515.97471760604378</v>
      </c>
    </row>
    <row r="49" spans="1:27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21331.151416623819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525.23806815167359</v>
      </c>
    </row>
    <row r="50" spans="1:27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21596.88869839202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517.20627732831201</v>
      </c>
    </row>
    <row r="51" spans="1:27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21776.720056545317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519.69816466066072</v>
      </c>
    </row>
    <row r="52" spans="1:27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21929.327907543542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524.58802609257907</v>
      </c>
    </row>
    <row r="53" spans="1:27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22038.666255283999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529.47832698205207</v>
      </c>
    </row>
    <row r="54" spans="1:27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22189.151194645325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533.21998968196715</v>
      </c>
    </row>
    <row r="55" spans="1:27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22782.544660114334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534.10825870014514</v>
      </c>
    </row>
    <row r="56" spans="1:27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22745.743313135219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536.43321333890594</v>
      </c>
    </row>
    <row r="57" spans="1:27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22818.578674191616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541.77785042888593</v>
      </c>
    </row>
    <row r="58" spans="1:27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4735.7652870307684</v>
      </c>
      <c r="K58">
        <f>IF(ISBLANK(HLOOKUP(K$1, m_preprocess!$1:$1048576, $D58, FALSE)), "", HLOOKUP(K$1, m_preprocess!$1:$1048576, $D58, FALSE))</f>
        <v>23128.987993914892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538.57337908972147</v>
      </c>
    </row>
    <row r="59" spans="1:27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23220.483378128392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539.06366333543474</v>
      </c>
    </row>
    <row r="60" spans="1:27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23636.651525408572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555.22127872195438</v>
      </c>
    </row>
    <row r="61" spans="1:27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5097.1372126737542</v>
      </c>
      <c r="K61">
        <f>IF(ISBLANK(HLOOKUP(K$1, m_preprocess!$1:$1048576, $D61, FALSE)), "", HLOOKUP(K$1, m_preprocess!$1:$1048576, $D61, FALSE))</f>
        <v>24292.717420917863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560.37537158776365</v>
      </c>
    </row>
    <row r="62" spans="1:27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24231.986941512147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555.64914335450737</v>
      </c>
    </row>
    <row r="63" spans="1:27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24698.221885620613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567.18816152533691</v>
      </c>
    </row>
    <row r="64" spans="1:27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24854.457736672033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567.33990796197179</v>
      </c>
    </row>
    <row r="65" spans="1:27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24852.737291822337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567.5606373029857</v>
      </c>
    </row>
    <row r="66" spans="1:27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4754.7576483467101</v>
      </c>
      <c r="K66">
        <f>IF(ISBLANK(HLOOKUP(K$1, m_preprocess!$1:$1048576, $D66, FALSE)), "", HLOOKUP(K$1, m_preprocess!$1:$1048576, $D66, FALSE))</f>
        <v>25248.287936007076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569.00190189804459</v>
      </c>
    </row>
    <row r="67" spans="1:27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25475.441135202076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569.15137363507017</v>
      </c>
    </row>
    <row r="68" spans="1:27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26019.985299182703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565.34531832540665</v>
      </c>
    </row>
    <row r="69" spans="1:27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4254.6213785621012</v>
      </c>
      <c r="K69">
        <f>IF(ISBLANK(HLOOKUP(K$1, m_preprocess!$1:$1048576, $D69, FALSE)), "", HLOOKUP(K$1, m_preprocess!$1:$1048576, $D69, FALSE))</f>
        <v>25902.714716473911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565.79629585977773</v>
      </c>
    </row>
    <row r="70" spans="1:27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25675.483510286154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561.92687945858893</v>
      </c>
    </row>
    <row r="71" spans="1:27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25502.841447086077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556.85004158668914</v>
      </c>
    </row>
    <row r="72" spans="1:27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25493.411627724141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559.25612150386905</v>
      </c>
    </row>
    <row r="73" spans="1:27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25647.455964661389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556.35829612789689</v>
      </c>
    </row>
    <row r="74" spans="1:27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25832.211591860134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564.63303348256977</v>
      </c>
    </row>
    <row r="75" spans="1:27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4627.2991120509714</v>
      </c>
      <c r="K75">
        <f>IF(ISBLANK(HLOOKUP(K$1, m_preprocess!$1:$1048576, $D75, FALSE)), "", HLOOKUP(K$1, m_preprocess!$1:$1048576, $D75, FALSE))</f>
        <v>25760.26818108009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565.36092615970824</v>
      </c>
    </row>
    <row r="76" spans="1:27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25648.465345666613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552.06674566116089</v>
      </c>
    </row>
    <row r="77" spans="1:27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25767.634123014381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551.59434060981835</v>
      </c>
    </row>
    <row r="78" spans="1:27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4554.7836379264945</v>
      </c>
      <c r="K78">
        <f>IF(ISBLANK(HLOOKUP(K$1, m_preprocess!$1:$1048576, $D78, FALSE)), "", HLOOKUP(K$1, m_preprocess!$1:$1048576, $D78, FALSE))</f>
        <v>26460.836244054321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553.94031384578022</v>
      </c>
    </row>
    <row r="79" spans="1:27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27168.414552840506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553.69496523747841</v>
      </c>
    </row>
    <row r="80" spans="1:27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27047.63032702569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558.14973469022186</v>
      </c>
    </row>
    <row r="81" spans="1:27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4405.5256185112321</v>
      </c>
      <c r="K81">
        <f>IF(ISBLANK(HLOOKUP(K$1, m_preprocess!$1:$1048576, $D81, FALSE)), "", HLOOKUP(K$1, m_preprocess!$1:$1048576, $D81, FALSE))</f>
        <v>26856.997579042996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559.33153264909868</v>
      </c>
    </row>
    <row r="82" spans="1:27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27219.790469321219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563.18054013087669</v>
      </c>
    </row>
    <row r="83" spans="1:27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27229.836945229585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564.47329520173298</v>
      </c>
    </row>
    <row r="84" spans="1:27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27493.056775640376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571.06961821725668</v>
      </c>
    </row>
    <row r="85" spans="1:27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27588.441198886325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567.37943775812903</v>
      </c>
    </row>
    <row r="86" spans="1:27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27906.622505533102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>
        <f>IF(ISBLANK(HLOOKUP(Y$1, m_preprocess!$1:$1048576, $D86, FALSE)), "", HLOOKUP(Y$1, m_preprocess!$1:$1048576, $D86, FALSE))</f>
        <v>383.6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566.75543330633593</v>
      </c>
    </row>
    <row r="87" spans="1:27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27319.463372083203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>
        <f>IF(ISBLANK(HLOOKUP(Y$1, m_preprocess!$1:$1048576, $D87, FALSE)), "", HLOOKUP(Y$1, m_preprocess!$1:$1048576, $D87, FALSE))</f>
        <v>355.8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557.48337523344003</v>
      </c>
    </row>
    <row r="88" spans="1:27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4843.7970297896127</v>
      </c>
      <c r="K88">
        <f>IF(ISBLANK(HLOOKUP(K$1, m_preprocess!$1:$1048576, $D88, FALSE)), "", HLOOKUP(K$1, m_preprocess!$1:$1048576, $D88, FALSE))</f>
        <v>27040.049271601099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>
        <f>IF(ISBLANK(HLOOKUP(Y$1, m_preprocess!$1:$1048576, $D88, FALSE)), "", HLOOKUP(Y$1, m_preprocess!$1:$1048576, $D88, FALSE))</f>
        <v>398.8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554.06430487005446</v>
      </c>
    </row>
    <row r="89" spans="1:27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27257.010206907853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>
        <f>IF(ISBLANK(HLOOKUP(Y$1, m_preprocess!$1:$1048576, $D89, FALSE)), "", HLOOKUP(Y$1, m_preprocess!$1:$1048576, $D89, FALSE))</f>
        <v>391.5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555.39668542782908</v>
      </c>
    </row>
    <row r="90" spans="1:27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27548.835590339302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>
        <f>IF(ISBLANK(HLOOKUP(Y$1, m_preprocess!$1:$1048576, $D90, FALSE)), "", HLOOKUP(Y$1, m_preprocess!$1:$1048576, $D90, FALSE))</f>
        <v>388.9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556.0149352573668</v>
      </c>
    </row>
    <row r="91" spans="1:27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27754.98562345016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>
        <f>IF(ISBLANK(HLOOKUP(Y$1, m_preprocess!$1:$1048576, $D91, FALSE)), "", HLOOKUP(Y$1, m_preprocess!$1:$1048576, $D91, FALSE))</f>
        <v>346.3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556.82718622836057</v>
      </c>
    </row>
    <row r="92" spans="1:27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27938.864173676728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>
        <f>IF(ISBLANK(HLOOKUP(Y$1, m_preprocess!$1:$1048576, $D92, FALSE)), "", HLOOKUP(Y$1, m_preprocess!$1:$1048576, $D92, FALSE))</f>
        <v>396.4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558.93711013369955</v>
      </c>
    </row>
    <row r="93" spans="1:27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27636.221850885748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>
        <f>IF(ISBLANK(HLOOKUP(Y$1, m_preprocess!$1:$1048576, $D93, FALSE)), "", HLOOKUP(Y$1, m_preprocess!$1:$1048576, $D93, FALSE))</f>
        <v>371.6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557.49016367664615</v>
      </c>
    </row>
    <row r="94" spans="1:27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27427.466199104252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>
        <f>IF(ISBLANK(HLOOKUP(Y$1, m_preprocess!$1:$1048576, $D94, FALSE)), "", HLOOKUP(Y$1, m_preprocess!$1:$1048576, $D94, FALSE))</f>
        <v>369.1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555.46062843336597</v>
      </c>
    </row>
    <row r="95" spans="1:27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27555.647632314642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>
        <f>IF(ISBLANK(HLOOKUP(Y$1, m_preprocess!$1:$1048576, $D95, FALSE)), "", HLOOKUP(Y$1, m_preprocess!$1:$1048576, $D95, FALSE))</f>
        <v>409.8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554.46024065259428</v>
      </c>
    </row>
    <row r="96" spans="1:27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27796.022228819413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>
        <f>IF(ISBLANK(HLOOKUP(Y$1, m_preprocess!$1:$1048576, $D96, FALSE)), "", HLOOKUP(Y$1, m_preprocess!$1:$1048576, $D96, FALSE))</f>
        <v>395.6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559.94481911449964</v>
      </c>
    </row>
    <row r="97" spans="1:27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28606.055631601066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>
        <f>IF(ISBLANK(HLOOKUP(Y$1, m_preprocess!$1:$1048576, $D97, FALSE)), "", HLOOKUP(Y$1, m_preprocess!$1:$1048576, $D97, FALSE))</f>
        <v>394.6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565.18513121717206</v>
      </c>
    </row>
    <row r="98" spans="1:27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29138.998750513645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>
        <f>IF(ISBLANK(HLOOKUP(Y$1, m_preprocess!$1:$1048576, $D98, FALSE)), "", HLOOKUP(Y$1, m_preprocess!$1:$1048576, $D98, FALSE))</f>
        <v>381.5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562.77208299686515</v>
      </c>
    </row>
    <row r="99" spans="1:27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5083.7428264052505</v>
      </c>
      <c r="K99">
        <f>IF(ISBLANK(HLOOKUP(K$1, m_preprocess!$1:$1048576, $D99, FALSE)), "", HLOOKUP(K$1, m_preprocess!$1:$1048576, $D99, FALSE))</f>
        <v>28858.074646122561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>
        <f>IF(ISBLANK(HLOOKUP(Y$1, m_preprocess!$1:$1048576, $D99, FALSE)), "", HLOOKUP(Y$1, m_preprocess!$1:$1048576, $D99, FALSE))</f>
        <v>355.8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568.86179194113174</v>
      </c>
    </row>
    <row r="100" spans="1:27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5394.8900797787373</v>
      </c>
      <c r="K100">
        <f>IF(ISBLANK(HLOOKUP(K$1, m_preprocess!$1:$1048576, $D100, FALSE)), "", HLOOKUP(K$1, m_preprocess!$1:$1048576, $D100, FALSE))</f>
        <v>28628.885689264898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>
        <f>IF(ISBLANK(HLOOKUP(Y$1, m_preprocess!$1:$1048576, $D100, FALSE)), "", HLOOKUP(Y$1, m_preprocess!$1:$1048576, $D100, FALSE))</f>
        <v>395.3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568.63801474332024</v>
      </c>
    </row>
    <row r="101" spans="1:27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29066.407519133008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>
        <f>IF(ISBLANK(HLOOKUP(Y$1, m_preprocess!$1:$1048576, $D101, FALSE)), "", HLOOKUP(Y$1, m_preprocess!$1:$1048576, $D101, FALSE))</f>
        <v>374.8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570.47143496590002</v>
      </c>
    </row>
    <row r="102" spans="1:27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29168.052044938224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>
        <f>IF(ISBLANK(HLOOKUP(Y$1, m_preprocess!$1:$1048576, $D102, FALSE)), "", HLOOKUP(Y$1, m_preprocess!$1:$1048576, $D102, FALSE))</f>
        <v>413.7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572.58101675518571</v>
      </c>
    </row>
    <row r="103" spans="1:27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5371.5721637292472</v>
      </c>
      <c r="K103">
        <f>IF(ISBLANK(HLOOKUP(K$1, m_preprocess!$1:$1048576, $D103, FALSE)), "", HLOOKUP(K$1, m_preprocess!$1:$1048576, $D103, FALSE))</f>
        <v>29313.759330069639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>
        <f>IF(ISBLANK(HLOOKUP(Y$1, m_preprocess!$1:$1048576, $D103, FALSE)), "", HLOOKUP(Y$1, m_preprocess!$1:$1048576, $D103, FALSE))</f>
        <v>379.9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577.80943966141876</v>
      </c>
    </row>
    <row r="104" spans="1:27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5350.9673565637922</v>
      </c>
      <c r="K104">
        <f>IF(ISBLANK(HLOOKUP(K$1, m_preprocess!$1:$1048576, $D104, FALSE)), "", HLOOKUP(K$1, m_preprocess!$1:$1048576, $D104, FALSE))</f>
        <v>29447.314847855945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>
        <f>IF(ISBLANK(HLOOKUP(Y$1, m_preprocess!$1:$1048576, $D104, FALSE)), "", HLOOKUP(Y$1, m_preprocess!$1:$1048576, $D104, FALSE))</f>
        <v>404.6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589.06465255137414</v>
      </c>
    </row>
    <row r="105" spans="1:27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29033.422594661057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>
        <f>IF(ISBLANK(HLOOKUP(Y$1, m_preprocess!$1:$1048576, $D105, FALSE)), "", HLOOKUP(Y$1, m_preprocess!$1:$1048576, $D105, FALSE))</f>
        <v>404.3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581.0249885719436</v>
      </c>
    </row>
    <row r="106" spans="1:27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28777.85789536489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>
        <f>IF(ISBLANK(HLOOKUP(Y$1, m_preprocess!$1:$1048576, $D106, FALSE)), "", HLOOKUP(Y$1, m_preprocess!$1:$1048576, $D106, FALSE))</f>
        <v>401.2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584.79992612197373</v>
      </c>
    </row>
    <row r="107" spans="1:27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29071.417649545259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>
        <f>IF(ISBLANK(HLOOKUP(Y$1, m_preprocess!$1:$1048576, $D107, FALSE)), "", HLOOKUP(Y$1, m_preprocess!$1:$1048576, $D107, FALSE))</f>
        <v>417.1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589.62624091779435</v>
      </c>
    </row>
    <row r="108" spans="1:27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29290.078358990279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>
        <f>IF(ISBLANK(HLOOKUP(Y$1, m_preprocess!$1:$1048576, $D108, FALSE)), "", HLOOKUP(Y$1, m_preprocess!$1:$1048576, $D108, FALSE))</f>
        <v>396.1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589.51778879807432</v>
      </c>
    </row>
    <row r="109" spans="1:27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5724.1460955789371</v>
      </c>
      <c r="K109">
        <f>IF(ISBLANK(HLOOKUP(K$1, m_preprocess!$1:$1048576, $D109, FALSE)), "", HLOOKUP(K$1, m_preprocess!$1:$1048576, $D109, FALSE))</f>
        <v>29830.035000341592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>
        <f>IF(ISBLANK(HLOOKUP(Y$1, m_preprocess!$1:$1048576, $D109, FALSE)), "", HLOOKUP(Y$1, m_preprocess!$1:$1048576, $D109, FALSE))</f>
        <v>414.7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591.98045393257632</v>
      </c>
    </row>
    <row r="110" spans="1:27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30171.434898261527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379.4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598.15042634719566</v>
      </c>
    </row>
    <row r="111" spans="1:27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30328.533945613395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339.1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594.71634056124356</v>
      </c>
    </row>
    <row r="112" spans="1:27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30241.031634769548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384.5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587.4532528301803</v>
      </c>
    </row>
    <row r="113" spans="1:27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30431.643691229361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357.5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579.43252125040715</v>
      </c>
    </row>
    <row r="114" spans="1:27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30308.928659683177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396.8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579.11568267333405</v>
      </c>
    </row>
    <row r="115" spans="1:27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30561.693741824125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376.8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592.69212058882306</v>
      </c>
    </row>
    <row r="116" spans="1:27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30699.560013389699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345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589.98327814572872</v>
      </c>
    </row>
    <row r="117" spans="1:27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5894.8373360737532</v>
      </c>
      <c r="K117">
        <f>IF(ISBLANK(HLOOKUP(K$1, m_preprocess!$1:$1048576, $D117, FALSE)), "", HLOOKUP(K$1, m_preprocess!$1:$1048576, $D117, FALSE))</f>
        <v>30436.725500051965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381.5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589.35492200927581</v>
      </c>
    </row>
    <row r="118" spans="1:27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30485.268734199242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366.8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589.8857009432104</v>
      </c>
    </row>
    <row r="119" spans="1:27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30368.669425856486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389.9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582.31501054237538</v>
      </c>
    </row>
    <row r="120" spans="1:27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31067.821752658499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395.1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582.62806753551956</v>
      </c>
    </row>
    <row r="121" spans="1:27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31417.655649974215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468.2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586.88707765434549</v>
      </c>
    </row>
    <row r="122" spans="1:27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31496.635746770669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49.8</v>
      </c>
      <c r="Y122">
        <f>IF(ISBLANK(HLOOKUP(Y$1, m_preprocess!$1:$1048576, $D122, FALSE)), "", HLOOKUP(Y$1, m_preprocess!$1:$1048576, $D122, FALSE))</f>
        <v>391.5</v>
      </c>
      <c r="Z122" t="str">
        <f>IF(ISBLANK(HLOOKUP(Z$1, m_preprocess!$1:$1048576, $D122, FALSE)), "", HLOOKUP(Z$1, m_preprocess!$1:$1048576, $D122, FALSE))</f>
        <v/>
      </c>
      <c r="AA122">
        <f>IF(ISBLANK(HLOOKUP(AA$1, m_preprocess!$1:$1048576, $D122, FALSE)), "", HLOOKUP(AA$1, m_preprocess!$1:$1048576, $D122, FALSE))</f>
        <v>590.95184616301776</v>
      </c>
    </row>
    <row r="123" spans="1:27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31393.107250150952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45.5</v>
      </c>
      <c r="Y123">
        <f>IF(ISBLANK(HLOOKUP(Y$1, m_preprocess!$1:$1048576, $D123, FALSE)), "", HLOOKUP(Y$1, m_preprocess!$1:$1048576, $D123, FALSE))</f>
        <v>371.9</v>
      </c>
      <c r="Z123" t="str">
        <f>IF(ISBLANK(HLOOKUP(Z$1, m_preprocess!$1:$1048576, $D123, FALSE)), "", HLOOKUP(Z$1, m_preprocess!$1:$1048576, $D123, FALSE))</f>
        <v/>
      </c>
      <c r="AA123">
        <f>IF(ISBLANK(HLOOKUP(AA$1, m_preprocess!$1:$1048576, $D123, FALSE)), "", HLOOKUP(AA$1, m_preprocess!$1:$1048576, $D123, FALSE))</f>
        <v>586.09797920000005</v>
      </c>
    </row>
    <row r="124" spans="1:27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31772.757078565086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59</v>
      </c>
      <c r="Y124">
        <f>IF(ISBLANK(HLOOKUP(Y$1, m_preprocess!$1:$1048576, $D124, FALSE)), "", HLOOKUP(Y$1, m_preprocess!$1:$1048576, $D124, FALSE))</f>
        <v>422.6</v>
      </c>
      <c r="Z124" t="str">
        <f>IF(ISBLANK(HLOOKUP(Z$1, m_preprocess!$1:$1048576, $D124, FALSE)), "", HLOOKUP(Z$1, m_preprocess!$1:$1048576, $D124, FALSE))</f>
        <v/>
      </c>
      <c r="AA124">
        <f>IF(ISBLANK(HLOOKUP(AA$1, m_preprocess!$1:$1048576, $D124, FALSE)), "", HLOOKUP(AA$1, m_preprocess!$1:$1048576, $D124, FALSE))</f>
        <v>571.66970373808465</v>
      </c>
    </row>
    <row r="125" spans="1:27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31479.616212067594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53.6</v>
      </c>
      <c r="Y125">
        <f>IF(ISBLANK(HLOOKUP(Y$1, m_preprocess!$1:$1048576, $D125, FALSE)), "", HLOOKUP(Y$1, m_preprocess!$1:$1048576, $D125, FALSE))</f>
        <v>387.1</v>
      </c>
      <c r="Z125" t="str">
        <f>IF(ISBLANK(HLOOKUP(Z$1, m_preprocess!$1:$1048576, $D125, FALSE)), "", HLOOKUP(Z$1, m_preprocess!$1:$1048576, $D125, FALSE))</f>
        <v/>
      </c>
      <c r="AA125">
        <f>IF(ISBLANK(HLOOKUP(AA$1, m_preprocess!$1:$1048576, $D125, FALSE)), "", HLOOKUP(AA$1, m_preprocess!$1:$1048576, $D125, FALSE))</f>
        <v>580.83334132388302</v>
      </c>
    </row>
    <row r="126" spans="1:27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7002.4993275497818</v>
      </c>
      <c r="K126">
        <f>IF(ISBLANK(HLOOKUP(K$1, m_preprocess!$1:$1048576, $D126, FALSE)), "", HLOOKUP(K$1, m_preprocess!$1:$1048576, $D126, FALSE))</f>
        <v>30703.139086142448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59.3</v>
      </c>
      <c r="Y126">
        <f>IF(ISBLANK(HLOOKUP(Y$1, m_preprocess!$1:$1048576, $D126, FALSE)), "", HLOOKUP(Y$1, m_preprocess!$1:$1048576, $D126, FALSE))</f>
        <v>408.8</v>
      </c>
      <c r="Z126" t="str">
        <f>IF(ISBLANK(HLOOKUP(Z$1, m_preprocess!$1:$1048576, $D126, FALSE)), "", HLOOKUP(Z$1, m_preprocess!$1:$1048576, $D126, FALSE))</f>
        <v/>
      </c>
      <c r="AA126">
        <f>IF(ISBLANK(HLOOKUP(AA$1, m_preprocess!$1:$1048576, $D126, FALSE)), "", HLOOKUP(AA$1, m_preprocess!$1:$1048576, $D126, FALSE))</f>
        <v>587.61107781802286</v>
      </c>
    </row>
    <row r="127" spans="1:27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30421.502541002235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55.6</v>
      </c>
      <c r="Y127">
        <f>IF(ISBLANK(HLOOKUP(Y$1, m_preprocess!$1:$1048576, $D127, FALSE)), "", HLOOKUP(Y$1, m_preprocess!$1:$1048576, $D127, FALSE))</f>
        <v>416.4</v>
      </c>
      <c r="Z127" t="str">
        <f>IF(ISBLANK(HLOOKUP(Z$1, m_preprocess!$1:$1048576, $D127, FALSE)), "", HLOOKUP(Z$1, m_preprocess!$1:$1048576, $D127, FALSE))</f>
        <v/>
      </c>
      <c r="AA127">
        <f>IF(ISBLANK(HLOOKUP(AA$1, m_preprocess!$1:$1048576, $D127, FALSE)), "", HLOOKUP(AA$1, m_preprocess!$1:$1048576, $D127, FALSE))</f>
        <v>585.3544763767876</v>
      </c>
    </row>
    <row r="128" spans="1:27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30028.666704037107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54.6</v>
      </c>
      <c r="Y128">
        <f>IF(ISBLANK(HLOOKUP(Y$1, m_preprocess!$1:$1048576, $D128, FALSE)), "", HLOOKUP(Y$1, m_preprocess!$1:$1048576, $D128, FALSE))</f>
        <v>427.4</v>
      </c>
      <c r="Z128" t="str">
        <f>IF(ISBLANK(HLOOKUP(Z$1, m_preprocess!$1:$1048576, $D128, FALSE)), "", HLOOKUP(Z$1, m_preprocess!$1:$1048576, $D128, FALSE))</f>
        <v/>
      </c>
      <c r="AA128">
        <f>IF(ISBLANK(HLOOKUP(AA$1, m_preprocess!$1:$1048576, $D128, FALSE)), "", HLOOKUP(AA$1, m_preprocess!$1:$1048576, $D128, FALSE))</f>
        <v>589.71964321850658</v>
      </c>
    </row>
    <row r="129" spans="1:27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29668.533371279325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58.8</v>
      </c>
      <c r="Y129">
        <f>IF(ISBLANK(HLOOKUP(Y$1, m_preprocess!$1:$1048576, $D129, FALSE)), "", HLOOKUP(Y$1, m_preprocess!$1:$1048576, $D129, FALSE))</f>
        <v>388.6</v>
      </c>
      <c r="Z129" t="str">
        <f>IF(ISBLANK(HLOOKUP(Z$1, m_preprocess!$1:$1048576, $D129, FALSE)), "", HLOOKUP(Z$1, m_preprocess!$1:$1048576, $D129, FALSE))</f>
        <v/>
      </c>
      <c r="AA129">
        <f>IF(ISBLANK(HLOOKUP(AA$1, m_preprocess!$1:$1048576, $D129, FALSE)), "", HLOOKUP(AA$1, m_preprocess!$1:$1048576, $D129, FALSE))</f>
        <v>589.30085539233414</v>
      </c>
    </row>
    <row r="130" spans="1:27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29945.912165425842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54</v>
      </c>
      <c r="Y130">
        <f>IF(ISBLANK(HLOOKUP(Y$1, m_preprocess!$1:$1048576, $D130, FALSE)), "", HLOOKUP(Y$1, m_preprocess!$1:$1048576, $D130, FALSE))</f>
        <v>397.8</v>
      </c>
      <c r="Z130" t="str">
        <f>IF(ISBLANK(HLOOKUP(Z$1, m_preprocess!$1:$1048576, $D130, FALSE)), "", HLOOKUP(Z$1, m_preprocess!$1:$1048576, $D130, FALSE))</f>
        <v/>
      </c>
      <c r="AA130">
        <f>IF(ISBLANK(HLOOKUP(AA$1, m_preprocess!$1:$1048576, $D130, FALSE)), "", HLOOKUP(AA$1, m_preprocess!$1:$1048576, $D130, FALSE))</f>
        <v>587.08290491294213</v>
      </c>
    </row>
    <row r="131" spans="1:27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30110.518605371137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57.7</v>
      </c>
      <c r="Y131">
        <f>IF(ISBLANK(HLOOKUP(Y$1, m_preprocess!$1:$1048576, $D131, FALSE)), "", HLOOKUP(Y$1, m_preprocess!$1:$1048576, $D131, FALSE))</f>
        <v>423.8</v>
      </c>
      <c r="Z131" t="str">
        <f>IF(ISBLANK(HLOOKUP(Z$1, m_preprocess!$1:$1048576, $D131, FALSE)), "", HLOOKUP(Z$1, m_preprocess!$1:$1048576, $D131, FALSE))</f>
        <v/>
      </c>
      <c r="AA131">
        <f>IF(ISBLANK(HLOOKUP(AA$1, m_preprocess!$1:$1048576, $D131, FALSE)), "", HLOOKUP(AA$1, m_preprocess!$1:$1048576, $D131, FALSE))</f>
        <v>589.71832347256043</v>
      </c>
    </row>
    <row r="132" spans="1:27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30017.497704862773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55.5</v>
      </c>
      <c r="Y132">
        <f>IF(ISBLANK(HLOOKUP(Y$1, m_preprocess!$1:$1048576, $D132, FALSE)), "", HLOOKUP(Y$1, m_preprocess!$1:$1048576, $D132, FALSE))</f>
        <v>410.8</v>
      </c>
      <c r="Z132" t="str">
        <f>IF(ISBLANK(HLOOKUP(Z$1, m_preprocess!$1:$1048576, $D132, FALSE)), "", HLOOKUP(Z$1, m_preprocess!$1:$1048576, $D132, FALSE))</f>
        <v/>
      </c>
      <c r="AA132">
        <f>IF(ISBLANK(HLOOKUP(AA$1, m_preprocess!$1:$1048576, $D132, FALSE)), "", HLOOKUP(AA$1, m_preprocess!$1:$1048576, $D132, FALSE))</f>
        <v>600.4465468622783</v>
      </c>
    </row>
    <row r="133" spans="1:27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7544.0384437820585</v>
      </c>
      <c r="K133">
        <f>IF(ISBLANK(HLOOKUP(K$1, m_preprocess!$1:$1048576, $D133, FALSE)), "", HLOOKUP(K$1, m_preprocess!$1:$1048576, $D133, FALSE))</f>
        <v>30519.575979910423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79.099999999999994</v>
      </c>
      <c r="Y133">
        <f>IF(ISBLANK(HLOOKUP(Y$1, m_preprocess!$1:$1048576, $D133, FALSE)), "", HLOOKUP(Y$1, m_preprocess!$1:$1048576, $D133, FALSE))</f>
        <v>457.5</v>
      </c>
      <c r="Z133" t="str">
        <f>IF(ISBLANK(HLOOKUP(Z$1, m_preprocess!$1:$1048576, $D133, FALSE)), "", HLOOKUP(Z$1, m_preprocess!$1:$1048576, $D133, FALSE))</f>
        <v/>
      </c>
      <c r="AA133">
        <f>IF(ISBLANK(HLOOKUP(AA$1, m_preprocess!$1:$1048576, $D133, FALSE)), "", HLOOKUP(AA$1, m_preprocess!$1:$1048576, $D133, FALSE))</f>
        <v>605.83625873712003</v>
      </c>
    </row>
    <row r="134" spans="1:27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30995.360589994154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52.1</v>
      </c>
      <c r="Y134">
        <f>IF(ISBLANK(HLOOKUP(Y$1, m_preprocess!$1:$1048576, $D134, FALSE)), "", HLOOKUP(Y$1, m_preprocess!$1:$1048576, $D134, FALSE))</f>
        <v>384.7</v>
      </c>
      <c r="Z134" t="str">
        <f>IF(ISBLANK(HLOOKUP(Z$1, m_preprocess!$1:$1048576, $D134, FALSE)), "", HLOOKUP(Z$1, m_preprocess!$1:$1048576, $D134, FALSE))</f>
        <v/>
      </c>
      <c r="AA134">
        <f>IF(ISBLANK(HLOOKUP(AA$1, m_preprocess!$1:$1048576, $D134, FALSE)), "", HLOOKUP(AA$1, m_preprocess!$1:$1048576, $D134, FALSE))</f>
        <v>620.07055559022058</v>
      </c>
    </row>
    <row r="135" spans="1:27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31162.636956692757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49.2</v>
      </c>
      <c r="Y135">
        <f>IF(ISBLANK(HLOOKUP(Y$1, m_preprocess!$1:$1048576, $D135, FALSE)), "", HLOOKUP(Y$1, m_preprocess!$1:$1048576, $D135, FALSE))</f>
        <v>387.1</v>
      </c>
      <c r="Z135" t="str">
        <f>IF(ISBLANK(HLOOKUP(Z$1, m_preprocess!$1:$1048576, $D135, FALSE)), "", HLOOKUP(Z$1, m_preprocess!$1:$1048576, $D135, FALSE))</f>
        <v/>
      </c>
      <c r="AA135">
        <f>IF(ISBLANK(HLOOKUP(AA$1, m_preprocess!$1:$1048576, $D135, FALSE)), "", HLOOKUP(AA$1, m_preprocess!$1:$1048576, $D135, FALSE))</f>
        <v>620.78696026837349</v>
      </c>
    </row>
    <row r="136" spans="1:27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8155.471256462205</v>
      </c>
      <c r="K136">
        <f>IF(ISBLANK(HLOOKUP(K$1, m_preprocess!$1:$1048576, $D136, FALSE)), "", HLOOKUP(K$1, m_preprocess!$1:$1048576, $D136, FALSE))</f>
        <v>31857.68342332972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59.4</v>
      </c>
      <c r="Y136">
        <f>IF(ISBLANK(HLOOKUP(Y$1, m_preprocess!$1:$1048576, $D136, FALSE)), "", HLOOKUP(Y$1, m_preprocess!$1:$1048576, $D136, FALSE))</f>
        <v>438.1</v>
      </c>
      <c r="Z136" t="str">
        <f>IF(ISBLANK(HLOOKUP(Z$1, m_preprocess!$1:$1048576, $D136, FALSE)), "", HLOOKUP(Z$1, m_preprocess!$1:$1048576, $D136, FALSE))</f>
        <v/>
      </c>
      <c r="AA136">
        <f>IF(ISBLANK(HLOOKUP(AA$1, m_preprocess!$1:$1048576, $D136, FALSE)), "", HLOOKUP(AA$1, m_preprocess!$1:$1048576, $D136, FALSE))</f>
        <v>629.52941022843504</v>
      </c>
    </row>
    <row r="137" spans="1:27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31756.223811894972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56.9</v>
      </c>
      <c r="Y137">
        <f>IF(ISBLANK(HLOOKUP(Y$1, m_preprocess!$1:$1048576, $D137, FALSE)), "", HLOOKUP(Y$1, m_preprocess!$1:$1048576, $D137, FALSE))</f>
        <v>436</v>
      </c>
      <c r="Z137" t="str">
        <f>IF(ISBLANK(HLOOKUP(Z$1, m_preprocess!$1:$1048576, $D137, FALSE)), "", HLOOKUP(Z$1, m_preprocess!$1:$1048576, $D137, FALSE))</f>
        <v/>
      </c>
      <c r="AA137">
        <f>IF(ISBLANK(HLOOKUP(AA$1, m_preprocess!$1:$1048576, $D137, FALSE)), "", HLOOKUP(AA$1, m_preprocess!$1:$1048576, $D137, FALSE))</f>
        <v>635.54313837188033</v>
      </c>
    </row>
    <row r="138" spans="1:27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31719.262406771708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61.3</v>
      </c>
      <c r="Y138">
        <f>IF(ISBLANK(HLOOKUP(Y$1, m_preprocess!$1:$1048576, $D138, FALSE)), "", HLOOKUP(Y$1, m_preprocess!$1:$1048576, $D138, FALSE))</f>
        <v>453.6</v>
      </c>
      <c r="Z138" t="str">
        <f>IF(ISBLANK(HLOOKUP(Z$1, m_preprocess!$1:$1048576, $D138, FALSE)), "", HLOOKUP(Z$1, m_preprocess!$1:$1048576, $D138, FALSE))</f>
        <v/>
      </c>
      <c r="AA138">
        <f>IF(ISBLANK(HLOOKUP(AA$1, m_preprocess!$1:$1048576, $D138, FALSE)), "", HLOOKUP(AA$1, m_preprocess!$1:$1048576, $D138, FALSE))</f>
        <v>637.83852217835636</v>
      </c>
    </row>
    <row r="139" spans="1:27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31861.704679884075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56.3</v>
      </c>
      <c r="Y139">
        <f>IF(ISBLANK(HLOOKUP(Y$1, m_preprocess!$1:$1048576, $D139, FALSE)), "", HLOOKUP(Y$1, m_preprocess!$1:$1048576, $D139, FALSE))</f>
        <v>448.8</v>
      </c>
      <c r="Z139" t="str">
        <f>IF(ISBLANK(HLOOKUP(Z$1, m_preprocess!$1:$1048576, $D139, FALSE)), "", HLOOKUP(Z$1, m_preprocess!$1:$1048576, $D139, FALSE))</f>
        <v/>
      </c>
      <c r="AA139">
        <f>IF(ISBLANK(HLOOKUP(AA$1, m_preprocess!$1:$1048576, $D139, FALSE)), "", HLOOKUP(AA$1, m_preprocess!$1:$1048576, $D139, FALSE))</f>
        <v>637.82112319393707</v>
      </c>
    </row>
    <row r="140" spans="1:27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32451.110560306261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58.7</v>
      </c>
      <c r="Y140">
        <f>IF(ISBLANK(HLOOKUP(Y$1, m_preprocess!$1:$1048576, $D140, FALSE)), "", HLOOKUP(Y$1, m_preprocess!$1:$1048576, $D140, FALSE))</f>
        <v>474.4</v>
      </c>
      <c r="Z140" t="str">
        <f>IF(ISBLANK(HLOOKUP(Z$1, m_preprocess!$1:$1048576, $D140, FALSE)), "", HLOOKUP(Z$1, m_preprocess!$1:$1048576, $D140, FALSE))</f>
        <v/>
      </c>
      <c r="AA140">
        <f>IF(ISBLANK(HLOOKUP(AA$1, m_preprocess!$1:$1048576, $D140, FALSE)), "", HLOOKUP(AA$1, m_preprocess!$1:$1048576, $D140, FALSE))</f>
        <v>646.14927717781745</v>
      </c>
    </row>
    <row r="141" spans="1:27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8178.949978100135</v>
      </c>
      <c r="K141">
        <f>IF(ISBLANK(HLOOKUP(K$1, m_preprocess!$1:$1048576, $D141, FALSE)), "", HLOOKUP(K$1, m_preprocess!$1:$1048576, $D141, FALSE))</f>
        <v>32865.272250085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59.2</v>
      </c>
      <c r="Y141">
        <f>IF(ISBLANK(HLOOKUP(Y$1, m_preprocess!$1:$1048576, $D141, FALSE)), "", HLOOKUP(Y$1, m_preprocess!$1:$1048576, $D141, FALSE))</f>
        <v>465.8</v>
      </c>
      <c r="Z141" t="str">
        <f>IF(ISBLANK(HLOOKUP(Z$1, m_preprocess!$1:$1048576, $D141, FALSE)), "", HLOOKUP(Z$1, m_preprocess!$1:$1048576, $D141, FALSE))</f>
        <v/>
      </c>
      <c r="AA141">
        <f>IF(ISBLANK(HLOOKUP(AA$1, m_preprocess!$1:$1048576, $D141, FALSE)), "", HLOOKUP(AA$1, m_preprocess!$1:$1048576, $D141, FALSE))</f>
        <v>646.61012156561048</v>
      </c>
    </row>
    <row r="142" spans="1:27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8467.8196729429073</v>
      </c>
      <c r="K142">
        <f>IF(ISBLANK(HLOOKUP(K$1, m_preprocess!$1:$1048576, $D142, FALSE)), "", HLOOKUP(K$1, m_preprocess!$1:$1048576, $D142, FALSE))</f>
        <v>33859.067544111924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56.3</v>
      </c>
      <c r="Y142">
        <f>IF(ISBLANK(HLOOKUP(Y$1, m_preprocess!$1:$1048576, $D142, FALSE)), "", HLOOKUP(Y$1, m_preprocess!$1:$1048576, $D142, FALSE))</f>
        <v>451.6</v>
      </c>
      <c r="Z142" t="str">
        <f>IF(ISBLANK(HLOOKUP(Z$1, m_preprocess!$1:$1048576, $D142, FALSE)), "", HLOOKUP(Z$1, m_preprocess!$1:$1048576, $D142, FALSE))</f>
        <v/>
      </c>
      <c r="AA142">
        <f>IF(ISBLANK(HLOOKUP(AA$1, m_preprocess!$1:$1048576, $D142, FALSE)), "", HLOOKUP(AA$1, m_preprocess!$1:$1048576, $D142, FALSE))</f>
        <v>648.71683065333525</v>
      </c>
    </row>
    <row r="143" spans="1:27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34556.287879929427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61.8</v>
      </c>
      <c r="Y143">
        <f>IF(ISBLANK(HLOOKUP(Y$1, m_preprocess!$1:$1048576, $D143, FALSE)), "", HLOOKUP(Y$1, m_preprocess!$1:$1048576, $D143, FALSE))</f>
        <v>486.9</v>
      </c>
      <c r="Z143" t="str">
        <f>IF(ISBLANK(HLOOKUP(Z$1, m_preprocess!$1:$1048576, $D143, FALSE)), "", HLOOKUP(Z$1, m_preprocess!$1:$1048576, $D143, FALSE))</f>
        <v/>
      </c>
      <c r="AA143">
        <f>IF(ISBLANK(HLOOKUP(AA$1, m_preprocess!$1:$1048576, $D143, FALSE)), "", HLOOKUP(AA$1, m_preprocess!$1:$1048576, $D143, FALSE))</f>
        <v>658.98437462384811</v>
      </c>
    </row>
    <row r="144" spans="1:27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34558.853342083879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58.2</v>
      </c>
      <c r="Y144">
        <f>IF(ISBLANK(HLOOKUP(Y$1, m_preprocess!$1:$1048576, $D144, FALSE)), "", HLOOKUP(Y$1, m_preprocess!$1:$1048576, $D144, FALSE))</f>
        <v>467.5</v>
      </c>
      <c r="Z144" t="str">
        <f>IF(ISBLANK(HLOOKUP(Z$1, m_preprocess!$1:$1048576, $D144, FALSE)), "", HLOOKUP(Z$1, m_preprocess!$1:$1048576, $D144, FALSE))</f>
        <v/>
      </c>
      <c r="AA144">
        <f>IF(ISBLANK(HLOOKUP(AA$1, m_preprocess!$1:$1048576, $D144, FALSE)), "", HLOOKUP(AA$1, m_preprocess!$1:$1048576, $D144, FALSE))</f>
        <v>659.89481104934816</v>
      </c>
    </row>
    <row r="145" spans="1:27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9138.8959207075168</v>
      </c>
      <c r="K145">
        <f>IF(ISBLANK(HLOOKUP(K$1, m_preprocess!$1:$1048576, $D145, FALSE)), "", HLOOKUP(K$1, m_preprocess!$1:$1048576, $D145, FALSE))</f>
        <v>35541.132762573216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84.6</v>
      </c>
      <c r="Y145">
        <f>IF(ISBLANK(HLOOKUP(Y$1, m_preprocess!$1:$1048576, $D145, FALSE)), "", HLOOKUP(Y$1, m_preprocess!$1:$1048576, $D145, FALSE))</f>
        <v>518</v>
      </c>
      <c r="Z145" t="str">
        <f>IF(ISBLANK(HLOOKUP(Z$1, m_preprocess!$1:$1048576, $D145, FALSE)), "", HLOOKUP(Z$1, m_preprocess!$1:$1048576, $D145, FALSE))</f>
        <v/>
      </c>
      <c r="AA145">
        <f>IF(ISBLANK(HLOOKUP(AA$1, m_preprocess!$1:$1048576, $D145, FALSE)), "", HLOOKUP(AA$1, m_preprocess!$1:$1048576, $D145, FALSE))</f>
        <v>667.96900406800773</v>
      </c>
    </row>
    <row r="146" spans="1:27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36455.361846633205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46.535459900402358</v>
      </c>
      <c r="X146">
        <f>IF(ISBLANK(HLOOKUP(X$1, m_preprocess!$1:$1048576, $D146, FALSE)), "", HLOOKUP(X$1, m_preprocess!$1:$1048576, $D146, FALSE))</f>
        <v>55.5</v>
      </c>
      <c r="Y146">
        <f>IF(ISBLANK(HLOOKUP(Y$1, m_preprocess!$1:$1048576, $D146, FALSE)), "", HLOOKUP(Y$1, m_preprocess!$1:$1048576, $D146, FALSE))</f>
        <v>430.4</v>
      </c>
      <c r="Z146" t="str">
        <f>IF(ISBLANK(HLOOKUP(Z$1, m_preprocess!$1:$1048576, $D146, FALSE)), "", HLOOKUP(Z$1, m_preprocess!$1:$1048576, $D146, FALSE))</f>
        <v/>
      </c>
      <c r="AA146">
        <f>IF(ISBLANK(HLOOKUP(AA$1, m_preprocess!$1:$1048576, $D146, FALSE)), "", HLOOKUP(AA$1, m_preprocess!$1:$1048576, $D146, FALSE))</f>
        <v>685.61699367708457</v>
      </c>
    </row>
    <row r="147" spans="1:27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36657.014356907021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45.356482754735509</v>
      </c>
      <c r="X147">
        <f>IF(ISBLANK(HLOOKUP(X$1, m_preprocess!$1:$1048576, $D147, FALSE)), "", HLOOKUP(X$1, m_preprocess!$1:$1048576, $D147, FALSE))</f>
        <v>50.7</v>
      </c>
      <c r="Y147">
        <f>IF(ISBLANK(HLOOKUP(Y$1, m_preprocess!$1:$1048576, $D147, FALSE)), "", HLOOKUP(Y$1, m_preprocess!$1:$1048576, $D147, FALSE))</f>
        <v>367</v>
      </c>
      <c r="Z147" t="str">
        <f>IF(ISBLANK(HLOOKUP(Z$1, m_preprocess!$1:$1048576, $D147, FALSE)), "", HLOOKUP(Z$1, m_preprocess!$1:$1048576, $D147, FALSE))</f>
        <v/>
      </c>
      <c r="AA147">
        <f>IF(ISBLANK(HLOOKUP(AA$1, m_preprocess!$1:$1048576, $D147, FALSE)), "", HLOOKUP(AA$1, m_preprocess!$1:$1048576, $D147, FALSE))</f>
        <v>690.5631351419903</v>
      </c>
    </row>
    <row r="148" spans="1:27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36835.359736026192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51.617617433506041</v>
      </c>
      <c r="X148">
        <f>IF(ISBLANK(HLOOKUP(X$1, m_preprocess!$1:$1048576, $D148, FALSE)), "", HLOOKUP(X$1, m_preprocess!$1:$1048576, $D148, FALSE))</f>
        <v>62.7</v>
      </c>
      <c r="Y148">
        <f>IF(ISBLANK(HLOOKUP(Y$1, m_preprocess!$1:$1048576, $D148, FALSE)), "", HLOOKUP(Y$1, m_preprocess!$1:$1048576, $D148, FALSE))</f>
        <v>447.2</v>
      </c>
      <c r="Z148" t="str">
        <f>IF(ISBLANK(HLOOKUP(Z$1, m_preprocess!$1:$1048576, $D148, FALSE)), "", HLOOKUP(Z$1, m_preprocess!$1:$1048576, $D148, FALSE))</f>
        <v/>
      </c>
      <c r="AA148">
        <f>IF(ISBLANK(HLOOKUP(AA$1, m_preprocess!$1:$1048576, $D148, FALSE)), "", HLOOKUP(AA$1, m_preprocess!$1:$1048576, $D148, FALSE))</f>
        <v>693.92380248488212</v>
      </c>
    </row>
    <row r="149" spans="1:27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37404.432375092954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50.701438978281345</v>
      </c>
      <c r="X149">
        <f>IF(ISBLANK(HLOOKUP(X$1, m_preprocess!$1:$1048576, $D149, FALSE)), "", HLOOKUP(X$1, m_preprocess!$1:$1048576, $D149, FALSE))</f>
        <v>61.1</v>
      </c>
      <c r="Y149">
        <f>IF(ISBLANK(HLOOKUP(Y$1, m_preprocess!$1:$1048576, $D149, FALSE)), "", HLOOKUP(Y$1, m_preprocess!$1:$1048576, $D149, FALSE))</f>
        <v>408.7</v>
      </c>
      <c r="Z149" t="str">
        <f>IF(ISBLANK(HLOOKUP(Z$1, m_preprocess!$1:$1048576, $D149, FALSE)), "", HLOOKUP(Z$1, m_preprocess!$1:$1048576, $D149, FALSE))</f>
        <v/>
      </c>
      <c r="AA149">
        <f>IF(ISBLANK(HLOOKUP(AA$1, m_preprocess!$1:$1048576, $D149, FALSE)), "", HLOOKUP(AA$1, m_preprocess!$1:$1048576, $D149, FALSE))</f>
        <v>693.47617101649303</v>
      </c>
    </row>
    <row r="150" spans="1:27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38012.172126359437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50.130371087386642</v>
      </c>
      <c r="X150">
        <f>IF(ISBLANK(HLOOKUP(X$1, m_preprocess!$1:$1048576, $D150, FALSE)), "", HLOOKUP(X$1, m_preprocess!$1:$1048576, $D150, FALSE))</f>
        <v>63.9</v>
      </c>
      <c r="Y150">
        <f>IF(ISBLANK(HLOOKUP(Y$1, m_preprocess!$1:$1048576, $D150, FALSE)), "", HLOOKUP(Y$1, m_preprocess!$1:$1048576, $D150, FALSE))</f>
        <v>456</v>
      </c>
      <c r="Z150" t="str">
        <f>IF(ISBLANK(HLOOKUP(Z$1, m_preprocess!$1:$1048576, $D150, FALSE)), "", HLOOKUP(Z$1, m_preprocess!$1:$1048576, $D150, FALSE))</f>
        <v/>
      </c>
      <c r="AA150">
        <f>IF(ISBLANK(HLOOKUP(AA$1, m_preprocess!$1:$1048576, $D150, FALSE)), "", HLOOKUP(AA$1, m_preprocess!$1:$1048576, $D150, FALSE))</f>
        <v>698.70626433756081</v>
      </c>
    </row>
    <row r="151" spans="1:27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38653.149622413926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48.68873474244127</v>
      </c>
      <c r="X151">
        <f>IF(ISBLANK(HLOOKUP(X$1, m_preprocess!$1:$1048576, $D151, FALSE)), "", HLOOKUP(X$1, m_preprocess!$1:$1048576, $D151, FALSE))</f>
        <v>59.5</v>
      </c>
      <c r="Y151">
        <f>IF(ISBLANK(HLOOKUP(Y$1, m_preprocess!$1:$1048576, $D151, FALSE)), "", HLOOKUP(Y$1, m_preprocess!$1:$1048576, $D151, FALSE))</f>
        <v>407.2</v>
      </c>
      <c r="Z151" t="str">
        <f>IF(ISBLANK(HLOOKUP(Z$1, m_preprocess!$1:$1048576, $D151, FALSE)), "", HLOOKUP(Z$1, m_preprocess!$1:$1048576, $D151, FALSE))</f>
        <v/>
      </c>
      <c r="AA151">
        <f>IF(ISBLANK(HLOOKUP(AA$1, m_preprocess!$1:$1048576, $D151, FALSE)), "", HLOOKUP(AA$1, m_preprocess!$1:$1048576, $D151, FALSE))</f>
        <v>696.95535946363509</v>
      </c>
    </row>
    <row r="152" spans="1:27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38907.920308651228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51.135601008790978</v>
      </c>
      <c r="X152">
        <f>IF(ISBLANK(HLOOKUP(X$1, m_preprocess!$1:$1048576, $D152, FALSE)), "", HLOOKUP(X$1, m_preprocess!$1:$1048576, $D152, FALSE))</f>
        <v>61.8</v>
      </c>
      <c r="Y152">
        <f>IF(ISBLANK(HLOOKUP(Y$1, m_preprocess!$1:$1048576, $D152, FALSE)), "", HLOOKUP(Y$1, m_preprocess!$1:$1048576, $D152, FALSE))</f>
        <v>417.8</v>
      </c>
      <c r="Z152" t="str">
        <f>IF(ISBLANK(HLOOKUP(Z$1, m_preprocess!$1:$1048576, $D152, FALSE)), "", HLOOKUP(Z$1, m_preprocess!$1:$1048576, $D152, FALSE))</f>
        <v/>
      </c>
      <c r="AA152">
        <f>IF(ISBLANK(HLOOKUP(AA$1, m_preprocess!$1:$1048576, $D152, FALSE)), "", HLOOKUP(AA$1, m_preprocess!$1:$1048576, $D152, FALSE))</f>
        <v>692.28837963403828</v>
      </c>
    </row>
    <row r="153" spans="1:27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38712.614978239653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50.088532214432902</v>
      </c>
      <c r="X153">
        <f>IF(ISBLANK(HLOOKUP(X$1, m_preprocess!$1:$1048576, $D153, FALSE)), "", HLOOKUP(X$1, m_preprocess!$1:$1048576, $D153, FALSE))</f>
        <v>61.6</v>
      </c>
      <c r="Y153">
        <f>IF(ISBLANK(HLOOKUP(Y$1, m_preprocess!$1:$1048576, $D153, FALSE)), "", HLOOKUP(Y$1, m_preprocess!$1:$1048576, $D153, FALSE))</f>
        <v>469.5</v>
      </c>
      <c r="Z153" t="str">
        <f>IF(ISBLANK(HLOOKUP(Z$1, m_preprocess!$1:$1048576, $D153, FALSE)), "", HLOOKUP(Z$1, m_preprocess!$1:$1048576, $D153, FALSE))</f>
        <v/>
      </c>
      <c r="AA153">
        <f>IF(ISBLANK(HLOOKUP(AA$1, m_preprocess!$1:$1048576, $D153, FALSE)), "", HLOOKUP(AA$1, m_preprocess!$1:$1048576, $D153, FALSE))</f>
        <v>698.32764437777382</v>
      </c>
    </row>
    <row r="154" spans="1:27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38349.963871593252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52.940255780784817</v>
      </c>
      <c r="X154">
        <f>IF(ISBLANK(HLOOKUP(X$1, m_preprocess!$1:$1048576, $D154, FALSE)), "", HLOOKUP(X$1, m_preprocess!$1:$1048576, $D154, FALSE))</f>
        <v>59.3</v>
      </c>
      <c r="Y154">
        <f>IF(ISBLANK(HLOOKUP(Y$1, m_preprocess!$1:$1048576, $D154, FALSE)), "", HLOOKUP(Y$1, m_preprocess!$1:$1048576, $D154, FALSE))</f>
        <v>431.9</v>
      </c>
      <c r="Z154" t="str">
        <f>IF(ISBLANK(HLOOKUP(Z$1, m_preprocess!$1:$1048576, $D154, FALSE)), "", HLOOKUP(Z$1, m_preprocess!$1:$1048576, $D154, FALSE))</f>
        <v/>
      </c>
      <c r="AA154">
        <f>IF(ISBLANK(HLOOKUP(AA$1, m_preprocess!$1:$1048576, $D154, FALSE)), "", HLOOKUP(AA$1, m_preprocess!$1:$1048576, $D154, FALSE))</f>
        <v>697.01683444301375</v>
      </c>
    </row>
    <row r="155" spans="1:27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8819.4452827883288</v>
      </c>
      <c r="K155">
        <f>IF(ISBLANK(HLOOKUP(K$1, m_preprocess!$1:$1048576, $D155, FALSE)), "", HLOOKUP(K$1, m_preprocess!$1:$1048576, $D155, FALSE))</f>
        <v>39112.625663479244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52.551827663359944</v>
      </c>
      <c r="X155">
        <f>IF(ISBLANK(HLOOKUP(X$1, m_preprocess!$1:$1048576, $D155, FALSE)), "", HLOOKUP(X$1, m_preprocess!$1:$1048576, $D155, FALSE))</f>
        <v>65.3</v>
      </c>
      <c r="Y155">
        <f>IF(ISBLANK(HLOOKUP(Y$1, m_preprocess!$1:$1048576, $D155, FALSE)), "", HLOOKUP(Y$1, m_preprocess!$1:$1048576, $D155, FALSE))</f>
        <v>456.1</v>
      </c>
      <c r="Z155" t="str">
        <f>IF(ISBLANK(HLOOKUP(Z$1, m_preprocess!$1:$1048576, $D155, FALSE)), "", HLOOKUP(Z$1, m_preprocess!$1:$1048576, $D155, FALSE))</f>
        <v/>
      </c>
      <c r="AA155">
        <f>IF(ISBLANK(HLOOKUP(AA$1, m_preprocess!$1:$1048576, $D155, FALSE)), "", HLOOKUP(AA$1, m_preprocess!$1:$1048576, $D155, FALSE))</f>
        <v>704.33717262223286</v>
      </c>
    </row>
    <row r="156" spans="1:27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40279.16392243201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50.884975072505554</v>
      </c>
      <c r="X156">
        <f>IF(ISBLANK(HLOOKUP(X$1, m_preprocess!$1:$1048576, $D156, FALSE)), "", HLOOKUP(X$1, m_preprocess!$1:$1048576, $D156, FALSE))</f>
        <v>61.5</v>
      </c>
      <c r="Y156">
        <f>IF(ISBLANK(HLOOKUP(Y$1, m_preprocess!$1:$1048576, $D156, FALSE)), "", HLOOKUP(Y$1, m_preprocess!$1:$1048576, $D156, FALSE))</f>
        <v>479.1</v>
      </c>
      <c r="Z156" t="str">
        <f>IF(ISBLANK(HLOOKUP(Z$1, m_preprocess!$1:$1048576, $D156, FALSE)), "", HLOOKUP(Z$1, m_preprocess!$1:$1048576, $D156, FALSE))</f>
        <v/>
      </c>
      <c r="AA156">
        <f>IF(ISBLANK(HLOOKUP(AA$1, m_preprocess!$1:$1048576, $D156, FALSE)), "", HLOOKUP(AA$1, m_preprocess!$1:$1048576, $D156, FALSE))</f>
        <v>721.12246413603134</v>
      </c>
    </row>
    <row r="157" spans="1:27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42515.945782470917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64.438006677315201</v>
      </c>
      <c r="X157">
        <f>IF(ISBLANK(HLOOKUP(X$1, m_preprocess!$1:$1048576, $D157, FALSE)), "", HLOOKUP(X$1, m_preprocess!$1:$1048576, $D157, FALSE))</f>
        <v>88.1</v>
      </c>
      <c r="Y157">
        <f>IF(ISBLANK(HLOOKUP(Y$1, m_preprocess!$1:$1048576, $D157, FALSE)), "", HLOOKUP(Y$1, m_preprocess!$1:$1048576, $D157, FALSE))</f>
        <v>549.6</v>
      </c>
      <c r="Z157" t="str">
        <f>IF(ISBLANK(HLOOKUP(Z$1, m_preprocess!$1:$1048576, $D157, FALSE)), "", HLOOKUP(Z$1, m_preprocess!$1:$1048576, $D157, FALSE))</f>
        <v/>
      </c>
      <c r="AA157">
        <f>IF(ISBLANK(HLOOKUP(AA$1, m_preprocess!$1:$1048576, $D157, FALSE)), "", HLOOKUP(AA$1, m_preprocess!$1:$1048576, $D157, FALSE))</f>
        <v>738.06909586594747</v>
      </c>
    </row>
    <row r="158" spans="1:27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42596.979156675479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48.807712174621756</v>
      </c>
      <c r="X158">
        <f>IF(ISBLANK(HLOOKUP(X$1, m_preprocess!$1:$1048576, $D158, FALSE)), "", HLOOKUP(X$1, m_preprocess!$1:$1048576, $D158, FALSE))</f>
        <v>56.6</v>
      </c>
      <c r="Y158">
        <f>IF(ISBLANK(HLOOKUP(Y$1, m_preprocess!$1:$1048576, $D158, FALSE)), "", HLOOKUP(Y$1, m_preprocess!$1:$1048576, $D158, FALSE))</f>
        <v>415.1</v>
      </c>
      <c r="Z158" t="str">
        <f>IF(ISBLANK(HLOOKUP(Z$1, m_preprocess!$1:$1048576, $D158, FALSE)), "", HLOOKUP(Z$1, m_preprocess!$1:$1048576, $D158, FALSE))</f>
        <v/>
      </c>
      <c r="AA158">
        <f>IF(ISBLANK(HLOOKUP(AA$1, m_preprocess!$1:$1048576, $D158, FALSE)), "", HLOOKUP(AA$1, m_preprocess!$1:$1048576, $D158, FALSE))</f>
        <v>743.81835911144833</v>
      </c>
    </row>
    <row r="159" spans="1:27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9765.9326374040611</v>
      </c>
      <c r="K159">
        <f>IF(ISBLANK(HLOOKUP(K$1, m_preprocess!$1:$1048576, $D159, FALSE)), "", HLOOKUP(K$1, m_preprocess!$1:$1048576, $D159, FALSE))</f>
        <v>42986.143246231914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47.78069585935858</v>
      </c>
      <c r="X159">
        <f>IF(ISBLANK(HLOOKUP(X$1, m_preprocess!$1:$1048576, $D159, FALSE)), "", HLOOKUP(X$1, m_preprocess!$1:$1048576, $D159, FALSE))</f>
        <v>52.3</v>
      </c>
      <c r="Y159">
        <f>IF(ISBLANK(HLOOKUP(Y$1, m_preprocess!$1:$1048576, $D159, FALSE)), "", HLOOKUP(Y$1, m_preprocess!$1:$1048576, $D159, FALSE))</f>
        <v>388.3</v>
      </c>
      <c r="Z159" t="str">
        <f>IF(ISBLANK(HLOOKUP(Z$1, m_preprocess!$1:$1048576, $D159, FALSE)), "", HLOOKUP(Z$1, m_preprocess!$1:$1048576, $D159, FALSE))</f>
        <v/>
      </c>
      <c r="AA159">
        <f>IF(ISBLANK(HLOOKUP(AA$1, m_preprocess!$1:$1048576, $D159, FALSE)), "", HLOOKUP(AA$1, m_preprocess!$1:$1048576, $D159, FALSE))</f>
        <v>751.19308416783235</v>
      </c>
    </row>
    <row r="160" spans="1:27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43379.503741715336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55.641266260589234</v>
      </c>
      <c r="X160">
        <f>IF(ISBLANK(HLOOKUP(X$1, m_preprocess!$1:$1048576, $D160, FALSE)), "", HLOOKUP(X$1, m_preprocess!$1:$1048576, $D160, FALSE))</f>
        <v>65.3</v>
      </c>
      <c r="Y160">
        <f>IF(ISBLANK(HLOOKUP(Y$1, m_preprocess!$1:$1048576, $D160, FALSE)), "", HLOOKUP(Y$1, m_preprocess!$1:$1048576, $D160, FALSE))</f>
        <v>441</v>
      </c>
      <c r="Z160" t="str">
        <f>IF(ISBLANK(HLOOKUP(Z$1, m_preprocess!$1:$1048576, $D160, FALSE)), "", HLOOKUP(Z$1, m_preprocess!$1:$1048576, $D160, FALSE))</f>
        <v/>
      </c>
      <c r="AA160">
        <f>IF(ISBLANK(HLOOKUP(AA$1, m_preprocess!$1:$1048576, $D160, FALSE)), "", HLOOKUP(AA$1, m_preprocess!$1:$1048576, $D160, FALSE))</f>
        <v>758.18796320466174</v>
      </c>
    </row>
    <row r="161" spans="1:27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43743.795578925005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52.401507251652859</v>
      </c>
      <c r="X161">
        <f>IF(ISBLANK(HLOOKUP(X$1, m_preprocess!$1:$1048576, $D161, FALSE)), "", HLOOKUP(X$1, m_preprocess!$1:$1048576, $D161, FALSE))</f>
        <v>64.099999999999994</v>
      </c>
      <c r="Y161">
        <f>IF(ISBLANK(HLOOKUP(Y$1, m_preprocess!$1:$1048576, $D161, FALSE)), "", HLOOKUP(Y$1, m_preprocess!$1:$1048576, $D161, FALSE))</f>
        <v>443.6</v>
      </c>
      <c r="Z161" t="str">
        <f>IF(ISBLANK(HLOOKUP(Z$1, m_preprocess!$1:$1048576, $D161, FALSE)), "", HLOOKUP(Z$1, m_preprocess!$1:$1048576, $D161, FALSE))</f>
        <v/>
      </c>
      <c r="AA161">
        <f>IF(ISBLANK(HLOOKUP(AA$1, m_preprocess!$1:$1048576, $D161, FALSE)), "", HLOOKUP(AA$1, m_preprocess!$1:$1048576, $D161, FALSE))</f>
        <v>762.70549649593818</v>
      </c>
    </row>
    <row r="162" spans="1:27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44209.41769720611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52.95322024913947</v>
      </c>
      <c r="X162">
        <f>IF(ISBLANK(HLOOKUP(X$1, m_preprocess!$1:$1048576, $D162, FALSE)), "", HLOOKUP(X$1, m_preprocess!$1:$1048576, $D162, FALSE))</f>
        <v>64.8</v>
      </c>
      <c r="Y162">
        <f>IF(ISBLANK(HLOOKUP(Y$1, m_preprocess!$1:$1048576, $D162, FALSE)), "", HLOOKUP(Y$1, m_preprocess!$1:$1048576, $D162, FALSE))</f>
        <v>459.1</v>
      </c>
      <c r="Z162" t="str">
        <f>IF(ISBLANK(HLOOKUP(Z$1, m_preprocess!$1:$1048576, $D162, FALSE)), "", HLOOKUP(Z$1, m_preprocess!$1:$1048576, $D162, FALSE))</f>
        <v/>
      </c>
      <c r="AA162">
        <f>IF(ISBLANK(HLOOKUP(AA$1, m_preprocess!$1:$1048576, $D162, FALSE)), "", HLOOKUP(AA$1, m_preprocess!$1:$1048576, $D162, FALSE))</f>
        <v>768.33731356553756</v>
      </c>
    </row>
    <row r="163" spans="1:27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44472.358245729629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52.224419474702188</v>
      </c>
      <c r="X163">
        <f>IF(ISBLANK(HLOOKUP(X$1, m_preprocess!$1:$1048576, $D163, FALSE)), "", HLOOKUP(X$1, m_preprocess!$1:$1048576, $D163, FALSE))</f>
        <v>62.5</v>
      </c>
      <c r="Y163">
        <f>IF(ISBLANK(HLOOKUP(Y$1, m_preprocess!$1:$1048576, $D163, FALSE)), "", HLOOKUP(Y$1, m_preprocess!$1:$1048576, $D163, FALSE))</f>
        <v>447.9</v>
      </c>
      <c r="Z163" t="str">
        <f>IF(ISBLANK(HLOOKUP(Z$1, m_preprocess!$1:$1048576, $D163, FALSE)), "", HLOOKUP(Z$1, m_preprocess!$1:$1048576, $D163, FALSE))</f>
        <v/>
      </c>
      <c r="AA163">
        <f>IF(ISBLANK(HLOOKUP(AA$1, m_preprocess!$1:$1048576, $D163, FALSE)), "", HLOOKUP(AA$1, m_preprocess!$1:$1048576, $D163, FALSE))</f>
        <v>773.49200578001251</v>
      </c>
    </row>
    <row r="164" spans="1:27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9694.9481463566044</v>
      </c>
      <c r="K164">
        <f>IF(ISBLANK(HLOOKUP(K$1, m_preprocess!$1:$1048576, $D164, FALSE)), "", HLOOKUP(K$1, m_preprocess!$1:$1048576, $D164, FALSE))</f>
        <v>44272.250958219396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52.803978835103706</v>
      </c>
      <c r="X164">
        <f>IF(ISBLANK(HLOOKUP(X$1, m_preprocess!$1:$1048576, $D164, FALSE)), "", HLOOKUP(X$1, m_preprocess!$1:$1048576, $D164, FALSE))</f>
        <v>63.8</v>
      </c>
      <c r="Y164">
        <f>IF(ISBLANK(HLOOKUP(Y$1, m_preprocess!$1:$1048576, $D164, FALSE)), "", HLOOKUP(Y$1, m_preprocess!$1:$1048576, $D164, FALSE))</f>
        <v>459.8</v>
      </c>
      <c r="Z164" t="str">
        <f>IF(ISBLANK(HLOOKUP(Z$1, m_preprocess!$1:$1048576, $D164, FALSE)), "", HLOOKUP(Z$1, m_preprocess!$1:$1048576, $D164, FALSE))</f>
        <v/>
      </c>
      <c r="AA164">
        <f>IF(ISBLANK(HLOOKUP(AA$1, m_preprocess!$1:$1048576, $D164, FALSE)), "", HLOOKUP(AA$1, m_preprocess!$1:$1048576, $D164, FALSE))</f>
        <v>772.26984667327076</v>
      </c>
    </row>
    <row r="165" spans="1:27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44669.566442597898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53.056472731423995</v>
      </c>
      <c r="X165">
        <f>IF(ISBLANK(HLOOKUP(X$1, m_preprocess!$1:$1048576, $D165, FALSE)), "", HLOOKUP(X$1, m_preprocess!$1:$1048576, $D165, FALSE))</f>
        <v>65.5</v>
      </c>
      <c r="Y165">
        <f>IF(ISBLANK(HLOOKUP(Y$1, m_preprocess!$1:$1048576, $D165, FALSE)), "", HLOOKUP(Y$1, m_preprocess!$1:$1048576, $D165, FALSE))</f>
        <v>411.7</v>
      </c>
      <c r="Z165" t="str">
        <f>IF(ISBLANK(HLOOKUP(Z$1, m_preprocess!$1:$1048576, $D165, FALSE)), "", HLOOKUP(Z$1, m_preprocess!$1:$1048576, $D165, FALSE))</f>
        <v/>
      </c>
      <c r="AA165">
        <f>IF(ISBLANK(HLOOKUP(AA$1, m_preprocess!$1:$1048576, $D165, FALSE)), "", HLOOKUP(AA$1, m_preprocess!$1:$1048576, $D165, FALSE))</f>
        <v>779.76650188107419</v>
      </c>
    </row>
    <row r="166" spans="1:27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45565.939792938399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56.814228239395121</v>
      </c>
      <c r="X166">
        <f>IF(ISBLANK(HLOOKUP(X$1, m_preprocess!$1:$1048576, $D166, FALSE)), "", HLOOKUP(X$1, m_preprocess!$1:$1048576, $D166, FALSE))</f>
        <v>62</v>
      </c>
      <c r="Y166">
        <f>IF(ISBLANK(HLOOKUP(Y$1, m_preprocess!$1:$1048576, $D166, FALSE)), "", HLOOKUP(Y$1, m_preprocess!$1:$1048576, $D166, FALSE))</f>
        <v>392.5</v>
      </c>
      <c r="Z166" t="str">
        <f>IF(ISBLANK(HLOOKUP(Z$1, m_preprocess!$1:$1048576, $D166, FALSE)), "", HLOOKUP(Z$1, m_preprocess!$1:$1048576, $D166, FALSE))</f>
        <v/>
      </c>
      <c r="AA166">
        <f>IF(ISBLANK(HLOOKUP(AA$1, m_preprocess!$1:$1048576, $D166, FALSE)), "", HLOOKUP(AA$1, m_preprocess!$1:$1048576, $D166, FALSE))</f>
        <v>785.96169884264168</v>
      </c>
    </row>
    <row r="167" spans="1:27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45874.934196013186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55.698102201384351</v>
      </c>
      <c r="X167">
        <f>IF(ISBLANK(HLOOKUP(X$1, m_preprocess!$1:$1048576, $D167, FALSE)), "", HLOOKUP(X$1, m_preprocess!$1:$1048576, $D167, FALSE))</f>
        <v>64.5</v>
      </c>
      <c r="Y167">
        <f>IF(ISBLANK(HLOOKUP(Y$1, m_preprocess!$1:$1048576, $D167, FALSE)), "", HLOOKUP(Y$1, m_preprocess!$1:$1048576, $D167, FALSE))</f>
        <v>490.5</v>
      </c>
      <c r="Z167" t="str">
        <f>IF(ISBLANK(HLOOKUP(Z$1, m_preprocess!$1:$1048576, $D167, FALSE)), "", HLOOKUP(Z$1, m_preprocess!$1:$1048576, $D167, FALSE))</f>
        <v/>
      </c>
      <c r="AA167">
        <f>IF(ISBLANK(HLOOKUP(AA$1, m_preprocess!$1:$1048576, $D167, FALSE)), "", HLOOKUP(AA$1, m_preprocess!$1:$1048576, $D167, FALSE))</f>
        <v>796.65755523062865</v>
      </c>
    </row>
    <row r="168" spans="1:27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46628.312555128476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55.984191940071838</v>
      </c>
      <c r="X168">
        <f>IF(ISBLANK(HLOOKUP(X$1, m_preprocess!$1:$1048576, $D168, FALSE)), "", HLOOKUP(X$1, m_preprocess!$1:$1048576, $D168, FALSE))</f>
        <v>61.9</v>
      </c>
      <c r="Y168">
        <f>IF(ISBLANK(HLOOKUP(Y$1, m_preprocess!$1:$1048576, $D168, FALSE)), "", HLOOKUP(Y$1, m_preprocess!$1:$1048576, $D168, FALSE))</f>
        <v>479</v>
      </c>
      <c r="Z168" t="str">
        <f>IF(ISBLANK(HLOOKUP(Z$1, m_preprocess!$1:$1048576, $D168, FALSE)), "", HLOOKUP(Z$1, m_preprocess!$1:$1048576, $D168, FALSE))</f>
        <v/>
      </c>
      <c r="AA168">
        <f>IF(ISBLANK(HLOOKUP(AA$1, m_preprocess!$1:$1048576, $D168, FALSE)), "", HLOOKUP(AA$1, m_preprocess!$1:$1048576, $D168, FALSE))</f>
        <v>815.12791443594404</v>
      </c>
    </row>
    <row r="169" spans="1:27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48246.593085780922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70.585339411351285</v>
      </c>
      <c r="X169">
        <f>IF(ISBLANK(HLOOKUP(X$1, m_preprocess!$1:$1048576, $D169, FALSE)), "", HLOOKUP(X$1, m_preprocess!$1:$1048576, $D169, FALSE))</f>
        <v>92.1</v>
      </c>
      <c r="Y169">
        <f>IF(ISBLANK(HLOOKUP(Y$1, m_preprocess!$1:$1048576, $D169, FALSE)), "", HLOOKUP(Y$1, m_preprocess!$1:$1048576, $D169, FALSE))</f>
        <v>532.29999999999995</v>
      </c>
      <c r="Z169" t="str">
        <f>IF(ISBLANK(HLOOKUP(Z$1, m_preprocess!$1:$1048576, $D169, FALSE)), "", HLOOKUP(Z$1, m_preprocess!$1:$1048576, $D169, FALSE))</f>
        <v/>
      </c>
      <c r="AA169">
        <f>IF(ISBLANK(HLOOKUP(AA$1, m_preprocess!$1:$1048576, $D169, FALSE)), "", HLOOKUP(AA$1, m_preprocess!$1:$1048576, $D169, FALSE))</f>
        <v>830.51814546644141</v>
      </c>
    </row>
    <row r="170" spans="1:27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49230.18197696971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52.874680274382271</v>
      </c>
      <c r="X170">
        <f>IF(ISBLANK(HLOOKUP(X$1, m_preprocess!$1:$1048576, $D170, FALSE)), "", HLOOKUP(X$1, m_preprocess!$1:$1048576, $D170, FALSE))</f>
        <v>56.9</v>
      </c>
      <c r="Y170">
        <f>IF(ISBLANK(HLOOKUP(Y$1, m_preprocess!$1:$1048576, $D170, FALSE)), "", HLOOKUP(Y$1, m_preprocess!$1:$1048576, $D170, FALSE))</f>
        <v>445.2</v>
      </c>
      <c r="Z170" t="str">
        <f>IF(ISBLANK(HLOOKUP(Z$1, m_preprocess!$1:$1048576, $D170, FALSE)), "", HLOOKUP(Z$1, m_preprocess!$1:$1048576, $D170, FALSE))</f>
        <v/>
      </c>
      <c r="AA170">
        <f>IF(ISBLANK(HLOOKUP(AA$1, m_preprocess!$1:$1048576, $D170, FALSE)), "", HLOOKUP(AA$1, m_preprocess!$1:$1048576, $D170, FALSE))</f>
        <v>834.10216469117734</v>
      </c>
    </row>
    <row r="171" spans="1:27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49878.953844807809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52.448788439241916</v>
      </c>
      <c r="X171">
        <f>IF(ISBLANK(HLOOKUP(X$1, m_preprocess!$1:$1048576, $D171, FALSE)), "", HLOOKUP(X$1, m_preprocess!$1:$1048576, $D171, FALSE))</f>
        <v>52.7</v>
      </c>
      <c r="Y171">
        <f>IF(ISBLANK(HLOOKUP(Y$1, m_preprocess!$1:$1048576, $D171, FALSE)), "", HLOOKUP(Y$1, m_preprocess!$1:$1048576, $D171, FALSE))</f>
        <v>388.8</v>
      </c>
      <c r="Z171" t="str">
        <f>IF(ISBLANK(HLOOKUP(Z$1, m_preprocess!$1:$1048576, $D171, FALSE)), "", HLOOKUP(Z$1, m_preprocess!$1:$1048576, $D171, FALSE))</f>
        <v/>
      </c>
      <c r="AA171">
        <f>IF(ISBLANK(HLOOKUP(AA$1, m_preprocess!$1:$1048576, $D171, FALSE)), "", HLOOKUP(AA$1, m_preprocess!$1:$1048576, $D171, FALSE))</f>
        <v>846.43735960623917</v>
      </c>
    </row>
    <row r="172" spans="1:27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50318.334746319597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60.623616784060552</v>
      </c>
      <c r="X172">
        <f>IF(ISBLANK(HLOOKUP(X$1, m_preprocess!$1:$1048576, $D172, FALSE)), "", HLOOKUP(X$1, m_preprocess!$1:$1048576, $D172, FALSE))</f>
        <v>67</v>
      </c>
      <c r="Y172">
        <f>IF(ISBLANK(HLOOKUP(Y$1, m_preprocess!$1:$1048576, $D172, FALSE)), "", HLOOKUP(Y$1, m_preprocess!$1:$1048576, $D172, FALSE))</f>
        <v>498.1</v>
      </c>
      <c r="Z172" t="str">
        <f>IF(ISBLANK(HLOOKUP(Z$1, m_preprocess!$1:$1048576, $D172, FALSE)), "", HLOOKUP(Z$1, m_preprocess!$1:$1048576, $D172, FALSE))</f>
        <v/>
      </c>
      <c r="AA172">
        <f>IF(ISBLANK(HLOOKUP(AA$1, m_preprocess!$1:$1048576, $D172, FALSE)), "", HLOOKUP(AA$1, m_preprocess!$1:$1048576, $D172, FALSE))</f>
        <v>849.45654803052366</v>
      </c>
    </row>
    <row r="173" spans="1:27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50823.995362048874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56.271303558214392</v>
      </c>
      <c r="X173">
        <f>IF(ISBLANK(HLOOKUP(X$1, m_preprocess!$1:$1048576, $D173, FALSE)), "", HLOOKUP(X$1, m_preprocess!$1:$1048576, $D173, FALSE))</f>
        <v>65.599999999999994</v>
      </c>
      <c r="Y173">
        <f>IF(ISBLANK(HLOOKUP(Y$1, m_preprocess!$1:$1048576, $D173, FALSE)), "", HLOOKUP(Y$1, m_preprocess!$1:$1048576, $D173, FALSE))</f>
        <v>454.9</v>
      </c>
      <c r="Z173" t="str">
        <f>IF(ISBLANK(HLOOKUP(Z$1, m_preprocess!$1:$1048576, $D173, FALSE)), "", HLOOKUP(Z$1, m_preprocess!$1:$1048576, $D173, FALSE))</f>
        <v/>
      </c>
      <c r="AA173">
        <f>IF(ISBLANK(HLOOKUP(AA$1, m_preprocess!$1:$1048576, $D173, FALSE)), "", HLOOKUP(AA$1, m_preprocess!$1:$1048576, $D173, FALSE))</f>
        <v>853.53941367079472</v>
      </c>
    </row>
    <row r="174" spans="1:27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51233.960594610224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57.208625659385518</v>
      </c>
      <c r="X174">
        <f>IF(ISBLANK(HLOOKUP(X$1, m_preprocess!$1:$1048576, $D174, FALSE)), "", HLOOKUP(X$1, m_preprocess!$1:$1048576, $D174, FALSE))</f>
        <v>67.599999999999994</v>
      </c>
      <c r="Y174">
        <f>IF(ISBLANK(HLOOKUP(Y$1, m_preprocess!$1:$1048576, $D174, FALSE)), "", HLOOKUP(Y$1, m_preprocess!$1:$1048576, $D174, FALSE))</f>
        <v>476.1</v>
      </c>
      <c r="Z174" t="str">
        <f>IF(ISBLANK(HLOOKUP(Z$1, m_preprocess!$1:$1048576, $D174, FALSE)), "", HLOOKUP(Z$1, m_preprocess!$1:$1048576, $D174, FALSE))</f>
        <v/>
      </c>
      <c r="AA174">
        <f>IF(ISBLANK(HLOOKUP(AA$1, m_preprocess!$1:$1048576, $D174, FALSE)), "", HLOOKUP(AA$1, m_preprocess!$1:$1048576, $D174, FALSE))</f>
        <v>856.14104037106301</v>
      </c>
    </row>
    <row r="175" spans="1:27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51650.875426130391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57.728911802050902</v>
      </c>
      <c r="X175">
        <f>IF(ISBLANK(HLOOKUP(X$1, m_preprocess!$1:$1048576, $D175, FALSE)), "", HLOOKUP(X$1, m_preprocess!$1:$1048576, $D175, FALSE))</f>
        <v>66.599999999999994</v>
      </c>
      <c r="Y175">
        <f>IF(ISBLANK(HLOOKUP(Y$1, m_preprocess!$1:$1048576, $D175, FALSE)), "", HLOOKUP(Y$1, m_preprocess!$1:$1048576, $D175, FALSE))</f>
        <v>457.9</v>
      </c>
      <c r="Z175" t="str">
        <f>IF(ISBLANK(HLOOKUP(Z$1, m_preprocess!$1:$1048576, $D175, FALSE)), "", HLOOKUP(Z$1, m_preprocess!$1:$1048576, $D175, FALSE))</f>
        <v/>
      </c>
      <c r="AA175">
        <f>IF(ISBLANK(HLOOKUP(AA$1, m_preprocess!$1:$1048576, $D175, FALSE)), "", HLOOKUP(AA$1, m_preprocess!$1:$1048576, $D175, FALSE))</f>
        <v>852.63262578144452</v>
      </c>
    </row>
    <row r="176" spans="1:27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51645.250199648566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55.194668688708674</v>
      </c>
      <c r="X176">
        <f>IF(ISBLANK(HLOOKUP(X$1, m_preprocess!$1:$1048576, $D176, FALSE)), "", HLOOKUP(X$1, m_preprocess!$1:$1048576, $D176, FALSE))</f>
        <v>62.7</v>
      </c>
      <c r="Y176">
        <f>IF(ISBLANK(HLOOKUP(Y$1, m_preprocess!$1:$1048576, $D176, FALSE)), "", HLOOKUP(Y$1, m_preprocess!$1:$1048576, $D176, FALSE))</f>
        <v>451.8</v>
      </c>
      <c r="Z176" t="str">
        <f>IF(ISBLANK(HLOOKUP(Z$1, m_preprocess!$1:$1048576, $D176, FALSE)), "", HLOOKUP(Z$1, m_preprocess!$1:$1048576, $D176, FALSE))</f>
        <v/>
      </c>
      <c r="AA176">
        <f>IF(ISBLANK(HLOOKUP(AA$1, m_preprocess!$1:$1048576, $D176, FALSE)), "", HLOOKUP(AA$1, m_preprocess!$1:$1048576, $D176, FALSE))</f>
        <v>845.73992494841741</v>
      </c>
    </row>
    <row r="177" spans="1:27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51140.530829147378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56.755054682917731</v>
      </c>
      <c r="X177">
        <f>IF(ISBLANK(HLOOKUP(X$1, m_preprocess!$1:$1048576, $D177, FALSE)), "", HLOOKUP(X$1, m_preprocess!$1:$1048576, $D177, FALSE))</f>
        <v>65.2</v>
      </c>
      <c r="Y177">
        <f>IF(ISBLANK(HLOOKUP(Y$1, m_preprocess!$1:$1048576, $D177, FALSE)), "", HLOOKUP(Y$1, m_preprocess!$1:$1048576, $D177, FALSE))</f>
        <v>427.5</v>
      </c>
      <c r="Z177" t="str">
        <f>IF(ISBLANK(HLOOKUP(Z$1, m_preprocess!$1:$1048576, $D177, FALSE)), "", HLOOKUP(Z$1, m_preprocess!$1:$1048576, $D177, FALSE))</f>
        <v/>
      </c>
      <c r="AA177">
        <f>IF(ISBLANK(HLOOKUP(AA$1, m_preprocess!$1:$1048576, $D177, FALSE)), "", HLOOKUP(AA$1, m_preprocess!$1:$1048576, $D177, FALSE))</f>
        <v>844.34552217316684</v>
      </c>
    </row>
    <row r="178" spans="1:27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51242.123760397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58.711401092434606</v>
      </c>
      <c r="X178">
        <f>IF(ISBLANK(HLOOKUP(X$1, m_preprocess!$1:$1048576, $D178, FALSE)), "", HLOOKUP(X$1, m_preprocess!$1:$1048576, $D178, FALSE))</f>
        <v>63.4</v>
      </c>
      <c r="Y178">
        <f>IF(ISBLANK(HLOOKUP(Y$1, m_preprocess!$1:$1048576, $D178, FALSE)), "", HLOOKUP(Y$1, m_preprocess!$1:$1048576, $D178, FALSE))</f>
        <v>474.5</v>
      </c>
      <c r="Z178" t="str">
        <f>IF(ISBLANK(HLOOKUP(Z$1, m_preprocess!$1:$1048576, $D178, FALSE)), "", HLOOKUP(Z$1, m_preprocess!$1:$1048576, $D178, FALSE))</f>
        <v/>
      </c>
      <c r="AA178">
        <f>IF(ISBLANK(HLOOKUP(AA$1, m_preprocess!$1:$1048576, $D178, FALSE)), "", HLOOKUP(AA$1, m_preprocess!$1:$1048576, $D178, FALSE))</f>
        <v>840.65151460878781</v>
      </c>
    </row>
    <row r="179" spans="1:27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51788.863693215033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60.674648914837405</v>
      </c>
      <c r="X179">
        <f>IF(ISBLANK(HLOOKUP(X$1, m_preprocess!$1:$1048576, $D179, FALSE)), "", HLOOKUP(X$1, m_preprocess!$1:$1048576, $D179, FALSE))</f>
        <v>65.2</v>
      </c>
      <c r="Y179">
        <f>IF(ISBLANK(HLOOKUP(Y$1, m_preprocess!$1:$1048576, $D179, FALSE)), "", HLOOKUP(Y$1, m_preprocess!$1:$1048576, $D179, FALSE))</f>
        <v>482</v>
      </c>
      <c r="Z179" t="str">
        <f>IF(ISBLANK(HLOOKUP(Z$1, m_preprocess!$1:$1048576, $D179, FALSE)), "", HLOOKUP(Z$1, m_preprocess!$1:$1048576, $D179, FALSE))</f>
        <v/>
      </c>
      <c r="AA179">
        <f>IF(ISBLANK(HLOOKUP(AA$1, m_preprocess!$1:$1048576, $D179, FALSE)), "", HLOOKUP(AA$1, m_preprocess!$1:$1048576, $D179, FALSE))</f>
        <v>848.62539151056649</v>
      </c>
    </row>
    <row r="180" spans="1:27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53063.026331028617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60.159019528293015</v>
      </c>
      <c r="X180">
        <f>IF(ISBLANK(HLOOKUP(X$1, m_preprocess!$1:$1048576, $D180, FALSE)), "", HLOOKUP(X$1, m_preprocess!$1:$1048576, $D180, FALSE))</f>
        <v>64.2</v>
      </c>
      <c r="Y180">
        <f>IF(ISBLANK(HLOOKUP(Y$1, m_preprocess!$1:$1048576, $D180, FALSE)), "", HLOOKUP(Y$1, m_preprocess!$1:$1048576, $D180, FALSE))</f>
        <v>469</v>
      </c>
      <c r="Z180" t="str">
        <f>IF(ISBLANK(HLOOKUP(Z$1, m_preprocess!$1:$1048576, $D180, FALSE)), "", HLOOKUP(Z$1, m_preprocess!$1:$1048576, $D180, FALSE))</f>
        <v/>
      </c>
      <c r="AA180">
        <f>IF(ISBLANK(HLOOKUP(AA$1, m_preprocess!$1:$1048576, $D180, FALSE)), "", HLOOKUP(AA$1, m_preprocess!$1:$1048576, $D180, FALSE))</f>
        <v>858.73166901570448</v>
      </c>
    </row>
    <row r="181" spans="1:27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54735.48624138016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76.786858859378924</v>
      </c>
      <c r="X181">
        <f>IF(ISBLANK(HLOOKUP(X$1, m_preprocess!$1:$1048576, $D181, FALSE)), "", HLOOKUP(X$1, m_preprocess!$1:$1048576, $D181, FALSE))</f>
        <v>92.5</v>
      </c>
      <c r="Y181">
        <f>IF(ISBLANK(HLOOKUP(Y$1, m_preprocess!$1:$1048576, $D181, FALSE)), "", HLOOKUP(Y$1, m_preprocess!$1:$1048576, $D181, FALSE))</f>
        <v>531.20000000000005</v>
      </c>
      <c r="Z181" t="str">
        <f>IF(ISBLANK(HLOOKUP(Z$1, m_preprocess!$1:$1048576, $D181, FALSE)), "", HLOOKUP(Z$1, m_preprocess!$1:$1048576, $D181, FALSE))</f>
        <v/>
      </c>
      <c r="AA181">
        <f>IF(ISBLANK(HLOOKUP(AA$1, m_preprocess!$1:$1048576, $D181, FALSE)), "", HLOOKUP(AA$1, m_preprocess!$1:$1048576, $D181, FALSE))</f>
        <v>865.55638685606084</v>
      </c>
    </row>
    <row r="182" spans="1:27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55787.870055287531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57.141102249483957</v>
      </c>
      <c r="X182">
        <f>IF(ISBLANK(HLOOKUP(X$1, m_preprocess!$1:$1048576, $D182, FALSE)), "", HLOOKUP(X$1, m_preprocess!$1:$1048576, $D182, FALSE))</f>
        <v>58</v>
      </c>
      <c r="Y182">
        <f>IF(ISBLANK(HLOOKUP(Y$1, m_preprocess!$1:$1048576, $D182, FALSE)), "", HLOOKUP(Y$1, m_preprocess!$1:$1048576, $D182, FALSE))</f>
        <v>437</v>
      </c>
      <c r="Z182" t="str">
        <f>IF(ISBLANK(HLOOKUP(Z$1, m_preprocess!$1:$1048576, $D182, FALSE)), "", HLOOKUP(Z$1, m_preprocess!$1:$1048576, $D182, FALSE))</f>
        <v/>
      </c>
      <c r="AA182">
        <f>IF(ISBLANK(HLOOKUP(AA$1, m_preprocess!$1:$1048576, $D182, FALSE)), "", HLOOKUP(AA$1, m_preprocess!$1:$1048576, $D182, FALSE))</f>
        <v>864.85507453694163</v>
      </c>
    </row>
    <row r="183" spans="1:27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11837.804317514694</v>
      </c>
      <c r="K183">
        <f>IF(ISBLANK(HLOOKUP(K$1, m_preprocess!$1:$1048576, $D183, FALSE)), "", HLOOKUP(K$1, m_preprocess!$1:$1048576, $D183, FALSE))</f>
        <v>56021.759746181444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56.847820753375267</v>
      </c>
      <c r="X183">
        <f>IF(ISBLANK(HLOOKUP(X$1, m_preprocess!$1:$1048576, $D183, FALSE)), "", HLOOKUP(X$1, m_preprocess!$1:$1048576, $D183, FALSE))</f>
        <v>54.7</v>
      </c>
      <c r="Y183">
        <f>IF(ISBLANK(HLOOKUP(Y$1, m_preprocess!$1:$1048576, $D183, FALSE)), "", HLOOKUP(Y$1, m_preprocess!$1:$1048576, $D183, FALSE))</f>
        <v>419.4</v>
      </c>
      <c r="Z183" t="str">
        <f>IF(ISBLANK(HLOOKUP(Z$1, m_preprocess!$1:$1048576, $D183, FALSE)), "", HLOOKUP(Z$1, m_preprocess!$1:$1048576, $D183, FALSE))</f>
        <v/>
      </c>
      <c r="AA183">
        <f>IF(ISBLANK(HLOOKUP(AA$1, m_preprocess!$1:$1048576, $D183, FALSE)), "", HLOOKUP(AA$1, m_preprocess!$1:$1048576, $D183, FALSE))</f>
        <v>867.10446760430341</v>
      </c>
    </row>
    <row r="184" spans="1:27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</v>
      </c>
      <c r="K184">
        <f>IF(ISBLANK(HLOOKUP(K$1, m_preprocess!$1:$1048576, $D184, FALSE)), "", HLOOKUP(K$1, m_preprocess!$1:$1048576, $D184, FALSE))</f>
        <v>56068.561697331097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63.04738271977137</v>
      </c>
      <c r="X184">
        <f>IF(ISBLANK(HLOOKUP(X$1, m_preprocess!$1:$1048576, $D184, FALSE)), "", HLOOKUP(X$1, m_preprocess!$1:$1048576, $D184, FALSE))</f>
        <v>67.599999999999994</v>
      </c>
      <c r="Y184">
        <f>IF(ISBLANK(HLOOKUP(Y$1, m_preprocess!$1:$1048576, $D184, FALSE)), "", HLOOKUP(Y$1, m_preprocess!$1:$1048576, $D184, FALSE))</f>
        <v>453.2</v>
      </c>
      <c r="Z184" t="str">
        <f>IF(ISBLANK(HLOOKUP(Z$1, m_preprocess!$1:$1048576, $D184, FALSE)), "", HLOOKUP(Z$1, m_preprocess!$1:$1048576, $D184, FALSE))</f>
        <v/>
      </c>
      <c r="AA184">
        <f>IF(ISBLANK(HLOOKUP(AA$1, m_preprocess!$1:$1048576, $D184, FALSE)), "", HLOOKUP(AA$1, m_preprocess!$1:$1048576, $D184, FALSE))</f>
        <v>858.4481072983815</v>
      </c>
    </row>
    <row r="185" spans="1:27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11631.263501472466</v>
      </c>
      <c r="K185">
        <f>IF(ISBLANK(HLOOKUP(K$1, m_preprocess!$1:$1048576, $D185, FALSE)), "", HLOOKUP(K$1, m_preprocess!$1:$1048576, $D185, FALSE))</f>
        <v>56604.317669979515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60.69735564005871</v>
      </c>
      <c r="X185">
        <f>IF(ISBLANK(HLOOKUP(X$1, m_preprocess!$1:$1048576, $D185, FALSE)), "", HLOOKUP(X$1, m_preprocess!$1:$1048576, $D185, FALSE))</f>
        <v>63.9</v>
      </c>
      <c r="Y185">
        <f>IF(ISBLANK(HLOOKUP(Y$1, m_preprocess!$1:$1048576, $D185, FALSE)), "", HLOOKUP(Y$1, m_preprocess!$1:$1048576, $D185, FALSE))</f>
        <v>430</v>
      </c>
      <c r="Z185" t="str">
        <f>IF(ISBLANK(HLOOKUP(Z$1, m_preprocess!$1:$1048576, $D185, FALSE)), "", HLOOKUP(Z$1, m_preprocess!$1:$1048576, $D185, FALSE))</f>
        <v/>
      </c>
      <c r="AA185">
        <f>IF(ISBLANK(HLOOKUP(AA$1, m_preprocess!$1:$1048576, $D185, FALSE)), "", HLOOKUP(AA$1, m_preprocess!$1:$1048576, $D185, FALSE))</f>
        <v>876.99637447648104</v>
      </c>
    </row>
    <row r="186" spans="1:27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56670.440659105079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61.955289845564195</v>
      </c>
      <c r="X186">
        <f>IF(ISBLANK(HLOOKUP(X$1, m_preprocess!$1:$1048576, $D186, FALSE)), "", HLOOKUP(X$1, m_preprocess!$1:$1048576, $D186, FALSE))</f>
        <v>71.2</v>
      </c>
      <c r="Y186">
        <f>IF(ISBLANK(HLOOKUP(Y$1, m_preprocess!$1:$1048576, $D186, FALSE)), "", HLOOKUP(Y$1, m_preprocess!$1:$1048576, $D186, FALSE))</f>
        <v>465.9</v>
      </c>
      <c r="Z186" t="str">
        <f>IF(ISBLANK(HLOOKUP(Z$1, m_preprocess!$1:$1048576, $D186, FALSE)), "", HLOOKUP(Z$1, m_preprocess!$1:$1048576, $D186, FALSE))</f>
        <v/>
      </c>
      <c r="AA186">
        <f>IF(ISBLANK(HLOOKUP(AA$1, m_preprocess!$1:$1048576, $D186, FALSE)), "", HLOOKUP(AA$1, m_preprocess!$1:$1048576, $D186, FALSE))</f>
        <v>873.06403863490755</v>
      </c>
    </row>
    <row r="187" spans="1:27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55983.580417306359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61.550778839522565</v>
      </c>
      <c r="X187">
        <f>IF(ISBLANK(HLOOKUP(X$1, m_preprocess!$1:$1048576, $D187, FALSE)), "", HLOOKUP(X$1, m_preprocess!$1:$1048576, $D187, FALSE))</f>
        <v>65.099999999999994</v>
      </c>
      <c r="Y187">
        <f>IF(ISBLANK(HLOOKUP(Y$1, m_preprocess!$1:$1048576, $D187, FALSE)), "", HLOOKUP(Y$1, m_preprocess!$1:$1048576, $D187, FALSE))</f>
        <v>472</v>
      </c>
      <c r="Z187" t="str">
        <f>IF(ISBLANK(HLOOKUP(Z$1, m_preprocess!$1:$1048576, $D187, FALSE)), "", HLOOKUP(Z$1, m_preprocess!$1:$1048576, $D187, FALSE))</f>
        <v/>
      </c>
      <c r="AA187">
        <f>IF(ISBLANK(HLOOKUP(AA$1, m_preprocess!$1:$1048576, $D187, FALSE)), "", HLOOKUP(AA$1, m_preprocess!$1:$1048576, $D187, FALSE))</f>
        <v>870.58908355555423</v>
      </c>
    </row>
    <row r="188" spans="1:27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55002.588516695127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60.257008638525249</v>
      </c>
      <c r="X188">
        <f>IF(ISBLANK(HLOOKUP(X$1, m_preprocess!$1:$1048576, $D188, FALSE)), "", HLOOKUP(X$1, m_preprocess!$1:$1048576, $D188, FALSE))</f>
        <v>59.8</v>
      </c>
      <c r="Y188">
        <f>IF(ISBLANK(HLOOKUP(Y$1, m_preprocess!$1:$1048576, $D188, FALSE)), "", HLOOKUP(Y$1, m_preprocess!$1:$1048576, $D188, FALSE))</f>
        <v>431.6</v>
      </c>
      <c r="Z188" t="str">
        <f>IF(ISBLANK(HLOOKUP(Z$1, m_preprocess!$1:$1048576, $D188, FALSE)), "", HLOOKUP(Z$1, m_preprocess!$1:$1048576, $D188, FALSE))</f>
        <v/>
      </c>
      <c r="AA188">
        <f>IF(ISBLANK(HLOOKUP(AA$1, m_preprocess!$1:$1048576, $D188, FALSE)), "", HLOOKUP(AA$1, m_preprocess!$1:$1048576, $D188, FALSE))</f>
        <v>857.76016207236114</v>
      </c>
    </row>
    <row r="189" spans="1:27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54844.221845789456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60.659623834854536</v>
      </c>
      <c r="X189">
        <f>IF(ISBLANK(HLOOKUP(X$1, m_preprocess!$1:$1048576, $D189, FALSE)), "", HLOOKUP(X$1, m_preprocess!$1:$1048576, $D189, FALSE))</f>
        <v>65.3</v>
      </c>
      <c r="Y189">
        <f>IF(ISBLANK(HLOOKUP(Y$1, m_preprocess!$1:$1048576, $D189, FALSE)), "", HLOOKUP(Y$1, m_preprocess!$1:$1048576, $D189, FALSE))</f>
        <v>424.2</v>
      </c>
      <c r="Z189" t="str">
        <f>IF(ISBLANK(HLOOKUP(Z$1, m_preprocess!$1:$1048576, $D189, FALSE)), "", HLOOKUP(Z$1, m_preprocess!$1:$1048576, $D189, FALSE))</f>
        <v/>
      </c>
      <c r="AA189">
        <f>IF(ISBLANK(HLOOKUP(AA$1, m_preprocess!$1:$1048576, $D189, FALSE)), "", HLOOKUP(AA$1, m_preprocess!$1:$1048576, $D189, FALSE))</f>
        <v>852.96642349480601</v>
      </c>
    </row>
    <row r="190" spans="1:27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54890.91426951113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62.07582458141659</v>
      </c>
      <c r="X190">
        <f>IF(ISBLANK(HLOOKUP(X$1, m_preprocess!$1:$1048576, $D190, FALSE)), "", HLOOKUP(X$1, m_preprocess!$1:$1048576, $D190, FALSE))</f>
        <v>59.1</v>
      </c>
      <c r="Y190">
        <f>IF(ISBLANK(HLOOKUP(Y$1, m_preprocess!$1:$1048576, $D190, FALSE)), "", HLOOKUP(Y$1, m_preprocess!$1:$1048576, $D190, FALSE))</f>
        <v>419.9</v>
      </c>
      <c r="Z190" t="str">
        <f>IF(ISBLANK(HLOOKUP(Z$1, m_preprocess!$1:$1048576, $D190, FALSE)), "", HLOOKUP(Z$1, m_preprocess!$1:$1048576, $D190, FALSE))</f>
        <v/>
      </c>
      <c r="AA190">
        <f>IF(ISBLANK(HLOOKUP(AA$1, m_preprocess!$1:$1048576, $D190, FALSE)), "", HLOOKUP(AA$1, m_preprocess!$1:$1048576, $D190, FALSE))</f>
        <v>853.08256404113058</v>
      </c>
    </row>
    <row r="191" spans="1:27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56178.464175287307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62.859524547619003</v>
      </c>
      <c r="X191">
        <f>IF(ISBLANK(HLOOKUP(X$1, m_preprocess!$1:$1048576, $D191, FALSE)), "", HLOOKUP(X$1, m_preprocess!$1:$1048576, $D191, FALSE))</f>
        <v>63.8</v>
      </c>
      <c r="Y191">
        <f>IF(ISBLANK(HLOOKUP(Y$1, m_preprocess!$1:$1048576, $D191, FALSE)), "", HLOOKUP(Y$1, m_preprocess!$1:$1048576, $D191, FALSE))</f>
        <v>455.7</v>
      </c>
      <c r="Z191" t="str">
        <f>IF(ISBLANK(HLOOKUP(Z$1, m_preprocess!$1:$1048576, $D191, FALSE)), "", HLOOKUP(Z$1, m_preprocess!$1:$1048576, $D191, FALSE))</f>
        <v/>
      </c>
      <c r="AA191">
        <f>IF(ISBLANK(HLOOKUP(AA$1, m_preprocess!$1:$1048576, $D191, FALSE)), "", HLOOKUP(AA$1, m_preprocess!$1:$1048576, $D191, FALSE))</f>
        <v>871.6645178209385</v>
      </c>
    </row>
    <row r="192" spans="1:27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57523.40790681947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60.365711063648156</v>
      </c>
      <c r="X192">
        <f>IF(ISBLANK(HLOOKUP(X$1, m_preprocess!$1:$1048576, $D192, FALSE)), "", HLOOKUP(X$1, m_preprocess!$1:$1048576, $D192, FALSE))</f>
        <v>62.6</v>
      </c>
      <c r="Y192">
        <f>IF(ISBLANK(HLOOKUP(Y$1, m_preprocess!$1:$1048576, $D192, FALSE)), "", HLOOKUP(Y$1, m_preprocess!$1:$1048576, $D192, FALSE))</f>
        <v>436.2</v>
      </c>
      <c r="Z192" t="str">
        <f>IF(ISBLANK(HLOOKUP(Z$1, m_preprocess!$1:$1048576, $D192, FALSE)), "", HLOOKUP(Z$1, m_preprocess!$1:$1048576, $D192, FALSE))</f>
        <v/>
      </c>
      <c r="AA192">
        <f>IF(ISBLANK(HLOOKUP(AA$1, m_preprocess!$1:$1048576, $D192, FALSE)), "", HLOOKUP(AA$1, m_preprocess!$1:$1048576, $D192, FALSE))</f>
        <v>879.65094509528046</v>
      </c>
    </row>
    <row r="193" spans="1:27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11805.468306299725</v>
      </c>
      <c r="K193">
        <f>IF(ISBLANK(HLOOKUP(K$1, m_preprocess!$1:$1048576, $D193, FALSE)), "", HLOOKUP(K$1, m_preprocess!$1:$1048576, $D193, FALSE))</f>
        <v>59361.721844535001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75.928457433413314</v>
      </c>
      <c r="X193">
        <f>IF(ISBLANK(HLOOKUP(X$1, m_preprocess!$1:$1048576, $D193, FALSE)), "", HLOOKUP(X$1, m_preprocess!$1:$1048576, $D193, FALSE))</f>
        <v>84.2</v>
      </c>
      <c r="Y193">
        <f>IF(ISBLANK(HLOOKUP(Y$1, m_preprocess!$1:$1048576, $D193, FALSE)), "", HLOOKUP(Y$1, m_preprocess!$1:$1048576, $D193, FALSE))</f>
        <v>482.5</v>
      </c>
      <c r="Z193" t="str">
        <f>IF(ISBLANK(HLOOKUP(Z$1, m_preprocess!$1:$1048576, $D193, FALSE)), "", HLOOKUP(Z$1, m_preprocess!$1:$1048576, $D193, FALSE))</f>
        <v/>
      </c>
      <c r="AA193">
        <f>IF(ISBLANK(HLOOKUP(AA$1, m_preprocess!$1:$1048576, $D193, FALSE)), "", HLOOKUP(AA$1, m_preprocess!$1:$1048576, $D193, FALSE))</f>
        <v>889.5799417622809</v>
      </c>
    </row>
    <row r="194" spans="1:27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59919.766415784674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57.796044888149879</v>
      </c>
      <c r="X194">
        <f>IF(ISBLANK(HLOOKUP(X$1, m_preprocess!$1:$1048576, $D194, FALSE)), "", HLOOKUP(X$1, m_preprocess!$1:$1048576, $D194, FALSE))</f>
        <v>58.5</v>
      </c>
      <c r="Y194">
        <f>IF(ISBLANK(HLOOKUP(Y$1, m_preprocess!$1:$1048576, $D194, FALSE)), "", HLOOKUP(Y$1, m_preprocess!$1:$1048576, $D194, FALSE))</f>
        <v>430.4</v>
      </c>
      <c r="Z194">
        <f>IF(ISBLANK(HLOOKUP(Z$1, m_preprocess!$1:$1048576, $D194, FALSE)), "", HLOOKUP(Z$1, m_preprocess!$1:$1048576, $D194, FALSE))</f>
        <v>10058</v>
      </c>
      <c r="AA194">
        <f>IF(ISBLANK(HLOOKUP(AA$1, m_preprocess!$1:$1048576, $D194, FALSE)), "", HLOOKUP(AA$1, m_preprocess!$1:$1048576, $D194, FALSE))</f>
        <v>891.44114240201145</v>
      </c>
    </row>
    <row r="195" spans="1:27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11637.943080594876</v>
      </c>
      <c r="K195">
        <f>IF(ISBLANK(HLOOKUP(K$1, m_preprocess!$1:$1048576, $D195, FALSE)), "", HLOOKUP(K$1, m_preprocess!$1:$1048576, $D195, FALSE))</f>
        <v>59460.637511752124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55.013051124313833</v>
      </c>
      <c r="X195">
        <f>IF(ISBLANK(HLOOKUP(X$1, m_preprocess!$1:$1048576, $D195, FALSE)), "", HLOOKUP(X$1, m_preprocess!$1:$1048576, $D195, FALSE))</f>
        <v>52.2</v>
      </c>
      <c r="Y195">
        <f>IF(ISBLANK(HLOOKUP(Y$1, m_preprocess!$1:$1048576, $D195, FALSE)), "", HLOOKUP(Y$1, m_preprocess!$1:$1048576, $D195, FALSE))</f>
        <v>376.7</v>
      </c>
      <c r="Z195">
        <f>IF(ISBLANK(HLOOKUP(Z$1, m_preprocess!$1:$1048576, $D195, FALSE)), "", HLOOKUP(Z$1, m_preprocess!$1:$1048576, $D195, FALSE))</f>
        <v>6706</v>
      </c>
      <c r="AA195">
        <f>IF(ISBLANK(HLOOKUP(AA$1, m_preprocess!$1:$1048576, $D195, FALSE)), "", HLOOKUP(AA$1, m_preprocess!$1:$1048576, $D195, FALSE))</f>
        <v>885.0144796353751</v>
      </c>
    </row>
    <row r="196" spans="1:27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58427.244874606426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60.996688124601853</v>
      </c>
      <c r="X196">
        <f>IF(ISBLANK(HLOOKUP(X$1, m_preprocess!$1:$1048576, $D196, FALSE)), "", HLOOKUP(X$1, m_preprocess!$1:$1048576, $D196, FALSE))</f>
        <v>65.7</v>
      </c>
      <c r="Y196">
        <f>IF(ISBLANK(HLOOKUP(Y$1, m_preprocess!$1:$1048576, $D196, FALSE)), "", HLOOKUP(Y$1, m_preprocess!$1:$1048576, $D196, FALSE))</f>
        <v>426.1</v>
      </c>
      <c r="Z196">
        <f>IF(ISBLANK(HLOOKUP(Z$1, m_preprocess!$1:$1048576, $D196, FALSE)), "", HLOOKUP(Z$1, m_preprocess!$1:$1048576, $D196, FALSE))</f>
        <v>6703</v>
      </c>
      <c r="AA196">
        <f>IF(ISBLANK(HLOOKUP(AA$1, m_preprocess!$1:$1048576, $D196, FALSE)), "", HLOOKUP(AA$1, m_preprocess!$1:$1048576, $D196, FALSE))</f>
        <v>866.2752313498105</v>
      </c>
    </row>
    <row r="197" spans="1:27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58448.078771047905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57.631532275367306</v>
      </c>
      <c r="X197">
        <f>IF(ISBLANK(HLOOKUP(X$1, m_preprocess!$1:$1048576, $D197, FALSE)), "", HLOOKUP(X$1, m_preprocess!$1:$1048576, $D197, FALSE))</f>
        <v>61.6</v>
      </c>
      <c r="Y197">
        <f>IF(ISBLANK(HLOOKUP(Y$1, m_preprocess!$1:$1048576, $D197, FALSE)), "", HLOOKUP(Y$1, m_preprocess!$1:$1048576, $D197, FALSE))</f>
        <v>425.5</v>
      </c>
      <c r="Z197">
        <f>IF(ISBLANK(HLOOKUP(Z$1, m_preprocess!$1:$1048576, $D197, FALSE)), "", HLOOKUP(Z$1, m_preprocess!$1:$1048576, $D197, FALSE))</f>
        <v>11991</v>
      </c>
      <c r="AA197">
        <f>IF(ISBLANK(HLOOKUP(AA$1, m_preprocess!$1:$1048576, $D197, FALSE)), "", HLOOKUP(AA$1, m_preprocess!$1:$1048576, $D197, FALSE))</f>
        <v>871.19912065207109</v>
      </c>
    </row>
    <row r="198" spans="1:27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58876.799267112889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60.943394107129897</v>
      </c>
      <c r="X198">
        <f>IF(ISBLANK(HLOOKUP(X$1, m_preprocess!$1:$1048576, $D198, FALSE)), "", HLOOKUP(X$1, m_preprocess!$1:$1048576, $D198, FALSE))</f>
        <v>74.5</v>
      </c>
      <c r="Y198">
        <f>IF(ISBLANK(HLOOKUP(Y$1, m_preprocess!$1:$1048576, $D198, FALSE)), "", HLOOKUP(Y$1, m_preprocess!$1:$1048576, $D198, FALSE))</f>
        <v>456.2</v>
      </c>
      <c r="Z198">
        <f>IF(ISBLANK(HLOOKUP(Z$1, m_preprocess!$1:$1048576, $D198, FALSE)), "", HLOOKUP(Z$1, m_preprocess!$1:$1048576, $D198, FALSE))</f>
        <v>4658</v>
      </c>
      <c r="AA198">
        <f>IF(ISBLANK(HLOOKUP(AA$1, m_preprocess!$1:$1048576, $D198, FALSE)), "", HLOOKUP(AA$1, m_preprocess!$1:$1048576, $D198, FALSE))</f>
        <v>871.88469534626415</v>
      </c>
    </row>
    <row r="199" spans="1:27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58572.079843787898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58.580468841179616</v>
      </c>
      <c r="X199">
        <f>IF(ISBLANK(HLOOKUP(X$1, m_preprocess!$1:$1048576, $D199, FALSE)), "", HLOOKUP(X$1, m_preprocess!$1:$1048576, $D199, FALSE))</f>
        <v>65.599999999999994</v>
      </c>
      <c r="Y199">
        <f>IF(ISBLANK(HLOOKUP(Y$1, m_preprocess!$1:$1048576, $D199, FALSE)), "", HLOOKUP(Y$1, m_preprocess!$1:$1048576, $D199, FALSE))</f>
        <v>466.2</v>
      </c>
      <c r="Z199">
        <f>IF(ISBLANK(HLOOKUP(Z$1, m_preprocess!$1:$1048576, $D199, FALSE)), "", HLOOKUP(Z$1, m_preprocess!$1:$1048576, $D199, FALSE))</f>
        <v>11584</v>
      </c>
      <c r="AA199">
        <f>IF(ISBLANK(HLOOKUP(AA$1, m_preprocess!$1:$1048576, $D199, FALSE)), "", HLOOKUP(AA$1, m_preprocess!$1:$1048576, $D199, FALSE))</f>
        <v>854.02527076144008</v>
      </c>
    </row>
    <row r="200" spans="1:27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58914.978904713607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60.156721811783655</v>
      </c>
      <c r="X200">
        <f>IF(ISBLANK(HLOOKUP(X$1, m_preprocess!$1:$1048576, $D200, FALSE)), "", HLOOKUP(X$1, m_preprocess!$1:$1048576, $D200, FALSE))</f>
        <v>64.900000000000006</v>
      </c>
      <c r="Y200">
        <f>IF(ISBLANK(HLOOKUP(Y$1, m_preprocess!$1:$1048576, $D200, FALSE)), "", HLOOKUP(Y$1, m_preprocess!$1:$1048576, $D200, FALSE))</f>
        <v>421.6</v>
      </c>
      <c r="Z200">
        <f>IF(ISBLANK(HLOOKUP(Z$1, m_preprocess!$1:$1048576, $D200, FALSE)), "", HLOOKUP(Z$1, m_preprocess!$1:$1048576, $D200, FALSE))</f>
        <v>19725</v>
      </c>
      <c r="AA200">
        <f>IF(ISBLANK(HLOOKUP(AA$1, m_preprocess!$1:$1048576, $D200, FALSE)), "", HLOOKUP(AA$1, m_preprocess!$1:$1048576, $D200, FALSE))</f>
        <v>863.03120612613066</v>
      </c>
    </row>
    <row r="201" spans="1:27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59185.880468141804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62.289220123854953</v>
      </c>
      <c r="X201">
        <f>IF(ISBLANK(HLOOKUP(X$1, m_preprocess!$1:$1048576, $D201, FALSE)), "", HLOOKUP(X$1, m_preprocess!$1:$1048576, $D201, FALSE))</f>
        <v>71.3</v>
      </c>
      <c r="Y201">
        <f>IF(ISBLANK(HLOOKUP(Y$1, m_preprocess!$1:$1048576, $D201, FALSE)), "", HLOOKUP(Y$1, m_preprocess!$1:$1048576, $D201, FALSE))</f>
        <v>460.2</v>
      </c>
      <c r="Z201">
        <f>IF(ISBLANK(HLOOKUP(Z$1, m_preprocess!$1:$1048576, $D201, FALSE)), "", HLOOKUP(Z$1, m_preprocess!$1:$1048576, $D201, FALSE))</f>
        <v>16437</v>
      </c>
      <c r="AA201">
        <f>IF(ISBLANK(HLOOKUP(AA$1, m_preprocess!$1:$1048576, $D201, FALSE)), "", HLOOKUP(AA$1, m_preprocess!$1:$1048576, $D201, FALSE))</f>
        <v>876.46411853165773</v>
      </c>
    </row>
    <row r="202" spans="1:27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13516.249785940965</v>
      </c>
      <c r="K202">
        <f>IF(ISBLANK(HLOOKUP(K$1, m_preprocess!$1:$1048576, $D202, FALSE)), "", HLOOKUP(K$1, m_preprocess!$1:$1048576, $D202, FALSE))</f>
        <v>58513.632923046658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62.943031405999413</v>
      </c>
      <c r="X202">
        <f>IF(ISBLANK(HLOOKUP(X$1, m_preprocess!$1:$1048576, $D202, FALSE)), "", HLOOKUP(X$1, m_preprocess!$1:$1048576, $D202, FALSE))</f>
        <v>63.4</v>
      </c>
      <c r="Y202">
        <f>IF(ISBLANK(HLOOKUP(Y$1, m_preprocess!$1:$1048576, $D202, FALSE)), "", HLOOKUP(Y$1, m_preprocess!$1:$1048576, $D202, FALSE))</f>
        <v>463.6</v>
      </c>
      <c r="Z202">
        <f>IF(ISBLANK(HLOOKUP(Z$1, m_preprocess!$1:$1048576, $D202, FALSE)), "", HLOOKUP(Z$1, m_preprocess!$1:$1048576, $D202, FALSE))</f>
        <v>29587</v>
      </c>
      <c r="AA202">
        <f>IF(ISBLANK(HLOOKUP(AA$1, m_preprocess!$1:$1048576, $D202, FALSE)), "", HLOOKUP(AA$1, m_preprocess!$1:$1048576, $D202, FALSE))</f>
        <v>861.50535585684668</v>
      </c>
    </row>
    <row r="203" spans="1:27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13567.688341243875</v>
      </c>
      <c r="K203">
        <f>IF(ISBLANK(HLOOKUP(K$1, m_preprocess!$1:$1048576, $D203, FALSE)), "", HLOOKUP(K$1, m_preprocess!$1:$1048576, $D203, FALSE))</f>
        <v>57956.214292314602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64.556331914404964</v>
      </c>
      <c r="X203">
        <f>IF(ISBLANK(HLOOKUP(X$1, m_preprocess!$1:$1048576, $D203, FALSE)), "", HLOOKUP(X$1, m_preprocess!$1:$1048576, $D203, FALSE))</f>
        <v>69.8</v>
      </c>
      <c r="Y203">
        <f>IF(ISBLANK(HLOOKUP(Y$1, m_preprocess!$1:$1048576, $D203, FALSE)), "", HLOOKUP(Y$1, m_preprocess!$1:$1048576, $D203, FALSE))</f>
        <v>495.1</v>
      </c>
      <c r="Z203">
        <f>IF(ISBLANK(HLOOKUP(Z$1, m_preprocess!$1:$1048576, $D203, FALSE)), "", HLOOKUP(Z$1, m_preprocess!$1:$1048576, $D203, FALSE))</f>
        <v>13593</v>
      </c>
      <c r="AA203">
        <f>IF(ISBLANK(HLOOKUP(AA$1, m_preprocess!$1:$1048576, $D203, FALSE)), "", HLOOKUP(AA$1, m_preprocess!$1:$1048576, $D203, FALSE))</f>
        <v>865.39057995246492</v>
      </c>
    </row>
    <row r="204" spans="1:27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57651.355134219375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63.547157894192779</v>
      </c>
      <c r="X204">
        <f>IF(ISBLANK(HLOOKUP(X$1, m_preprocess!$1:$1048576, $D204, FALSE)), "", HLOOKUP(X$1, m_preprocess!$1:$1048576, $D204, FALSE))</f>
        <v>68.5</v>
      </c>
      <c r="Y204">
        <f>IF(ISBLANK(HLOOKUP(Y$1, m_preprocess!$1:$1048576, $D204, FALSE)), "", HLOOKUP(Y$1, m_preprocess!$1:$1048576, $D204, FALSE))</f>
        <v>466.4</v>
      </c>
      <c r="Z204">
        <f>IF(ISBLANK(HLOOKUP(Z$1, m_preprocess!$1:$1048576, $D204, FALSE)), "", HLOOKUP(Z$1, m_preprocess!$1:$1048576, $D204, FALSE))</f>
        <v>17569</v>
      </c>
      <c r="AA204">
        <f>IF(ISBLANK(HLOOKUP(AA$1, m_preprocess!$1:$1048576, $D204, FALSE)), "", HLOOKUP(AA$1, m_preprocess!$1:$1048576, $D204, FALSE))</f>
        <v>871.07866591607058</v>
      </c>
    </row>
    <row r="205" spans="1:27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14707.726494440036</v>
      </c>
      <c r="K205">
        <f>IF(ISBLANK(HLOOKUP(K$1, m_preprocess!$1:$1048576, $D205, FALSE)), "", HLOOKUP(K$1, m_preprocess!$1:$1048576, $D205, FALSE))</f>
        <v>58957.553291197793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83.24542124515196</v>
      </c>
      <c r="X205">
        <f>IF(ISBLANK(HLOOKUP(X$1, m_preprocess!$1:$1048576, $D205, FALSE)), "", HLOOKUP(X$1, m_preprocess!$1:$1048576, $D205, FALSE))</f>
        <v>96.8</v>
      </c>
      <c r="Y205">
        <f>IF(ISBLANK(HLOOKUP(Y$1, m_preprocess!$1:$1048576, $D205, FALSE)), "", HLOOKUP(Y$1, m_preprocess!$1:$1048576, $D205, FALSE))</f>
        <v>506.4</v>
      </c>
      <c r="Z205">
        <f>IF(ISBLANK(HLOOKUP(Z$1, m_preprocess!$1:$1048576, $D205, FALSE)), "", HLOOKUP(Z$1, m_preprocess!$1:$1048576, $D205, FALSE))</f>
        <v>16692</v>
      </c>
      <c r="AA205">
        <f>IF(ISBLANK(HLOOKUP(AA$1, m_preprocess!$1:$1048576, $D205, FALSE)), "", HLOOKUP(AA$1, m_preprocess!$1:$1048576, $D205, FALSE))</f>
        <v>895.27316328017321</v>
      </c>
    </row>
    <row r="206" spans="1:27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15183.835431579177</v>
      </c>
      <c r="K206">
        <f>IF(ISBLANK(HLOOKUP(K$1, m_preprocess!$1:$1048576, $D206, FALSE)), "", HLOOKUP(K$1, m_preprocess!$1:$1048576, $D206, FALSE))</f>
        <v>59826.386340427292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64.560967995566557</v>
      </c>
      <c r="X206">
        <f>IF(ISBLANK(HLOOKUP(X$1, m_preprocess!$1:$1048576, $D206, FALSE)), "", HLOOKUP(X$1, m_preprocess!$1:$1048576, $D206, FALSE))</f>
        <v>65.2</v>
      </c>
      <c r="Y206">
        <f>IF(ISBLANK(HLOOKUP(Y$1, m_preprocess!$1:$1048576, $D206, FALSE)), "", HLOOKUP(Y$1, m_preprocess!$1:$1048576, $D206, FALSE))</f>
        <v>426.5</v>
      </c>
      <c r="Z206">
        <f>IF(ISBLANK(HLOOKUP(Z$1, m_preprocess!$1:$1048576, $D206, FALSE)), "", HLOOKUP(Z$1, m_preprocess!$1:$1048576, $D206, FALSE))</f>
        <v>19342</v>
      </c>
      <c r="AA206">
        <f>IF(ISBLANK(HLOOKUP(AA$1, m_preprocess!$1:$1048576, $D206, FALSE)), "", HLOOKUP(AA$1, m_preprocess!$1:$1048576, $D206, FALSE))</f>
        <v>892.6055960468484</v>
      </c>
    </row>
    <row r="207" spans="1:27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60175.767545591421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60.000626977732367</v>
      </c>
      <c r="X207">
        <f>IF(ISBLANK(HLOOKUP(X$1, m_preprocess!$1:$1048576, $D207, FALSE)), "", HLOOKUP(X$1, m_preprocess!$1:$1048576, $D207, FALSE))</f>
        <v>56.7</v>
      </c>
      <c r="Y207">
        <f>IF(ISBLANK(HLOOKUP(Y$1, m_preprocess!$1:$1048576, $D207, FALSE)), "", HLOOKUP(Y$1, m_preprocess!$1:$1048576, $D207, FALSE))</f>
        <v>393.6</v>
      </c>
      <c r="Z207">
        <f>IF(ISBLANK(HLOOKUP(Z$1, m_preprocess!$1:$1048576, $D207, FALSE)), "", HLOOKUP(Z$1, m_preprocess!$1:$1048576, $D207, FALSE))</f>
        <v>17615</v>
      </c>
      <c r="AA207">
        <f>IF(ISBLANK(HLOOKUP(AA$1, m_preprocess!$1:$1048576, $D207, FALSE)), "", HLOOKUP(AA$1, m_preprocess!$1:$1048576, $D207, FALSE))</f>
        <v>890.44815638683883</v>
      </c>
    </row>
    <row r="208" spans="1:27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60621.821789121532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68.707034366282187</v>
      </c>
      <c r="X208">
        <f>IF(ISBLANK(HLOOKUP(X$1, m_preprocess!$1:$1048576, $D208, FALSE)), "", HLOOKUP(X$1, m_preprocess!$1:$1048576, $D208, FALSE))</f>
        <v>74.2</v>
      </c>
      <c r="Y208">
        <f>IF(ISBLANK(HLOOKUP(Y$1, m_preprocess!$1:$1048576, $D208, FALSE)), "", HLOOKUP(Y$1, m_preprocess!$1:$1048576, $D208, FALSE))</f>
        <v>452</v>
      </c>
      <c r="Z208">
        <f>IF(ISBLANK(HLOOKUP(Z$1, m_preprocess!$1:$1048576, $D208, FALSE)), "", HLOOKUP(Z$1, m_preprocess!$1:$1048576, $D208, FALSE))</f>
        <v>17808</v>
      </c>
      <c r="AA208">
        <f>IF(ISBLANK(HLOOKUP(AA$1, m_preprocess!$1:$1048576, $D208, FALSE)), "", HLOOKUP(AA$1, m_preprocess!$1:$1048576, $D208, FALSE))</f>
        <v>889.53758199194931</v>
      </c>
    </row>
    <row r="209" spans="1:27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15663.398838553117</v>
      </c>
      <c r="K209">
        <f>IF(ISBLANK(HLOOKUP(K$1, m_preprocess!$1:$1048576, $D209, FALSE)), "", HLOOKUP(K$1, m_preprocess!$1:$1048576, $D209, FALSE))</f>
        <v>60575.097034384213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71.357183475679008</v>
      </c>
      <c r="X209">
        <f>IF(ISBLANK(HLOOKUP(X$1, m_preprocess!$1:$1048576, $D209, FALSE)), "", HLOOKUP(X$1, m_preprocess!$1:$1048576, $D209, FALSE))</f>
        <v>73.099999999999994</v>
      </c>
      <c r="Y209">
        <f>IF(ISBLANK(HLOOKUP(Y$1, m_preprocess!$1:$1048576, $D209, FALSE)), "", HLOOKUP(Y$1, m_preprocess!$1:$1048576, $D209, FALSE))</f>
        <v>452.8</v>
      </c>
      <c r="Z209">
        <f>IF(ISBLANK(HLOOKUP(Z$1, m_preprocess!$1:$1048576, $D209, FALSE)), "", HLOOKUP(Z$1, m_preprocess!$1:$1048576, $D209, FALSE))</f>
        <v>22198</v>
      </c>
      <c r="AA209">
        <f>IF(ISBLANK(HLOOKUP(AA$1, m_preprocess!$1:$1048576, $D209, FALSE)), "", HLOOKUP(AA$1, m_preprocess!$1:$1048576, $D209, FALSE))</f>
        <v>890.10815609476356</v>
      </c>
    </row>
    <row r="210" spans="1:27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61537.728737284146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73.482460010067186</v>
      </c>
      <c r="X210">
        <f>IF(ISBLANK(HLOOKUP(X$1, m_preprocess!$1:$1048576, $D210, FALSE)), "", HLOOKUP(X$1, m_preprocess!$1:$1048576, $D210, FALSE))</f>
        <v>87.9</v>
      </c>
      <c r="Y210">
        <f>IF(ISBLANK(HLOOKUP(Y$1, m_preprocess!$1:$1048576, $D210, FALSE)), "", HLOOKUP(Y$1, m_preprocess!$1:$1048576, $D210, FALSE))</f>
        <v>433.7</v>
      </c>
      <c r="Z210">
        <f>IF(ISBLANK(HLOOKUP(Z$1, m_preprocess!$1:$1048576, $D210, FALSE)), "", HLOOKUP(Z$1, m_preprocess!$1:$1048576, $D210, FALSE))</f>
        <v>25016</v>
      </c>
      <c r="AA210">
        <f>IF(ISBLANK(HLOOKUP(AA$1, m_preprocess!$1:$1048576, $D210, FALSE)), "", HLOOKUP(AA$1, m_preprocess!$1:$1048576, $D210, FALSE))</f>
        <v>893.54484712580779</v>
      </c>
    </row>
    <row r="211" spans="1:27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61727.004838283552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69.143842139072476</v>
      </c>
      <c r="X211">
        <f>IF(ISBLANK(HLOOKUP(X$1, m_preprocess!$1:$1048576, $D211, FALSE)), "", HLOOKUP(X$1, m_preprocess!$1:$1048576, $D211, FALSE))</f>
        <v>78.400000000000006</v>
      </c>
      <c r="Y211">
        <f>IF(ISBLANK(HLOOKUP(Y$1, m_preprocess!$1:$1048576, $D211, FALSE)), "", HLOOKUP(Y$1, m_preprocess!$1:$1048576, $D211, FALSE))</f>
        <v>470.2</v>
      </c>
      <c r="Z211">
        <f>IF(ISBLANK(HLOOKUP(Z$1, m_preprocess!$1:$1048576, $D211, FALSE)), "", HLOOKUP(Z$1, m_preprocess!$1:$1048576, $D211, FALSE))</f>
        <v>21739</v>
      </c>
      <c r="AA211">
        <f>IF(ISBLANK(HLOOKUP(AA$1, m_preprocess!$1:$1048576, $D211, FALSE)), "", HLOOKUP(AA$1, m_preprocess!$1:$1048576, $D211, FALSE))</f>
        <v>903.1189652633301</v>
      </c>
    </row>
    <row r="212" spans="1:27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60775.834434349745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73.100363357362468</v>
      </c>
      <c r="X212">
        <f>IF(ISBLANK(HLOOKUP(X$1, m_preprocess!$1:$1048576, $D212, FALSE)), "", HLOOKUP(X$1, m_preprocess!$1:$1048576, $D212, FALSE))</f>
        <v>81.3</v>
      </c>
      <c r="Y212">
        <f>IF(ISBLANK(HLOOKUP(Y$1, m_preprocess!$1:$1048576, $D212, FALSE)), "", HLOOKUP(Y$1, m_preprocess!$1:$1048576, $D212, FALSE))</f>
        <v>452.2</v>
      </c>
      <c r="Z212">
        <f>IF(ISBLANK(HLOOKUP(Z$1, m_preprocess!$1:$1048576, $D212, FALSE)), "", HLOOKUP(Z$1, m_preprocess!$1:$1048576, $D212, FALSE))</f>
        <v>20861</v>
      </c>
      <c r="AA212">
        <f>IF(ISBLANK(HLOOKUP(AA$1, m_preprocess!$1:$1048576, $D212, FALSE)), "", HLOOKUP(AA$1, m_preprocess!$1:$1048576, $D212, FALSE))</f>
        <v>887.02323094238602</v>
      </c>
    </row>
    <row r="213" spans="1:27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16380.851248922056</v>
      </c>
      <c r="K213">
        <f>IF(ISBLANK(HLOOKUP(K$1, m_preprocess!$1:$1048576, $D213, FALSE)), "", HLOOKUP(K$1, m_preprocess!$1:$1048576, $D213, FALSE))</f>
        <v>60742.505579138138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70.309819507791673</v>
      </c>
      <c r="X213">
        <f>IF(ISBLANK(HLOOKUP(X$1, m_preprocess!$1:$1048576, $D213, FALSE)), "", HLOOKUP(X$1, m_preprocess!$1:$1048576, $D213, FALSE))</f>
        <v>78.5</v>
      </c>
      <c r="Y213">
        <f>IF(ISBLANK(HLOOKUP(Y$1, m_preprocess!$1:$1048576, $D213, FALSE)), "", HLOOKUP(Y$1, m_preprocess!$1:$1048576, $D213, FALSE))</f>
        <v>466.8</v>
      </c>
      <c r="Z213">
        <f>IF(ISBLANK(HLOOKUP(Z$1, m_preprocess!$1:$1048576, $D213, FALSE)), "", HLOOKUP(Z$1, m_preprocess!$1:$1048576, $D213, FALSE))</f>
        <v>17999</v>
      </c>
      <c r="AA213">
        <f>IF(ISBLANK(HLOOKUP(AA$1, m_preprocess!$1:$1048576, $D213, FALSE)), "", HLOOKUP(AA$1, m_preprocess!$1:$1048576, $D213, FALSE))</f>
        <v>894.76307301107317</v>
      </c>
    </row>
    <row r="214" spans="1:27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61146.940391129363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74.87283871274677</v>
      </c>
      <c r="X214">
        <f>IF(ISBLANK(HLOOKUP(X$1, m_preprocess!$1:$1048576, $D214, FALSE)), "", HLOOKUP(X$1, m_preprocess!$1:$1048576, $D214, FALSE))</f>
        <v>76.2</v>
      </c>
      <c r="Y214">
        <f>IF(ISBLANK(HLOOKUP(Y$1, m_preprocess!$1:$1048576, $D214, FALSE)), "", HLOOKUP(Y$1, m_preprocess!$1:$1048576, $D214, FALSE))</f>
        <v>444</v>
      </c>
      <c r="Z214">
        <f>IF(ISBLANK(HLOOKUP(Z$1, m_preprocess!$1:$1048576, $D214, FALSE)), "", HLOOKUP(Z$1, m_preprocess!$1:$1048576, $D214, FALSE))</f>
        <v>32732</v>
      </c>
      <c r="AA214">
        <f>IF(ISBLANK(HLOOKUP(AA$1, m_preprocess!$1:$1048576, $D214, FALSE)), "", HLOOKUP(AA$1, m_preprocess!$1:$1048576, $D214, FALSE))</f>
        <v>891.99455890710658</v>
      </c>
    </row>
    <row r="215" spans="1:27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61472.867439828318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76.314125015608795</v>
      </c>
      <c r="X215">
        <f>IF(ISBLANK(HLOOKUP(X$1, m_preprocess!$1:$1048576, $D215, FALSE)), "", HLOOKUP(X$1, m_preprocess!$1:$1048576, $D215, FALSE))</f>
        <v>83.2</v>
      </c>
      <c r="Y215">
        <f>IF(ISBLANK(HLOOKUP(Y$1, m_preprocess!$1:$1048576, $D215, FALSE)), "", HLOOKUP(Y$1, m_preprocess!$1:$1048576, $D215, FALSE))</f>
        <v>461.3</v>
      </c>
      <c r="Z215">
        <f>IF(ISBLANK(HLOOKUP(Z$1, m_preprocess!$1:$1048576, $D215, FALSE)), "", HLOOKUP(Z$1, m_preprocess!$1:$1048576, $D215, FALSE))</f>
        <v>24088</v>
      </c>
      <c r="AA215">
        <f>IF(ISBLANK(HLOOKUP(AA$1, m_preprocess!$1:$1048576, $D215, FALSE)), "", HLOOKUP(AA$1, m_preprocess!$1:$1048576, $D215, FALSE))</f>
        <v>904.45116749256715</v>
      </c>
    </row>
    <row r="216" spans="1:27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62175.612571229634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75.570541014514887</v>
      </c>
      <c r="X216">
        <f>IF(ISBLANK(HLOOKUP(X$1, m_preprocess!$1:$1048576, $D216, FALSE)), "", HLOOKUP(X$1, m_preprocess!$1:$1048576, $D216, FALSE))</f>
        <v>81.2</v>
      </c>
      <c r="Y216">
        <f>IF(ISBLANK(HLOOKUP(Y$1, m_preprocess!$1:$1048576, $D216, FALSE)), "", HLOOKUP(Y$1, m_preprocess!$1:$1048576, $D216, FALSE))</f>
        <v>468.6</v>
      </c>
      <c r="Z216">
        <f>IF(ISBLANK(HLOOKUP(Z$1, m_preprocess!$1:$1048576, $D216, FALSE)), "", HLOOKUP(Z$1, m_preprocess!$1:$1048576, $D216, FALSE))</f>
        <v>24072</v>
      </c>
      <c r="AA216">
        <f>IF(ISBLANK(HLOOKUP(AA$1, m_preprocess!$1:$1048576, $D216, FALSE)), "", HLOOKUP(AA$1, m_preprocess!$1:$1048576, $D216, FALSE))</f>
        <v>910.89407998963577</v>
      </c>
    </row>
    <row r="217" spans="1:27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63428.81496199617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100.41798574033021</v>
      </c>
      <c r="X217">
        <f>IF(ISBLANK(HLOOKUP(X$1, m_preprocess!$1:$1048576, $D217, FALSE)), "", HLOOKUP(X$1, m_preprocess!$1:$1048576, $D217, FALSE))</f>
        <v>119.7</v>
      </c>
      <c r="Y217">
        <f>IF(ISBLANK(HLOOKUP(Y$1, m_preprocess!$1:$1048576, $D217, FALSE)), "", HLOOKUP(Y$1, m_preprocess!$1:$1048576, $D217, FALSE))</f>
        <v>497.2</v>
      </c>
      <c r="Z217">
        <f>IF(ISBLANK(HLOOKUP(Z$1, m_preprocess!$1:$1048576, $D217, FALSE)), "", HLOOKUP(Z$1, m_preprocess!$1:$1048576, $D217, FALSE))</f>
        <v>31800</v>
      </c>
      <c r="AA217">
        <f>IF(ISBLANK(HLOOKUP(AA$1, m_preprocess!$1:$1048576, $D217, FALSE)), "", HLOOKUP(AA$1, m_preprocess!$1:$1048576, $D217, FALSE))</f>
        <v>913.76226919470912</v>
      </c>
    </row>
    <row r="218" spans="1:27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64305.83711108235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75.714937779560287</v>
      </c>
      <c r="X218">
        <f>IF(ISBLANK(HLOOKUP(X$1, m_preprocess!$1:$1048576, $D218, FALSE)), "", HLOOKUP(X$1, m_preprocess!$1:$1048576, $D218, FALSE))</f>
        <v>74.580859024327495</v>
      </c>
      <c r="Y218">
        <f>IF(ISBLANK(HLOOKUP(Y$1, m_preprocess!$1:$1048576, $D218, FALSE)), "", HLOOKUP(Y$1, m_preprocess!$1:$1048576, $D218, FALSE))</f>
        <v>449.9</v>
      </c>
      <c r="Z218">
        <f>IF(ISBLANK(HLOOKUP(Z$1, m_preprocess!$1:$1048576, $D218, FALSE)), "", HLOOKUP(Z$1, m_preprocess!$1:$1048576, $D218, FALSE))</f>
        <v>28846</v>
      </c>
      <c r="AA218">
        <f>IF(ISBLANK(HLOOKUP(AA$1, m_preprocess!$1:$1048576, $D218, FALSE)), "", HLOOKUP(AA$1, m_preprocess!$1:$1048576, $D218, FALSE))</f>
        <v>923.50735282730932</v>
      </c>
    </row>
    <row r="219" spans="1:27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17228.99590049258</v>
      </c>
      <c r="K219">
        <f>IF(ISBLANK(HLOOKUP(K$1, m_preprocess!$1:$1048576, $D219, FALSE)), "", HLOOKUP(K$1, m_preprocess!$1:$1048576, $D219, FALSE))</f>
        <v>64152.70762831028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71.427883087005455</v>
      </c>
      <c r="X219">
        <f>IF(ISBLANK(HLOOKUP(X$1, m_preprocess!$1:$1048576, $D219, FALSE)), "", HLOOKUP(X$1, m_preprocess!$1:$1048576, $D219, FALSE))</f>
        <v>67.675916157652793</v>
      </c>
      <c r="Y219">
        <f>IF(ISBLANK(HLOOKUP(Y$1, m_preprocess!$1:$1048576, $D219, FALSE)), "", HLOOKUP(Y$1, m_preprocess!$1:$1048576, $D219, FALSE))</f>
        <v>368.3</v>
      </c>
      <c r="Z219">
        <f>IF(ISBLANK(HLOOKUP(Z$1, m_preprocess!$1:$1048576, $D219, FALSE)), "", HLOOKUP(Z$1, m_preprocess!$1:$1048576, $D219, FALSE))</f>
        <v>24143</v>
      </c>
      <c r="AA219">
        <f>IF(ISBLANK(HLOOKUP(AA$1, m_preprocess!$1:$1048576, $D219, FALSE)), "", HLOOKUP(AA$1, m_preprocess!$1:$1048576, $D219, FALSE))</f>
        <v>926.3713468224297</v>
      </c>
    </row>
    <row r="220" spans="1:27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64179.957567207181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80.383451473544554</v>
      </c>
      <c r="X220">
        <f>IF(ISBLANK(HLOOKUP(X$1, m_preprocess!$1:$1048576, $D220, FALSE)), "", HLOOKUP(X$1, m_preprocess!$1:$1048576, $D220, FALSE))</f>
        <v>83.2733166488309</v>
      </c>
      <c r="Y220">
        <f>IF(ISBLANK(HLOOKUP(Y$1, m_preprocess!$1:$1048576, $D220, FALSE)), "", HLOOKUP(Y$1, m_preprocess!$1:$1048576, $D220, FALSE))</f>
        <v>446.6</v>
      </c>
      <c r="Z220">
        <f>IF(ISBLANK(HLOOKUP(Z$1, m_preprocess!$1:$1048576, $D220, FALSE)), "", HLOOKUP(Z$1, m_preprocess!$1:$1048576, $D220, FALSE))</f>
        <v>27918</v>
      </c>
      <c r="AA220">
        <f>IF(ISBLANK(HLOOKUP(AA$1, m_preprocess!$1:$1048576, $D220, FALSE)), "", HLOOKUP(AA$1, m_preprocess!$1:$1048576, $D220, FALSE))</f>
        <v>926.69968429012556</v>
      </c>
    </row>
    <row r="221" spans="1:27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65314.670470894293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78.88891434037356</v>
      </c>
      <c r="X221">
        <f>IF(ISBLANK(HLOOKUP(X$1, m_preprocess!$1:$1048576, $D221, FALSE)), "", HLOOKUP(X$1, m_preprocess!$1:$1048576, $D221, FALSE))</f>
        <v>84.170436614054296</v>
      </c>
      <c r="Y221">
        <f>IF(ISBLANK(HLOOKUP(Y$1, m_preprocess!$1:$1048576, $D221, FALSE)), "", HLOOKUP(Y$1, m_preprocess!$1:$1048576, $D221, FALSE))</f>
        <v>436.3</v>
      </c>
      <c r="Z221">
        <f>IF(ISBLANK(HLOOKUP(Z$1, m_preprocess!$1:$1048576, $D221, FALSE)), "", HLOOKUP(Z$1, m_preprocess!$1:$1048576, $D221, FALSE))</f>
        <v>28153</v>
      </c>
      <c r="AA221">
        <f>IF(ISBLANK(HLOOKUP(AA$1, m_preprocess!$1:$1048576, $D221, FALSE)), "", HLOOKUP(AA$1, m_preprocess!$1:$1048576, $D221, FALSE))</f>
        <v>932.83421846172746</v>
      </c>
    </row>
    <row r="222" spans="1:27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17483.093387815665</v>
      </c>
      <c r="K222">
        <f>IF(ISBLANK(HLOOKUP(K$1, m_preprocess!$1:$1048576, $D222, FALSE)), "", HLOOKUP(K$1, m_preprocess!$1:$1048576, $D222, FALSE))</f>
        <v>66549.400358641156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79.799622306034337</v>
      </c>
      <c r="X222">
        <f>IF(ISBLANK(HLOOKUP(X$1, m_preprocess!$1:$1048576, $D222, FALSE)), "", HLOOKUP(X$1, m_preprocess!$1:$1048576, $D222, FALSE))</f>
        <v>90.599749358066006</v>
      </c>
      <c r="Y222">
        <f>IF(ISBLANK(HLOOKUP(Y$1, m_preprocess!$1:$1048576, $D222, FALSE)), "", HLOOKUP(Y$1, m_preprocess!$1:$1048576, $D222, FALSE))</f>
        <v>443.7</v>
      </c>
      <c r="Z222">
        <f>IF(ISBLANK(HLOOKUP(Z$1, m_preprocess!$1:$1048576, $D222, FALSE)), "", HLOOKUP(Z$1, m_preprocess!$1:$1048576, $D222, FALSE))</f>
        <v>28096</v>
      </c>
      <c r="AA222">
        <f>IF(ISBLANK(HLOOKUP(AA$1, m_preprocess!$1:$1048576, $D222, FALSE)), "", HLOOKUP(AA$1, m_preprocess!$1:$1048576, $D222, FALSE))</f>
        <v>942.09120509548075</v>
      </c>
    </row>
    <row r="223" spans="1:27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67564.780670707085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79.066826851349617</v>
      </c>
      <c r="X223">
        <f>IF(ISBLANK(HLOOKUP(X$1, m_preprocess!$1:$1048576, $D223, FALSE)), "", HLOOKUP(X$1, m_preprocess!$1:$1048576, $D223, FALSE))</f>
        <v>87.735618973340806</v>
      </c>
      <c r="Y223">
        <f>IF(ISBLANK(HLOOKUP(Y$1, m_preprocess!$1:$1048576, $D223, FALSE)), "", HLOOKUP(Y$1, m_preprocess!$1:$1048576, $D223, FALSE))</f>
        <v>427.1</v>
      </c>
      <c r="Z223">
        <f>IF(ISBLANK(HLOOKUP(Z$1, m_preprocess!$1:$1048576, $D223, FALSE)), "", HLOOKUP(Z$1, m_preprocess!$1:$1048576, $D223, FALSE))</f>
        <v>26253</v>
      </c>
      <c r="AA223">
        <f>IF(ISBLANK(HLOOKUP(AA$1, m_preprocess!$1:$1048576, $D223, FALSE)), "", HLOOKUP(AA$1, m_preprocess!$1:$1048576, $D223, FALSE))</f>
        <v>944.57335564675384</v>
      </c>
    </row>
    <row r="224" spans="1:27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68036.733368678033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80.044549770716969</v>
      </c>
      <c r="X224">
        <f>IF(ISBLANK(HLOOKUP(X$1, m_preprocess!$1:$1048576, $D224, FALSE)), "", HLOOKUP(X$1, m_preprocess!$1:$1048576, $D224, FALSE))</f>
        <v>87.903611134986605</v>
      </c>
      <c r="Y224">
        <f>IF(ISBLANK(HLOOKUP(Y$1, m_preprocess!$1:$1048576, $D224, FALSE)), "", HLOOKUP(Y$1, m_preprocess!$1:$1048576, $D224, FALSE))</f>
        <v>372.4</v>
      </c>
      <c r="Z224">
        <f>IF(ISBLANK(HLOOKUP(Z$1, m_preprocess!$1:$1048576, $D224, FALSE)), "", HLOOKUP(Z$1, m_preprocess!$1:$1048576, $D224, FALSE))</f>
        <v>24327</v>
      </c>
      <c r="AA224">
        <f>IF(ISBLANK(HLOOKUP(AA$1, m_preprocess!$1:$1048576, $D224, FALSE)), "", HLOOKUP(AA$1, m_preprocess!$1:$1048576, $D224, FALSE))</f>
        <v>949.07472118562885</v>
      </c>
    </row>
    <row r="225" spans="1:27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69855.564082356417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78.219727026100031</v>
      </c>
      <c r="X225">
        <f>IF(ISBLANK(HLOOKUP(X$1, m_preprocess!$1:$1048576, $D225, FALSE)), "", HLOOKUP(X$1, m_preprocess!$1:$1048576, $D225, FALSE))</f>
        <v>81.1281833281557</v>
      </c>
      <c r="Y225">
        <f>IF(ISBLANK(HLOOKUP(Y$1, m_preprocess!$1:$1048576, $D225, FALSE)), "", HLOOKUP(Y$1, m_preprocess!$1:$1048576, $D225, FALSE))</f>
        <v>426.5</v>
      </c>
      <c r="Z225">
        <f>IF(ISBLANK(HLOOKUP(Z$1, m_preprocess!$1:$1048576, $D225, FALSE)), "", HLOOKUP(Z$1, m_preprocess!$1:$1048576, $D225, FALSE))</f>
        <v>23988</v>
      </c>
      <c r="AA225">
        <f>IF(ISBLANK(HLOOKUP(AA$1, m_preprocess!$1:$1048576, $D225, FALSE)), "", HLOOKUP(AA$1, m_preprocess!$1:$1048576, $D225, FALSE))</f>
        <v>957.49504535190999</v>
      </c>
    </row>
    <row r="226" spans="1:27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71209.248410412925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83.072409195357096</v>
      </c>
      <c r="X226">
        <f>IF(ISBLANK(HLOOKUP(X$1, m_preprocess!$1:$1048576, $D226, FALSE)), "", HLOOKUP(X$1, m_preprocess!$1:$1048576, $D226, FALSE))</f>
        <v>80.855189178202707</v>
      </c>
      <c r="Y226">
        <f>IF(ISBLANK(HLOOKUP(Y$1, m_preprocess!$1:$1048576, $D226, FALSE)), "", HLOOKUP(Y$1, m_preprocess!$1:$1048576, $D226, FALSE))</f>
        <v>438.1</v>
      </c>
      <c r="Z226">
        <f>IF(ISBLANK(HLOOKUP(Z$1, m_preprocess!$1:$1048576, $D226, FALSE)), "", HLOOKUP(Z$1, m_preprocess!$1:$1048576, $D226, FALSE))</f>
        <v>36595</v>
      </c>
      <c r="AA226">
        <f>IF(ISBLANK(HLOOKUP(AA$1, m_preprocess!$1:$1048576, $D226, FALSE)), "", HLOOKUP(AA$1, m_preprocess!$1:$1048576, $D226, FALSE))</f>
        <v>974.8801447972611</v>
      </c>
    </row>
    <row r="227" spans="1:27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17585.975192493937</v>
      </c>
      <c r="K227">
        <f>IF(ISBLANK(HLOOKUP(K$1, m_preprocess!$1:$1048576, $D227, FALSE)), "", HLOOKUP(K$1, m_preprocess!$1:$1048576, $D227, FALSE))</f>
        <v>72037.646880775181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83.562421071261653</v>
      </c>
      <c r="X227">
        <f>IF(ISBLANK(HLOOKUP(X$1, m_preprocess!$1:$1048576, $D227, FALSE)), "", HLOOKUP(X$1, m_preprocess!$1:$1048576, $D227, FALSE))</f>
        <v>86.773268716827005</v>
      </c>
      <c r="Y227">
        <f>IF(ISBLANK(HLOOKUP(Y$1, m_preprocess!$1:$1048576, $D227, FALSE)), "", HLOOKUP(Y$1, m_preprocess!$1:$1048576, $D227, FALSE))</f>
        <v>469.5</v>
      </c>
      <c r="Z227">
        <f>IF(ISBLANK(HLOOKUP(Z$1, m_preprocess!$1:$1048576, $D227, FALSE)), "", HLOOKUP(Z$1, m_preprocess!$1:$1048576, $D227, FALSE))</f>
        <v>26412</v>
      </c>
      <c r="AA227">
        <f>IF(ISBLANK(HLOOKUP(AA$1, m_preprocess!$1:$1048576, $D227, FALSE)), "", HLOOKUP(AA$1, m_preprocess!$1:$1048576, $D227, FALSE))</f>
        <v>971.59325403214234</v>
      </c>
    </row>
    <row r="228" spans="1:27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17414.025112777868</v>
      </c>
      <c r="K228">
        <f>IF(ISBLANK(HLOOKUP(K$1, m_preprocess!$1:$1048576, $D228, FALSE)), "", HLOOKUP(K$1, m_preprocess!$1:$1048576, $D228, FALSE))</f>
        <v>72768.079806152062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81.666103790742127</v>
      </c>
      <c r="X228">
        <f>IF(ISBLANK(HLOOKUP(X$1, m_preprocess!$1:$1048576, $D228, FALSE)), "", HLOOKUP(X$1, m_preprocess!$1:$1048576, $D228, FALSE))</f>
        <v>83.192499420056805</v>
      </c>
      <c r="Y228">
        <f>IF(ISBLANK(HLOOKUP(Y$1, m_preprocess!$1:$1048576, $D228, FALSE)), "", HLOOKUP(Y$1, m_preprocess!$1:$1048576, $D228, FALSE))</f>
        <v>463.7</v>
      </c>
      <c r="Z228">
        <f>IF(ISBLANK(HLOOKUP(Z$1, m_preprocess!$1:$1048576, $D228, FALSE)), "", HLOOKUP(Z$1, m_preprocess!$1:$1048576, $D228, FALSE))</f>
        <v>28384</v>
      </c>
      <c r="AA228">
        <f>IF(ISBLANK(HLOOKUP(AA$1, m_preprocess!$1:$1048576, $D228, FALSE)), "", HLOOKUP(AA$1, m_preprocess!$1:$1048576, $D228, FALSE))</f>
        <v>983.2938766219628</v>
      </c>
    </row>
    <row r="229" spans="1:27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74522.742325697895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109.38670309924325</v>
      </c>
      <c r="X229">
        <f>IF(ISBLANK(HLOOKUP(X$1, m_preprocess!$1:$1048576, $D229, FALSE)), "", HLOOKUP(X$1, m_preprocess!$1:$1048576, $D229, FALSE))</f>
        <v>124.854721909671</v>
      </c>
      <c r="Y229">
        <f>IF(ISBLANK(HLOOKUP(Y$1, m_preprocess!$1:$1048576, $D229, FALSE)), "", HLOOKUP(Y$1, m_preprocess!$1:$1048576, $D229, FALSE))</f>
        <v>520.70000000000005</v>
      </c>
      <c r="Z229">
        <f>IF(ISBLANK(HLOOKUP(Z$1, m_preprocess!$1:$1048576, $D229, FALSE)), "", HLOOKUP(Z$1, m_preprocess!$1:$1048576, $D229, FALSE))</f>
        <v>30937</v>
      </c>
      <c r="AA229">
        <f>IF(ISBLANK(HLOOKUP(AA$1, m_preprocess!$1:$1048576, $D229, FALSE)), "", HLOOKUP(AA$1, m_preprocess!$1:$1048576, $D229, FALSE))</f>
        <v>979.69071878889645</v>
      </c>
    </row>
    <row r="230" spans="1:27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75043.185464236565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80.81184421936301</v>
      </c>
      <c r="X230">
        <f>IF(ISBLANK(HLOOKUP(X$1, m_preprocess!$1:$1048576, $D230, FALSE)), "", HLOOKUP(X$1, m_preprocess!$1:$1048576, $D230, FALSE))</f>
        <v>76.701708517956504</v>
      </c>
      <c r="Y230">
        <f>IF(ISBLANK(HLOOKUP(Y$1, m_preprocess!$1:$1048576, $D230, FALSE)), "", HLOOKUP(Y$1, m_preprocess!$1:$1048576, $D230, FALSE))</f>
        <v>431</v>
      </c>
      <c r="Z230">
        <f>IF(ISBLANK(HLOOKUP(Z$1, m_preprocess!$1:$1048576, $D230, FALSE)), "", HLOOKUP(Z$1, m_preprocess!$1:$1048576, $D230, FALSE))</f>
        <v>27513</v>
      </c>
      <c r="AA230">
        <f>IF(ISBLANK(HLOOKUP(AA$1, m_preprocess!$1:$1048576, $D230, FALSE)), "", HLOOKUP(AA$1, m_preprocess!$1:$1048576, $D230, FALSE))</f>
        <v>980.87085443462558</v>
      </c>
    </row>
    <row r="231" spans="1:27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74516.594819325546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80.255590498139185</v>
      </c>
      <c r="X231">
        <f>IF(ISBLANK(HLOOKUP(X$1, m_preprocess!$1:$1048576, $D231, FALSE)), "", HLOOKUP(X$1, m_preprocess!$1:$1048576, $D231, FALSE))</f>
        <v>72.796830622034804</v>
      </c>
      <c r="Y231">
        <f>IF(ISBLANK(HLOOKUP(Y$1, m_preprocess!$1:$1048576, $D231, FALSE)), "", HLOOKUP(Y$1, m_preprocess!$1:$1048576, $D231, FALSE))</f>
        <v>405.8</v>
      </c>
      <c r="Z231">
        <f>IF(ISBLANK(HLOOKUP(Z$1, m_preprocess!$1:$1048576, $D231, FALSE)), "", HLOOKUP(Z$1, m_preprocess!$1:$1048576, $D231, FALSE))</f>
        <v>23701</v>
      </c>
      <c r="AA231">
        <f>IF(ISBLANK(HLOOKUP(AA$1, m_preprocess!$1:$1048576, $D231, FALSE)), "", HLOOKUP(AA$1, m_preprocess!$1:$1048576, $D231, FALSE))</f>
        <v>980.90842483674601</v>
      </c>
    </row>
    <row r="232" spans="1:27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75303.749013480454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87.76364018815103</v>
      </c>
      <c r="X232">
        <f>IF(ISBLANK(HLOOKUP(X$1, m_preprocess!$1:$1048576, $D232, FALSE)), "", HLOOKUP(X$1, m_preprocess!$1:$1048576, $D232, FALSE))</f>
        <v>89.926263230227207</v>
      </c>
      <c r="Y232">
        <f>IF(ISBLANK(HLOOKUP(Y$1, m_preprocess!$1:$1048576, $D232, FALSE)), "", HLOOKUP(Y$1, m_preprocess!$1:$1048576, $D232, FALSE))</f>
        <v>441.9</v>
      </c>
      <c r="Z232">
        <f>IF(ISBLANK(HLOOKUP(Z$1, m_preprocess!$1:$1048576, $D232, FALSE)), "", HLOOKUP(Z$1, m_preprocess!$1:$1048576, $D232, FALSE))</f>
        <v>26245</v>
      </c>
      <c r="AA232">
        <f>IF(ISBLANK(HLOOKUP(AA$1, m_preprocess!$1:$1048576, $D232, FALSE)), "", HLOOKUP(AA$1, m_preprocess!$1:$1048576, $D232, FALSE))</f>
        <v>995.54404859322449</v>
      </c>
    </row>
    <row r="233" spans="1:27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77018.415521943796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84.515965350857314</v>
      </c>
      <c r="X233">
        <f>IF(ISBLANK(HLOOKUP(X$1, m_preprocess!$1:$1048576, $D233, FALSE)), "", HLOOKUP(X$1, m_preprocess!$1:$1048576, $D233, FALSE))</f>
        <v>88.642363630784502</v>
      </c>
      <c r="Y233">
        <f>IF(ISBLANK(HLOOKUP(Y$1, m_preprocess!$1:$1048576, $D233, FALSE)), "", HLOOKUP(Y$1, m_preprocess!$1:$1048576, $D233, FALSE))</f>
        <v>443.9</v>
      </c>
      <c r="Z233">
        <f>IF(ISBLANK(HLOOKUP(Z$1, m_preprocess!$1:$1048576, $D233, FALSE)), "", HLOOKUP(Z$1, m_preprocess!$1:$1048576, $D233, FALSE))</f>
        <v>25315</v>
      </c>
      <c r="AA233">
        <f>IF(ISBLANK(HLOOKUP(AA$1, m_preprocess!$1:$1048576, $D233, FALSE)), "", HLOOKUP(AA$1, m_preprocess!$1:$1048576, $D233, FALSE))</f>
        <v>1005.7597400820365</v>
      </c>
    </row>
    <row r="234" spans="1:27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79114.326599235646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84.264520313197508</v>
      </c>
      <c r="X234">
        <f>IF(ISBLANK(HLOOKUP(X$1, m_preprocess!$1:$1048576, $D234, FALSE)), "", HLOOKUP(X$1, m_preprocess!$1:$1048576, $D234, FALSE))</f>
        <v>93.809315378737494</v>
      </c>
      <c r="Y234">
        <f>IF(ISBLANK(HLOOKUP(Y$1, m_preprocess!$1:$1048576, $D234, FALSE)), "", HLOOKUP(Y$1, m_preprocess!$1:$1048576, $D234, FALSE))</f>
        <v>455.7</v>
      </c>
      <c r="Z234">
        <f>IF(ISBLANK(HLOOKUP(Z$1, m_preprocess!$1:$1048576, $D234, FALSE)), "", HLOOKUP(Z$1, m_preprocess!$1:$1048576, $D234, FALSE))</f>
        <v>28105</v>
      </c>
      <c r="AA234">
        <f>IF(ISBLANK(HLOOKUP(AA$1, m_preprocess!$1:$1048576, $D234, FALSE)), "", HLOOKUP(AA$1, m_preprocess!$1:$1048576, $D234, FALSE))</f>
        <v>1029.2426449057855</v>
      </c>
    </row>
    <row r="235" spans="1:27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18901.272688791723</v>
      </c>
      <c r="K235">
        <f>IF(ISBLANK(HLOOKUP(K$1, m_preprocess!$1:$1048576, $D235, FALSE)), "", HLOOKUP(K$1, m_preprocess!$1:$1048576, $D235, FALSE))</f>
        <v>80515.863553301329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86.148022993288507</v>
      </c>
      <c r="X235">
        <f>IF(ISBLANK(HLOOKUP(X$1, m_preprocess!$1:$1048576, $D235, FALSE)), "", HLOOKUP(X$1, m_preprocess!$1:$1048576, $D235, FALSE))</f>
        <v>93.756025650341002</v>
      </c>
      <c r="Y235">
        <f>IF(ISBLANK(HLOOKUP(Y$1, m_preprocess!$1:$1048576, $D235, FALSE)), "", HLOOKUP(Y$1, m_preprocess!$1:$1048576, $D235, FALSE))</f>
        <v>447.1</v>
      </c>
      <c r="Z235">
        <f>IF(ISBLANK(HLOOKUP(Z$1, m_preprocess!$1:$1048576, $D235, FALSE)), "", HLOOKUP(Z$1, m_preprocess!$1:$1048576, $D235, FALSE))</f>
        <v>26411</v>
      </c>
      <c r="AA235">
        <f>IF(ISBLANK(HLOOKUP(AA$1, m_preprocess!$1:$1048576, $D235, FALSE)), "", HLOOKUP(AA$1, m_preprocess!$1:$1048576, $D235, FALSE))</f>
        <v>1042.9075945364202</v>
      </c>
    </row>
    <row r="236" spans="1:27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81191.119894543066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86.347154712414863</v>
      </c>
      <c r="X236">
        <f>IF(ISBLANK(HLOOKUP(X$1, m_preprocess!$1:$1048576, $D236, FALSE)), "", HLOOKUP(X$1, m_preprocess!$1:$1048576, $D236, FALSE))</f>
        <v>90.015732408738899</v>
      </c>
      <c r="Y236">
        <f>IF(ISBLANK(HLOOKUP(Y$1, m_preprocess!$1:$1048576, $D236, FALSE)), "", HLOOKUP(Y$1, m_preprocess!$1:$1048576, $D236, FALSE))</f>
        <v>415.3</v>
      </c>
      <c r="Z236">
        <f>IF(ISBLANK(HLOOKUP(Z$1, m_preprocess!$1:$1048576, $D236, FALSE)), "", HLOOKUP(Z$1, m_preprocess!$1:$1048576, $D236, FALSE))</f>
        <v>26448</v>
      </c>
      <c r="AA236">
        <f>IF(ISBLANK(HLOOKUP(AA$1, m_preprocess!$1:$1048576, $D236, FALSE)), "", HLOOKUP(AA$1, m_preprocess!$1:$1048576, $D236, FALSE))</f>
        <v>1042.8027143965685</v>
      </c>
    </row>
    <row r="237" spans="1:27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80873.862568428711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87.080254601737764</v>
      </c>
      <c r="X237">
        <f>IF(ISBLANK(HLOOKUP(X$1, m_preprocess!$1:$1048576, $D237, FALSE)), "", HLOOKUP(X$1, m_preprocess!$1:$1048576, $D237, FALSE))</f>
        <v>87.992192443626905</v>
      </c>
      <c r="Y237">
        <f>IF(ISBLANK(HLOOKUP(Y$1, m_preprocess!$1:$1048576, $D237, FALSE)), "", HLOOKUP(Y$1, m_preprocess!$1:$1048576, $D237, FALSE))</f>
        <v>459.9</v>
      </c>
      <c r="Z237">
        <f>IF(ISBLANK(HLOOKUP(Z$1, m_preprocess!$1:$1048576, $D237, FALSE)), "", HLOOKUP(Z$1, m_preprocess!$1:$1048576, $D237, FALSE))</f>
        <v>26951</v>
      </c>
      <c r="AA237">
        <f>IF(ISBLANK(HLOOKUP(AA$1, m_preprocess!$1:$1048576, $D237, FALSE)), "", HLOOKUP(AA$1, m_preprocess!$1:$1048576, $D237, FALSE))</f>
        <v>1044.7755468812427</v>
      </c>
    </row>
    <row r="238" spans="1:27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81435.433655633315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88.626291740461127</v>
      </c>
      <c r="X238">
        <f>IF(ISBLANK(HLOOKUP(X$1, m_preprocess!$1:$1048576, $D238, FALSE)), "", HLOOKUP(X$1, m_preprocess!$1:$1048576, $D238, FALSE))</f>
        <v>88.7863992297262</v>
      </c>
      <c r="Y238">
        <f>IF(ISBLANK(HLOOKUP(Y$1, m_preprocess!$1:$1048576, $D238, FALSE)), "", HLOOKUP(Y$1, m_preprocess!$1:$1048576, $D238, FALSE))</f>
        <v>464.4</v>
      </c>
      <c r="Z238">
        <f>IF(ISBLANK(HLOOKUP(Z$1, m_preprocess!$1:$1048576, $D238, FALSE)), "", HLOOKUP(Z$1, m_preprocess!$1:$1048576, $D238, FALSE))</f>
        <v>32068</v>
      </c>
      <c r="AA238">
        <f>IF(ISBLANK(HLOOKUP(AA$1, m_preprocess!$1:$1048576, $D238, FALSE)), "", HLOOKUP(AA$1, m_preprocess!$1:$1048576, $D238, FALSE))</f>
        <v>1035.1591612239408</v>
      </c>
    </row>
    <row r="239" spans="1:27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18494.992346620733</v>
      </c>
      <c r="K239">
        <f>IF(ISBLANK(HLOOKUP(K$1, m_preprocess!$1:$1048576, $D239, FALSE)), "", HLOOKUP(K$1, m_preprocess!$1:$1048576, $D239, FALSE))</f>
        <v>81026.911259337081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88.95144658536374</v>
      </c>
      <c r="X239">
        <f>IF(ISBLANK(HLOOKUP(X$1, m_preprocess!$1:$1048576, $D239, FALSE)), "", HLOOKUP(X$1, m_preprocess!$1:$1048576, $D239, FALSE))</f>
        <v>84.607688908324704</v>
      </c>
      <c r="Y239">
        <f>IF(ISBLANK(HLOOKUP(Y$1, m_preprocess!$1:$1048576, $D239, FALSE)), "", HLOOKUP(Y$1, m_preprocess!$1:$1048576, $D239, FALSE))</f>
        <v>474.9</v>
      </c>
      <c r="Z239">
        <f>IF(ISBLANK(HLOOKUP(Z$1, m_preprocess!$1:$1048576, $D239, FALSE)), "", HLOOKUP(Z$1, m_preprocess!$1:$1048576, $D239, FALSE))</f>
        <v>34175</v>
      </c>
      <c r="AA239">
        <f>IF(ISBLANK(HLOOKUP(AA$1, m_preprocess!$1:$1048576, $D239, FALSE)), "", HLOOKUP(AA$1, m_preprocess!$1:$1048576, $D239, FALSE))</f>
        <v>1034.1578083837921</v>
      </c>
    </row>
    <row r="240" spans="1:27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81515.004006874675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90.429470848729409</v>
      </c>
      <c r="X240">
        <f>IF(ISBLANK(HLOOKUP(X$1, m_preprocess!$1:$1048576, $D240, FALSE)), "", HLOOKUP(X$1, m_preprocess!$1:$1048576, $D240, FALSE))</f>
        <v>91.335997104975306</v>
      </c>
      <c r="Y240">
        <f>IF(ISBLANK(HLOOKUP(Y$1, m_preprocess!$1:$1048576, $D240, FALSE)), "", HLOOKUP(Y$1, m_preprocess!$1:$1048576, $D240, FALSE))</f>
        <v>479</v>
      </c>
      <c r="Z240">
        <f>IF(ISBLANK(HLOOKUP(Z$1, m_preprocess!$1:$1048576, $D240, FALSE)), "", HLOOKUP(Z$1, m_preprocess!$1:$1048576, $D240, FALSE))</f>
        <v>29399</v>
      </c>
      <c r="AA240">
        <f>IF(ISBLANK(HLOOKUP(AA$1, m_preprocess!$1:$1048576, $D240, FALSE)), "", HLOOKUP(AA$1, m_preprocess!$1:$1048576, $D240, FALSE))</f>
        <v>1058.7687011523635</v>
      </c>
    </row>
    <row r="241" spans="1:27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82522.659978147291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121.26094142219547</v>
      </c>
      <c r="X241">
        <f>IF(ISBLANK(HLOOKUP(X$1, m_preprocess!$1:$1048576, $D241, FALSE)), "", HLOOKUP(X$1, m_preprocess!$1:$1048576, $D241, FALSE))</f>
        <v>135.86704341087699</v>
      </c>
      <c r="Y241">
        <f>IF(ISBLANK(HLOOKUP(Y$1, m_preprocess!$1:$1048576, $D241, FALSE)), "", HLOOKUP(Y$1, m_preprocess!$1:$1048576, $D241, FALSE))</f>
        <v>515.04</v>
      </c>
      <c r="Z241">
        <f>IF(ISBLANK(HLOOKUP(Z$1, m_preprocess!$1:$1048576, $D241, FALSE)), "", HLOOKUP(Z$1, m_preprocess!$1:$1048576, $D241, FALSE))</f>
        <v>32495</v>
      </c>
      <c r="AA241">
        <f>IF(ISBLANK(HLOOKUP(AA$1, m_preprocess!$1:$1048576, $D241, FALSE)), "", HLOOKUP(AA$1, m_preprocess!$1:$1048576, $D241, FALSE))</f>
        <v>1068.9803919986909</v>
      </c>
    </row>
    <row r="242" spans="1:27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82856.986795773613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88.348944389701316</v>
      </c>
      <c r="X242">
        <f>IF(ISBLANK(HLOOKUP(X$1, m_preprocess!$1:$1048576, $D242, FALSE)), "", HLOOKUP(X$1, m_preprocess!$1:$1048576, $D242, FALSE))</f>
        <v>80.690364971844005</v>
      </c>
      <c r="Y242">
        <f>IF(ISBLANK(HLOOKUP(Y$1, m_preprocess!$1:$1048576, $D242, FALSE)), "", HLOOKUP(Y$1, m_preprocess!$1:$1048576, $D242, FALSE))</f>
        <v>475.1</v>
      </c>
      <c r="Z242">
        <f>IF(ISBLANK(HLOOKUP(Z$1, m_preprocess!$1:$1048576, $D242, FALSE)), "", HLOOKUP(Z$1, m_preprocess!$1:$1048576, $D242, FALSE))</f>
        <v>33568</v>
      </c>
      <c r="AA242">
        <f>IF(ISBLANK(HLOOKUP(AA$1, m_preprocess!$1:$1048576, $D242, FALSE)), "", HLOOKUP(AA$1, m_preprocess!$1:$1048576, $D242, FALSE))</f>
        <v>1064.216798320442</v>
      </c>
    </row>
    <row r="243" spans="1:27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82845.809647790884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86.080334428334822</v>
      </c>
      <c r="X243">
        <f>IF(ISBLANK(HLOOKUP(X$1, m_preprocess!$1:$1048576, $D243, FALSE)), "", HLOOKUP(X$1, m_preprocess!$1:$1048576, $D243, FALSE))</f>
        <v>78.526803543156603</v>
      </c>
      <c r="Y243">
        <f>IF(ISBLANK(HLOOKUP(Y$1, m_preprocess!$1:$1048576, $D243, FALSE)), "", HLOOKUP(Y$1, m_preprocess!$1:$1048576, $D243, FALSE))</f>
        <v>422.3</v>
      </c>
      <c r="Z243">
        <f>IF(ISBLANK(HLOOKUP(Z$1, m_preprocess!$1:$1048576, $D243, FALSE)), "", HLOOKUP(Z$1, m_preprocess!$1:$1048576, $D243, FALSE))</f>
        <v>28140</v>
      </c>
      <c r="AA243">
        <f>IF(ISBLANK(HLOOKUP(AA$1, m_preprocess!$1:$1048576, $D243, FALSE)), "", HLOOKUP(AA$1, m_preprocess!$1:$1048576, $D243, FALSE))</f>
        <v>1069.4216056503467</v>
      </c>
    </row>
    <row r="244" spans="1:27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83501.490764161004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96.550499525543614</v>
      </c>
      <c r="X244">
        <f>IF(ISBLANK(HLOOKUP(X$1, m_preprocess!$1:$1048576, $D244, FALSE)), "", HLOOKUP(X$1, m_preprocess!$1:$1048576, $D244, FALSE))</f>
        <v>99.968128201911099</v>
      </c>
      <c r="Y244">
        <f>IF(ISBLANK(HLOOKUP(Y$1, m_preprocess!$1:$1048576, $D244, FALSE)), "", HLOOKUP(Y$1, m_preprocess!$1:$1048576, $D244, FALSE))</f>
        <v>480.8</v>
      </c>
      <c r="Z244">
        <f>IF(ISBLANK(HLOOKUP(Z$1, m_preprocess!$1:$1048576, $D244, FALSE)), "", HLOOKUP(Z$1, m_preprocess!$1:$1048576, $D244, FALSE))</f>
        <v>28577</v>
      </c>
      <c r="AA244">
        <f>IF(ISBLANK(HLOOKUP(AA$1, m_preprocess!$1:$1048576, $D244, FALSE)), "", HLOOKUP(AA$1, m_preprocess!$1:$1048576, $D244, FALSE))</f>
        <v>1070.2169328482278</v>
      </c>
    </row>
    <row r="245" spans="1:27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84366.266738217644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93.912776145053641</v>
      </c>
      <c r="X245">
        <f>IF(ISBLANK(HLOOKUP(X$1, m_preprocess!$1:$1048576, $D245, FALSE)), "", HLOOKUP(X$1, m_preprocess!$1:$1048576, $D245, FALSE))</f>
        <v>96.424156592479605</v>
      </c>
      <c r="Y245">
        <f>IF(ISBLANK(HLOOKUP(Y$1, m_preprocess!$1:$1048576, $D245, FALSE)), "", HLOOKUP(Y$1, m_preprocess!$1:$1048576, $D245, FALSE))</f>
        <v>442.8</v>
      </c>
      <c r="Z245">
        <f>IF(ISBLANK(HLOOKUP(Z$1, m_preprocess!$1:$1048576, $D245, FALSE)), "", HLOOKUP(Z$1, m_preprocess!$1:$1048576, $D245, FALSE))</f>
        <v>32206</v>
      </c>
      <c r="AA245">
        <f>IF(ISBLANK(HLOOKUP(AA$1, m_preprocess!$1:$1048576, $D245, FALSE)), "", HLOOKUP(AA$1, m_preprocess!$1:$1048576, $D245, FALSE))</f>
        <v>1084.5737607232065</v>
      </c>
    </row>
    <row r="246" spans="1:27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85531.620600577589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95.453363193256948</v>
      </c>
      <c r="X246">
        <f>IF(ISBLANK(HLOOKUP(X$1, m_preprocess!$1:$1048576, $D246, FALSE)), "", HLOOKUP(X$1, m_preprocess!$1:$1048576, $D246, FALSE))</f>
        <v>107.726069370825</v>
      </c>
      <c r="Y246">
        <f>IF(ISBLANK(HLOOKUP(Y$1, m_preprocess!$1:$1048576, $D246, FALSE)), "", HLOOKUP(Y$1, m_preprocess!$1:$1048576, $D246, FALSE))</f>
        <v>469.9</v>
      </c>
      <c r="Z246">
        <f>IF(ISBLANK(HLOOKUP(Z$1, m_preprocess!$1:$1048576, $D246, FALSE)), "", HLOOKUP(Z$1, m_preprocess!$1:$1048576, $D246, FALSE))</f>
        <v>31589</v>
      </c>
      <c r="AA246">
        <f>IF(ISBLANK(HLOOKUP(AA$1, m_preprocess!$1:$1048576, $D246, FALSE)), "", HLOOKUP(AA$1, m_preprocess!$1:$1048576, $D246, FALSE))</f>
        <v>1101.9684334739291</v>
      </c>
    </row>
    <row r="247" spans="1:27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86594.363492848453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92.789507923383908</v>
      </c>
      <c r="X247">
        <f>IF(ISBLANK(HLOOKUP(X$1, m_preprocess!$1:$1048576, $D247, FALSE)), "", HLOOKUP(X$1, m_preprocess!$1:$1048576, $D247, FALSE))</f>
        <v>103.749303748887</v>
      </c>
      <c r="Y247">
        <f>IF(ISBLANK(HLOOKUP(Y$1, m_preprocess!$1:$1048576, $D247, FALSE)), "", HLOOKUP(Y$1, m_preprocess!$1:$1048576, $D247, FALSE))</f>
        <v>483.4</v>
      </c>
      <c r="Z247">
        <f>IF(ISBLANK(HLOOKUP(Z$1, m_preprocess!$1:$1048576, $D247, FALSE)), "", HLOOKUP(Z$1, m_preprocess!$1:$1048576, $D247, FALSE))</f>
        <v>28457</v>
      </c>
      <c r="AA247">
        <f>IF(ISBLANK(HLOOKUP(AA$1, m_preprocess!$1:$1048576, $D247, FALSE)), "", HLOOKUP(AA$1, m_preprocess!$1:$1048576, $D247, FALSE))</f>
        <v>1099.1718707336636</v>
      </c>
    </row>
    <row r="248" spans="1:27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87143.890117708506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95.297601328012334</v>
      </c>
      <c r="X248">
        <f>IF(ISBLANK(HLOOKUP(X$1, m_preprocess!$1:$1048576, $D248, FALSE)), "", HLOOKUP(X$1, m_preprocess!$1:$1048576, $D248, FALSE))</f>
        <v>98.313740944279402</v>
      </c>
      <c r="Y248">
        <f>IF(ISBLANK(HLOOKUP(Y$1, m_preprocess!$1:$1048576, $D248, FALSE)), "", HLOOKUP(Y$1, m_preprocess!$1:$1048576, $D248, FALSE))</f>
        <v>480.3</v>
      </c>
      <c r="Z248">
        <f>IF(ISBLANK(HLOOKUP(Z$1, m_preprocess!$1:$1048576, $D248, FALSE)), "", HLOOKUP(Z$1, m_preprocess!$1:$1048576, $D248, FALSE))</f>
        <v>31736</v>
      </c>
      <c r="AA248">
        <f>IF(ISBLANK(HLOOKUP(AA$1, m_preprocess!$1:$1048576, $D248, FALSE)), "", HLOOKUP(AA$1, m_preprocess!$1:$1048576, $D248, FALSE))</f>
        <v>1104.565510886579</v>
      </c>
    </row>
    <row r="249" spans="1:27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87180.103419692648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97.590383266441037</v>
      </c>
      <c r="X249">
        <f>IF(ISBLANK(HLOOKUP(X$1, m_preprocess!$1:$1048576, $D249, FALSE)), "", HLOOKUP(X$1, m_preprocess!$1:$1048576, $D249, FALSE))</f>
        <v>98.356422446914394</v>
      </c>
      <c r="Y249">
        <f>IF(ISBLANK(HLOOKUP(Y$1, m_preprocess!$1:$1048576, $D249, FALSE)), "", HLOOKUP(Y$1, m_preprocess!$1:$1048576, $D249, FALSE))</f>
        <v>492.8</v>
      </c>
      <c r="Z249">
        <f>IF(ISBLANK(HLOOKUP(Z$1, m_preprocess!$1:$1048576, $D249, FALSE)), "", HLOOKUP(Z$1, m_preprocess!$1:$1048576, $D249, FALSE))</f>
        <v>27984</v>
      </c>
      <c r="AA249">
        <f>IF(ISBLANK(HLOOKUP(AA$1, m_preprocess!$1:$1048576, $D249, FALSE)), "", HLOOKUP(AA$1, m_preprocess!$1:$1048576, $D249, FALSE))</f>
        <v>1108.8136211298661</v>
      </c>
    </row>
    <row r="250" spans="1:27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20977.401254003704</v>
      </c>
      <c r="K250">
        <f>IF(ISBLANK(HLOOKUP(K$1, m_preprocess!$1:$1048576, $D250, FALSE)), "", HLOOKUP(K$1, m_preprocess!$1:$1048576, $D250, FALSE))</f>
        <v>87748.290181435164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94.902332930323837</v>
      </c>
      <c r="X250">
        <f>IF(ISBLANK(HLOOKUP(X$1, m_preprocess!$1:$1048576, $D250, FALSE)), "", HLOOKUP(X$1, m_preprocess!$1:$1048576, $D250, FALSE))</f>
        <v>94.160597038060601</v>
      </c>
      <c r="Y250">
        <f>IF(ISBLANK(HLOOKUP(Y$1, m_preprocess!$1:$1048576, $D250, FALSE)), "", HLOOKUP(Y$1, m_preprocess!$1:$1048576, $D250, FALSE))</f>
        <v>489.2</v>
      </c>
      <c r="Z250">
        <f>IF(ISBLANK(HLOOKUP(Z$1, m_preprocess!$1:$1048576, $D250, FALSE)), "", HLOOKUP(Z$1, m_preprocess!$1:$1048576, $D250, FALSE))</f>
        <v>32220</v>
      </c>
      <c r="AA250">
        <f>IF(ISBLANK(HLOOKUP(AA$1, m_preprocess!$1:$1048576, $D250, FALSE)), "", HLOOKUP(AA$1, m_preprocess!$1:$1048576, $D250, FALSE))</f>
        <v>1099.4108101995168</v>
      </c>
    </row>
    <row r="251" spans="1:27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20218.269551736164</v>
      </c>
      <c r="K251">
        <f>IF(ISBLANK(HLOOKUP(K$1, m_preprocess!$1:$1048576, $D251, FALSE)), "", HLOOKUP(K$1, m_preprocess!$1:$1048576, $D251, FALSE))</f>
        <v>87006.34176655265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100.91101000296818</v>
      </c>
      <c r="X251">
        <f>IF(ISBLANK(HLOOKUP(X$1, m_preprocess!$1:$1048576, $D251, FALSE)), "", HLOOKUP(X$1, m_preprocess!$1:$1048576, $D251, FALSE))</f>
        <v>98.164162074647706</v>
      </c>
      <c r="Y251">
        <f>IF(ISBLANK(HLOOKUP(Y$1, m_preprocess!$1:$1048576, $D251, FALSE)), "", HLOOKUP(Y$1, m_preprocess!$1:$1048576, $D251, FALSE))</f>
        <v>504.2</v>
      </c>
      <c r="Z251">
        <f>IF(ISBLANK(HLOOKUP(Z$1, m_preprocess!$1:$1048576, $D251, FALSE)), "", HLOOKUP(Z$1, m_preprocess!$1:$1048576, $D251, FALSE))</f>
        <v>31380</v>
      </c>
      <c r="AA251">
        <f>IF(ISBLANK(HLOOKUP(AA$1, m_preprocess!$1:$1048576, $D251, FALSE)), "", HLOOKUP(AA$1, m_preprocess!$1:$1048576, $D251, FALSE))</f>
        <v>1102.3106512096451</v>
      </c>
    </row>
    <row r="252" spans="1:27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87567.566035457305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99.035743141258664</v>
      </c>
      <c r="X252">
        <f>IF(ISBLANK(HLOOKUP(X$1, m_preprocess!$1:$1048576, $D252, FALSE)), "", HLOOKUP(X$1, m_preprocess!$1:$1048576, $D252, FALSE))</f>
        <v>97.780782733943994</v>
      </c>
      <c r="Y252">
        <f>IF(ISBLANK(HLOOKUP(Y$1, m_preprocess!$1:$1048576, $D252, FALSE)), "", HLOOKUP(Y$1, m_preprocess!$1:$1048576, $D252, FALSE))</f>
        <v>510.4</v>
      </c>
      <c r="Z252">
        <f>IF(ISBLANK(HLOOKUP(Z$1, m_preprocess!$1:$1048576, $D252, FALSE)), "", HLOOKUP(Z$1, m_preprocess!$1:$1048576, $D252, FALSE))</f>
        <v>34358</v>
      </c>
      <c r="AA252">
        <f>IF(ISBLANK(HLOOKUP(AA$1, m_preprocess!$1:$1048576, $D252, FALSE)), "", HLOOKUP(AA$1, m_preprocess!$1:$1048576, $D252, FALSE))</f>
        <v>1115.4656143052525</v>
      </c>
    </row>
    <row r="253" spans="1:27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21783.934326412007</v>
      </c>
      <c r="K253">
        <f>IF(ISBLANK(HLOOKUP(K$1, m_preprocess!$1:$1048576, $D253, FALSE)), "", HLOOKUP(K$1, m_preprocess!$1:$1048576, $D253, FALSE))</f>
        <v>88629.979385345752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130.44439814046356</v>
      </c>
      <c r="X253">
        <f>IF(ISBLANK(HLOOKUP(X$1, m_preprocess!$1:$1048576, $D253, FALSE)), "", HLOOKUP(X$1, m_preprocess!$1:$1048576, $D253, FALSE))</f>
        <v>146.13946833305101</v>
      </c>
      <c r="Y253">
        <f>IF(ISBLANK(HLOOKUP(Y$1, m_preprocess!$1:$1048576, $D253, FALSE)), "", HLOOKUP(Y$1, m_preprocess!$1:$1048576, $D253, FALSE))</f>
        <v>524.79999999999995</v>
      </c>
      <c r="Z253">
        <f>IF(ISBLANK(HLOOKUP(Z$1, m_preprocess!$1:$1048576, $D253, FALSE)), "", HLOOKUP(Z$1, m_preprocess!$1:$1048576, $D253, FALSE))</f>
        <v>38025</v>
      </c>
      <c r="AA253">
        <f>IF(ISBLANK(HLOOKUP(AA$1, m_preprocess!$1:$1048576, $D253, FALSE)), "", HLOOKUP(AA$1, m_preprocess!$1:$1048576, $D253, FALSE))</f>
        <v>1109.013943561429</v>
      </c>
    </row>
    <row r="254" spans="1:27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89380.20751194928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93.742927461693299</v>
      </c>
      <c r="X254">
        <f>IF(ISBLANK(HLOOKUP(X$1, m_preprocess!$1:$1048576, $D254, FALSE)), "", HLOOKUP(X$1, m_preprocess!$1:$1048576, $D254, FALSE))</f>
        <v>85.3315497652153</v>
      </c>
      <c r="Y254">
        <f>IF(ISBLANK(HLOOKUP(Y$1, m_preprocess!$1:$1048576, $D254, FALSE)), "", HLOOKUP(Y$1, m_preprocess!$1:$1048576, $D254, FALSE))</f>
        <v>461.6</v>
      </c>
      <c r="Z254">
        <f>IF(ISBLANK(HLOOKUP(Z$1, m_preprocess!$1:$1048576, $D254, FALSE)), "", HLOOKUP(Z$1, m_preprocess!$1:$1048576, $D254, FALSE))</f>
        <v>34224</v>
      </c>
      <c r="AA254">
        <f>IF(ISBLANK(HLOOKUP(AA$1, m_preprocess!$1:$1048576, $D254, FALSE)), "", HLOOKUP(AA$1, m_preprocess!$1:$1048576, $D254, FALSE))</f>
        <v>1119.2999906130351</v>
      </c>
    </row>
    <row r="255" spans="1:27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89315.395614624809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91.214003951073494</v>
      </c>
      <c r="X255">
        <f>IF(ISBLANK(HLOOKUP(X$1, m_preprocess!$1:$1048576, $D255, FALSE)), "", HLOOKUP(X$1, m_preprocess!$1:$1048576, $D255, FALSE))</f>
        <v>80.860792467220094</v>
      </c>
      <c r="Y255">
        <f>IF(ISBLANK(HLOOKUP(Y$1, m_preprocess!$1:$1048576, $D255, FALSE)), "", HLOOKUP(Y$1, m_preprocess!$1:$1048576, $D255, FALSE))</f>
        <v>450.8</v>
      </c>
      <c r="Z255">
        <f>IF(ISBLANK(HLOOKUP(Z$1, m_preprocess!$1:$1048576, $D255, FALSE)), "", HLOOKUP(Z$1, m_preprocess!$1:$1048576, $D255, FALSE))</f>
        <v>25716</v>
      </c>
      <c r="AA255">
        <f>IF(ISBLANK(HLOOKUP(AA$1, m_preprocess!$1:$1048576, $D255, FALSE)), "", HLOOKUP(AA$1, m_preprocess!$1:$1048576, $D255, FALSE))</f>
        <v>1113.7542320458276</v>
      </c>
    </row>
    <row r="256" spans="1:27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51.88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88675.239998193763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101.415375261196</v>
      </c>
      <c r="X256">
        <f>IF(ISBLANK(HLOOKUP(X$1, m_preprocess!$1:$1048576, $D256, FALSE)), "", HLOOKUP(X$1, m_preprocess!$1:$1048576, $D256, FALSE))</f>
        <v>102.651588562097</v>
      </c>
      <c r="Y256">
        <f>IF(ISBLANK(HLOOKUP(Y$1, m_preprocess!$1:$1048576, $D256, FALSE)), "", HLOOKUP(Y$1, m_preprocess!$1:$1048576, $D256, FALSE))</f>
        <v>482.1</v>
      </c>
      <c r="Z256">
        <f>IF(ISBLANK(HLOOKUP(Z$1, m_preprocess!$1:$1048576, $D256, FALSE)), "", HLOOKUP(Z$1, m_preprocess!$1:$1048576, $D256, FALSE))</f>
        <v>27801</v>
      </c>
      <c r="AA256">
        <f>IF(ISBLANK(HLOOKUP(AA$1, m_preprocess!$1:$1048576, $D256, FALSE)), "", HLOOKUP(AA$1, m_preprocess!$1:$1048576, $D256, FALSE))</f>
        <v>1093.365099229658</v>
      </c>
    </row>
    <row r="257" spans="1:27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87987.819825570929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95.505599170360398</v>
      </c>
      <c r="X257">
        <f>IF(ISBLANK(HLOOKUP(X$1, m_preprocess!$1:$1048576, $D257, FALSE)), "", HLOOKUP(X$1, m_preprocess!$1:$1048576, $D257, FALSE))</f>
        <v>100.24260558849301</v>
      </c>
      <c r="Y257">
        <f>IF(ISBLANK(HLOOKUP(Y$1, m_preprocess!$1:$1048576, $D257, FALSE)), "", HLOOKUP(Y$1, m_preprocess!$1:$1048576, $D257, FALSE))</f>
        <v>471.2</v>
      </c>
      <c r="Z257">
        <f>IF(ISBLANK(HLOOKUP(Z$1, m_preprocess!$1:$1048576, $D257, FALSE)), "", HLOOKUP(Z$1, m_preprocess!$1:$1048576, $D257, FALSE))</f>
        <v>26698</v>
      </c>
      <c r="AA257">
        <f>IF(ISBLANK(HLOOKUP(AA$1, m_preprocess!$1:$1048576, $D257, FALSE)), "", HLOOKUP(AA$1, m_preprocess!$1:$1048576, $D257, FALSE))</f>
        <v>1089.4626292211099</v>
      </c>
    </row>
    <row r="258" spans="1:27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87293.61958304992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100.236887597802</v>
      </c>
      <c r="X258">
        <f>IF(ISBLANK(HLOOKUP(X$1, m_preprocess!$1:$1048576, $D258, FALSE)), "", HLOOKUP(X$1, m_preprocess!$1:$1048576, $D258, FALSE))</f>
        <v>112.14807765541499</v>
      </c>
      <c r="Y258">
        <f>IF(ISBLANK(HLOOKUP(Y$1, m_preprocess!$1:$1048576, $D258, FALSE)), "", HLOOKUP(Y$1, m_preprocess!$1:$1048576, $D258, FALSE))</f>
        <v>493.8</v>
      </c>
      <c r="Z258">
        <f>IF(ISBLANK(HLOOKUP(Z$1, m_preprocess!$1:$1048576, $D258, FALSE)), "", HLOOKUP(Z$1, m_preprocess!$1:$1048576, $D258, FALSE))</f>
        <v>25289</v>
      </c>
      <c r="AA258">
        <f>IF(ISBLANK(HLOOKUP(AA$1, m_preprocess!$1:$1048576, $D258, FALSE)), "", HLOOKUP(AA$1, m_preprocess!$1:$1048576, $D258, FALSE))</f>
        <v>1088.6252374257911</v>
      </c>
    </row>
    <row r="259" spans="1:27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87605.296105777583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95.076138186512196</v>
      </c>
      <c r="X259">
        <f>IF(ISBLANK(HLOOKUP(X$1, m_preprocess!$1:$1048576, $D259, FALSE)), "", HLOOKUP(X$1, m_preprocess!$1:$1048576, $D259, FALSE))</f>
        <v>107.149252062005</v>
      </c>
      <c r="Y259">
        <f>IF(ISBLANK(HLOOKUP(Y$1, m_preprocess!$1:$1048576, $D259, FALSE)), "", HLOOKUP(Y$1, m_preprocess!$1:$1048576, $D259, FALSE))</f>
        <v>493</v>
      </c>
      <c r="Z259">
        <f>IF(ISBLANK(HLOOKUP(Z$1, m_preprocess!$1:$1048576, $D259, FALSE)), "", HLOOKUP(Z$1, m_preprocess!$1:$1048576, $D259, FALSE))</f>
        <v>25797</v>
      </c>
      <c r="AA259">
        <f>IF(ISBLANK(HLOOKUP(AA$1, m_preprocess!$1:$1048576, $D259, FALSE)), "", HLOOKUP(AA$1, m_preprocess!$1:$1048576, $D259, FALSE))</f>
        <v>1091.8286656456521</v>
      </c>
    </row>
    <row r="260" spans="1:27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21979.959983557019</v>
      </c>
      <c r="K260">
        <f>IF(ISBLANK(HLOOKUP(K$1, m_preprocess!$1:$1048576, $D260, FALSE)), "", HLOOKUP(K$1, m_preprocess!$1:$1048576, $D260, FALSE))</f>
        <v>88234.013636721153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96.674760071474907</v>
      </c>
      <c r="X260">
        <f>IF(ISBLANK(HLOOKUP(X$1, m_preprocess!$1:$1048576, $D260, FALSE)), "", HLOOKUP(X$1, m_preprocess!$1:$1048576, $D260, FALSE))</f>
        <v>95.30314525032</v>
      </c>
      <c r="Y260">
        <f>IF(ISBLANK(HLOOKUP(Y$1, m_preprocess!$1:$1048576, $D260, FALSE)), "", HLOOKUP(Y$1, m_preprocess!$1:$1048576, $D260, FALSE))</f>
        <v>465.4</v>
      </c>
      <c r="Z260">
        <f>IF(ISBLANK(HLOOKUP(Z$1, m_preprocess!$1:$1048576, $D260, FALSE)), "", HLOOKUP(Z$1, m_preprocess!$1:$1048576, $D260, FALSE))</f>
        <v>27561</v>
      </c>
      <c r="AA260">
        <f>IF(ISBLANK(HLOOKUP(AA$1, m_preprocess!$1:$1048576, $D260, FALSE)), "", HLOOKUP(AA$1, m_preprocess!$1:$1048576, $D260, FALSE))</f>
        <v>1095.4376678235953</v>
      </c>
    </row>
    <row r="261" spans="1:27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88310.591340329542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99.431600956467506</v>
      </c>
      <c r="X261">
        <f>IF(ISBLANK(HLOOKUP(X$1, m_preprocess!$1:$1048576, $D261, FALSE)), "", HLOOKUP(X$1, m_preprocess!$1:$1048576, $D261, FALSE))</f>
        <v>98.383819872391797</v>
      </c>
      <c r="Y261">
        <f>IF(ISBLANK(HLOOKUP(Y$1, m_preprocess!$1:$1048576, $D261, FALSE)), "", HLOOKUP(Y$1, m_preprocess!$1:$1048576, $D261, FALSE))</f>
        <v>483</v>
      </c>
      <c r="Z261">
        <f>IF(ISBLANK(HLOOKUP(Z$1, m_preprocess!$1:$1048576, $D261, FALSE)), "", HLOOKUP(Z$1, m_preprocess!$1:$1048576, $D261, FALSE))</f>
        <v>30846</v>
      </c>
      <c r="AA261">
        <f>IF(ISBLANK(HLOOKUP(AA$1, m_preprocess!$1:$1048576, $D261, FALSE)), "", HLOOKUP(AA$1, m_preprocess!$1:$1048576, $D261, FALSE))</f>
        <v>1100.1985023657103</v>
      </c>
    </row>
    <row r="262" spans="1:27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22029.865722780058</v>
      </c>
      <c r="K262">
        <f>IF(ISBLANK(HLOOKUP(K$1, m_preprocess!$1:$1048576, $D262, FALSE)), "", HLOOKUP(K$1, m_preprocess!$1:$1048576, $D262, FALSE))</f>
        <v>88203.392143201796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94.0818462864151</v>
      </c>
      <c r="X262">
        <f>IF(ISBLANK(HLOOKUP(X$1, m_preprocess!$1:$1048576, $D262, FALSE)), "", HLOOKUP(X$1, m_preprocess!$1:$1048576, $D262, FALSE))</f>
        <v>87.943163667930406</v>
      </c>
      <c r="Y262">
        <f>IF(ISBLANK(HLOOKUP(Y$1, m_preprocess!$1:$1048576, $D262, FALSE)), "", HLOOKUP(Y$1, m_preprocess!$1:$1048576, $D262, FALSE))</f>
        <v>464.7</v>
      </c>
      <c r="Z262">
        <f>IF(ISBLANK(HLOOKUP(Z$1, m_preprocess!$1:$1048576, $D262, FALSE)), "", HLOOKUP(Z$1, m_preprocess!$1:$1048576, $D262, FALSE))</f>
        <v>29753</v>
      </c>
      <c r="AA262">
        <f>IF(ISBLANK(HLOOKUP(AA$1, m_preprocess!$1:$1048576, $D262, FALSE)), "", HLOOKUP(AA$1, m_preprocess!$1:$1048576, $D262, FALSE))</f>
        <v>1089.6907583979248</v>
      </c>
    </row>
    <row r="263" spans="1:27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87454.357635515698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100.093563198791</v>
      </c>
      <c r="X263">
        <f>IF(ISBLANK(HLOOKUP(X$1, m_preprocess!$1:$1048576, $D263, FALSE)), "", HLOOKUP(X$1, m_preprocess!$1:$1048576, $D263, FALSE))</f>
        <v>98.422648591926006</v>
      </c>
      <c r="Y263">
        <f>IF(ISBLANK(HLOOKUP(Y$1, m_preprocess!$1:$1048576, $D263, FALSE)), "", HLOOKUP(Y$1, m_preprocess!$1:$1048576, $D263, FALSE))</f>
        <v>493.6</v>
      </c>
      <c r="Z263">
        <f>IF(ISBLANK(HLOOKUP(Z$1, m_preprocess!$1:$1048576, $D263, FALSE)), "", HLOOKUP(Z$1, m_preprocess!$1:$1048576, $D263, FALSE))</f>
        <v>25459</v>
      </c>
      <c r="AA263">
        <f>IF(ISBLANK(HLOOKUP(AA$1, m_preprocess!$1:$1048576, $D263, FALSE)), "", HLOOKUP(AA$1, m_preprocess!$1:$1048576, $D263, FALSE))</f>
        <v>1072.1382971680885</v>
      </c>
    </row>
    <row r="264" spans="1:27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22465.043560315204</v>
      </c>
      <c r="K264">
        <f>IF(ISBLANK(HLOOKUP(K$1, m_preprocess!$1:$1048576, $D264, FALSE)), "", HLOOKUP(K$1, m_preprocess!$1:$1048576, $D264, FALSE))</f>
        <v>89829.152353092752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99.428119260926806</v>
      </c>
      <c r="X264">
        <f>IF(ISBLANK(HLOOKUP(X$1, m_preprocess!$1:$1048576, $D264, FALSE)), "", HLOOKUP(X$1, m_preprocess!$1:$1048576, $D264, FALSE))</f>
        <v>100.64035984641301</v>
      </c>
      <c r="Y264">
        <f>IF(ISBLANK(HLOOKUP(Y$1, m_preprocess!$1:$1048576, $D264, FALSE)), "", HLOOKUP(Y$1, m_preprocess!$1:$1048576, $D264, FALSE))</f>
        <v>477.3</v>
      </c>
      <c r="Z264">
        <f>IF(ISBLANK(HLOOKUP(Z$1, m_preprocess!$1:$1048576, $D264, FALSE)), "", HLOOKUP(Z$1, m_preprocess!$1:$1048576, $D264, FALSE))</f>
        <v>24286</v>
      </c>
      <c r="AA264">
        <f>IF(ISBLANK(HLOOKUP(AA$1, m_preprocess!$1:$1048576, $D264, FALSE)), "", HLOOKUP(AA$1, m_preprocess!$1:$1048576, $D264, FALSE))</f>
        <v>1096.6234003217446</v>
      </c>
    </row>
    <row r="265" spans="1:27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23997.684794701087</v>
      </c>
      <c r="K265">
        <f>IF(ISBLANK(HLOOKUP(K$1, m_preprocess!$1:$1048576, $D265, FALSE)), "", HLOOKUP(K$1, m_preprocess!$1:$1048576, $D265, FALSE))</f>
        <v>92607.769319134182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133.099178597286</v>
      </c>
      <c r="X265">
        <f>IF(ISBLANK(HLOOKUP(X$1, m_preprocess!$1:$1048576, $D265, FALSE)), "", HLOOKUP(X$1, m_preprocess!$1:$1048576, $D265, FALSE))</f>
        <v>144.802804346996</v>
      </c>
      <c r="Y265">
        <f>IF(ISBLANK(HLOOKUP(Y$1, m_preprocess!$1:$1048576, $D265, FALSE)), "", HLOOKUP(Y$1, m_preprocess!$1:$1048576, $D265, FALSE))</f>
        <v>524.6</v>
      </c>
      <c r="Z265">
        <f>IF(ISBLANK(HLOOKUP(Z$1, m_preprocess!$1:$1048576, $D265, FALSE)), "", HLOOKUP(Z$1, m_preprocess!$1:$1048576, $D265, FALSE))</f>
        <v>34164</v>
      </c>
      <c r="AA265">
        <f>IF(ISBLANK(HLOOKUP(AA$1, m_preprocess!$1:$1048576, $D265, FALSE)), "", HLOOKUP(AA$1, m_preprocess!$1:$1048576, $D265, FALSE))</f>
        <v>1111.5518217886779</v>
      </c>
    </row>
    <row r="266" spans="1:27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92643.916103495125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3425.9462299215429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97.799879649207298</v>
      </c>
      <c r="X266">
        <f>IF(ISBLANK(HLOOKUP(X$1, m_preprocess!$1:$1048576, $D266, FALSE)), "", HLOOKUP(X$1, m_preprocess!$1:$1048576, $D266, FALSE))</f>
        <v>89.030125748754799</v>
      </c>
      <c r="Y266">
        <f>IF(ISBLANK(HLOOKUP(Y$1, m_preprocess!$1:$1048576, $D266, FALSE)), "", HLOOKUP(Y$1, m_preprocess!$1:$1048576, $D266, FALSE))</f>
        <v>519</v>
      </c>
      <c r="Z266">
        <f>IF(ISBLANK(HLOOKUP(Z$1, m_preprocess!$1:$1048576, $D266, FALSE)), "", HLOOKUP(Z$1, m_preprocess!$1:$1048576, $D266, FALSE))</f>
        <v>23891</v>
      </c>
      <c r="AA266">
        <f>IF(ISBLANK(HLOOKUP(AA$1, m_preprocess!$1:$1048576, $D266, FALSE)), "", HLOOKUP(AA$1, m_preprocess!$1:$1048576, $D266, FALSE))</f>
        <v>1119.9613426178043</v>
      </c>
    </row>
    <row r="267" spans="1:27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23750.394261580488</v>
      </c>
      <c r="K267">
        <f>IF(ISBLANK(HLOOKUP(K$1, m_preprocess!$1:$1048576, $D267, FALSE)), "", HLOOKUP(K$1, m_preprocess!$1:$1048576, $D267, FALSE))</f>
        <v>91999.476006661236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2735.1892235645146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93.787289938610897</v>
      </c>
      <c r="X267">
        <f>IF(ISBLANK(HLOOKUP(X$1, m_preprocess!$1:$1048576, $D267, FALSE)), "", HLOOKUP(X$1, m_preprocess!$1:$1048576, $D267, FALSE))</f>
        <v>83.137156252021498</v>
      </c>
      <c r="Y267">
        <f>IF(ISBLANK(HLOOKUP(Y$1, m_preprocess!$1:$1048576, $D267, FALSE)), "", HLOOKUP(Y$1, m_preprocess!$1:$1048576, $D267, FALSE))</f>
        <v>445.8</v>
      </c>
      <c r="Z267">
        <f>IF(ISBLANK(HLOOKUP(Z$1, m_preprocess!$1:$1048576, $D267, FALSE)), "", HLOOKUP(Z$1, m_preprocess!$1:$1048576, $D267, FALSE))</f>
        <v>18233</v>
      </c>
      <c r="AA267">
        <f>IF(ISBLANK(HLOOKUP(AA$1, m_preprocess!$1:$1048576, $D267, FALSE)), "", HLOOKUP(AA$1, m_preprocess!$1:$1048576, $D267, FALSE))</f>
        <v>1107.8339835443053</v>
      </c>
    </row>
    <row r="268" spans="1:27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23368.505043848498</v>
      </c>
      <c r="K268">
        <f>IF(ISBLANK(HLOOKUP(K$1, m_preprocess!$1:$1048576, $D268, FALSE)), "", HLOOKUP(K$1, m_preprocess!$1:$1048576, $D268, FALSE))</f>
        <v>91607.447875749393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3276.1176538933514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103.21714394997301</v>
      </c>
      <c r="X268">
        <f>IF(ISBLANK(HLOOKUP(X$1, m_preprocess!$1:$1048576, $D268, FALSE)), "", HLOOKUP(X$1, m_preprocess!$1:$1048576, $D268, FALSE))</f>
        <v>99.5246586676693</v>
      </c>
      <c r="Y268">
        <f>IF(ISBLANK(HLOOKUP(Y$1, m_preprocess!$1:$1048576, $D268, FALSE)), "", HLOOKUP(Y$1, m_preprocess!$1:$1048576, $D268, FALSE))</f>
        <v>473.5</v>
      </c>
      <c r="Z268">
        <f>IF(ISBLANK(HLOOKUP(Z$1, m_preprocess!$1:$1048576, $D268, FALSE)), "", HLOOKUP(Z$1, m_preprocess!$1:$1048576, $D268, FALSE))</f>
        <v>21469</v>
      </c>
      <c r="AA268">
        <f>IF(ISBLANK(HLOOKUP(AA$1, m_preprocess!$1:$1048576, $D268, FALSE)), "", HLOOKUP(AA$1, m_preprocess!$1:$1048576, $D268, FALSE))</f>
        <v>1098.2288729242578</v>
      </c>
    </row>
    <row r="269" spans="1:27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23597.557753958408</v>
      </c>
      <c r="K269">
        <f>IF(ISBLANK(HLOOKUP(K$1, m_preprocess!$1:$1048576, $D269, FALSE)), "", HLOOKUP(K$1, m_preprocess!$1:$1048576, $D269, FALSE))</f>
        <v>92323.490463672133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3007.6710781264774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99.041347833261199</v>
      </c>
      <c r="X269">
        <f>IF(ISBLANK(HLOOKUP(X$1, m_preprocess!$1:$1048576, $D269, FALSE)), "", HLOOKUP(X$1, m_preprocess!$1:$1048576, $D269, FALSE))</f>
        <v>98.7168646923446</v>
      </c>
      <c r="Y269">
        <f>IF(ISBLANK(HLOOKUP(Y$1, m_preprocess!$1:$1048576, $D269, FALSE)), "", HLOOKUP(Y$1, m_preprocess!$1:$1048576, $D269, FALSE))</f>
        <v>470.3</v>
      </c>
      <c r="Z269">
        <f>IF(ISBLANK(HLOOKUP(Z$1, m_preprocess!$1:$1048576, $D269, FALSE)), "", HLOOKUP(Z$1, m_preprocess!$1:$1048576, $D269, FALSE))</f>
        <v>23084</v>
      </c>
      <c r="AA269">
        <f>IF(ISBLANK(HLOOKUP(AA$1, m_preprocess!$1:$1048576, $D269, FALSE)), "", HLOOKUP(AA$1, m_preprocess!$1:$1048576, $D269, FALSE))</f>
        <v>1091.3828024284217</v>
      </c>
    </row>
    <row r="270" spans="1:27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23999.187313299568</v>
      </c>
      <c r="K270">
        <f>IF(ISBLANK(HLOOKUP(K$1, m_preprocess!$1:$1048576, $D270, FALSE)), "", HLOOKUP(K$1, m_preprocess!$1:$1048576, $D270, FALSE))</f>
        <v>92980.850156067143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2792.6360760307166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102.345927578858</v>
      </c>
      <c r="X270">
        <f>IF(ISBLANK(HLOOKUP(X$1, m_preprocess!$1:$1048576, $D270, FALSE)), "", HLOOKUP(X$1, m_preprocess!$1:$1048576, $D270, FALSE))</f>
        <v>117.584869953398</v>
      </c>
      <c r="Y270">
        <f>IF(ISBLANK(HLOOKUP(Y$1, m_preprocess!$1:$1048576, $D270, FALSE)), "", HLOOKUP(Y$1, m_preprocess!$1:$1048576, $D270, FALSE))</f>
        <v>507.2</v>
      </c>
      <c r="Z270">
        <f>IF(ISBLANK(HLOOKUP(Z$1, m_preprocess!$1:$1048576, $D270, FALSE)), "", HLOOKUP(Z$1, m_preprocess!$1:$1048576, $D270, FALSE))</f>
        <v>21184</v>
      </c>
      <c r="AA270">
        <f>IF(ISBLANK(HLOOKUP(AA$1, m_preprocess!$1:$1048576, $D270, FALSE)), "", HLOOKUP(AA$1, m_preprocess!$1:$1048576, $D270, FALSE))</f>
        <v>1102.5038190455314</v>
      </c>
    </row>
    <row r="271" spans="1:27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24350.868262447548</v>
      </c>
      <c r="K271">
        <f>IF(ISBLANK(HLOOKUP(K$1, m_preprocess!$1:$1048576, $D271, FALSE)), "", HLOOKUP(K$1, m_preprocess!$1:$1048576, $D271, FALSE))</f>
        <v>93518.584158159749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3166.1762126225617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98.587190234177001</v>
      </c>
      <c r="X271">
        <f>IF(ISBLANK(HLOOKUP(X$1, m_preprocess!$1:$1048576, $D271, FALSE)), "", HLOOKUP(X$1, m_preprocess!$1:$1048576, $D271, FALSE))</f>
        <v>106.262986007837</v>
      </c>
      <c r="Y271">
        <f>IF(ISBLANK(HLOOKUP(Y$1, m_preprocess!$1:$1048576, $D271, FALSE)), "", HLOOKUP(Y$1, m_preprocess!$1:$1048576, $D271, FALSE))</f>
        <v>510.1</v>
      </c>
      <c r="Z271">
        <f>IF(ISBLANK(HLOOKUP(Z$1, m_preprocess!$1:$1048576, $D271, FALSE)), "", HLOOKUP(Z$1, m_preprocess!$1:$1048576, $D271, FALSE))</f>
        <v>22632</v>
      </c>
      <c r="AA271">
        <f>IF(ISBLANK(HLOOKUP(AA$1, m_preprocess!$1:$1048576, $D271, FALSE)), "", HLOOKUP(AA$1, m_preprocess!$1:$1048576, $D271, FALSE))</f>
        <v>1097.6849113382571</v>
      </c>
    </row>
    <row r="272" spans="1:27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42.62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24100.111685218606</v>
      </c>
      <c r="K272">
        <f>IF(ISBLANK(HLOOKUP(K$1, m_preprocess!$1:$1048576, $D272, FALSE)), "", HLOOKUP(K$1, m_preprocess!$1:$1048576, $D272, FALSE))</f>
        <v>94457.660347162004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3365.4044673733379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99.026966950191195</v>
      </c>
      <c r="X272">
        <f>IF(ISBLANK(HLOOKUP(X$1, m_preprocess!$1:$1048576, $D272, FALSE)), "", HLOOKUP(X$1, m_preprocess!$1:$1048576, $D272, FALSE))</f>
        <v>96.193369755206106</v>
      </c>
      <c r="Y272">
        <f>IF(ISBLANK(HLOOKUP(Y$1, m_preprocess!$1:$1048576, $D272, FALSE)), "", HLOOKUP(Y$1, m_preprocess!$1:$1048576, $D272, FALSE))</f>
        <v>456.5</v>
      </c>
      <c r="Z272">
        <f>IF(ISBLANK(HLOOKUP(Z$1, m_preprocess!$1:$1048576, $D272, FALSE)), "", HLOOKUP(Z$1, m_preprocess!$1:$1048576, $D272, FALSE))</f>
        <v>22247</v>
      </c>
      <c r="AA272">
        <f>IF(ISBLANK(HLOOKUP(AA$1, m_preprocess!$1:$1048576, $D272, FALSE)), "", HLOOKUP(AA$1, m_preprocess!$1:$1048576, $D272, FALSE))</f>
        <v>1103.5692005304134</v>
      </c>
    </row>
    <row r="273" spans="1:27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23850.969101308405</v>
      </c>
      <c r="K273">
        <f>IF(ISBLANK(HLOOKUP(K$1, m_preprocess!$1:$1048576, $D273, FALSE)), "", HLOOKUP(K$1, m_preprocess!$1:$1048576, $D273, FALSE))</f>
        <v>95276.089042013657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3089.2328663744734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100.824638138325</v>
      </c>
      <c r="X273">
        <f>IF(ISBLANK(HLOOKUP(X$1, m_preprocess!$1:$1048576, $D273, FALSE)), "", HLOOKUP(X$1, m_preprocess!$1:$1048576, $D273, FALSE))</f>
        <v>98.296660026329505</v>
      </c>
      <c r="Y273">
        <f>IF(ISBLANK(HLOOKUP(Y$1, m_preprocess!$1:$1048576, $D273, FALSE)), "", HLOOKUP(Y$1, m_preprocess!$1:$1048576, $D273, FALSE))</f>
        <v>442.3</v>
      </c>
      <c r="Z273">
        <f>IF(ISBLANK(HLOOKUP(Z$1, m_preprocess!$1:$1048576, $D273, FALSE)), "", HLOOKUP(Z$1, m_preprocess!$1:$1048576, $D273, FALSE))</f>
        <v>24374</v>
      </c>
      <c r="AA273">
        <f>IF(ISBLANK(HLOOKUP(AA$1, m_preprocess!$1:$1048576, $D273, FALSE)), "", HLOOKUP(AA$1, m_preprocess!$1:$1048576, $D273, FALSE))</f>
        <v>1099.6021537873748</v>
      </c>
    </row>
    <row r="274" spans="1:27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95750.420162189184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3116.5754463684134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97.447208768278799</v>
      </c>
      <c r="X274">
        <f>IF(ISBLANK(HLOOKUP(X$1, m_preprocess!$1:$1048576, $D274, FALSE)), "", HLOOKUP(X$1, m_preprocess!$1:$1048576, $D274, FALSE))</f>
        <v>88.744298173301999</v>
      </c>
      <c r="Y274">
        <f>IF(ISBLANK(HLOOKUP(Y$1, m_preprocess!$1:$1048576, $D274, FALSE)), "", HLOOKUP(Y$1, m_preprocess!$1:$1048576, $D274, FALSE))</f>
        <v>468.3</v>
      </c>
      <c r="Z274">
        <f>IF(ISBLANK(HLOOKUP(Z$1, m_preprocess!$1:$1048576, $D274, FALSE)), "", HLOOKUP(Z$1, m_preprocess!$1:$1048576, $D274, FALSE))</f>
        <v>28669</v>
      </c>
      <c r="AA274">
        <f>IF(ISBLANK(HLOOKUP(AA$1, m_preprocess!$1:$1048576, $D274, FALSE)), "", HLOOKUP(AA$1, m_preprocess!$1:$1048576, $D274, FALSE))</f>
        <v>1103.6620014417231</v>
      </c>
    </row>
    <row r="275" spans="1:27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23651.086971761964</v>
      </c>
      <c r="K275">
        <f>IF(ISBLANK(HLOOKUP(K$1, m_preprocess!$1:$1048576, $D275, FALSE)), "", HLOOKUP(K$1, m_preprocess!$1:$1048576, $D275, FALSE))</f>
        <v>96105.948932615909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3160.6477746260675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101.05603963977001</v>
      </c>
      <c r="X275">
        <f>IF(ISBLANK(HLOOKUP(X$1, m_preprocess!$1:$1048576, $D275, FALSE)), "", HLOOKUP(X$1, m_preprocess!$1:$1048576, $D275, FALSE))</f>
        <v>95.8345215489704</v>
      </c>
      <c r="Y275">
        <f>IF(ISBLANK(HLOOKUP(Y$1, m_preprocess!$1:$1048576, $D275, FALSE)), "", HLOOKUP(Y$1, m_preprocess!$1:$1048576, $D275, FALSE))</f>
        <v>498.6</v>
      </c>
      <c r="Z275">
        <f>IF(ISBLANK(HLOOKUP(Z$1, m_preprocess!$1:$1048576, $D275, FALSE)), "", HLOOKUP(Z$1, m_preprocess!$1:$1048576, $D275, FALSE))</f>
        <v>22887</v>
      </c>
      <c r="AA275">
        <f>IF(ISBLANK(HLOOKUP(AA$1, m_preprocess!$1:$1048576, $D275, FALSE)), "", HLOOKUP(AA$1, m_preprocess!$1:$1048576, $D275, FALSE))</f>
        <v>1101.8407505803223</v>
      </c>
    </row>
    <row r="276" spans="1:27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24059.368074652197</v>
      </c>
      <c r="K276">
        <f>IF(ISBLANK(HLOOKUP(K$1, m_preprocess!$1:$1048576, $D276, FALSE)), "", HLOOKUP(K$1, m_preprocess!$1:$1048576, $D276, FALSE))</f>
        <v>97333.732019632371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2956.3009579295835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104.252761949911</v>
      </c>
      <c r="X276">
        <f>IF(ISBLANK(HLOOKUP(X$1, m_preprocess!$1:$1048576, $D276, FALSE)), "", HLOOKUP(X$1, m_preprocess!$1:$1048576, $D276, FALSE))</f>
        <v>102.313328905706</v>
      </c>
      <c r="Y276">
        <f>IF(ISBLANK(HLOOKUP(Y$1, m_preprocess!$1:$1048576, $D276, FALSE)), "", HLOOKUP(Y$1, m_preprocess!$1:$1048576, $D276, FALSE))</f>
        <v>484.6</v>
      </c>
      <c r="Z276">
        <f>IF(ISBLANK(HLOOKUP(Z$1, m_preprocess!$1:$1048576, $D276, FALSE)), "", HLOOKUP(Z$1, m_preprocess!$1:$1048576, $D276, FALSE))</f>
        <v>23727</v>
      </c>
      <c r="AA276">
        <f>IF(ISBLANK(HLOOKUP(AA$1, m_preprocess!$1:$1048576, $D276, FALSE)), "", HLOOKUP(AA$1, m_preprocess!$1:$1048576, $D276, FALSE))</f>
        <v>1116.9230488423275</v>
      </c>
    </row>
    <row r="277" spans="1:27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25443.461574008412</v>
      </c>
      <c r="K277">
        <f>IF(ISBLANK(HLOOKUP(K$1, m_preprocess!$1:$1048576, $D277, FALSE)), "", HLOOKUP(K$1, m_preprocess!$1:$1048576, $D277, FALSE))</f>
        <v>98841.274463368158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3109.7600276270718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135.02729216289001</v>
      </c>
      <c r="X277">
        <f>IF(ISBLANK(HLOOKUP(X$1, m_preprocess!$1:$1048576, $D277, FALSE)), "", HLOOKUP(X$1, m_preprocess!$1:$1048576, $D277, FALSE))</f>
        <v>145.84210390335701</v>
      </c>
      <c r="Y277">
        <f>IF(ISBLANK(HLOOKUP(Y$1, m_preprocess!$1:$1048576, $D277, FALSE)), "", HLOOKUP(Y$1, m_preprocess!$1:$1048576, $D277, FALSE))</f>
        <v>495.9</v>
      </c>
      <c r="Z277">
        <f>IF(ISBLANK(HLOOKUP(Z$1, m_preprocess!$1:$1048576, $D277, FALSE)), "", HLOOKUP(Z$1, m_preprocess!$1:$1048576, $D277, FALSE))</f>
        <v>29835</v>
      </c>
      <c r="AA277">
        <f>IF(ISBLANK(HLOOKUP(AA$1, m_preprocess!$1:$1048576, $D277, FALSE)), "", HLOOKUP(AA$1, m_preprocess!$1:$1048576, $D277, FALSE))</f>
        <v>1125.7637826816692</v>
      </c>
    </row>
    <row r="278" spans="1:27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25870.757121625611</v>
      </c>
      <c r="K278">
        <f>IF(ISBLANK(HLOOKUP(K$1, m_preprocess!$1:$1048576, $D278, FALSE)), "", HLOOKUP(K$1, m_preprocess!$1:$1048576, $D278, FALSE))</f>
        <v>99427.827161156616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92.21371623402888</v>
      </c>
      <c r="O278">
        <f>IF(ISBLANK(HLOOKUP(O$1, m_preprocess!$1:$1048576, $D278, FALSE)), "", HLOOKUP(O$1, m_preprocess!$1:$1048576, $D278, FALSE))</f>
        <v>7069.3430477889624</v>
      </c>
      <c r="P278">
        <f>IF(ISBLANK(HLOOKUP(P$1, m_preprocess!$1:$1048576, $D278, FALSE)), "", HLOOKUP(P$1, m_preprocess!$1:$1048576, $D278, FALSE))</f>
        <v>3034.3585447168061</v>
      </c>
      <c r="Q278">
        <f>IF(ISBLANK(HLOOKUP(Q$1, m_preprocess!$1:$1048576, $D278, FALSE)), "", HLOOKUP(Q$1, m_preprocess!$1:$1048576, $D278, FALSE))</f>
        <v>5418.3848490003475</v>
      </c>
      <c r="R278">
        <f>IF(ISBLANK(HLOOKUP(R$1, m_preprocess!$1:$1048576, $D278, FALSE)), "", HLOOKUP(R$1, m_preprocess!$1:$1048576, $D278, FALSE))</f>
        <v>1611.0378075324327</v>
      </c>
      <c r="S278">
        <f>IF(ISBLANK(HLOOKUP(S$1, m_preprocess!$1:$1048576, $D278, FALSE)), "", HLOOKUP(S$1, m_preprocess!$1:$1048576, $D278, FALSE))</f>
        <v>2836.5624681253466</v>
      </c>
      <c r="T278">
        <f>IF(ISBLANK(HLOOKUP(T$1, m_preprocess!$1:$1048576, $D278, FALSE)), "", HLOOKUP(T$1, m_preprocess!$1:$1048576, $D278, FALSE))</f>
        <v>1324.8804239049005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100.365906108761</v>
      </c>
      <c r="X278">
        <f>IF(ISBLANK(HLOOKUP(X$1, m_preprocess!$1:$1048576, $D278, FALSE)), "", HLOOKUP(X$1, m_preprocess!$1:$1048576, $D278, FALSE))</f>
        <v>89.851080176512198</v>
      </c>
      <c r="Y278">
        <f>IF(ISBLANK(HLOOKUP(Y$1, m_preprocess!$1:$1048576, $D278, FALSE)), "", HLOOKUP(Y$1, m_preprocess!$1:$1048576, $D278, FALSE))</f>
        <v>460.09999999999991</v>
      </c>
      <c r="Z278">
        <f>IF(ISBLANK(HLOOKUP(Z$1, m_preprocess!$1:$1048576, $D278, FALSE)), "", HLOOKUP(Z$1, m_preprocess!$1:$1048576, $D278, FALSE))</f>
        <v>25484</v>
      </c>
      <c r="AA278">
        <f>IF(ISBLANK(HLOOKUP(AA$1, m_preprocess!$1:$1048576, $D278, FALSE)), "", HLOOKUP(AA$1, m_preprocess!$1:$1048576, $D278, FALSE))</f>
        <v>1121.0908264488191</v>
      </c>
    </row>
    <row r="279" spans="1:27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25366.836869728948</v>
      </c>
      <c r="K279">
        <f>IF(ISBLANK(HLOOKUP(K$1, m_preprocess!$1:$1048576, $D279, FALSE)), "", HLOOKUP(K$1, m_preprocess!$1:$1048576, $D279, FALSE))</f>
        <v>99074.68290644222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94.103857267682216</v>
      </c>
      <c r="O279">
        <f>IF(ISBLANK(HLOOKUP(O$1, m_preprocess!$1:$1048576, $D279, FALSE)), "", HLOOKUP(O$1, m_preprocess!$1:$1048576, $D279, FALSE))</f>
        <v>6570.6259789648702</v>
      </c>
      <c r="P279">
        <f>IF(ISBLANK(HLOOKUP(P$1, m_preprocess!$1:$1048576, $D279, FALSE)), "", HLOOKUP(P$1, m_preprocess!$1:$1048576, $D279, FALSE))</f>
        <v>3447.1991845681991</v>
      </c>
      <c r="Q279">
        <f>IF(ISBLANK(HLOOKUP(Q$1, m_preprocess!$1:$1048576, $D279, FALSE)), "", HLOOKUP(Q$1, m_preprocess!$1:$1048576, $D279, FALSE))</f>
        <v>5145.4461146732547</v>
      </c>
      <c r="R279">
        <f>IF(ISBLANK(HLOOKUP(R$1, m_preprocess!$1:$1048576, $D279, FALSE)), "", HLOOKUP(R$1, m_preprocess!$1:$1048576, $D279, FALSE))</f>
        <v>1709.8569694312264</v>
      </c>
      <c r="S279">
        <f>IF(ISBLANK(HLOOKUP(S$1, m_preprocess!$1:$1048576, $D279, FALSE)), "", HLOOKUP(S$1, m_preprocess!$1:$1048576, $D279, FALSE))</f>
        <v>2586.9346572726922</v>
      </c>
      <c r="T279">
        <f>IF(ISBLANK(HLOOKUP(T$1, m_preprocess!$1:$1048576, $D279, FALSE)), "", HLOOKUP(T$1, m_preprocess!$1:$1048576, $D279, FALSE))</f>
        <v>1175.6671536538136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99.435993105461193</v>
      </c>
      <c r="X279">
        <f>IF(ISBLANK(HLOOKUP(X$1, m_preprocess!$1:$1048576, $D279, FALSE)), "", HLOOKUP(X$1, m_preprocess!$1:$1048576, $D279, FALSE))</f>
        <v>87.5618691536786</v>
      </c>
      <c r="Y279">
        <f>IF(ISBLANK(HLOOKUP(Y$1, m_preprocess!$1:$1048576, $D279, FALSE)), "", HLOOKUP(Y$1, m_preprocess!$1:$1048576, $D279, FALSE))</f>
        <v>447.30000000000007</v>
      </c>
      <c r="Z279">
        <f>IF(ISBLANK(HLOOKUP(Z$1, m_preprocess!$1:$1048576, $D279, FALSE)), "", HLOOKUP(Z$1, m_preprocess!$1:$1048576, $D279, FALSE))</f>
        <v>21571</v>
      </c>
      <c r="AA279">
        <f>IF(ISBLANK(HLOOKUP(AA$1, m_preprocess!$1:$1048576, $D279, FALSE)), "", HLOOKUP(AA$1, m_preprocess!$1:$1048576, $D279, FALSE))</f>
        <v>1118.7665712880832</v>
      </c>
    </row>
    <row r="280" spans="1:27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24554.13948145305</v>
      </c>
      <c r="K280">
        <f>IF(ISBLANK(HLOOKUP(K$1, m_preprocess!$1:$1048576, $D280, FALSE)), "", HLOOKUP(K$1, m_preprocess!$1:$1048576, $D280, FALSE))</f>
        <v>98891.268867578066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97.177741120561393</v>
      </c>
      <c r="O280">
        <f>IF(ISBLANK(HLOOKUP(O$1, m_preprocess!$1:$1048576, $D280, FALSE)), "", HLOOKUP(O$1, m_preprocess!$1:$1048576, $D280, FALSE))</f>
        <v>6760.1365412361092</v>
      </c>
      <c r="P280">
        <f>IF(ISBLANK(HLOOKUP(P$1, m_preprocess!$1:$1048576, $D280, FALSE)), "", HLOOKUP(P$1, m_preprocess!$1:$1048576, $D280, FALSE))</f>
        <v>3270.4892415675813</v>
      </c>
      <c r="Q280">
        <f>IF(ISBLANK(HLOOKUP(Q$1, m_preprocess!$1:$1048576, $D280, FALSE)), "", HLOOKUP(Q$1, m_preprocess!$1:$1048576, $D280, FALSE))</f>
        <v>5948.0545888760807</v>
      </c>
      <c r="R280">
        <f>IF(ISBLANK(HLOOKUP(R$1, m_preprocess!$1:$1048576, $D280, FALSE)), "", HLOOKUP(R$1, m_preprocess!$1:$1048576, $D280, FALSE))</f>
        <v>1849.5600773020979</v>
      </c>
      <c r="S280">
        <f>IF(ISBLANK(HLOOKUP(S$1, m_preprocess!$1:$1048576, $D280, FALSE)), "", HLOOKUP(S$1, m_preprocess!$1:$1048576, $D280, FALSE))</f>
        <v>3078.3497577712351</v>
      </c>
      <c r="T280">
        <f>IF(ISBLANK(HLOOKUP(T$1, m_preprocess!$1:$1048576, $D280, FALSE)), "", HLOOKUP(T$1, m_preprocess!$1:$1048576, $D280, FALSE))</f>
        <v>1397.7798547865464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105.09675034612</v>
      </c>
      <c r="X280">
        <f>IF(ISBLANK(HLOOKUP(X$1, m_preprocess!$1:$1048576, $D280, FALSE)), "", HLOOKUP(X$1, m_preprocess!$1:$1048576, $D280, FALSE))</f>
        <v>98.0222545861252</v>
      </c>
      <c r="Y280">
        <f>IF(ISBLANK(HLOOKUP(Y$1, m_preprocess!$1:$1048576, $D280, FALSE)), "", HLOOKUP(Y$1, m_preprocess!$1:$1048576, $D280, FALSE))</f>
        <v>487.19999999999993</v>
      </c>
      <c r="Z280">
        <f>IF(ISBLANK(HLOOKUP(Z$1, m_preprocess!$1:$1048576, $D280, FALSE)), "", HLOOKUP(Z$1, m_preprocess!$1:$1048576, $D280, FALSE))</f>
        <v>23053</v>
      </c>
      <c r="AA280">
        <f>IF(ISBLANK(HLOOKUP(AA$1, m_preprocess!$1:$1048576, $D280, FALSE)), "", HLOOKUP(AA$1, m_preprocess!$1:$1048576, $D280, FALSE))</f>
        <v>1108.8268196639267</v>
      </c>
    </row>
    <row r="281" spans="1:27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24527.436950975938</v>
      </c>
      <c r="K281">
        <f>IF(ISBLANK(HLOOKUP(K$1, m_preprocess!$1:$1048576, $D281, FALSE)), "", HLOOKUP(K$1, m_preprocess!$1:$1048576, $D281, FALSE))</f>
        <v>99114.130443342481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95.202446782064172</v>
      </c>
      <c r="O281">
        <f>IF(ISBLANK(HLOOKUP(O$1, m_preprocess!$1:$1048576, $D281, FALSE)), "", HLOOKUP(O$1, m_preprocess!$1:$1048576, $D281, FALSE))</f>
        <v>6649.1992603721146</v>
      </c>
      <c r="P281">
        <f>IF(ISBLANK(HLOOKUP(P$1, m_preprocess!$1:$1048576, $D281, FALSE)), "", HLOOKUP(P$1, m_preprocess!$1:$1048576, $D281, FALSE))</f>
        <v>3090.1232026714301</v>
      </c>
      <c r="Q281">
        <f>IF(ISBLANK(HLOOKUP(Q$1, m_preprocess!$1:$1048576, $D281, FALSE)), "", HLOOKUP(Q$1, m_preprocess!$1:$1048576, $D281, FALSE))</f>
        <v>5320.5905290925102</v>
      </c>
      <c r="R281">
        <f>IF(ISBLANK(HLOOKUP(R$1, m_preprocess!$1:$1048576, $D281, FALSE)), "", HLOOKUP(R$1, m_preprocess!$1:$1048576, $D281, FALSE))</f>
        <v>1546.519457366242</v>
      </c>
      <c r="S281">
        <f>IF(ISBLANK(HLOOKUP(S$1, m_preprocess!$1:$1048576, $D281, FALSE)), "", HLOOKUP(S$1, m_preprocess!$1:$1048576, $D281, FALSE))</f>
        <v>2768.3427304700035</v>
      </c>
      <c r="T281">
        <f>IF(ISBLANK(HLOOKUP(T$1, m_preprocess!$1:$1048576, $D281, FALSE)), "", HLOOKUP(T$1, m_preprocess!$1:$1048576, $D281, FALSE))</f>
        <v>1337.7597407507826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103.76033125852</v>
      </c>
      <c r="X281">
        <f>IF(ISBLANK(HLOOKUP(X$1, m_preprocess!$1:$1048576, $D281, FALSE)), "", HLOOKUP(X$1, m_preprocess!$1:$1048576, $D281, FALSE))</f>
        <v>108.04949861375501</v>
      </c>
      <c r="Y281">
        <f>IF(ISBLANK(HLOOKUP(Y$1, m_preprocess!$1:$1048576, $D281, FALSE)), "", HLOOKUP(Y$1, m_preprocess!$1:$1048576, $D281, FALSE))</f>
        <v>431.79999999999995</v>
      </c>
      <c r="Z281">
        <f>IF(ISBLANK(HLOOKUP(Z$1, m_preprocess!$1:$1048576, $D281, FALSE)), "", HLOOKUP(Z$1, m_preprocess!$1:$1048576, $D281, FALSE))</f>
        <v>22401</v>
      </c>
      <c r="AA281">
        <f>IF(ISBLANK(HLOOKUP(AA$1, m_preprocess!$1:$1048576, $D281, FALSE)), "", HLOOKUP(AA$1, m_preprocess!$1:$1048576, $D281, FALSE))</f>
        <v>1107.5380697219894</v>
      </c>
    </row>
    <row r="282" spans="1:27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24469.123233306174</v>
      </c>
      <c r="K282">
        <f>IF(ISBLANK(HLOOKUP(K$1, m_preprocess!$1:$1048576, $D282, FALSE)), "", HLOOKUP(K$1, m_preprocess!$1:$1048576, $D282, FALSE))</f>
        <v>99102.961037393179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92.657436092422927</v>
      </c>
      <c r="O282">
        <f>IF(ISBLANK(HLOOKUP(O$1, m_preprocess!$1:$1048576, $D282, FALSE)), "", HLOOKUP(O$1, m_preprocess!$1:$1048576, $D282, FALSE))</f>
        <v>6764.2573429054864</v>
      </c>
      <c r="P282">
        <f>IF(ISBLANK(HLOOKUP(P$1, m_preprocess!$1:$1048576, $D282, FALSE)), "", HLOOKUP(P$1, m_preprocess!$1:$1048576, $D282, FALSE))</f>
        <v>3294.1633506336693</v>
      </c>
      <c r="Q282">
        <f>IF(ISBLANK(HLOOKUP(Q$1, m_preprocess!$1:$1048576, $D282, FALSE)), "", HLOOKUP(Q$1, m_preprocess!$1:$1048576, $D282, FALSE))</f>
        <v>5542.2819973160776</v>
      </c>
      <c r="R282">
        <f>IF(ISBLANK(HLOOKUP(R$1, m_preprocess!$1:$1048576, $D282, FALSE)), "", HLOOKUP(R$1, m_preprocess!$1:$1048576, $D282, FALSE))</f>
        <v>1733.1161676835545</v>
      </c>
      <c r="S282">
        <f>IF(ISBLANK(HLOOKUP(S$1, m_preprocess!$1:$1048576, $D282, FALSE)), "", HLOOKUP(S$1, m_preprocess!$1:$1048576, $D282, FALSE))</f>
        <v>2924.2297436990993</v>
      </c>
      <c r="T282">
        <f>IF(ISBLANK(HLOOKUP(T$1, m_preprocess!$1:$1048576, $D282, FALSE)), "", HLOOKUP(T$1, m_preprocess!$1:$1048576, $D282, FALSE))</f>
        <v>1224.0472856196686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104.02271228917201</v>
      </c>
      <c r="X282">
        <f>IF(ISBLANK(HLOOKUP(X$1, m_preprocess!$1:$1048576, $D282, FALSE)), "", HLOOKUP(X$1, m_preprocess!$1:$1048576, $D282, FALSE))</f>
        <v>112.61459014755</v>
      </c>
      <c r="Y282">
        <f>IF(ISBLANK(HLOOKUP(Y$1, m_preprocess!$1:$1048576, $D282, FALSE)), "", HLOOKUP(Y$1, m_preprocess!$1:$1048576, $D282, FALSE))</f>
        <v>472.20000000000005</v>
      </c>
      <c r="Z282">
        <f>IF(ISBLANK(HLOOKUP(Z$1, m_preprocess!$1:$1048576, $D282, FALSE)), "", HLOOKUP(Z$1, m_preprocess!$1:$1048576, $D282, FALSE))</f>
        <v>24002</v>
      </c>
      <c r="AA282">
        <f>IF(ISBLANK(HLOOKUP(AA$1, m_preprocess!$1:$1048576, $D282, FALSE)), "", HLOOKUP(AA$1, m_preprocess!$1:$1048576, $D282, FALSE))</f>
        <v>1116.7978902183736</v>
      </c>
    </row>
    <row r="283" spans="1:27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24535.927336648885</v>
      </c>
      <c r="K283">
        <f>IF(ISBLANK(HLOOKUP(K$1, m_preprocess!$1:$1048576, $D283, FALSE)), "", HLOOKUP(K$1, m_preprocess!$1:$1048576, $D283, FALSE))</f>
        <v>99618.38118191337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91.065646380466859</v>
      </c>
      <c r="O283">
        <f>IF(ISBLANK(HLOOKUP(O$1, m_preprocess!$1:$1048576, $D283, FALSE)), "", HLOOKUP(O$1, m_preprocess!$1:$1048576, $D283, FALSE))</f>
        <v>6177.0639235054978</v>
      </c>
      <c r="P283">
        <f>IF(ISBLANK(HLOOKUP(P$1, m_preprocess!$1:$1048576, $D283, FALSE)), "", HLOOKUP(P$1, m_preprocess!$1:$1048576, $D283, FALSE))</f>
        <v>3126.1745882047494</v>
      </c>
      <c r="Q283">
        <f>IF(ISBLANK(HLOOKUP(Q$1, m_preprocess!$1:$1048576, $D283, FALSE)), "", HLOOKUP(Q$1, m_preprocess!$1:$1048576, $D283, FALSE))</f>
        <v>5184.0708906940336</v>
      </c>
      <c r="R283">
        <f>IF(ISBLANK(HLOOKUP(R$1, m_preprocess!$1:$1048576, $D283, FALSE)), "", HLOOKUP(R$1, m_preprocess!$1:$1048576, $D283, FALSE))</f>
        <v>1668.8115251893428</v>
      </c>
      <c r="S283">
        <f>IF(ISBLANK(HLOOKUP(S$1, m_preprocess!$1:$1048576, $D283, FALSE)), "", HLOOKUP(S$1, m_preprocess!$1:$1048576, $D283, FALSE))</f>
        <v>2819.4614380068742</v>
      </c>
      <c r="T283">
        <f>IF(ISBLANK(HLOOKUP(T$1, m_preprocess!$1:$1048576, $D283, FALSE)), "", HLOOKUP(T$1, m_preprocess!$1:$1048576, $D283, FALSE))</f>
        <v>1019.8005530391911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99.2478764248864</v>
      </c>
      <c r="X283">
        <f>IF(ISBLANK(HLOOKUP(X$1, m_preprocess!$1:$1048576, $D283, FALSE)), "", HLOOKUP(X$1, m_preprocess!$1:$1048576, $D283, FALSE))</f>
        <v>104.28924676898799</v>
      </c>
      <c r="Y283">
        <f>IF(ISBLANK(HLOOKUP(Y$1, m_preprocess!$1:$1048576, $D283, FALSE)), "", HLOOKUP(Y$1, m_preprocess!$1:$1048576, $D283, FALSE))</f>
        <v>469.1</v>
      </c>
      <c r="Z283">
        <f>IF(ISBLANK(HLOOKUP(Z$1, m_preprocess!$1:$1048576, $D283, FALSE)), "", HLOOKUP(Z$1, m_preprocess!$1:$1048576, $D283, FALSE))</f>
        <v>23636</v>
      </c>
      <c r="AA283">
        <f>IF(ISBLANK(HLOOKUP(AA$1, m_preprocess!$1:$1048576, $D283, FALSE)), "", HLOOKUP(AA$1, m_preprocess!$1:$1048576, $D283, FALSE))</f>
        <v>1106.963303961827</v>
      </c>
    </row>
    <row r="284" spans="1:27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24033.607950142574</v>
      </c>
      <c r="K284">
        <f>IF(ISBLANK(HLOOKUP(K$1, m_preprocess!$1:$1048576, $D284, FALSE)), "", HLOOKUP(K$1, m_preprocess!$1:$1048576, $D284, FALSE))</f>
        <v>99234.411824247087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93.836165118494563</v>
      </c>
      <c r="O284">
        <f>IF(ISBLANK(HLOOKUP(O$1, m_preprocess!$1:$1048576, $D284, FALSE)), "", HLOOKUP(O$1, m_preprocess!$1:$1048576, $D284, FALSE))</f>
        <v>5928.8103844909801</v>
      </c>
      <c r="P284">
        <f>IF(ISBLANK(HLOOKUP(P$1, m_preprocess!$1:$1048576, $D284, FALSE)), "", HLOOKUP(P$1, m_preprocess!$1:$1048576, $D284, FALSE))</f>
        <v>3025.8498879772051</v>
      </c>
      <c r="Q284">
        <f>IF(ISBLANK(HLOOKUP(Q$1, m_preprocess!$1:$1048576, $D284, FALSE)), "", HLOOKUP(Q$1, m_preprocess!$1:$1048576, $D284, FALSE))</f>
        <v>5666.6899240104958</v>
      </c>
      <c r="R284">
        <f>IF(ISBLANK(HLOOKUP(R$1, m_preprocess!$1:$1048576, $D284, FALSE)), "", HLOOKUP(R$1, m_preprocess!$1:$1048576, $D284, FALSE))</f>
        <v>1835.9808262010731</v>
      </c>
      <c r="S284">
        <f>IF(ISBLANK(HLOOKUP(S$1, m_preprocess!$1:$1048576, $D284, FALSE)), "", HLOOKUP(S$1, m_preprocess!$1:$1048576, $D284, FALSE))</f>
        <v>3009.5373745021097</v>
      </c>
      <c r="T284">
        <f>IF(ISBLANK(HLOOKUP(T$1, m_preprocess!$1:$1048576, $D284, FALSE)), "", HLOOKUP(T$1, m_preprocess!$1:$1048576, $D284, FALSE))</f>
        <v>1176.4954363619092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102.09402624002099</v>
      </c>
      <c r="X284">
        <f>IF(ISBLANK(HLOOKUP(X$1, m_preprocess!$1:$1048576, $D284, FALSE)), "", HLOOKUP(X$1, m_preprocess!$1:$1048576, $D284, FALSE))</f>
        <v>102.477944914402</v>
      </c>
      <c r="Y284">
        <f>IF(ISBLANK(HLOOKUP(Y$1, m_preprocess!$1:$1048576, $D284, FALSE)), "", HLOOKUP(Y$1, m_preprocess!$1:$1048576, $D284, FALSE))</f>
        <v>445.5</v>
      </c>
      <c r="Z284">
        <f>IF(ISBLANK(HLOOKUP(Z$1, m_preprocess!$1:$1048576, $D284, FALSE)), "", HLOOKUP(Z$1, m_preprocess!$1:$1048576, $D284, FALSE))</f>
        <v>22528</v>
      </c>
      <c r="AA284">
        <f>IF(ISBLANK(HLOOKUP(AA$1, m_preprocess!$1:$1048576, $D284, FALSE)), "", HLOOKUP(AA$1, m_preprocess!$1:$1048576, $D284, FALSE))</f>
        <v>1111.1922793852227</v>
      </c>
    </row>
    <row r="285" spans="1:27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23743.016420280219</v>
      </c>
      <c r="K285">
        <f>IF(ISBLANK(HLOOKUP(K$1, m_preprocess!$1:$1048576, $D285, FALSE)), "", HLOOKUP(K$1, m_preprocess!$1:$1048576, $D285, FALSE))</f>
        <v>99294.908254872586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92.380584985879537</v>
      </c>
      <c r="O285">
        <f>IF(ISBLANK(HLOOKUP(O$1, m_preprocess!$1:$1048576, $D285, FALSE)), "", HLOOKUP(O$1, m_preprocess!$1:$1048576, $D285, FALSE))</f>
        <v>6497.9419591697078</v>
      </c>
      <c r="P285">
        <f>IF(ISBLANK(HLOOKUP(P$1, m_preprocess!$1:$1048576, $D285, FALSE)), "", HLOOKUP(P$1, m_preprocess!$1:$1048576, $D285, FALSE))</f>
        <v>3195.2422590929273</v>
      </c>
      <c r="Q285">
        <f>IF(ISBLANK(HLOOKUP(Q$1, m_preprocess!$1:$1048576, $D285, FALSE)), "", HLOOKUP(Q$1, m_preprocess!$1:$1048576, $D285, FALSE))</f>
        <v>6280.8290579523</v>
      </c>
      <c r="R285">
        <f>IF(ISBLANK(HLOOKUP(R$1, m_preprocess!$1:$1048576, $D285, FALSE)), "", HLOOKUP(R$1, m_preprocess!$1:$1048576, $D285, FALSE))</f>
        <v>2013.8039876257349</v>
      </c>
      <c r="S285">
        <f>IF(ISBLANK(HLOOKUP(S$1, m_preprocess!$1:$1048576, $D285, FALSE)), "", HLOOKUP(S$1, m_preprocess!$1:$1048576, $D285, FALSE))</f>
        <v>3310.1708188366993</v>
      </c>
      <c r="T285">
        <f>IF(ISBLANK(HLOOKUP(T$1, m_preprocess!$1:$1048576, $D285, FALSE)), "", HLOOKUP(T$1, m_preprocess!$1:$1048576, $D285, FALSE))</f>
        <v>1351.6137226277501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100.270117432552</v>
      </c>
      <c r="X285">
        <f>IF(ISBLANK(HLOOKUP(X$1, m_preprocess!$1:$1048576, $D285, FALSE)), "", HLOOKUP(X$1, m_preprocess!$1:$1048576, $D285, FALSE))</f>
        <v>94.162464056876601</v>
      </c>
      <c r="Y285">
        <f>IF(ISBLANK(HLOOKUP(Y$1, m_preprocess!$1:$1048576, $D285, FALSE)), "", HLOOKUP(Y$1, m_preprocess!$1:$1048576, $D285, FALSE))</f>
        <v>453.5</v>
      </c>
      <c r="Z285">
        <f>IF(ISBLANK(HLOOKUP(Z$1, m_preprocess!$1:$1048576, $D285, FALSE)), "", HLOOKUP(Z$1, m_preprocess!$1:$1048576, $D285, FALSE))</f>
        <v>24544</v>
      </c>
      <c r="AA285">
        <f>IF(ISBLANK(HLOOKUP(AA$1, m_preprocess!$1:$1048576, $D285, FALSE)), "", HLOOKUP(AA$1, m_preprocess!$1:$1048576, $D285, FALSE))</f>
        <v>1118.4230944327323</v>
      </c>
    </row>
    <row r="286" spans="1:27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23928.971080013132</v>
      </c>
      <c r="K286">
        <f>IF(ISBLANK(HLOOKUP(K$1, m_preprocess!$1:$1048576, $D286, FALSE)), "", HLOOKUP(K$1, m_preprocess!$1:$1048576, $D286, FALSE))</f>
        <v>100307.18484355898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91.169311739341623</v>
      </c>
      <c r="O286">
        <f>IF(ISBLANK(HLOOKUP(O$1, m_preprocess!$1:$1048576, $D286, FALSE)), "", HLOOKUP(O$1, m_preprocess!$1:$1048576, $D286, FALSE))</f>
        <v>6550.2462946736687</v>
      </c>
      <c r="P286">
        <f>IF(ISBLANK(HLOOKUP(P$1, m_preprocess!$1:$1048576, $D286, FALSE)), "", HLOOKUP(P$1, m_preprocess!$1:$1048576, $D286, FALSE))</f>
        <v>3634.2210724120387</v>
      </c>
      <c r="Q286">
        <f>IF(ISBLANK(HLOOKUP(Q$1, m_preprocess!$1:$1048576, $D286, FALSE)), "", HLOOKUP(Q$1, m_preprocess!$1:$1048576, $D286, FALSE))</f>
        <v>5668.1406301242032</v>
      </c>
      <c r="R286">
        <f>IF(ISBLANK(HLOOKUP(R$1, m_preprocess!$1:$1048576, $D286, FALSE)), "", HLOOKUP(R$1, m_preprocess!$1:$1048576, $D286, FALSE))</f>
        <v>1956.7527481687107</v>
      </c>
      <c r="S286">
        <f>IF(ISBLANK(HLOOKUP(S$1, m_preprocess!$1:$1048576, $D286, FALSE)), "", HLOOKUP(S$1, m_preprocess!$1:$1048576, $D286, FALSE))</f>
        <v>2989.7419957340417</v>
      </c>
      <c r="T286">
        <f>IF(ISBLANK(HLOOKUP(T$1, m_preprocess!$1:$1048576, $D286, FALSE)), "", HLOOKUP(T$1, m_preprocess!$1:$1048576, $D286, FALSE))</f>
        <v>1084.7639644795761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101.486057372083</v>
      </c>
      <c r="X286">
        <f>IF(ISBLANK(HLOOKUP(X$1, m_preprocess!$1:$1048576, $D286, FALSE)), "", HLOOKUP(X$1, m_preprocess!$1:$1048576, $D286, FALSE))</f>
        <v>95.963289248717302</v>
      </c>
      <c r="Y286">
        <f>IF(ISBLANK(HLOOKUP(Y$1, m_preprocess!$1:$1048576, $D286, FALSE)), "", HLOOKUP(Y$1, m_preprocess!$1:$1048576, $D286, FALSE))</f>
        <v>460.29999999999995</v>
      </c>
      <c r="Z286">
        <f>IF(ISBLANK(HLOOKUP(Z$1, m_preprocess!$1:$1048576, $D286, FALSE)), "", HLOOKUP(Z$1, m_preprocess!$1:$1048576, $D286, FALSE))</f>
        <v>32377</v>
      </c>
      <c r="AA286">
        <f>IF(ISBLANK(HLOOKUP(AA$1, m_preprocess!$1:$1048576, $D286, FALSE)), "", HLOOKUP(AA$1, m_preprocess!$1:$1048576, $D286, FALSE))</f>
        <v>1111.3564256937702</v>
      </c>
    </row>
    <row r="287" spans="1:27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23779.496328828263</v>
      </c>
      <c r="K287">
        <f>IF(ISBLANK(HLOOKUP(K$1, m_preprocess!$1:$1048576, $D287, FALSE)), "", HLOOKUP(K$1, m_preprocess!$1:$1048576, $D287, FALSE))</f>
        <v>101194.84524307407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90.553856714003857</v>
      </c>
      <c r="O287">
        <f>IF(ISBLANK(HLOOKUP(O$1, m_preprocess!$1:$1048576, $D287, FALSE)), "", HLOOKUP(O$1, m_preprocess!$1:$1048576, $D287, FALSE))</f>
        <v>6317.0481875409369</v>
      </c>
      <c r="P287">
        <f>IF(ISBLANK(HLOOKUP(P$1, m_preprocess!$1:$1048576, $D287, FALSE)), "", HLOOKUP(P$1, m_preprocess!$1:$1048576, $D287, FALSE))</f>
        <v>3557.8571668142231</v>
      </c>
      <c r="Q287">
        <f>IF(ISBLANK(HLOOKUP(Q$1, m_preprocess!$1:$1048576, $D287, FALSE)), "", HLOOKUP(Q$1, m_preprocess!$1:$1048576, $D287, FALSE))</f>
        <v>5619.297964186766</v>
      </c>
      <c r="R287">
        <f>IF(ISBLANK(HLOOKUP(R$1, m_preprocess!$1:$1048576, $D287, FALSE)), "", HLOOKUP(R$1, m_preprocess!$1:$1048576, $D287, FALSE))</f>
        <v>1962.3207544299746</v>
      </c>
      <c r="S287">
        <f>IF(ISBLANK(HLOOKUP(S$1, m_preprocess!$1:$1048576, $D287, FALSE)), "", HLOOKUP(S$1, m_preprocess!$1:$1048576, $D287, FALSE))</f>
        <v>2885.3016583669801</v>
      </c>
      <c r="T287">
        <f>IF(ISBLANK(HLOOKUP(T$1, m_preprocess!$1:$1048576, $D287, FALSE)), "", HLOOKUP(T$1, m_preprocess!$1:$1048576, $D287, FALSE))</f>
        <v>1121.2111946080645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102.07142533629801</v>
      </c>
      <c r="X287">
        <f>IF(ISBLANK(HLOOKUP(X$1, m_preprocess!$1:$1048576, $D287, FALSE)), "", HLOOKUP(X$1, m_preprocess!$1:$1048576, $D287, FALSE))</f>
        <v>101.80785173396499</v>
      </c>
      <c r="Y287">
        <f>IF(ISBLANK(HLOOKUP(Y$1, m_preprocess!$1:$1048576, $D287, FALSE)), "", HLOOKUP(Y$1, m_preprocess!$1:$1048576, $D287, FALSE))</f>
        <v>443.5</v>
      </c>
      <c r="Z287">
        <f>IF(ISBLANK(HLOOKUP(Z$1, m_preprocess!$1:$1048576, $D287, FALSE)), "", HLOOKUP(Z$1, m_preprocess!$1:$1048576, $D287, FALSE))</f>
        <v>25552</v>
      </c>
      <c r="AA287">
        <f>IF(ISBLANK(HLOOKUP(AA$1, m_preprocess!$1:$1048576, $D287, FALSE)), "", HLOOKUP(AA$1, m_preprocess!$1:$1048576, $D287, FALSE))</f>
        <v>1108.2382399125906</v>
      </c>
    </row>
    <row r="288" spans="1:27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24424.78105839801</v>
      </c>
      <c r="K288">
        <f>IF(ISBLANK(HLOOKUP(K$1, m_preprocess!$1:$1048576, $D288, FALSE)), "", HLOOKUP(K$1, m_preprocess!$1:$1048576, $D288, FALSE))</f>
        <v>101812.30212702279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97.553643206308152</v>
      </c>
      <c r="O288">
        <f>IF(ISBLANK(HLOOKUP(O$1, m_preprocess!$1:$1048576, $D288, FALSE)), "", HLOOKUP(O$1, m_preprocess!$1:$1048576, $D288, FALSE))</f>
        <v>6491.0560550046157</v>
      </c>
      <c r="P288">
        <f>IF(ISBLANK(HLOOKUP(P$1, m_preprocess!$1:$1048576, $D288, FALSE)), "", HLOOKUP(P$1, m_preprocess!$1:$1048576, $D288, FALSE))</f>
        <v>3604.1186375379289</v>
      </c>
      <c r="Q288">
        <f>IF(ISBLANK(HLOOKUP(Q$1, m_preprocess!$1:$1048576, $D288, FALSE)), "", HLOOKUP(Q$1, m_preprocess!$1:$1048576, $D288, FALSE))</f>
        <v>5801.0137805617087</v>
      </c>
      <c r="R288">
        <f>IF(ISBLANK(HLOOKUP(R$1, m_preprocess!$1:$1048576, $D288, FALSE)), "", HLOOKUP(R$1, m_preprocess!$1:$1048576, $D288, FALSE))</f>
        <v>2017.3505363585327</v>
      </c>
      <c r="S288">
        <f>IF(ISBLANK(HLOOKUP(S$1, m_preprocess!$1:$1048576, $D288, FALSE)), "", HLOOKUP(S$1, m_preprocess!$1:$1048576, $D288, FALSE))</f>
        <v>2802.461141001992</v>
      </c>
      <c r="T288">
        <f>IF(ISBLANK(HLOOKUP(T$1, m_preprocess!$1:$1048576, $D288, FALSE)), "", HLOOKUP(T$1, m_preprocess!$1:$1048576, $D288, FALSE))</f>
        <v>1339.0265550833492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105.720097868171</v>
      </c>
      <c r="X288">
        <f>IF(ISBLANK(HLOOKUP(X$1, m_preprocess!$1:$1048576, $D288, FALSE)), "", HLOOKUP(X$1, m_preprocess!$1:$1048576, $D288, FALSE))</f>
        <v>104.16031486243099</v>
      </c>
      <c r="Y288">
        <f>IF(ISBLANK(HLOOKUP(Y$1, m_preprocess!$1:$1048576, $D288, FALSE)), "", HLOOKUP(Y$1, m_preprocess!$1:$1048576, $D288, FALSE))</f>
        <v>479.19999999999993</v>
      </c>
      <c r="Z288">
        <f>IF(ISBLANK(HLOOKUP(Z$1, m_preprocess!$1:$1048576, $D288, FALSE)), "", HLOOKUP(Z$1, m_preprocess!$1:$1048576, $D288, FALSE))</f>
        <v>28730</v>
      </c>
      <c r="AA288">
        <f>IF(ISBLANK(HLOOKUP(AA$1, m_preprocess!$1:$1048576, $D288, FALSE)), "", HLOOKUP(AA$1, m_preprocess!$1:$1048576, $D288, FALSE))</f>
        <v>1120.6980099104139</v>
      </c>
    </row>
    <row r="289" spans="1:27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25791.177314237677</v>
      </c>
      <c r="K289">
        <f>IF(ISBLANK(HLOOKUP(K$1, m_preprocess!$1:$1048576, $D289, FALSE)), "", HLOOKUP(K$1, m_preprocess!$1:$1048576, $D289, FALSE))</f>
        <v>103106.11978898685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97.696905178278485</v>
      </c>
      <c r="O289">
        <f>IF(ISBLANK(HLOOKUP(O$1, m_preprocess!$1:$1048576, $D289, FALSE)), "", HLOOKUP(O$1, m_preprocess!$1:$1048576, $D289, FALSE))</f>
        <v>7595.8634196964922</v>
      </c>
      <c r="P289">
        <f>IF(ISBLANK(HLOOKUP(P$1, m_preprocess!$1:$1048576, $D289, FALSE)), "", HLOOKUP(P$1, m_preprocess!$1:$1048576, $D289, FALSE))</f>
        <v>3976.329174054621</v>
      </c>
      <c r="Q289">
        <f>IF(ISBLANK(HLOOKUP(Q$1, m_preprocess!$1:$1048576, $D289, FALSE)), "", HLOOKUP(Q$1, m_preprocess!$1:$1048576, $D289, FALSE))</f>
        <v>6177.4713153364146</v>
      </c>
      <c r="R289">
        <f>IF(ISBLANK(HLOOKUP(R$1, m_preprocess!$1:$1048576, $D289, FALSE)), "", HLOOKUP(R$1, m_preprocess!$1:$1048576, $D289, FALSE))</f>
        <v>1916.5473739204047</v>
      </c>
      <c r="S289">
        <f>IF(ISBLANK(HLOOKUP(S$1, m_preprocess!$1:$1048576, $D289, FALSE)), "", HLOOKUP(S$1, m_preprocess!$1:$1048576, $D289, FALSE))</f>
        <v>3216.2516000546011</v>
      </c>
      <c r="T289">
        <f>IF(ISBLANK(HLOOKUP(T$1, m_preprocess!$1:$1048576, $D289, FALSE)), "", HLOOKUP(T$1, m_preprocess!$1:$1048576, $D289, FALSE))</f>
        <v>1446.8489891619779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138.75548857250701</v>
      </c>
      <c r="X289">
        <f>IF(ISBLANK(HLOOKUP(X$1, m_preprocess!$1:$1048576, $D289, FALSE)), "", HLOOKUP(X$1, m_preprocess!$1:$1048576, $D289, FALSE))</f>
        <v>155.89965691436399</v>
      </c>
      <c r="Y289">
        <f>IF(ISBLANK(HLOOKUP(Y$1, m_preprocess!$1:$1048576, $D289, FALSE)), "", HLOOKUP(Y$1, m_preprocess!$1:$1048576, $D289, FALSE))</f>
        <v>502.90000000000009</v>
      </c>
      <c r="Z289">
        <f>IF(ISBLANK(HLOOKUP(Z$1, m_preprocess!$1:$1048576, $D289, FALSE)), "", HLOOKUP(Z$1, m_preprocess!$1:$1048576, $D289, FALSE))</f>
        <v>31662</v>
      </c>
      <c r="AA289">
        <f>IF(ISBLANK(HLOOKUP(AA$1, m_preprocess!$1:$1048576, $D289, FALSE)), "", HLOOKUP(AA$1, m_preprocess!$1:$1048576, $D289, FALSE))</f>
        <v>1127.4322045245917</v>
      </c>
    </row>
    <row r="290" spans="1:27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25778.284693920865</v>
      </c>
      <c r="K290">
        <f>IF(ISBLANK(HLOOKUP(K$1, m_preprocess!$1:$1048576, $D290, FALSE)), "", HLOOKUP(K$1, m_preprocess!$1:$1048576, $D290, FALSE))</f>
        <v>101147.19383048965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98.531543765594165</v>
      </c>
      <c r="O290">
        <f>IF(ISBLANK(HLOOKUP(O$1, m_preprocess!$1:$1048576, $D290, FALSE)), "", HLOOKUP(O$1, m_preprocess!$1:$1048576, $D290, FALSE))</f>
        <v>6582.312465520663</v>
      </c>
      <c r="P290">
        <f>IF(ISBLANK(HLOOKUP(P$1, m_preprocess!$1:$1048576, $D290, FALSE)), "", HLOOKUP(P$1, m_preprocess!$1:$1048576, $D290, FALSE))</f>
        <v>3138.6879604838805</v>
      </c>
      <c r="Q290">
        <f>IF(ISBLANK(HLOOKUP(Q$1, m_preprocess!$1:$1048576, $D290, FALSE)), "", HLOOKUP(Q$1, m_preprocess!$1:$1048576, $D290, FALSE))</f>
        <v>5705.5574313802827</v>
      </c>
      <c r="R290">
        <f>IF(ISBLANK(HLOOKUP(R$1, m_preprocess!$1:$1048576, $D290, FALSE)), "", HLOOKUP(R$1, m_preprocess!$1:$1048576, $D290, FALSE))</f>
        <v>1803.8441750436061</v>
      </c>
      <c r="S290">
        <f>IF(ISBLANK(HLOOKUP(S$1, m_preprocess!$1:$1048576, $D290, FALSE)), "", HLOOKUP(S$1, m_preprocess!$1:$1048576, $D290, FALSE))</f>
        <v>2958.1704868209677</v>
      </c>
      <c r="T290">
        <f>IF(ISBLANK(HLOOKUP(T$1, m_preprocess!$1:$1048576, $D290, FALSE)), "", HLOOKUP(T$1, m_preprocess!$1:$1048576, $D290, FALSE))</f>
        <v>1289.4547365753176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104.028962565138</v>
      </c>
      <c r="X290">
        <f>IF(ISBLANK(HLOOKUP(X$1, m_preprocess!$1:$1048576, $D290, FALSE)), "", HLOOKUP(X$1, m_preprocess!$1:$1048576, $D290, FALSE))</f>
        <v>95.215890827622601</v>
      </c>
      <c r="Y290">
        <f>IF(ISBLANK(HLOOKUP(Y$1, m_preprocess!$1:$1048576, $D290, FALSE)), "", HLOOKUP(Y$1, m_preprocess!$1:$1048576, $D290, FALSE))</f>
        <v>448.1</v>
      </c>
      <c r="Z290">
        <f>IF(ISBLANK(HLOOKUP(Z$1, m_preprocess!$1:$1048576, $D290, FALSE)), "", HLOOKUP(Z$1, m_preprocess!$1:$1048576, $D290, FALSE))</f>
        <v>27308</v>
      </c>
      <c r="AA290">
        <f>IF(ISBLANK(HLOOKUP(AA$1, m_preprocess!$1:$1048576, $D290, FALSE)), "", HLOOKUP(AA$1, m_preprocess!$1:$1048576, $D290, FALSE))</f>
        <v>1113.4236585026561</v>
      </c>
    </row>
    <row r="291" spans="1:27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99991.222132796422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99.987372870644307</v>
      </c>
      <c r="O291">
        <f>IF(ISBLANK(HLOOKUP(O$1, m_preprocess!$1:$1048576, $D291, FALSE)), "", HLOOKUP(O$1, m_preprocess!$1:$1048576, $D291, FALSE))</f>
        <v>5407.5095078604572</v>
      </c>
      <c r="P291">
        <f>IF(ISBLANK(HLOOKUP(P$1, m_preprocess!$1:$1048576, $D291, FALSE)), "", HLOOKUP(P$1, m_preprocess!$1:$1048576, $D291, FALSE))</f>
        <v>2603.239035334871</v>
      </c>
      <c r="Q291">
        <f>IF(ISBLANK(HLOOKUP(Q$1, m_preprocess!$1:$1048576, $D291, FALSE)), "", HLOOKUP(Q$1, m_preprocess!$1:$1048576, $D291, FALSE))</f>
        <v>5199.7463589537338</v>
      </c>
      <c r="R291">
        <f>IF(ISBLANK(HLOOKUP(R$1, m_preprocess!$1:$1048576, $D291, FALSE)), "", HLOOKUP(R$1, m_preprocess!$1:$1048576, $D291, FALSE))</f>
        <v>1766.7825874816681</v>
      </c>
      <c r="S291">
        <f>IF(ISBLANK(HLOOKUP(S$1, m_preprocess!$1:$1048576, $D291, FALSE)), "", HLOOKUP(S$1, m_preprocess!$1:$1048576, $D291, FALSE))</f>
        <v>2736.8809380037214</v>
      </c>
      <c r="T291">
        <f>IF(ISBLANK(HLOOKUP(T$1, m_preprocess!$1:$1048576, $D291, FALSE)), "", HLOOKUP(T$1, m_preprocess!$1:$1048576, $D291, FALSE))</f>
        <v>1005.7172505084449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87.216436552984206</v>
      </c>
      <c r="W291">
        <f>IF(ISBLANK(HLOOKUP(W$1, m_preprocess!$1:$1048576, $D291, FALSE)), "", HLOOKUP(W$1, m_preprocess!$1:$1048576, $D291, FALSE))</f>
        <v>99.210925671471301</v>
      </c>
      <c r="X291">
        <f>IF(ISBLANK(HLOOKUP(X$1, m_preprocess!$1:$1048576, $D291, FALSE)), "", HLOOKUP(X$1, m_preprocess!$1:$1048576, $D291, FALSE))</f>
        <v>87.556524079959004</v>
      </c>
      <c r="Y291">
        <f>IF(ISBLANK(HLOOKUP(Y$1, m_preprocess!$1:$1048576, $D291, FALSE)), "", HLOOKUP(Y$1, m_preprocess!$1:$1048576, $D291, FALSE))</f>
        <v>370.9</v>
      </c>
      <c r="Z291">
        <f>IF(ISBLANK(HLOOKUP(Z$1, m_preprocess!$1:$1048576, $D291, FALSE)), "", HLOOKUP(Z$1, m_preprocess!$1:$1048576, $D291, FALSE))</f>
        <v>23805</v>
      </c>
      <c r="AA291">
        <f>IF(ISBLANK(HLOOKUP(AA$1, m_preprocess!$1:$1048576, $D291, FALSE)), "", HLOOKUP(AA$1, m_preprocess!$1:$1048576, $D291, FALSE))</f>
        <v>1113.351631813782</v>
      </c>
    </row>
    <row r="292" spans="1:27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25230.595467661929</v>
      </c>
      <c r="K292">
        <f>IF(ISBLANK(HLOOKUP(K$1, m_preprocess!$1:$1048576, $D292, FALSE)), "", HLOOKUP(K$1, m_preprocess!$1:$1048576, $D292, FALSE))</f>
        <v>100807.2221499226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98.656490577212026</v>
      </c>
      <c r="O292">
        <f>IF(ISBLANK(HLOOKUP(O$1, m_preprocess!$1:$1048576, $D292, FALSE)), "", HLOOKUP(O$1, m_preprocess!$1:$1048576, $D292, FALSE))</f>
        <v>6512.9663750782684</v>
      </c>
      <c r="P292">
        <f>IF(ISBLANK(HLOOKUP(P$1, m_preprocess!$1:$1048576, $D292, FALSE)), "", HLOOKUP(P$1, m_preprocess!$1:$1048576, $D292, FALSE))</f>
        <v>3044.5553702115476</v>
      </c>
      <c r="Q292">
        <f>IF(ISBLANK(HLOOKUP(Q$1, m_preprocess!$1:$1048576, $D292, FALSE)), "", HLOOKUP(Q$1, m_preprocess!$1:$1048576, $D292, FALSE))</f>
        <v>6126.5608815367777</v>
      </c>
      <c r="R292">
        <f>IF(ISBLANK(HLOOKUP(R$1, m_preprocess!$1:$1048576, $D292, FALSE)), "", HLOOKUP(R$1, m_preprocess!$1:$1048576, $D292, FALSE))</f>
        <v>2112.1054935284169</v>
      </c>
      <c r="S292">
        <f>IF(ISBLANK(HLOOKUP(S$1, m_preprocess!$1:$1048576, $D292, FALSE)), "", HLOOKUP(S$1, m_preprocess!$1:$1048576, $D292, FALSE))</f>
        <v>3155.8184600785808</v>
      </c>
      <c r="T292">
        <f>IF(ISBLANK(HLOOKUP(T$1, m_preprocess!$1:$1048576, $D292, FALSE)), "", HLOOKUP(T$1, m_preprocess!$1:$1048576, $D292, FALSE))</f>
        <v>1227.8410796453118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97.3178307381325</v>
      </c>
      <c r="W292">
        <f>IF(ISBLANK(HLOOKUP(W$1, m_preprocess!$1:$1048576, $D292, FALSE)), "", HLOOKUP(W$1, m_preprocess!$1:$1048576, $D292, FALSE))</f>
        <v>111.45477930057299</v>
      </c>
      <c r="X292">
        <f>IF(ISBLANK(HLOOKUP(X$1, m_preprocess!$1:$1048576, $D292, FALSE)), "", HLOOKUP(X$1, m_preprocess!$1:$1048576, $D292, FALSE))</f>
        <v>102.643205611073</v>
      </c>
      <c r="Y292">
        <f>IF(ISBLANK(HLOOKUP(Y$1, m_preprocess!$1:$1048576, $D292, FALSE)), "", HLOOKUP(Y$1, m_preprocess!$1:$1048576, $D292, FALSE))</f>
        <v>373.09999999999997</v>
      </c>
      <c r="Z292">
        <f>IF(ISBLANK(HLOOKUP(Z$1, m_preprocess!$1:$1048576, $D292, FALSE)), "", HLOOKUP(Z$1, m_preprocess!$1:$1048576, $D292, FALSE))</f>
        <v>29639</v>
      </c>
      <c r="AA292">
        <f>IF(ISBLANK(HLOOKUP(AA$1, m_preprocess!$1:$1048576, $D292, FALSE)), "", HLOOKUP(AA$1, m_preprocess!$1:$1048576, $D292, FALSE))</f>
        <v>1112.6481875457048</v>
      </c>
    </row>
    <row r="293" spans="1:27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25860.492219203734</v>
      </c>
      <c r="K293">
        <f>IF(ISBLANK(HLOOKUP(K$1, m_preprocess!$1:$1048576, $D293, FALSE)), "", HLOOKUP(K$1, m_preprocess!$1:$1048576, $D293, FALSE))</f>
        <v>100281.57615223952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97.307226499137101</v>
      </c>
      <c r="O293">
        <f>IF(ISBLANK(HLOOKUP(O$1, m_preprocess!$1:$1048576, $D293, FALSE)), "", HLOOKUP(O$1, m_preprocess!$1:$1048576, $D293, FALSE))</f>
        <v>6085.7314180260755</v>
      </c>
      <c r="P293">
        <f>IF(ISBLANK(HLOOKUP(P$1, m_preprocess!$1:$1048576, $D293, FALSE)), "", HLOOKUP(P$1, m_preprocess!$1:$1048576, $D293, FALSE))</f>
        <v>3048.4997771220123</v>
      </c>
      <c r="Q293">
        <f>IF(ISBLANK(HLOOKUP(Q$1, m_preprocess!$1:$1048576, $D293, FALSE)), "", HLOOKUP(Q$1, m_preprocess!$1:$1048576, $D293, FALSE))</f>
        <v>5226.2440766562268</v>
      </c>
      <c r="R293">
        <f>IF(ISBLANK(HLOOKUP(R$1, m_preprocess!$1:$1048576, $D293, FALSE)), "", HLOOKUP(R$1, m_preprocess!$1:$1048576, $D293, FALSE))</f>
        <v>1741.9317914766843</v>
      </c>
      <c r="S293">
        <f>IF(ISBLANK(HLOOKUP(S$1, m_preprocess!$1:$1048576, $D293, FALSE)), "", HLOOKUP(S$1, m_preprocess!$1:$1048576, $D293, FALSE))</f>
        <v>2685.8077596395206</v>
      </c>
      <c r="T293">
        <f>IF(ISBLANK(HLOOKUP(T$1, m_preprocess!$1:$1048576, $D293, FALSE)), "", HLOOKUP(T$1, m_preprocess!$1:$1048576, $D293, FALSE))</f>
        <v>1115.6215974044078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92.641509097757705</v>
      </c>
      <c r="W293">
        <f>IF(ISBLANK(HLOOKUP(W$1, m_preprocess!$1:$1048576, $D293, FALSE)), "", HLOOKUP(W$1, m_preprocess!$1:$1048576, $D293, FALSE))</f>
        <v>103.207220944266</v>
      </c>
      <c r="X293">
        <f>IF(ISBLANK(HLOOKUP(X$1, m_preprocess!$1:$1048576, $D293, FALSE)), "", HLOOKUP(X$1, m_preprocess!$1:$1048576, $D293, FALSE))</f>
        <v>109.20329262617</v>
      </c>
      <c r="Y293">
        <f>IF(ISBLANK(HLOOKUP(Y$1, m_preprocess!$1:$1048576, $D293, FALSE)), "", HLOOKUP(Y$1, m_preprocess!$1:$1048576, $D293, FALSE))</f>
        <v>420.1</v>
      </c>
      <c r="Z293">
        <f>IF(ISBLANK(HLOOKUP(Z$1, m_preprocess!$1:$1048576, $D293, FALSE)), "", HLOOKUP(Z$1, m_preprocess!$1:$1048576, $D293, FALSE))</f>
        <v>24675</v>
      </c>
      <c r="AA293">
        <f>IF(ISBLANK(HLOOKUP(AA$1, m_preprocess!$1:$1048576, $D293, FALSE)), "", HLOOKUP(AA$1, m_preprocess!$1:$1048576, $D293, FALSE))</f>
        <v>1119.3243577437336</v>
      </c>
    </row>
    <row r="294" spans="1:27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26063.070188927315</v>
      </c>
      <c r="K294">
        <f>IF(ISBLANK(HLOOKUP(K$1, m_preprocess!$1:$1048576, $D294, FALSE)), "", HLOOKUP(K$1, m_preprocess!$1:$1048576, $D294, FALSE))</f>
        <v>101182.39955906608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97.217514635024529</v>
      </c>
      <c r="O294">
        <f>IF(ISBLANK(HLOOKUP(O$1, m_preprocess!$1:$1048576, $D294, FALSE)), "", HLOOKUP(O$1, m_preprocess!$1:$1048576, $D294, FALSE))</f>
        <v>7009.5806955828339</v>
      </c>
      <c r="P294">
        <f>IF(ISBLANK(HLOOKUP(P$1, m_preprocess!$1:$1048576, $D294, FALSE)), "", HLOOKUP(P$1, m_preprocess!$1:$1048576, $D294, FALSE))</f>
        <v>3627.8438224478705</v>
      </c>
      <c r="Q294">
        <f>IF(ISBLANK(HLOOKUP(Q$1, m_preprocess!$1:$1048576, $D294, FALSE)), "", HLOOKUP(Q$1, m_preprocess!$1:$1048576, $D294, FALSE))</f>
        <v>5625.9387956571636</v>
      </c>
      <c r="R294">
        <f>IF(ISBLANK(HLOOKUP(R$1, m_preprocess!$1:$1048576, $D294, FALSE)), "", HLOOKUP(R$1, m_preprocess!$1:$1048576, $D294, FALSE))</f>
        <v>1993.3197366130892</v>
      </c>
      <c r="S294">
        <f>IF(ISBLANK(HLOOKUP(S$1, m_preprocess!$1:$1048576, $D294, FALSE)), "", HLOOKUP(S$1, m_preprocess!$1:$1048576, $D294, FALSE))</f>
        <v>2902.4502554078917</v>
      </c>
      <c r="T294">
        <f>IF(ISBLANK(HLOOKUP(T$1, m_preprocess!$1:$1048576, $D294, FALSE)), "", HLOOKUP(T$1, m_preprocess!$1:$1048576, $D294, FALSE))</f>
        <v>1077.7171156943541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100.337989102405</v>
      </c>
      <c r="W294">
        <f>IF(ISBLANK(HLOOKUP(W$1, m_preprocess!$1:$1048576, $D294, FALSE)), "", HLOOKUP(W$1, m_preprocess!$1:$1048576, $D294, FALSE))</f>
        <v>109.91371506070401</v>
      </c>
      <c r="X294">
        <f>IF(ISBLANK(HLOOKUP(X$1, m_preprocess!$1:$1048576, $D294, FALSE)), "", HLOOKUP(X$1, m_preprocess!$1:$1048576, $D294, FALSE))</f>
        <v>116.343197109999</v>
      </c>
      <c r="Y294">
        <f>IF(ISBLANK(HLOOKUP(Y$1, m_preprocess!$1:$1048576, $D294, FALSE)), "", HLOOKUP(Y$1, m_preprocess!$1:$1048576, $D294, FALSE))</f>
        <v>466</v>
      </c>
      <c r="Z294">
        <f>IF(ISBLANK(HLOOKUP(Z$1, m_preprocess!$1:$1048576, $D294, FALSE)), "", HLOOKUP(Z$1, m_preprocess!$1:$1048576, $D294, FALSE))</f>
        <v>29910</v>
      </c>
      <c r="AA294">
        <f>IF(ISBLANK(HLOOKUP(AA$1, m_preprocess!$1:$1048576, $D294, FALSE)), "", HLOOKUP(AA$1, m_preprocess!$1:$1048576, $D294, FALSE))</f>
        <v>1112.9159301176676</v>
      </c>
    </row>
    <row r="295" spans="1:27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26491.803644886939</v>
      </c>
      <c r="K295">
        <f>IF(ISBLANK(HLOOKUP(K$1, m_preprocess!$1:$1048576, $D295, FALSE)), "", HLOOKUP(K$1, m_preprocess!$1:$1048576, $D295, FALSE))</f>
        <v>102294.27794314954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102.52225968646722</v>
      </c>
      <c r="N295">
        <f>IF(ISBLANK(HLOOKUP(N$1, m_preprocess!$1:$1048576, $D295, FALSE)), "", HLOOKUP(N$1, m_preprocess!$1:$1048576, $D295, FALSE))</f>
        <v>98.858043156858514</v>
      </c>
      <c r="O295">
        <f>IF(ISBLANK(HLOOKUP(O$1, m_preprocess!$1:$1048576, $D295, FALSE)), "", HLOOKUP(O$1, m_preprocess!$1:$1048576, $D295, FALSE))</f>
        <v>6725.7338947405951</v>
      </c>
      <c r="P295">
        <f>IF(ISBLANK(HLOOKUP(P$1, m_preprocess!$1:$1048576, $D295, FALSE)), "", HLOOKUP(P$1, m_preprocess!$1:$1048576, $D295, FALSE))</f>
        <v>3849.7849875256852</v>
      </c>
      <c r="Q295">
        <f>IF(ISBLANK(HLOOKUP(Q$1, m_preprocess!$1:$1048576, $D295, FALSE)), "", HLOOKUP(Q$1, m_preprocess!$1:$1048576, $D295, FALSE))</f>
        <v>6245.2639504749495</v>
      </c>
      <c r="R295">
        <f>IF(ISBLANK(HLOOKUP(R$1, m_preprocess!$1:$1048576, $D295, FALSE)), "", HLOOKUP(R$1, m_preprocess!$1:$1048576, $D295, FALSE))</f>
        <v>2107.470240354929</v>
      </c>
      <c r="S295">
        <f>IF(ISBLANK(HLOOKUP(S$1, m_preprocess!$1:$1048576, $D295, FALSE)), "", HLOOKUP(S$1, m_preprocess!$1:$1048576, $D295, FALSE))</f>
        <v>3211.2596854293683</v>
      </c>
      <c r="T295">
        <f>IF(ISBLANK(HLOOKUP(T$1, m_preprocess!$1:$1048576, $D295, FALSE)), "", HLOOKUP(T$1, m_preprocess!$1:$1048576, $D295, FALSE))</f>
        <v>1308.0492320703688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95.942562477073196</v>
      </c>
      <c r="W295">
        <f>IF(ISBLANK(HLOOKUP(W$1, m_preprocess!$1:$1048576, $D295, FALSE)), "", HLOOKUP(W$1, m_preprocess!$1:$1048576, $D295, FALSE))</f>
        <v>103.279722228141</v>
      </c>
      <c r="X295">
        <f>IF(ISBLANK(HLOOKUP(X$1, m_preprocess!$1:$1048576, $D295, FALSE)), "", HLOOKUP(X$1, m_preprocess!$1:$1048576, $D295, FALSE))</f>
        <v>109.909740920339</v>
      </c>
      <c r="Y295">
        <f>IF(ISBLANK(HLOOKUP(Y$1, m_preprocess!$1:$1048576, $D295, FALSE)), "", HLOOKUP(Y$1, m_preprocess!$1:$1048576, $D295, FALSE))</f>
        <v>443.79999999999995</v>
      </c>
      <c r="Z295">
        <f>IF(ISBLANK(HLOOKUP(Z$1, m_preprocess!$1:$1048576, $D295, FALSE)), "", HLOOKUP(Z$1, m_preprocess!$1:$1048576, $D295, FALSE))</f>
        <v>27326</v>
      </c>
      <c r="AA295">
        <f>IF(ISBLANK(HLOOKUP(AA$1, m_preprocess!$1:$1048576, $D295, FALSE)), "", HLOOKUP(AA$1, m_preprocess!$1:$1048576, $D295, FALSE))</f>
        <v>1124.1063108488192</v>
      </c>
    </row>
    <row r="296" spans="1:27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26034.738206755555</v>
      </c>
      <c r="K296">
        <f>IF(ISBLANK(HLOOKUP(K$1, m_preprocess!$1:$1048576, $D296, FALSE)), "", HLOOKUP(K$1, m_preprocess!$1:$1048576, $D296, FALSE))</f>
        <v>102488.05250252214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101.95689232130513</v>
      </c>
      <c r="N296">
        <f>IF(ISBLANK(HLOOKUP(N$1, m_preprocess!$1:$1048576, $D296, FALSE)), "", HLOOKUP(N$1, m_preprocess!$1:$1048576, $D296, FALSE))</f>
        <v>100.563810166171</v>
      </c>
      <c r="O296">
        <f>IF(ISBLANK(HLOOKUP(O$1, m_preprocess!$1:$1048576, $D296, FALSE)), "", HLOOKUP(O$1, m_preprocess!$1:$1048576, $D296, FALSE))</f>
        <v>6456.1759326336851</v>
      </c>
      <c r="P296">
        <f>IF(ISBLANK(HLOOKUP(P$1, m_preprocess!$1:$1048576, $D296, FALSE)), "", HLOOKUP(P$1, m_preprocess!$1:$1048576, $D296, FALSE))</f>
        <v>3502.3611594174504</v>
      </c>
      <c r="Q296">
        <f>IF(ISBLANK(HLOOKUP(Q$1, m_preprocess!$1:$1048576, $D296, FALSE)), "", HLOOKUP(Q$1, m_preprocess!$1:$1048576, $D296, FALSE))</f>
        <v>5892.9366279481574</v>
      </c>
      <c r="R296">
        <f>IF(ISBLANK(HLOOKUP(R$1, m_preprocess!$1:$1048576, $D296, FALSE)), "", HLOOKUP(R$1, m_preprocess!$1:$1048576, $D296, FALSE))</f>
        <v>2072.5143837458518</v>
      </c>
      <c r="S296">
        <f>IF(ISBLANK(HLOOKUP(S$1, m_preprocess!$1:$1048576, $D296, FALSE)), "", HLOOKUP(S$1, m_preprocess!$1:$1048576, $D296, FALSE))</f>
        <v>2962.8242959570402</v>
      </c>
      <c r="T296">
        <f>IF(ISBLANK(HLOOKUP(T$1, m_preprocess!$1:$1048576, $D296, FALSE)), "", HLOOKUP(T$1, m_preprocess!$1:$1048576, $D296, FALSE))</f>
        <v>1217.8401876748271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106.34385825128599</v>
      </c>
      <c r="X296">
        <f>IF(ISBLANK(HLOOKUP(X$1, m_preprocess!$1:$1048576, $D296, FALSE)), "", HLOOKUP(X$1, m_preprocess!$1:$1048576, $D296, FALSE))</f>
        <v>103.13437365141699</v>
      </c>
      <c r="Y296">
        <f>IF(ISBLANK(HLOOKUP(Y$1, m_preprocess!$1:$1048576, $D296, FALSE)), "", HLOOKUP(Y$1, m_preprocess!$1:$1048576, $D296, FALSE))</f>
        <v>468.1</v>
      </c>
      <c r="Z296">
        <f>IF(ISBLANK(HLOOKUP(Z$1, m_preprocess!$1:$1048576, $D296, FALSE)), "", HLOOKUP(Z$1, m_preprocess!$1:$1048576, $D296, FALSE))</f>
        <v>28092</v>
      </c>
      <c r="AA296">
        <f>IF(ISBLANK(HLOOKUP(AA$1, m_preprocess!$1:$1048576, $D296, FALSE)), "", HLOOKUP(AA$1, m_preprocess!$1:$1048576, $D296, FALSE))</f>
        <v>1118.24347266273</v>
      </c>
    </row>
    <row r="297" spans="1:27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25780.532273836838</v>
      </c>
      <c r="K297">
        <f>IF(ISBLANK(HLOOKUP(K$1, m_preprocess!$1:$1048576, $D297, FALSE)), "", HLOOKUP(K$1, m_preprocess!$1:$1048576, $D297, FALSE))</f>
        <v>102097.23168699387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103.39890420389634</v>
      </c>
      <c r="O297">
        <f>IF(ISBLANK(HLOOKUP(O$1, m_preprocess!$1:$1048576, $D297, FALSE)), "", HLOOKUP(O$1, m_preprocess!$1:$1048576, $D297, FALSE))</f>
        <v>7079.0131905071048</v>
      </c>
      <c r="P297">
        <f>IF(ISBLANK(HLOOKUP(P$1, m_preprocess!$1:$1048576, $D297, FALSE)), "", HLOOKUP(P$1, m_preprocess!$1:$1048576, $D297, FALSE))</f>
        <v>3920.4458492812755</v>
      </c>
      <c r="Q297">
        <f>IF(ISBLANK(HLOOKUP(Q$1, m_preprocess!$1:$1048576, $D297, FALSE)), "", HLOOKUP(Q$1, m_preprocess!$1:$1048576, $D297, FALSE))</f>
        <v>6427.299445120605</v>
      </c>
      <c r="R297">
        <f>IF(ISBLANK(HLOOKUP(R$1, m_preprocess!$1:$1048576, $D297, FALSE)), "", HLOOKUP(R$1, m_preprocess!$1:$1048576, $D297, FALSE))</f>
        <v>2211.2176082361011</v>
      </c>
      <c r="S297">
        <f>IF(ISBLANK(HLOOKUP(S$1, m_preprocess!$1:$1048576, $D297, FALSE)), "", HLOOKUP(S$1, m_preprocess!$1:$1048576, $D297, FALSE))</f>
        <v>3334.0804610603855</v>
      </c>
      <c r="T297">
        <f>IF(ISBLANK(HLOOKUP(T$1, m_preprocess!$1:$1048576, $D297, FALSE)), "", HLOOKUP(T$1, m_preprocess!$1:$1048576, $D297, FALSE))</f>
        <v>1306.8047709447703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105.19460260741199</v>
      </c>
      <c r="X297">
        <f>IF(ISBLANK(HLOOKUP(X$1, m_preprocess!$1:$1048576, $D297, FALSE)), "", HLOOKUP(X$1, m_preprocess!$1:$1048576, $D297, FALSE))</f>
        <v>97.209409966561495</v>
      </c>
      <c r="Y297">
        <f>IF(ISBLANK(HLOOKUP(Y$1, m_preprocess!$1:$1048576, $D297, FALSE)), "", HLOOKUP(Y$1, m_preprocess!$1:$1048576, $D297, FALSE))</f>
        <v>496.6</v>
      </c>
      <c r="Z297">
        <f>IF(ISBLANK(HLOOKUP(Z$1, m_preprocess!$1:$1048576, $D297, FALSE)), "", HLOOKUP(Z$1, m_preprocess!$1:$1048576, $D297, FALSE))</f>
        <v>35354</v>
      </c>
      <c r="AA297">
        <f>IF(ISBLANK(HLOOKUP(AA$1, m_preprocess!$1:$1048576, $D297, FALSE)), "", HLOOKUP(AA$1, m_preprocess!$1:$1048576, $D297, FALSE))</f>
        <v>1115.1896668277129</v>
      </c>
    </row>
    <row r="298" spans="1:27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26109.947002523422</v>
      </c>
      <c r="K298">
        <f>IF(ISBLANK(HLOOKUP(K$1, m_preprocess!$1:$1048576, $D298, FALSE)), "", HLOOKUP(K$1, m_preprocess!$1:$1048576, $D298, FALSE))</f>
        <v>104142.14877938911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103.44422379823573</v>
      </c>
      <c r="O298">
        <f>IF(ISBLANK(HLOOKUP(O$1, m_preprocess!$1:$1048576, $D298, FALSE)), "", HLOOKUP(O$1, m_preprocess!$1:$1048576, $D298, FALSE))</f>
        <v>6605.5074044453204</v>
      </c>
      <c r="P298">
        <f>IF(ISBLANK(HLOOKUP(P$1, m_preprocess!$1:$1048576, $D298, FALSE)), "", HLOOKUP(P$1, m_preprocess!$1:$1048576, $D298, FALSE))</f>
        <v>3929.3429782023472</v>
      </c>
      <c r="Q298">
        <f>IF(ISBLANK(HLOOKUP(Q$1, m_preprocess!$1:$1048576, $D298, FALSE)), "", HLOOKUP(Q$1, m_preprocess!$1:$1048576, $D298, FALSE))</f>
        <v>5784.1377100014097</v>
      </c>
      <c r="R298">
        <f>IF(ISBLANK(HLOOKUP(R$1, m_preprocess!$1:$1048576, $D298, FALSE)), "", HLOOKUP(R$1, m_preprocess!$1:$1048576, $D298, FALSE))</f>
        <v>2123.0555031226704</v>
      </c>
      <c r="S298">
        <f>IF(ISBLANK(HLOOKUP(S$1, m_preprocess!$1:$1048576, $D298, FALSE)), "", HLOOKUP(S$1, m_preprocess!$1:$1048576, $D298, FALSE))</f>
        <v>2828.6171853211408</v>
      </c>
      <c r="T298">
        <f>IF(ISBLANK(HLOOKUP(T$1, m_preprocess!$1:$1048576, $D298, FALSE)), "", HLOOKUP(T$1, m_preprocess!$1:$1048576, $D298, FALSE))</f>
        <v>1195.8020343312676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105.006338281673</v>
      </c>
      <c r="X298">
        <f>IF(ISBLANK(HLOOKUP(X$1, m_preprocess!$1:$1048576, $D298, FALSE)), "", HLOOKUP(X$1, m_preprocess!$1:$1048576, $D298, FALSE))</f>
        <v>99.643598762861103</v>
      </c>
      <c r="Y298">
        <f>IF(ISBLANK(HLOOKUP(Y$1, m_preprocess!$1:$1048576, $D298, FALSE)), "", HLOOKUP(Y$1, m_preprocess!$1:$1048576, $D298, FALSE))</f>
        <v>476.49999999999994</v>
      </c>
      <c r="Z298">
        <f>IF(ISBLANK(HLOOKUP(Z$1, m_preprocess!$1:$1048576, $D298, FALSE)), "", HLOOKUP(Z$1, m_preprocess!$1:$1048576, $D298, FALSE))</f>
        <v>35461</v>
      </c>
      <c r="AA298">
        <f>IF(ISBLANK(HLOOKUP(AA$1, m_preprocess!$1:$1048576, $D298, FALSE)), "", HLOOKUP(AA$1, m_preprocess!$1:$1048576, $D298, FALSE))</f>
        <v>1127.044246489311</v>
      </c>
    </row>
    <row r="299" spans="1:27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26144.34472539644</v>
      </c>
      <c r="K299">
        <f>IF(ISBLANK(HLOOKUP(K$1, m_preprocess!$1:$1048576, $D299, FALSE)), "", HLOOKUP(K$1, m_preprocess!$1:$1048576, $D299, FALSE))</f>
        <v>103592.86198130819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104.44546373776193</v>
      </c>
      <c r="O299">
        <f>IF(ISBLANK(HLOOKUP(O$1, m_preprocess!$1:$1048576, $D299, FALSE)), "", HLOOKUP(O$1, m_preprocess!$1:$1048576, $D299, FALSE))</f>
        <v>6731.1806366620431</v>
      </c>
      <c r="P299">
        <f>IF(ISBLANK(HLOOKUP(P$1, m_preprocess!$1:$1048576, $D299, FALSE)), "", HLOOKUP(P$1, m_preprocess!$1:$1048576, $D299, FALSE))</f>
        <v>4064.5229371619498</v>
      </c>
      <c r="Q299">
        <f>IF(ISBLANK(HLOOKUP(Q$1, m_preprocess!$1:$1048576, $D299, FALSE)), "", HLOOKUP(Q$1, m_preprocess!$1:$1048576, $D299, FALSE))</f>
        <v>6195.6512152981259</v>
      </c>
      <c r="R299">
        <f>IF(ISBLANK(HLOOKUP(R$1, m_preprocess!$1:$1048576, $D299, FALSE)), "", HLOOKUP(R$1, m_preprocess!$1:$1048576, $D299, FALSE))</f>
        <v>2167.8547889701426</v>
      </c>
      <c r="S299">
        <f>IF(ISBLANK(HLOOKUP(S$1, m_preprocess!$1:$1048576, $D299, FALSE)), "", HLOOKUP(S$1, m_preprocess!$1:$1048576, $D299, FALSE))</f>
        <v>3181.2725475694338</v>
      </c>
      <c r="T299">
        <f>IF(ISBLANK(HLOOKUP(T$1, m_preprocess!$1:$1048576, $D299, FALSE)), "", HLOOKUP(T$1, m_preprocess!$1:$1048576, $D299, FALSE))</f>
        <v>1226.4681359444301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105.851814234316</v>
      </c>
      <c r="X299">
        <f>IF(ISBLANK(HLOOKUP(X$1, m_preprocess!$1:$1048576, $D299, FALSE)), "", HLOOKUP(X$1, m_preprocess!$1:$1048576, $D299, FALSE))</f>
        <v>100.886449193056</v>
      </c>
      <c r="Y299">
        <f>IF(ISBLANK(HLOOKUP(Y$1, m_preprocess!$1:$1048576, $D299, FALSE)), "", HLOOKUP(Y$1, m_preprocess!$1:$1048576, $D299, FALSE))</f>
        <v>510.4</v>
      </c>
      <c r="Z299">
        <f>IF(ISBLANK(HLOOKUP(Z$1, m_preprocess!$1:$1048576, $D299, FALSE)), "", HLOOKUP(Z$1, m_preprocess!$1:$1048576, $D299, FALSE))</f>
        <v>30114</v>
      </c>
      <c r="AA299">
        <f>IF(ISBLANK(HLOOKUP(AA$1, m_preprocess!$1:$1048576, $D299, FALSE)), "", HLOOKUP(AA$1, m_preprocess!$1:$1048576, $D299, FALSE))</f>
        <v>1116.6694741651554</v>
      </c>
    </row>
    <row r="300" spans="1:27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26360.750574731843</v>
      </c>
      <c r="K300">
        <f>IF(ISBLANK(HLOOKUP(K$1, m_preprocess!$1:$1048576, $D300, FALSE)), "", HLOOKUP(K$1, m_preprocess!$1:$1048576, $D300, FALSE))</f>
        <v>103968.36031437763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102.37090383637776</v>
      </c>
      <c r="O300">
        <f>IF(ISBLANK(HLOOKUP(O$1, m_preprocess!$1:$1048576, $D300, FALSE)), "", HLOOKUP(O$1, m_preprocess!$1:$1048576, $D300, FALSE))</f>
        <v>6802.9163373430147</v>
      </c>
      <c r="P300">
        <f>IF(ISBLANK(HLOOKUP(P$1, m_preprocess!$1:$1048576, $D300, FALSE)), "", HLOOKUP(P$1, m_preprocess!$1:$1048576, $D300, FALSE))</f>
        <v>4076.9279798126681</v>
      </c>
      <c r="Q300">
        <f>IF(ISBLANK(HLOOKUP(Q$1, m_preprocess!$1:$1048576, $D300, FALSE)), "", HLOOKUP(Q$1, m_preprocess!$1:$1048576, $D300, FALSE))</f>
        <v>6229.9396428061327</v>
      </c>
      <c r="R300">
        <f>IF(ISBLANK(HLOOKUP(R$1, m_preprocess!$1:$1048576, $D300, FALSE)), "", HLOOKUP(R$1, m_preprocess!$1:$1048576, $D300, FALSE))</f>
        <v>2210.0217287500209</v>
      </c>
      <c r="S300">
        <f>IF(ISBLANK(HLOOKUP(S$1, m_preprocess!$1:$1048576, $D300, FALSE)), "", HLOOKUP(S$1, m_preprocess!$1:$1048576, $D300, FALSE))</f>
        <v>3064.9828102413694</v>
      </c>
      <c r="T300">
        <f>IF(ISBLANK(HLOOKUP(T$1, m_preprocess!$1:$1048576, $D300, FALSE)), "", HLOOKUP(T$1, m_preprocess!$1:$1048576, $D300, FALSE))</f>
        <v>1329.0774478909573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111.675246557238</v>
      </c>
      <c r="X300">
        <f>IF(ISBLANK(HLOOKUP(X$1, m_preprocess!$1:$1048576, $D300, FALSE)), "", HLOOKUP(X$1, m_preprocess!$1:$1048576, $D300, FALSE))</f>
        <v>107.375704730745</v>
      </c>
      <c r="Y300">
        <f>IF(ISBLANK(HLOOKUP(Y$1, m_preprocess!$1:$1048576, $D300, FALSE)), "", HLOOKUP(Y$1, m_preprocess!$1:$1048576, $D300, FALSE))</f>
        <v>497.8</v>
      </c>
      <c r="Z300">
        <f>IF(ISBLANK(HLOOKUP(Z$1, m_preprocess!$1:$1048576, $D300, FALSE)), "", HLOOKUP(Z$1, m_preprocess!$1:$1048576, $D300, FALSE))</f>
        <v>34458</v>
      </c>
      <c r="AA300">
        <f>IF(ISBLANK(HLOOKUP(AA$1, m_preprocess!$1:$1048576, $D300, FALSE)), "", HLOOKUP(AA$1, m_preprocess!$1:$1048576, $D300, FALSE))</f>
        <v>1129.1413257774677</v>
      </c>
    </row>
    <row r="301" spans="1:27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27752.759502545443</v>
      </c>
      <c r="K301">
        <f>IF(ISBLANK(HLOOKUP(K$1, m_preprocess!$1:$1048576, $D301, FALSE)), "", HLOOKUP(K$1, m_preprocess!$1:$1048576, $D301, FALSE))</f>
        <v>105741.82724301815</v>
      </c>
      <c r="L301">
        <f>IF(ISBLANK(HLOOKUP(L$1, m_preprocess!$1:$1048576, $D301, FALSE)), "", HLOOKUP(L$1, m_preprocess!$1:$1048576, $D301, FALSE))</f>
        <v>636.92368421052595</v>
      </c>
      <c r="M301">
        <f>IF(ISBLANK(HLOOKUP(M$1, m_preprocess!$1:$1048576, $D301, FALSE)), "", HLOOKUP(M$1, m_preprocess!$1:$1048576, $D301, FALSE))</f>
        <v>99.919579081664196</v>
      </c>
      <c r="N301">
        <f>IF(ISBLANK(HLOOKUP(N$1, m_preprocess!$1:$1048576, $D301, FALSE)), "", HLOOKUP(N$1, m_preprocess!$1:$1048576, $D301, FALSE))</f>
        <v>102.48919139458683</v>
      </c>
      <c r="O301">
        <f>IF(ISBLANK(HLOOKUP(O$1, m_preprocess!$1:$1048576, $D301, FALSE)), "", HLOOKUP(O$1, m_preprocess!$1:$1048576, $D301, FALSE))</f>
        <v>7572.7714272054545</v>
      </c>
      <c r="P301">
        <f>IF(ISBLANK(HLOOKUP(P$1, m_preprocess!$1:$1048576, $D301, FALSE)), "", HLOOKUP(P$1, m_preprocess!$1:$1048576, $D301, FALSE))</f>
        <v>4700.1899854349113</v>
      </c>
      <c r="Q301">
        <f>IF(ISBLANK(HLOOKUP(Q$1, m_preprocess!$1:$1048576, $D301, FALSE)), "", HLOOKUP(Q$1, m_preprocess!$1:$1048576, $D301, FALSE))</f>
        <v>6307.0577644591767</v>
      </c>
      <c r="R301">
        <f>IF(ISBLANK(HLOOKUP(R$1, m_preprocess!$1:$1048576, $D301, FALSE)), "", HLOOKUP(R$1, m_preprocess!$1:$1048576, $D301, FALSE))</f>
        <v>2031.5584962049873</v>
      </c>
      <c r="S301">
        <f>IF(ISBLANK(HLOOKUP(S$1, m_preprocess!$1:$1048576, $D301, FALSE)), "", HLOOKUP(S$1, m_preprocess!$1:$1048576, $D301, FALSE))</f>
        <v>3313.521136250798</v>
      </c>
      <c r="T301">
        <f>IF(ISBLANK(HLOOKUP(T$1, m_preprocess!$1:$1048576, $D301, FALSE)), "", HLOOKUP(T$1, m_preprocess!$1:$1048576, $D301, FALSE))</f>
        <v>1335.4510458222296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144.98003542523401</v>
      </c>
      <c r="X301">
        <f>IF(ISBLANK(HLOOKUP(X$1, m_preprocess!$1:$1048576, $D301, FALSE)), "", HLOOKUP(X$1, m_preprocess!$1:$1048576, $D301, FALSE))</f>
        <v>157.25937879743501</v>
      </c>
      <c r="Y301">
        <f>IF(ISBLANK(HLOOKUP(Y$1, m_preprocess!$1:$1048576, $D301, FALSE)), "", HLOOKUP(Y$1, m_preprocess!$1:$1048576, $D301, FALSE))</f>
        <v>532.1</v>
      </c>
      <c r="Z301">
        <f>IF(ISBLANK(HLOOKUP(Z$1, m_preprocess!$1:$1048576, $D301, FALSE)), "", HLOOKUP(Z$1, m_preprocess!$1:$1048576, $D301, FALSE))</f>
        <v>34758</v>
      </c>
      <c r="AA301">
        <f>IF(ISBLANK(HLOOKUP(AA$1, m_preprocess!$1:$1048576, $D301, FALSE)), "", HLOOKUP(AA$1, m_preprocess!$1:$1048576, $D301, FALSE))</f>
        <v>1128.7480397192198</v>
      </c>
    </row>
    <row r="302" spans="1:27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107.74753963826799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27784.842963931402</v>
      </c>
      <c r="K302">
        <f>IF(ISBLANK(HLOOKUP(K$1, m_preprocess!$1:$1048576, $D302, FALSE)), "", HLOOKUP(K$1, m_preprocess!$1:$1048576, $D302, FALSE))</f>
        <v>105605.099354247</v>
      </c>
      <c r="L302">
        <f>IF(ISBLANK(HLOOKUP(L$1, m_preprocess!$1:$1048576, $D302, FALSE)), "", HLOOKUP(L$1, m_preprocess!$1:$1048576, $D302, FALSE))</f>
        <v>605.528636363636</v>
      </c>
      <c r="M302" t="str">
        <f>IF(ISBLANK(HLOOKUP(M$1, m_preprocess!$1:$1048576, $D302, FALSE)), "", HLOOKUP(M$1, m_preprocess!$1:$1048576, $D302, FALSE))</f>
        <v/>
      </c>
      <c r="N302">
        <f>IF(ISBLANK(HLOOKUP(N$1, m_preprocess!$1:$1048576, $D302, FALSE)), "", HLOOKUP(N$1, m_preprocess!$1:$1048576, $D302, FALSE))</f>
        <v>104.27840288489446</v>
      </c>
      <c r="O302">
        <f>IF(ISBLANK(HLOOKUP(O$1, m_preprocess!$1:$1048576, $D302, FALSE)), "", HLOOKUP(O$1, m_preprocess!$1:$1048576, $D302, FALSE))</f>
        <v>7061.0363089448665</v>
      </c>
      <c r="P302">
        <f>IF(ISBLANK(HLOOKUP(P$1, m_preprocess!$1:$1048576, $D302, FALSE)), "", HLOOKUP(P$1, m_preprocess!$1:$1048576, $D302, FALSE))</f>
        <v>3105.5940684812208</v>
      </c>
      <c r="Q302">
        <f>IF(ISBLANK(HLOOKUP(Q$1, m_preprocess!$1:$1048576, $D302, FALSE)), "", HLOOKUP(Q$1, m_preprocess!$1:$1048576, $D302, FALSE))</f>
        <v>6027.5980831051775</v>
      </c>
      <c r="R302">
        <f>IF(ISBLANK(HLOOKUP(R$1, m_preprocess!$1:$1048576, $D302, FALSE)), "", HLOOKUP(R$1, m_preprocess!$1:$1048576, $D302, FALSE))</f>
        <v>2027.5295916841135</v>
      </c>
      <c r="S302">
        <f>IF(ISBLANK(HLOOKUP(S$1, m_preprocess!$1:$1048576, $D302, FALSE)), "", HLOOKUP(S$1, m_preprocess!$1:$1048576, $D302, FALSE))</f>
        <v>3203.9067621353856</v>
      </c>
      <c r="T302">
        <f>IF(ISBLANK(HLOOKUP(T$1, m_preprocess!$1:$1048576, $D302, FALSE)), "", HLOOKUP(T$1, m_preprocess!$1:$1048576, $D302, FALSE))</f>
        <v>1156.7187131481801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100.723480862939</v>
      </c>
      <c r="W302">
        <f>IF(ISBLANK(HLOOKUP(W$1, m_preprocess!$1:$1048576, $D302, FALSE)), "", HLOOKUP(W$1, m_preprocess!$1:$1048576, $D302, FALSE))</f>
        <v>107.93538815634101</v>
      </c>
      <c r="X302" t="str">
        <f>IF(ISBLANK(HLOOKUP(X$1, m_preprocess!$1:$1048576, $D302, FALSE)), "", HLOOKUP(X$1, m_preprocess!$1:$1048576, $D302, FALSE))</f>
        <v/>
      </c>
      <c r="Y302">
        <f>IF(ISBLANK(HLOOKUP(Y$1, m_preprocess!$1:$1048576, $D302, FALSE)), "", HLOOKUP(Y$1, m_preprocess!$1:$1048576, $D302, FALSE))</f>
        <v>477.1</v>
      </c>
      <c r="Z302">
        <f>IF(ISBLANK(HLOOKUP(Z$1, m_preprocess!$1:$1048576, $D302, FALSE)), "", HLOOKUP(Z$1, m_preprocess!$1:$1048576, $D302, FALSE))</f>
        <v>35322</v>
      </c>
      <c r="AA302">
        <f>IF(ISBLANK(HLOOKUP(AA$1, m_preprocess!$1:$1048576, $D302, FALSE)), "", HLOOKUP(AA$1, m_preprocess!$1:$1048576, $D302, FALSE))</f>
        <v>1117.7034725514548</v>
      </c>
    </row>
    <row r="303" spans="1:27" x14ac:dyDescent="0.25">
      <c r="A303" s="38">
        <v>43132</v>
      </c>
      <c r="B303" s="3">
        <v>2018</v>
      </c>
      <c r="C303" s="3"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27561.214167895956</v>
      </c>
      <c r="K303">
        <f>IF(ISBLANK(HLOOKUP(K$1, m_preprocess!$1:$1048576, $D303, FALSE)), "", HLOOKUP(K$1, m_preprocess!$1:$1048576, $D303, FALSE))</f>
        <v>105199.46477407584</v>
      </c>
      <c r="L303">
        <f>IF(ISBLANK(HLOOKUP(L$1, m_preprocess!$1:$1048576, $D303, FALSE)), "", HLOOKUP(L$1, m_preprocess!$1:$1048576, $D303, FALSE))</f>
        <v>596.83900000000006</v>
      </c>
      <c r="M303" t="str">
        <f>IF(ISBLANK(HLOOKUP(M$1, m_preprocess!$1:$1048576, $D303, FALSE)), "", HLOOKUP(M$1, m_preprocess!$1:$1048576, $D303, FALSE))</f>
        <v/>
      </c>
      <c r="N303">
        <f>IF(ISBLANK(HLOOKUP(N$1, m_preprocess!$1:$1048576, $D303, FALSE)), "", HLOOKUP(N$1, m_preprocess!$1:$1048576, $D303, FALSE))</f>
        <v>105.61783162226094</v>
      </c>
      <c r="O303">
        <f>IF(ISBLANK(HLOOKUP(O$1, m_preprocess!$1:$1048576, $D303, FALSE)), "", HLOOKUP(O$1, m_preprocess!$1:$1048576, $D303, FALSE))</f>
        <v>6730.3606111021609</v>
      </c>
      <c r="P303">
        <f>IF(ISBLANK(HLOOKUP(P$1, m_preprocess!$1:$1048576, $D303, FALSE)), "", HLOOKUP(P$1, m_preprocess!$1:$1048576, $D303, FALSE))</f>
        <v>3658.1367425265007</v>
      </c>
      <c r="Q303">
        <f>IF(ISBLANK(HLOOKUP(Q$1, m_preprocess!$1:$1048576, $D303, FALSE)), "", HLOOKUP(Q$1, m_preprocess!$1:$1048576, $D303, FALSE))</f>
        <v>5715.7398231465686</v>
      </c>
      <c r="R303">
        <f>IF(ISBLANK(HLOOKUP(R$1, m_preprocess!$1:$1048576, $D303, FALSE)), "", HLOOKUP(R$1, m_preprocess!$1:$1048576, $D303, FALSE))</f>
        <v>1943.9170506940002</v>
      </c>
      <c r="S303">
        <f>IF(ISBLANK(HLOOKUP(S$1, m_preprocess!$1:$1048576, $D303, FALSE)), "", HLOOKUP(S$1, m_preprocess!$1:$1048576, $D303, FALSE))</f>
        <v>3096.220984321486</v>
      </c>
      <c r="T303">
        <f>IF(ISBLANK(HLOOKUP(T$1, m_preprocess!$1:$1048576, $D303, FALSE)), "", HLOOKUP(T$1, m_preprocess!$1:$1048576, $D303, FALSE))</f>
        <v>1029.5293791127056</v>
      </c>
      <c r="U303">
        <f>IF(ISBLANK(HLOOKUP(U$1, m_preprocess!$1:$1048576, $D303, FALSE)), "", HLOOKUP(U$1, m_preprocess!$1:$1048576, $D303, FALSE))</f>
        <v>6013.2</v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  <c r="Z303">
        <f>IF(ISBLANK(HLOOKUP(Z$1, m_preprocess!$1:$1048576, $D303, FALSE)), "", HLOOKUP(Z$1, m_preprocess!$1:$1048576, $D303, FALSE))</f>
        <v>29427</v>
      </c>
      <c r="AA303">
        <f>IF(ISBLANK(HLOOKUP(AA$1, m_preprocess!$1:$1048576, $D303, FALSE)), "", HLOOKUP(AA$1, m_preprocess!$1:$1048576, $D303, FALSE))</f>
        <v>1118.5925038749724</v>
      </c>
    </row>
    <row r="304" spans="1:27" x14ac:dyDescent="0.25">
      <c r="A304" s="38">
        <v>43160</v>
      </c>
      <c r="B304" s="3">
        <v>2018</v>
      </c>
      <c r="C304" s="3"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  <c r="Z304" t="str">
        <f>IF(ISBLANK(HLOOKUP(Z$1, m_preprocess!$1:$1048576, $D304, FALSE)), "", HLOOKUP(Z$1, m_preprocess!$1:$1048576, $D304, FALSE))</f>
        <v/>
      </c>
      <c r="AA304" t="str">
        <f>IF(ISBLANK(HLOOKUP(AA$1, m_preprocess!$1:$1048576, $D304, FALSE)), "", HLOOKUP(AA$1, m_preprocess!$1:$1048576, $D304, FALSE))</f>
        <v/>
      </c>
    </row>
    <row r="305" spans="1:27" x14ac:dyDescent="0.25">
      <c r="A305" s="38">
        <v>43191</v>
      </c>
      <c r="B305" s="3">
        <v>2018</v>
      </c>
      <c r="C305" s="3"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  <c r="Z305" t="str">
        <f>IF(ISBLANK(HLOOKUP(Z$1, m_preprocess!$1:$1048576, $D305, FALSE)), "", HLOOKUP(Z$1, m_preprocess!$1:$1048576, $D305, FALSE))</f>
        <v/>
      </c>
      <c r="AA305" t="str">
        <f>IF(ISBLANK(HLOOKUP(AA$1, m_preprocess!$1:$1048576, $D305, FALSE)), "", HLOOKUP(AA$1, m_preprocess!$1:$1048576, $D305, FALSE))</f>
        <v/>
      </c>
    </row>
    <row r="306" spans="1:27" x14ac:dyDescent="0.25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 t="str">
        <f>IF(ISBLANK(HLOOKUP(Z$1, m_preprocess!$1:$1048576, $D306, FALSE)), "", HLOOKUP(Z$1, m_preprocess!$1:$1048576, $D306, FALSE))</f>
        <v/>
      </c>
      <c r="AA306" t="str">
        <f>IF(ISBLANK(HLOOKUP(AA$1, m_preprocess!$1:$1048576, $D306, FALSE)), "", HLOOKUP(AA$1, m_preprocess!$1:$1048576, $D306, FALSE))</f>
        <v/>
      </c>
    </row>
    <row r="307" spans="1:27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</row>
    <row r="308" spans="1:27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</row>
    <row r="309" spans="1:27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</row>
    <row r="310" spans="1:27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</row>
    <row r="311" spans="1:27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</row>
    <row r="312" spans="1:27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  <row r="314" spans="1:27" x14ac:dyDescent="0.25">
      <c r="A314" s="82">
        <v>43466</v>
      </c>
      <c r="B314" s="87">
        <f t="shared" ref="B314:B325" si="0">B302+1</f>
        <v>2019</v>
      </c>
      <c r="C314" s="87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</row>
    <row r="315" spans="1:27" x14ac:dyDescent="0.25">
      <c r="A315" s="82">
        <v>43497</v>
      </c>
      <c r="B315" s="87">
        <f t="shared" si="0"/>
        <v>2019</v>
      </c>
      <c r="C315" s="87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</row>
    <row r="316" spans="1:27" x14ac:dyDescent="0.25">
      <c r="A316" s="82">
        <v>43525</v>
      </c>
      <c r="B316" s="87">
        <f t="shared" si="0"/>
        <v>2019</v>
      </c>
      <c r="C316" s="87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</row>
    <row r="317" spans="1:27" x14ac:dyDescent="0.25">
      <c r="A317" s="82">
        <v>43556</v>
      </c>
      <c r="B317" s="87">
        <f t="shared" si="0"/>
        <v>2019</v>
      </c>
      <c r="C317" s="87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</row>
    <row r="318" spans="1:27" x14ac:dyDescent="0.25">
      <c r="A318" s="82">
        <v>43586</v>
      </c>
      <c r="B318" s="87">
        <f t="shared" si="0"/>
        <v>2019</v>
      </c>
      <c r="C318" s="87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</row>
    <row r="319" spans="1:27" x14ac:dyDescent="0.25">
      <c r="A319" s="82">
        <v>43617</v>
      </c>
      <c r="B319" s="87">
        <f t="shared" si="0"/>
        <v>2019</v>
      </c>
      <c r="C319" s="87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</row>
    <row r="320" spans="1:27" x14ac:dyDescent="0.25">
      <c r="A320" s="82">
        <v>43647</v>
      </c>
      <c r="B320" s="87">
        <f t="shared" si="0"/>
        <v>2019</v>
      </c>
      <c r="C320" s="87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</row>
    <row r="321" spans="1:27" x14ac:dyDescent="0.25">
      <c r="A321" s="82">
        <v>43678</v>
      </c>
      <c r="B321" s="87">
        <f t="shared" si="0"/>
        <v>2019</v>
      </c>
      <c r="C321" s="87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</row>
    <row r="322" spans="1:27" x14ac:dyDescent="0.25">
      <c r="A322" s="82">
        <v>43709</v>
      </c>
      <c r="B322" s="87">
        <f t="shared" si="0"/>
        <v>2019</v>
      </c>
      <c r="C322" s="87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</row>
    <row r="323" spans="1:27" x14ac:dyDescent="0.25">
      <c r="A323" s="82">
        <v>43739</v>
      </c>
      <c r="B323" s="87">
        <f t="shared" si="0"/>
        <v>2019</v>
      </c>
      <c r="C323" s="87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</row>
    <row r="324" spans="1:27" x14ac:dyDescent="0.25">
      <c r="A324" s="82">
        <v>43770</v>
      </c>
      <c r="B324" s="87">
        <f t="shared" si="0"/>
        <v>2019</v>
      </c>
      <c r="C324" s="87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</row>
    <row r="325" spans="1:27" x14ac:dyDescent="0.25">
      <c r="A325" s="82">
        <v>43800</v>
      </c>
      <c r="B325" s="87">
        <f t="shared" si="0"/>
        <v>2019</v>
      </c>
      <c r="C325" s="87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340"/>
  <sheetViews>
    <sheetView zoomScale="80" zoomScaleNormal="80" workbookViewId="0">
      <pane xSplit="3" ySplit="1" topLeftCell="D289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A301" sqref="A301:XFD301"/>
    </sheetView>
  </sheetViews>
  <sheetFormatPr defaultColWidth="9.140625" defaultRowHeight="15" x14ac:dyDescent="0.25"/>
  <cols>
    <col min="1" max="1" width="11.42578125" style="10" customWidth="1"/>
    <col min="2" max="3" width="9.140625" style="10"/>
    <col min="4" max="46" width="20.7109375" style="10" customWidth="1"/>
    <col min="47" max="16384" width="9.140625" style="10"/>
  </cols>
  <sheetData>
    <row r="1" spans="1:46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19</v>
      </c>
      <c r="F1" s="59" t="s">
        <v>20</v>
      </c>
      <c r="G1" s="59" t="s">
        <v>79</v>
      </c>
      <c r="H1" s="59" t="s">
        <v>117</v>
      </c>
      <c r="I1" s="60" t="s">
        <v>196</v>
      </c>
      <c r="J1" s="83" t="s">
        <v>197</v>
      </c>
      <c r="K1" s="83" t="s">
        <v>198</v>
      </c>
      <c r="L1" s="83" t="s">
        <v>77</v>
      </c>
      <c r="M1" s="83" t="s">
        <v>204</v>
      </c>
      <c r="N1" s="83" t="s">
        <v>205</v>
      </c>
      <c r="O1" s="83" t="s">
        <v>78</v>
      </c>
      <c r="P1" s="59" t="s">
        <v>74</v>
      </c>
      <c r="Q1" s="59" t="s">
        <v>104</v>
      </c>
      <c r="R1" s="59" t="s">
        <v>126</v>
      </c>
      <c r="S1" s="59" t="s">
        <v>127</v>
      </c>
      <c r="T1" s="60" t="s">
        <v>107</v>
      </c>
      <c r="U1" s="60" t="s">
        <v>118</v>
      </c>
      <c r="V1" s="60" t="s">
        <v>119</v>
      </c>
      <c r="W1" s="60" t="s">
        <v>207</v>
      </c>
      <c r="X1" s="60" t="s">
        <v>88</v>
      </c>
      <c r="Y1" s="83" t="s">
        <v>89</v>
      </c>
      <c r="Z1" s="83" t="s">
        <v>157</v>
      </c>
      <c r="AA1" s="83" t="s">
        <v>90</v>
      </c>
      <c r="AB1" s="83" t="s">
        <v>91</v>
      </c>
      <c r="AC1" s="83" t="s">
        <v>106</v>
      </c>
      <c r="AD1" s="83" t="s">
        <v>158</v>
      </c>
      <c r="AE1" s="83" t="s">
        <v>159</v>
      </c>
      <c r="AF1" s="59" t="s">
        <v>163</v>
      </c>
      <c r="AG1" s="59" t="s">
        <v>32</v>
      </c>
      <c r="AH1" s="59" t="s">
        <v>33</v>
      </c>
      <c r="AI1" s="59" t="s">
        <v>34</v>
      </c>
      <c r="AJ1" s="59" t="s">
        <v>55</v>
      </c>
      <c r="AK1" s="59" t="s">
        <v>59</v>
      </c>
      <c r="AL1" s="59" t="s">
        <v>58</v>
      </c>
      <c r="AM1" s="59" t="s">
        <v>37</v>
      </c>
      <c r="AN1" s="59" t="s">
        <v>128</v>
      </c>
      <c r="AO1" s="59" t="s">
        <v>129</v>
      </c>
      <c r="AP1" s="59" t="s">
        <v>190</v>
      </c>
      <c r="AQ1" s="59" t="s">
        <v>39</v>
      </c>
      <c r="AR1" s="59" t="s">
        <v>171</v>
      </c>
      <c r="AS1" s="83" t="s">
        <v>209</v>
      </c>
      <c r="AT1" s="59" t="s">
        <v>153</v>
      </c>
    </row>
    <row r="2" spans="1:46" x14ac:dyDescent="0.25">
      <c r="A2" s="61">
        <v>33970</v>
      </c>
      <c r="B2" s="10">
        <v>1993</v>
      </c>
      <c r="C2" s="10">
        <v>1</v>
      </c>
      <c r="D2" s="23"/>
      <c r="E2" s="23">
        <v>41.4035054057899</v>
      </c>
      <c r="F2" s="23"/>
      <c r="G2" s="23"/>
      <c r="H2" s="23"/>
      <c r="I2" s="23">
        <v>414.6</v>
      </c>
      <c r="J2" s="23">
        <v>906.91</v>
      </c>
      <c r="K2" s="23">
        <v>83.74</v>
      </c>
      <c r="L2" s="23">
        <f>SUM(I2:K2)</f>
        <v>1405.25</v>
      </c>
      <c r="M2" s="23">
        <v>939.23</v>
      </c>
      <c r="N2" s="23">
        <v>3256.05</v>
      </c>
      <c r="O2" s="23">
        <f>SUM(L2:N2)</f>
        <v>5600.5300000000007</v>
      </c>
      <c r="P2" s="23">
        <f t="shared" ref="P2:P65" si="0">L2/$E2*100</f>
        <v>3394.0362928871446</v>
      </c>
      <c r="Q2" s="23">
        <f t="shared" ref="Q2:Q65" si="1">O2/$E2*100</f>
        <v>13526.704913291758</v>
      </c>
      <c r="R2" s="23">
        <v>383.9255</v>
      </c>
      <c r="S2" s="23">
        <v>96.986063692629983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>
        <v>46.316476934619871</v>
      </c>
      <c r="AE2" s="23">
        <v>70.95192058134063</v>
      </c>
      <c r="AF2" s="23">
        <f t="shared" ref="AF2:AF65" si="2">100*AD2/AE2</f>
        <v>65.278679639858069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>
        <v>18791.304240000001</v>
      </c>
      <c r="AT2" s="23">
        <f t="shared" ref="AT2:AT65" si="3">AS2/E2</f>
        <v>453.85780879732494</v>
      </c>
    </row>
    <row r="3" spans="1:46" x14ac:dyDescent="0.25">
      <c r="A3" s="61">
        <v>34001</v>
      </c>
      <c r="B3" s="10">
        <v>1993</v>
      </c>
      <c r="C3" s="10">
        <v>2</v>
      </c>
      <c r="D3" s="23"/>
      <c r="E3" s="23">
        <v>41.179438017556478</v>
      </c>
      <c r="F3" s="23"/>
      <c r="G3" s="23"/>
      <c r="H3" s="23"/>
      <c r="I3" s="23">
        <v>438.1</v>
      </c>
      <c r="J3" s="23">
        <v>912.99</v>
      </c>
      <c r="K3" s="23">
        <v>71.709999999999994</v>
      </c>
      <c r="L3" s="23">
        <f t="shared" ref="L3:L66" si="4">SUM(I3:K3)</f>
        <v>1422.8000000000002</v>
      </c>
      <c r="M3" s="23">
        <v>959.38</v>
      </c>
      <c r="N3" s="23">
        <v>3250.78</v>
      </c>
      <c r="O3" s="23">
        <f t="shared" ref="O3:O66" si="5">SUM(L3:N3)</f>
        <v>5632.9600000000009</v>
      </c>
      <c r="P3" s="23">
        <f t="shared" si="0"/>
        <v>3455.1224312323116</v>
      </c>
      <c r="Q3" s="23">
        <f t="shared" si="1"/>
        <v>13679.059917229662</v>
      </c>
      <c r="R3" s="23">
        <v>387.91050000000001</v>
      </c>
      <c r="S3" s="23">
        <v>97.607866419385545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>
        <v>45.920691795328906</v>
      </c>
      <c r="AE3" s="23">
        <v>70.886190522368764</v>
      </c>
      <c r="AF3" s="23">
        <f t="shared" si="2"/>
        <v>64.780871220379979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>
        <v>19020.508290000002</v>
      </c>
      <c r="AT3" s="23">
        <f t="shared" si="3"/>
        <v>461.8933430293726</v>
      </c>
    </row>
    <row r="4" spans="1:46" x14ac:dyDescent="0.25">
      <c r="A4" s="61">
        <v>34029</v>
      </c>
      <c r="B4" s="10">
        <v>1993</v>
      </c>
      <c r="C4" s="10">
        <v>3</v>
      </c>
      <c r="D4" s="23"/>
      <c r="E4" s="23">
        <v>41.337179654822911</v>
      </c>
      <c r="F4" s="23"/>
      <c r="G4" s="23"/>
      <c r="H4" s="23"/>
      <c r="I4" s="23">
        <v>436.2</v>
      </c>
      <c r="J4" s="23">
        <v>920.42</v>
      </c>
      <c r="K4" s="23">
        <v>68.739999999999995</v>
      </c>
      <c r="L4" s="23">
        <f t="shared" si="4"/>
        <v>1425.36</v>
      </c>
      <c r="M4" s="23">
        <v>977.53</v>
      </c>
      <c r="N4" s="23">
        <v>3300.44</v>
      </c>
      <c r="O4" s="23">
        <f t="shared" si="5"/>
        <v>5703.33</v>
      </c>
      <c r="P4" s="23">
        <f t="shared" si="0"/>
        <v>3448.1307430796128</v>
      </c>
      <c r="Q4" s="23">
        <f t="shared" si="1"/>
        <v>13797.095127496388</v>
      </c>
      <c r="R4" s="23">
        <v>397.21782608695702</v>
      </c>
      <c r="S4" s="23">
        <v>100.18602273137137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>
        <v>45.557275959427031</v>
      </c>
      <c r="AE4" s="23">
        <v>71.276089497794729</v>
      </c>
      <c r="AF4" s="23">
        <f t="shared" si="2"/>
        <v>63.916632183976041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>
        <v>19273.267479999999</v>
      </c>
      <c r="AT4" s="23">
        <f t="shared" si="3"/>
        <v>466.2453423512975</v>
      </c>
    </row>
    <row r="5" spans="1:46" x14ac:dyDescent="0.25">
      <c r="A5" s="61">
        <v>34060</v>
      </c>
      <c r="B5" s="10">
        <v>1993</v>
      </c>
      <c r="C5" s="10">
        <v>4</v>
      </c>
      <c r="D5" s="23"/>
      <c r="E5" s="23">
        <v>42.044030684709426</v>
      </c>
      <c r="F5" s="23"/>
      <c r="G5" s="23"/>
      <c r="H5" s="23"/>
      <c r="I5" s="23">
        <v>435.2</v>
      </c>
      <c r="J5" s="23">
        <v>920.93</v>
      </c>
      <c r="K5" s="23">
        <v>77.64</v>
      </c>
      <c r="L5" s="23">
        <f t="shared" si="4"/>
        <v>1433.77</v>
      </c>
      <c r="M5" s="23">
        <v>992.44</v>
      </c>
      <c r="N5" s="23">
        <v>3360.52</v>
      </c>
      <c r="O5" s="23">
        <f t="shared" si="5"/>
        <v>5786.73</v>
      </c>
      <c r="P5" s="23">
        <f t="shared" si="0"/>
        <v>3410.1630520439935</v>
      </c>
      <c r="Q5" s="23">
        <f t="shared" si="1"/>
        <v>13763.499611621484</v>
      </c>
      <c r="R5" s="23">
        <v>401.19142857142901</v>
      </c>
      <c r="S5" s="23">
        <v>102.12957203845494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>
        <v>44.681983559631149</v>
      </c>
      <c r="AE5" s="23">
        <v>71.462244260347305</v>
      </c>
      <c r="AF5" s="23">
        <f t="shared" si="2"/>
        <v>62.525301328136599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>
        <v>19526.300879999999</v>
      </c>
      <c r="AT5" s="23">
        <f t="shared" si="3"/>
        <v>464.42504588650974</v>
      </c>
    </row>
    <row r="6" spans="1:46" x14ac:dyDescent="0.25">
      <c r="A6" s="61">
        <v>34090</v>
      </c>
      <c r="B6" s="10">
        <v>1993</v>
      </c>
      <c r="C6" s="10">
        <v>5</v>
      </c>
      <c r="D6" s="23"/>
      <c r="E6" s="23">
        <v>42.657152789107663</v>
      </c>
      <c r="F6" s="23"/>
      <c r="G6" s="23"/>
      <c r="H6" s="23"/>
      <c r="I6" s="23">
        <v>430.2</v>
      </c>
      <c r="J6" s="23">
        <v>889.52</v>
      </c>
      <c r="K6" s="23">
        <v>82.89</v>
      </c>
      <c r="L6" s="23">
        <f t="shared" si="4"/>
        <v>1402.6100000000001</v>
      </c>
      <c r="M6" s="23">
        <v>1008.85</v>
      </c>
      <c r="N6" s="23">
        <v>3475.06</v>
      </c>
      <c r="O6" s="23">
        <f t="shared" si="5"/>
        <v>5886.52</v>
      </c>
      <c r="P6" s="23">
        <f t="shared" si="0"/>
        <v>3288.1003730707293</v>
      </c>
      <c r="Q6" s="23">
        <f t="shared" si="1"/>
        <v>13799.608307432794</v>
      </c>
      <c r="R6" s="23">
        <v>404.98050000000001</v>
      </c>
      <c r="S6" s="23">
        <v>102.00364226109544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>
        <v>43.912205234437913</v>
      </c>
      <c r="AE6" s="23">
        <v>71.534929695179727</v>
      </c>
      <c r="AF6" s="23">
        <f t="shared" si="2"/>
        <v>61.385683080355179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>
        <v>19705.544809999999</v>
      </c>
      <c r="AT6" s="23">
        <f t="shared" si="3"/>
        <v>461.95171317274912</v>
      </c>
    </row>
    <row r="7" spans="1:46" x14ac:dyDescent="0.25">
      <c r="A7" s="61">
        <v>34121</v>
      </c>
      <c r="B7" s="10">
        <v>1993</v>
      </c>
      <c r="C7" s="10">
        <v>6</v>
      </c>
      <c r="D7" s="23"/>
      <c r="E7" s="23">
        <v>42.790909635590801</v>
      </c>
      <c r="F7" s="23"/>
      <c r="G7" s="23"/>
      <c r="H7" s="23"/>
      <c r="I7" s="23">
        <v>427.5</v>
      </c>
      <c r="J7" s="23">
        <v>875.39</v>
      </c>
      <c r="K7" s="23">
        <v>82.77</v>
      </c>
      <c r="L7" s="23">
        <f t="shared" si="4"/>
        <v>1385.6599999999999</v>
      </c>
      <c r="M7" s="23">
        <v>1034.97</v>
      </c>
      <c r="N7" s="23">
        <v>3655.06</v>
      </c>
      <c r="O7" s="23">
        <f t="shared" si="5"/>
        <v>6075.6900000000005</v>
      </c>
      <c r="P7" s="23">
        <f t="shared" si="0"/>
        <v>3238.2111336270696</v>
      </c>
      <c r="Q7" s="23">
        <f t="shared" si="1"/>
        <v>14198.553037878452</v>
      </c>
      <c r="R7" s="23">
        <v>403.30149999999998</v>
      </c>
      <c r="S7" s="23">
        <v>100.82128005808084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>
        <v>44.20997838119672</v>
      </c>
      <c r="AE7" s="23">
        <v>71.329130609745462</v>
      </c>
      <c r="AF7" s="23">
        <f t="shared" si="2"/>
        <v>61.980256878606149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>
        <v>19787.377349999999</v>
      </c>
      <c r="AT7" s="23">
        <f t="shared" si="3"/>
        <v>462.4201148914604</v>
      </c>
    </row>
    <row r="8" spans="1:46" x14ac:dyDescent="0.25">
      <c r="A8" s="61">
        <v>34151</v>
      </c>
      <c r="B8" s="10">
        <v>1993</v>
      </c>
      <c r="C8" s="10">
        <v>7</v>
      </c>
      <c r="D8" s="23"/>
      <c r="E8" s="23">
        <v>43.117504143205714</v>
      </c>
      <c r="F8" s="23"/>
      <c r="G8" s="23"/>
      <c r="H8" s="23"/>
      <c r="I8" s="23">
        <v>424.8</v>
      </c>
      <c r="J8" s="23">
        <v>849.52</v>
      </c>
      <c r="K8" s="23">
        <v>86.66</v>
      </c>
      <c r="L8" s="23">
        <f t="shared" si="4"/>
        <v>1360.98</v>
      </c>
      <c r="M8" s="23">
        <v>1057.1500000000001</v>
      </c>
      <c r="N8" s="23">
        <v>3735.37</v>
      </c>
      <c r="O8" s="23">
        <f t="shared" si="5"/>
        <v>6153.5</v>
      </c>
      <c r="P8" s="23">
        <f t="shared" si="0"/>
        <v>3156.4442957546694</v>
      </c>
      <c r="Q8" s="23">
        <f t="shared" si="1"/>
        <v>14271.466130234359</v>
      </c>
      <c r="R8" s="23">
        <v>404.79409090909098</v>
      </c>
      <c r="S8" s="23">
        <v>99.014187674276258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>
        <v>44.355932405615164</v>
      </c>
      <c r="AE8" s="23">
        <v>71.284583168026714</v>
      </c>
      <c r="AF8" s="23">
        <f t="shared" si="2"/>
        <v>62.223738197448199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>
        <v>19977.110639999999</v>
      </c>
      <c r="AT8" s="23">
        <f t="shared" si="3"/>
        <v>463.31788068368314</v>
      </c>
    </row>
    <row r="9" spans="1:46" x14ac:dyDescent="0.25">
      <c r="A9" s="61">
        <v>34182</v>
      </c>
      <c r="B9" s="10">
        <v>1993</v>
      </c>
      <c r="C9" s="10">
        <v>8</v>
      </c>
      <c r="D9" s="23"/>
      <c r="E9" s="23">
        <v>44.016062533479108</v>
      </c>
      <c r="F9" s="23"/>
      <c r="G9" s="23"/>
      <c r="H9" s="23"/>
      <c r="I9" s="23">
        <v>419.4</v>
      </c>
      <c r="J9" s="23">
        <v>854.17</v>
      </c>
      <c r="K9" s="23">
        <v>77.27</v>
      </c>
      <c r="L9" s="23">
        <f t="shared" si="4"/>
        <v>1350.84</v>
      </c>
      <c r="M9" s="23">
        <v>1069.6099999999999</v>
      </c>
      <c r="N9" s="23">
        <v>3824.46</v>
      </c>
      <c r="O9" s="23">
        <f t="shared" si="5"/>
        <v>6244.91</v>
      </c>
      <c r="P9" s="23">
        <f t="shared" si="0"/>
        <v>3068.9705581287194</v>
      </c>
      <c r="Q9" s="23">
        <f t="shared" si="1"/>
        <v>14187.797909570063</v>
      </c>
      <c r="R9" s="23">
        <v>407.65863636363599</v>
      </c>
      <c r="S9" s="23">
        <v>98.354126283939294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>
        <v>44.295205768401928</v>
      </c>
      <c r="AE9" s="23">
        <v>71.39303446488762</v>
      </c>
      <c r="AF9" s="23">
        <f t="shared" si="2"/>
        <v>62.04415612868663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>
        <v>19950.42167</v>
      </c>
      <c r="AT9" s="23">
        <f t="shared" si="3"/>
        <v>453.2532107983418</v>
      </c>
    </row>
    <row r="10" spans="1:46" x14ac:dyDescent="0.25">
      <c r="A10" s="61">
        <v>34213</v>
      </c>
      <c r="B10" s="10">
        <v>1993</v>
      </c>
      <c r="C10" s="10">
        <v>9</v>
      </c>
      <c r="D10" s="23"/>
      <c r="E10" s="23">
        <v>44.576504867912625</v>
      </c>
      <c r="F10" s="23"/>
      <c r="G10" s="23"/>
      <c r="H10" s="23"/>
      <c r="I10" s="23">
        <v>437.7</v>
      </c>
      <c r="J10" s="23">
        <v>846.06</v>
      </c>
      <c r="K10" s="23">
        <v>74.510000000000005</v>
      </c>
      <c r="L10" s="23">
        <f t="shared" si="4"/>
        <v>1358.27</v>
      </c>
      <c r="M10" s="23">
        <v>1083.5</v>
      </c>
      <c r="N10" s="23">
        <v>3924.95</v>
      </c>
      <c r="O10" s="23">
        <f t="shared" si="5"/>
        <v>6366.7199999999993</v>
      </c>
      <c r="P10" s="23">
        <f t="shared" si="0"/>
        <v>3047.0536082287585</v>
      </c>
      <c r="Q10" s="23">
        <f t="shared" si="1"/>
        <v>14282.681019666341</v>
      </c>
      <c r="R10" s="23">
        <v>408.19227272727301</v>
      </c>
      <c r="S10" s="23">
        <v>98.689062945941359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>
        <v>43.32746892630729</v>
      </c>
      <c r="AE10" s="23">
        <v>71.213910823524714</v>
      </c>
      <c r="AF10" s="23">
        <f t="shared" si="2"/>
        <v>60.841299719765637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>
        <v>20190.403880000002</v>
      </c>
      <c r="AT10" s="23">
        <f t="shared" si="3"/>
        <v>452.93824493031531</v>
      </c>
    </row>
    <row r="11" spans="1:46" x14ac:dyDescent="0.25">
      <c r="A11" s="61">
        <v>34243</v>
      </c>
      <c r="B11" s="10">
        <v>1993</v>
      </c>
      <c r="C11" s="10">
        <v>10</v>
      </c>
      <c r="D11" s="23"/>
      <c r="E11" s="23">
        <v>45.793193579071115</v>
      </c>
      <c r="F11" s="23"/>
      <c r="G11" s="23"/>
      <c r="H11" s="23"/>
      <c r="I11" s="23">
        <v>429</v>
      </c>
      <c r="J11" s="23">
        <v>850.79</v>
      </c>
      <c r="K11" s="23">
        <v>90.32</v>
      </c>
      <c r="L11" s="23">
        <f t="shared" si="4"/>
        <v>1370.11</v>
      </c>
      <c r="M11" s="23">
        <v>1106.79</v>
      </c>
      <c r="N11" s="23">
        <v>4029.75</v>
      </c>
      <c r="O11" s="23">
        <f t="shared" si="5"/>
        <v>6506.65</v>
      </c>
      <c r="P11" s="23">
        <f t="shared" si="0"/>
        <v>2991.9511895020614</v>
      </c>
      <c r="Q11" s="23">
        <f t="shared" si="1"/>
        <v>14208.770979829058</v>
      </c>
      <c r="R11" s="23">
        <v>412.58850000000001</v>
      </c>
      <c r="S11" s="23">
        <v>96.778806233934816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>
        <v>41.299485328097013</v>
      </c>
      <c r="AE11" s="23">
        <v>71.157633817123383</v>
      </c>
      <c r="AF11" s="23">
        <f t="shared" si="2"/>
        <v>58.039430364193336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>
        <v>20120.191060000001</v>
      </c>
      <c r="AT11" s="23">
        <f t="shared" si="3"/>
        <v>439.37077734616747</v>
      </c>
    </row>
    <row r="12" spans="1:46" x14ac:dyDescent="0.25">
      <c r="A12" s="61">
        <v>34274</v>
      </c>
      <c r="B12" s="10">
        <v>1993</v>
      </c>
      <c r="C12" s="10">
        <v>11</v>
      </c>
      <c r="D12" s="23"/>
      <c r="E12" s="23">
        <v>45.79945077807777</v>
      </c>
      <c r="F12" s="23"/>
      <c r="G12" s="23"/>
      <c r="H12" s="23"/>
      <c r="I12" s="23">
        <v>426.5</v>
      </c>
      <c r="J12" s="23">
        <v>841.56</v>
      </c>
      <c r="K12" s="23">
        <v>94.92</v>
      </c>
      <c r="L12" s="23">
        <f t="shared" si="4"/>
        <v>1362.98</v>
      </c>
      <c r="M12" s="23">
        <v>1119.79</v>
      </c>
      <c r="N12" s="23">
        <v>4126.3500000000004</v>
      </c>
      <c r="O12" s="23">
        <f t="shared" si="5"/>
        <v>6609.1200000000008</v>
      </c>
      <c r="P12" s="23">
        <f t="shared" si="0"/>
        <v>2975.9745517568522</v>
      </c>
      <c r="Q12" s="23">
        <f t="shared" si="1"/>
        <v>14430.566060769232</v>
      </c>
      <c r="R12" s="23">
        <v>412.50238095238097</v>
      </c>
      <c r="S12" s="23">
        <v>95.717859115611873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>
        <v>40.811947989660098</v>
      </c>
      <c r="AE12" s="23">
        <v>71.126678146322888</v>
      </c>
      <c r="AF12" s="23">
        <f t="shared" si="2"/>
        <v>57.379240888631315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>
        <v>20738.775020000001</v>
      </c>
      <c r="AT12" s="23">
        <f t="shared" si="3"/>
        <v>452.8171117267363</v>
      </c>
    </row>
    <row r="13" spans="1:46" x14ac:dyDescent="0.25">
      <c r="A13" s="61">
        <v>34304</v>
      </c>
      <c r="B13" s="10">
        <v>1993</v>
      </c>
      <c r="C13" s="10">
        <v>12</v>
      </c>
      <c r="D13" s="23"/>
      <c r="E13" s="23">
        <v>45.747508611056389</v>
      </c>
      <c r="F13" s="23"/>
      <c r="G13" s="23"/>
      <c r="H13" s="23"/>
      <c r="I13" s="23">
        <v>494.2</v>
      </c>
      <c r="J13" s="23">
        <v>970.03</v>
      </c>
      <c r="K13" s="23">
        <v>103.27</v>
      </c>
      <c r="L13" s="23">
        <f t="shared" si="4"/>
        <v>1567.5</v>
      </c>
      <c r="M13" s="23">
        <v>1141.5899999999999</v>
      </c>
      <c r="N13" s="23">
        <v>4084.33</v>
      </c>
      <c r="O13" s="23">
        <f t="shared" si="5"/>
        <v>6793.42</v>
      </c>
      <c r="P13" s="23">
        <f t="shared" si="0"/>
        <v>3426.4160991297395</v>
      </c>
      <c r="Q13" s="23">
        <f t="shared" si="1"/>
        <v>14849.814134704915</v>
      </c>
      <c r="R13" s="23">
        <v>425.73428571428599</v>
      </c>
      <c r="S13" s="23">
        <v>98.414102848505266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>
        <v>41.800849320047554</v>
      </c>
      <c r="AE13" s="23">
        <v>70.838163204103296</v>
      </c>
      <c r="AF13" s="23">
        <f t="shared" si="2"/>
        <v>59.008940138112223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>
        <v>21165.254349999999</v>
      </c>
      <c r="AT13" s="23">
        <f t="shared" si="3"/>
        <v>462.65370492514035</v>
      </c>
    </row>
    <row r="14" spans="1:46" x14ac:dyDescent="0.25">
      <c r="A14" s="61">
        <v>34335</v>
      </c>
      <c r="B14" s="10">
        <v>1994</v>
      </c>
      <c r="C14" s="10">
        <v>1</v>
      </c>
      <c r="D14" s="23"/>
      <c r="E14" s="23">
        <v>46.871367442563496</v>
      </c>
      <c r="F14" s="23"/>
      <c r="G14" s="23"/>
      <c r="H14" s="23"/>
      <c r="I14" s="23">
        <v>495.5</v>
      </c>
      <c r="J14" s="23">
        <v>1056.6400000000001</v>
      </c>
      <c r="K14" s="23">
        <v>103.21</v>
      </c>
      <c r="L14" s="23">
        <f t="shared" si="4"/>
        <v>1655.3500000000001</v>
      </c>
      <c r="M14" s="23">
        <v>1158.3399999999999</v>
      </c>
      <c r="N14" s="23">
        <v>4070.5</v>
      </c>
      <c r="O14" s="23">
        <f t="shared" si="5"/>
        <v>6884.1900000000005</v>
      </c>
      <c r="P14" s="23">
        <f t="shared" si="0"/>
        <v>3531.6870198602119</v>
      </c>
      <c r="Q14" s="23">
        <f t="shared" si="1"/>
        <v>14687.410194370659</v>
      </c>
      <c r="R14" s="23">
        <v>430.44523809523798</v>
      </c>
      <c r="S14" s="23">
        <v>97.780413134329095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42.587374709927758</v>
      </c>
      <c r="AE14" s="23">
        <v>69.102003640871175</v>
      </c>
      <c r="AF14" s="23">
        <f t="shared" si="2"/>
        <v>61.629724850321068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>
        <v>21289.672869999999</v>
      </c>
      <c r="AT14" s="23">
        <f t="shared" si="3"/>
        <v>454.21488707553738</v>
      </c>
    </row>
    <row r="15" spans="1:46" x14ac:dyDescent="0.25">
      <c r="A15" s="61">
        <v>34366</v>
      </c>
      <c r="B15" s="10">
        <v>1994</v>
      </c>
      <c r="C15" s="10">
        <v>2</v>
      </c>
      <c r="D15" s="23"/>
      <c r="E15" s="23">
        <v>46.577457248531388</v>
      </c>
      <c r="F15" s="23"/>
      <c r="G15" s="23"/>
      <c r="H15" s="23"/>
      <c r="I15" s="23">
        <v>508.8</v>
      </c>
      <c r="J15" s="23">
        <v>1016.12</v>
      </c>
      <c r="K15" s="23">
        <v>101.23</v>
      </c>
      <c r="L15" s="23">
        <f t="shared" si="4"/>
        <v>1626.15</v>
      </c>
      <c r="M15" s="23">
        <v>1169.73</v>
      </c>
      <c r="N15" s="23">
        <v>4227.05</v>
      </c>
      <c r="O15" s="23">
        <f t="shared" si="5"/>
        <v>7022.93</v>
      </c>
      <c r="P15" s="23">
        <f t="shared" si="0"/>
        <v>3491.2811820599622</v>
      </c>
      <c r="Q15" s="23">
        <f t="shared" si="1"/>
        <v>15077.959199289344</v>
      </c>
      <c r="R15" s="23">
        <v>428.69150000000002</v>
      </c>
      <c r="S15" s="23">
        <v>98.471667548919413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>
        <v>43.28370385520568</v>
      </c>
      <c r="AE15" s="23">
        <v>69.429419765332071</v>
      </c>
      <c r="AF15" s="23">
        <f t="shared" si="2"/>
        <v>62.34202158321704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21331.258949999999</v>
      </c>
      <c r="AT15" s="23">
        <f t="shared" si="3"/>
        <v>457.97388286310081</v>
      </c>
    </row>
    <row r="16" spans="1:46" x14ac:dyDescent="0.25">
      <c r="A16" s="61">
        <v>34394</v>
      </c>
      <c r="B16" s="10">
        <v>1994</v>
      </c>
      <c r="C16" s="10">
        <v>3</v>
      </c>
      <c r="D16" s="23"/>
      <c r="E16" s="23">
        <v>47.019550120364855</v>
      </c>
      <c r="F16" s="23"/>
      <c r="G16" s="23"/>
      <c r="H16" s="23"/>
      <c r="I16" s="23">
        <v>507.1</v>
      </c>
      <c r="J16" s="23">
        <v>1021.86</v>
      </c>
      <c r="K16" s="23">
        <v>100.32</v>
      </c>
      <c r="L16" s="23">
        <f t="shared" si="4"/>
        <v>1629.28</v>
      </c>
      <c r="M16" s="23">
        <v>1188.44</v>
      </c>
      <c r="N16" s="23">
        <v>4303.99</v>
      </c>
      <c r="O16" s="23">
        <f t="shared" si="5"/>
        <v>7121.71</v>
      </c>
      <c r="P16" s="23">
        <f t="shared" si="0"/>
        <v>3465.1118435400235</v>
      </c>
      <c r="Q16" s="23">
        <f t="shared" si="1"/>
        <v>15146.27422374142</v>
      </c>
      <c r="R16" s="23">
        <v>430.45173913043499</v>
      </c>
      <c r="S16" s="23">
        <v>98.899404597443308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>
        <v>43.904211385346514</v>
      </c>
      <c r="AE16" s="23">
        <v>69.155584500650818</v>
      </c>
      <c r="AF16" s="23">
        <f t="shared" si="2"/>
        <v>63.486140276832359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>
        <v>21182.618760000001</v>
      </c>
      <c r="AT16" s="23">
        <f t="shared" si="3"/>
        <v>450.50662343163293</v>
      </c>
    </row>
    <row r="17" spans="1:46" x14ac:dyDescent="0.25">
      <c r="A17" s="61">
        <v>34425</v>
      </c>
      <c r="B17" s="10">
        <v>1994</v>
      </c>
      <c r="C17" s="10">
        <v>4</v>
      </c>
      <c r="D17" s="23"/>
      <c r="E17" s="23">
        <v>47.393917199780866</v>
      </c>
      <c r="F17" s="23"/>
      <c r="G17" s="23"/>
      <c r="H17" s="23"/>
      <c r="I17" s="23">
        <v>494.5</v>
      </c>
      <c r="J17" s="23">
        <v>1009.2</v>
      </c>
      <c r="K17" s="23">
        <v>93.71</v>
      </c>
      <c r="L17" s="23">
        <f t="shared" si="4"/>
        <v>1597.41</v>
      </c>
      <c r="M17" s="23">
        <v>1201.78</v>
      </c>
      <c r="N17" s="23">
        <v>4354.54</v>
      </c>
      <c r="O17" s="23">
        <f t="shared" si="5"/>
        <v>7153.73</v>
      </c>
      <c r="P17" s="23">
        <f t="shared" si="0"/>
        <v>3370.4958238973882</v>
      </c>
      <c r="Q17" s="23">
        <f t="shared" si="1"/>
        <v>15094.194408629883</v>
      </c>
      <c r="R17" s="23">
        <v>424.47149999999999</v>
      </c>
      <c r="S17" s="23">
        <v>97.500190138504536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>
        <v>44.490826961379653</v>
      </c>
      <c r="AE17" s="23">
        <v>69.305057359133542</v>
      </c>
      <c r="AF17" s="23">
        <f t="shared" si="2"/>
        <v>64.195642651057298</v>
      </c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>
        <v>21502.511589999998</v>
      </c>
      <c r="AT17" s="23">
        <f t="shared" si="3"/>
        <v>453.69770764800631</v>
      </c>
    </row>
    <row r="18" spans="1:46" x14ac:dyDescent="0.25">
      <c r="A18" s="61">
        <v>34455</v>
      </c>
      <c r="B18" s="10">
        <v>1994</v>
      </c>
      <c r="C18" s="10">
        <v>5</v>
      </c>
      <c r="D18" s="23"/>
      <c r="E18" s="23">
        <v>48.061803919521267</v>
      </c>
      <c r="F18" s="23"/>
      <c r="G18" s="23"/>
      <c r="H18" s="23"/>
      <c r="I18" s="23">
        <v>492.7</v>
      </c>
      <c r="J18" s="23">
        <v>1007.62</v>
      </c>
      <c r="K18" s="23">
        <v>100.42</v>
      </c>
      <c r="L18" s="23">
        <f t="shared" si="4"/>
        <v>1600.74</v>
      </c>
      <c r="M18" s="23">
        <v>1221.8900000000001</v>
      </c>
      <c r="N18" s="23">
        <v>4412.67</v>
      </c>
      <c r="O18" s="23">
        <f t="shared" si="5"/>
        <v>7235.3</v>
      </c>
      <c r="P18" s="23">
        <f t="shared" si="0"/>
        <v>3330.5865977906569</v>
      </c>
      <c r="Q18" s="23">
        <f t="shared" si="1"/>
        <v>15054.15820870019</v>
      </c>
      <c r="R18" s="23">
        <v>424.69818181818198</v>
      </c>
      <c r="S18" s="23">
        <v>96.967157539694298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v>46.713959014243827</v>
      </c>
      <c r="AE18" s="23">
        <v>69.389030989960929</v>
      </c>
      <c r="AF18" s="23">
        <f t="shared" si="2"/>
        <v>67.321820679413023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>
        <v>21185.363239999999</v>
      </c>
      <c r="AT18" s="23">
        <f t="shared" si="3"/>
        <v>440.79417567169463</v>
      </c>
    </row>
    <row r="19" spans="1:46" x14ac:dyDescent="0.25">
      <c r="A19" s="61">
        <v>34486</v>
      </c>
      <c r="B19" s="10">
        <v>1994</v>
      </c>
      <c r="C19" s="10">
        <v>6</v>
      </c>
      <c r="D19" s="23"/>
      <c r="E19" s="23">
        <v>48.231678214686532</v>
      </c>
      <c r="F19" s="23"/>
      <c r="G19" s="23"/>
      <c r="H19" s="23"/>
      <c r="I19" s="23">
        <v>490.3</v>
      </c>
      <c r="J19" s="23">
        <v>1021.35</v>
      </c>
      <c r="K19" s="23">
        <v>97.39</v>
      </c>
      <c r="L19" s="23">
        <f t="shared" si="4"/>
        <v>1609.0400000000002</v>
      </c>
      <c r="M19" s="23">
        <v>1245.47</v>
      </c>
      <c r="N19" s="23">
        <v>4490.1099999999997</v>
      </c>
      <c r="O19" s="23">
        <f t="shared" si="5"/>
        <v>7344.62</v>
      </c>
      <c r="P19" s="23">
        <f t="shared" si="0"/>
        <v>3336.0647183743404</v>
      </c>
      <c r="Q19" s="23">
        <f t="shared" si="1"/>
        <v>15227.792753360103</v>
      </c>
      <c r="R19" s="23">
        <v>420.67899999999997</v>
      </c>
      <c r="S19" s="23">
        <v>96.326890314306937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>
        <v>48.531305041676156</v>
      </c>
      <c r="AE19" s="23">
        <v>69.568496932693876</v>
      </c>
      <c r="AF19" s="23">
        <f t="shared" si="2"/>
        <v>69.760462251511953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>
        <v>21159.149109999998</v>
      </c>
      <c r="AT19" s="23">
        <f t="shared" si="3"/>
        <v>438.69817292729084</v>
      </c>
    </row>
    <row r="20" spans="1:46" x14ac:dyDescent="0.25">
      <c r="A20" s="61">
        <v>34516</v>
      </c>
      <c r="B20" s="10">
        <v>1994</v>
      </c>
      <c r="C20" s="10">
        <v>7</v>
      </c>
      <c r="D20" s="23"/>
      <c r="E20" s="23">
        <v>48.41891180003892</v>
      </c>
      <c r="F20" s="23"/>
      <c r="G20" s="23"/>
      <c r="H20" s="23"/>
      <c r="I20" s="23">
        <v>485.5</v>
      </c>
      <c r="J20" s="23">
        <v>994.56</v>
      </c>
      <c r="K20" s="23">
        <v>116.75</v>
      </c>
      <c r="L20" s="23">
        <f t="shared" si="4"/>
        <v>1596.81</v>
      </c>
      <c r="M20" s="23">
        <v>1265.04</v>
      </c>
      <c r="N20" s="23">
        <v>4624.6499999999996</v>
      </c>
      <c r="O20" s="23">
        <f t="shared" si="5"/>
        <v>7486.5</v>
      </c>
      <c r="P20" s="23">
        <f t="shared" si="0"/>
        <v>3297.9055923324495</v>
      </c>
      <c r="Q20" s="23">
        <f t="shared" si="1"/>
        <v>15461.933615769492</v>
      </c>
      <c r="R20" s="23">
        <v>420.49428571428598</v>
      </c>
      <c r="S20" s="23">
        <v>97.433590566983966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>
        <v>49.28650416838633</v>
      </c>
      <c r="AE20" s="23">
        <v>69.919352041270869</v>
      </c>
      <c r="AF20" s="23">
        <f t="shared" si="2"/>
        <v>70.490504745087293</v>
      </c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>
        <v>21501.13494</v>
      </c>
      <c r="AT20" s="23">
        <f t="shared" si="3"/>
        <v>444.0648114686195</v>
      </c>
    </row>
    <row r="21" spans="1:46" x14ac:dyDescent="0.25">
      <c r="A21" s="61">
        <v>34547</v>
      </c>
      <c r="B21" s="10">
        <v>1994</v>
      </c>
      <c r="C21" s="10">
        <v>8</v>
      </c>
      <c r="D21" s="23"/>
      <c r="E21" s="23">
        <v>48.929142399773319</v>
      </c>
      <c r="F21" s="23"/>
      <c r="G21" s="23"/>
      <c r="H21" s="23"/>
      <c r="I21" s="23">
        <v>474.8</v>
      </c>
      <c r="J21" s="23">
        <v>1009.24</v>
      </c>
      <c r="K21" s="23">
        <v>115.17</v>
      </c>
      <c r="L21" s="23">
        <f t="shared" si="4"/>
        <v>1599.21</v>
      </c>
      <c r="M21" s="23">
        <v>1275.49</v>
      </c>
      <c r="N21" s="23">
        <v>4659.8500000000004</v>
      </c>
      <c r="O21" s="23">
        <f t="shared" si="5"/>
        <v>7534.55</v>
      </c>
      <c r="P21" s="23">
        <f t="shared" si="0"/>
        <v>3268.4202533813655</v>
      </c>
      <c r="Q21" s="23">
        <f t="shared" si="1"/>
        <v>15398.900594740255</v>
      </c>
      <c r="R21" s="23">
        <v>419.43</v>
      </c>
      <c r="S21" s="23">
        <v>96.397869386192042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>
        <v>48.893765322735213</v>
      </c>
      <c r="AE21" s="23">
        <v>69.818528305879155</v>
      </c>
      <c r="AF21" s="23">
        <f t="shared" si="2"/>
        <v>70.029785085885365</v>
      </c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>
        <v>21593.221079999999</v>
      </c>
      <c r="AT21" s="23">
        <f t="shared" si="3"/>
        <v>441.31615681251009</v>
      </c>
    </row>
    <row r="22" spans="1:46" x14ac:dyDescent="0.25">
      <c r="A22" s="61">
        <v>34578</v>
      </c>
      <c r="B22" s="10">
        <v>1994</v>
      </c>
      <c r="C22" s="10">
        <v>9</v>
      </c>
      <c r="D22" s="23"/>
      <c r="E22" s="23">
        <v>49.219508462635517</v>
      </c>
      <c r="F22" s="23"/>
      <c r="G22" s="23"/>
      <c r="H22" s="23"/>
      <c r="I22" s="23">
        <v>501.5</v>
      </c>
      <c r="J22" s="23">
        <v>1007.2</v>
      </c>
      <c r="K22" s="23">
        <v>119.14</v>
      </c>
      <c r="L22" s="23">
        <f t="shared" si="4"/>
        <v>1627.8400000000001</v>
      </c>
      <c r="M22" s="23">
        <v>1284.3</v>
      </c>
      <c r="N22" s="23">
        <v>4716.3900000000003</v>
      </c>
      <c r="O22" s="23">
        <f t="shared" si="5"/>
        <v>7628.5300000000007</v>
      </c>
      <c r="P22" s="23">
        <f t="shared" si="0"/>
        <v>3307.3064946102791</v>
      </c>
      <c r="Q22" s="23">
        <f t="shared" si="1"/>
        <v>15498.996715481466</v>
      </c>
      <c r="R22" s="23">
        <v>414.86904761904799</v>
      </c>
      <c r="S22" s="23">
        <v>95.775064089243216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50.000693997860637</v>
      </c>
      <c r="AE22" s="23">
        <v>69.700763527128103</v>
      </c>
      <c r="AF22" s="23">
        <f t="shared" si="2"/>
        <v>71.736221337661476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>
        <v>21799.633679999999</v>
      </c>
      <c r="AT22" s="23">
        <f t="shared" si="3"/>
        <v>442.90636702617553</v>
      </c>
    </row>
    <row r="23" spans="1:46" x14ac:dyDescent="0.25">
      <c r="A23" s="61">
        <v>34608</v>
      </c>
      <c r="B23" s="10">
        <v>1994</v>
      </c>
      <c r="C23" s="10">
        <v>10</v>
      </c>
      <c r="D23" s="23"/>
      <c r="E23" s="23">
        <v>49.588615804268059</v>
      </c>
      <c r="F23" s="23"/>
      <c r="G23" s="23"/>
      <c r="H23" s="23"/>
      <c r="I23" s="23">
        <v>491.5</v>
      </c>
      <c r="J23" s="23">
        <v>1036.53</v>
      </c>
      <c r="K23" s="23">
        <v>135.27000000000001</v>
      </c>
      <c r="L23" s="23">
        <f t="shared" si="4"/>
        <v>1663.3</v>
      </c>
      <c r="M23" s="23">
        <v>1298.8800000000001</v>
      </c>
      <c r="N23" s="23">
        <v>4769.42</v>
      </c>
      <c r="O23" s="23">
        <f t="shared" si="5"/>
        <v>7731.6</v>
      </c>
      <c r="P23" s="23">
        <f t="shared" si="0"/>
        <v>3354.1972749657612</v>
      </c>
      <c r="Q23" s="23">
        <f t="shared" si="1"/>
        <v>15591.481783878604</v>
      </c>
      <c r="R23" s="23">
        <v>412.214</v>
      </c>
      <c r="S23" s="23">
        <v>95.316618714118206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>
        <v>50.742629653731967</v>
      </c>
      <c r="AE23" s="23">
        <v>69.681876412940241</v>
      </c>
      <c r="AF23" s="23">
        <f t="shared" si="2"/>
        <v>72.820412230329708</v>
      </c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22014.762599999998</v>
      </c>
      <c r="AT23" s="23">
        <f t="shared" si="3"/>
        <v>443.94791512017161</v>
      </c>
    </row>
    <row r="24" spans="1:46" x14ac:dyDescent="0.25">
      <c r="A24" s="61">
        <v>34639</v>
      </c>
      <c r="B24" s="10">
        <v>1994</v>
      </c>
      <c r="C24" s="10">
        <v>11</v>
      </c>
      <c r="D24" s="23"/>
      <c r="E24" s="23">
        <v>49.858676212990616</v>
      </c>
      <c r="F24" s="23"/>
      <c r="G24" s="23"/>
      <c r="H24" s="23"/>
      <c r="I24" s="23">
        <v>498.2</v>
      </c>
      <c r="J24" s="23">
        <v>1091.3800000000001</v>
      </c>
      <c r="K24" s="23">
        <v>132.43</v>
      </c>
      <c r="L24" s="23">
        <f t="shared" si="4"/>
        <v>1722.0100000000002</v>
      </c>
      <c r="M24" s="23">
        <v>1307.29</v>
      </c>
      <c r="N24" s="23">
        <v>4800.1499999999996</v>
      </c>
      <c r="O24" s="23">
        <f t="shared" si="5"/>
        <v>7829.45</v>
      </c>
      <c r="P24" s="23">
        <f t="shared" si="0"/>
        <v>3453.7820311228652</v>
      </c>
      <c r="Q24" s="23">
        <f t="shared" si="1"/>
        <v>15703.284953963632</v>
      </c>
      <c r="R24" s="23">
        <v>413.450952380952</v>
      </c>
      <c r="S24" s="23">
        <v>94.786103619325971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>
        <v>52.220135691750599</v>
      </c>
      <c r="AE24" s="23">
        <v>69.921026529524923</v>
      </c>
      <c r="AF24" s="23">
        <f t="shared" si="2"/>
        <v>74.684452279458569</v>
      </c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22438.872039999998</v>
      </c>
      <c r="AT24" s="23">
        <f t="shared" si="3"/>
        <v>450.04949477887618</v>
      </c>
    </row>
    <row r="25" spans="1:46" x14ac:dyDescent="0.25">
      <c r="A25" s="61">
        <v>34669</v>
      </c>
      <c r="B25" s="10">
        <v>1994</v>
      </c>
      <c r="C25" s="10">
        <v>12</v>
      </c>
      <c r="D25" s="23"/>
      <c r="E25" s="23">
        <v>49.839791250468473</v>
      </c>
      <c r="F25" s="23"/>
      <c r="G25" s="23"/>
      <c r="H25" s="23"/>
      <c r="I25" s="23">
        <v>572.20000000000005</v>
      </c>
      <c r="J25" s="23">
        <v>1200.19</v>
      </c>
      <c r="K25" s="23">
        <v>147.38</v>
      </c>
      <c r="L25" s="23">
        <f t="shared" si="4"/>
        <v>1919.77</v>
      </c>
      <c r="M25" s="23">
        <v>1310.2</v>
      </c>
      <c r="N25" s="23">
        <v>4792.99</v>
      </c>
      <c r="O25" s="23">
        <f t="shared" si="5"/>
        <v>8022.96</v>
      </c>
      <c r="P25" s="23">
        <f t="shared" si="0"/>
        <v>3851.8821043054727</v>
      </c>
      <c r="Q25" s="23">
        <f t="shared" si="1"/>
        <v>16097.499204362313</v>
      </c>
      <c r="R25" s="23">
        <v>402.23</v>
      </c>
      <c r="S25" s="23">
        <v>91.044927166796867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>
        <v>53.559107566992772</v>
      </c>
      <c r="AE25" s="23">
        <v>70.048764620705924</v>
      </c>
      <c r="AF25" s="23">
        <f t="shared" si="2"/>
        <v>76.459746088314418</v>
      </c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>
        <v>22544.225890000002</v>
      </c>
      <c r="AT25" s="23">
        <f t="shared" si="3"/>
        <v>452.33387468869256</v>
      </c>
    </row>
    <row r="26" spans="1:46" x14ac:dyDescent="0.25">
      <c r="A26" s="61">
        <v>34700</v>
      </c>
      <c r="B26" s="10">
        <v>1995</v>
      </c>
      <c r="C26" s="10">
        <v>1</v>
      </c>
      <c r="D26" s="23"/>
      <c r="E26" s="23">
        <v>50.85390193114732</v>
      </c>
      <c r="F26" s="23"/>
      <c r="G26" s="23"/>
      <c r="H26" s="23"/>
      <c r="I26" s="23">
        <v>565.4</v>
      </c>
      <c r="J26" s="23">
        <v>1266.71</v>
      </c>
      <c r="K26" s="23">
        <v>152.68</v>
      </c>
      <c r="L26" s="23">
        <f t="shared" si="4"/>
        <v>1984.7900000000002</v>
      </c>
      <c r="M26" s="23">
        <v>1328.21</v>
      </c>
      <c r="N26" s="23">
        <v>4905.9399999999996</v>
      </c>
      <c r="O26" s="23">
        <f t="shared" si="5"/>
        <v>8218.9399999999987</v>
      </c>
      <c r="P26" s="23">
        <f t="shared" si="0"/>
        <v>3902.9256844190031</v>
      </c>
      <c r="Q26" s="23">
        <f t="shared" si="1"/>
        <v>16161.867010967768</v>
      </c>
      <c r="R26" s="23">
        <v>405.77818181818202</v>
      </c>
      <c r="S26" s="23">
        <v>91.748285270111253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v>53.861198195578297</v>
      </c>
      <c r="AE26" s="23">
        <v>75.633623969827894</v>
      </c>
      <c r="AF26" s="23">
        <f t="shared" si="2"/>
        <v>71.213298224431043</v>
      </c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>
        <v>23000.29408</v>
      </c>
      <c r="AT26" s="23">
        <f t="shared" si="3"/>
        <v>452.28179562584626</v>
      </c>
    </row>
    <row r="27" spans="1:46" x14ac:dyDescent="0.25">
      <c r="A27" s="61">
        <v>34731</v>
      </c>
      <c r="B27" s="10">
        <v>1995</v>
      </c>
      <c r="C27" s="10">
        <v>2</v>
      </c>
      <c r="D27" s="23"/>
      <c r="E27" s="23">
        <v>50.632868629894141</v>
      </c>
      <c r="F27" s="23"/>
      <c r="G27" s="23"/>
      <c r="H27" s="23"/>
      <c r="I27" s="23">
        <v>584.5</v>
      </c>
      <c r="J27" s="23">
        <v>1250.52</v>
      </c>
      <c r="K27" s="23">
        <v>156.82</v>
      </c>
      <c r="L27" s="23">
        <f t="shared" si="4"/>
        <v>1991.84</v>
      </c>
      <c r="M27" s="23">
        <v>1343.46</v>
      </c>
      <c r="N27" s="23">
        <v>4989.5600000000004</v>
      </c>
      <c r="O27" s="23">
        <f t="shared" si="5"/>
        <v>8324.86</v>
      </c>
      <c r="P27" s="23">
        <f t="shared" si="0"/>
        <v>3933.8873224022668</v>
      </c>
      <c r="Q27" s="23">
        <f t="shared" si="1"/>
        <v>16441.612385921428</v>
      </c>
      <c r="R27" s="23">
        <v>412.1395</v>
      </c>
      <c r="S27" s="23">
        <v>93.670482712058842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>
        <v>53.42047633324794</v>
      </c>
      <c r="AE27" s="23">
        <v>75.846820864372191</v>
      </c>
      <c r="AF27" s="23">
        <f t="shared" si="2"/>
        <v>70.432057302406122</v>
      </c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>
        <v>23251.980009999999</v>
      </c>
      <c r="AT27" s="23">
        <f t="shared" si="3"/>
        <v>459.22699304206128</v>
      </c>
    </row>
    <row r="28" spans="1:46" x14ac:dyDescent="0.25">
      <c r="A28" s="61">
        <v>34759</v>
      </c>
      <c r="B28" s="10">
        <v>1995</v>
      </c>
      <c r="C28" s="10">
        <v>3</v>
      </c>
      <c r="D28" s="23"/>
      <c r="E28" s="23">
        <v>50.856756670601577</v>
      </c>
      <c r="F28" s="23"/>
      <c r="G28" s="23"/>
      <c r="H28" s="23"/>
      <c r="I28" s="23">
        <v>578.5</v>
      </c>
      <c r="J28" s="23">
        <v>1222.43</v>
      </c>
      <c r="K28" s="23">
        <v>188.44</v>
      </c>
      <c r="L28" s="23">
        <f t="shared" si="4"/>
        <v>1989.3700000000001</v>
      </c>
      <c r="M28" s="23">
        <v>1363.05</v>
      </c>
      <c r="N28" s="23">
        <v>5211.45</v>
      </c>
      <c r="O28" s="23">
        <f t="shared" si="5"/>
        <v>8563.869999999999</v>
      </c>
      <c r="P28" s="23">
        <f t="shared" si="0"/>
        <v>3911.7122880743627</v>
      </c>
      <c r="Q28" s="23">
        <f t="shared" si="1"/>
        <v>16839.198094105868</v>
      </c>
      <c r="R28" s="23">
        <v>410.45739130434799</v>
      </c>
      <c r="S28" s="23">
        <v>95.373205963523105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>
        <v>54.584192861219847</v>
      </c>
      <c r="AE28" s="23">
        <v>75.946962751899221</v>
      </c>
      <c r="AF28" s="23">
        <f t="shared" si="2"/>
        <v>71.871462509348135</v>
      </c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>
        <v>23399.562099999999</v>
      </c>
      <c r="AT28" s="23">
        <f t="shared" si="3"/>
        <v>460.1072430072291</v>
      </c>
    </row>
    <row r="29" spans="1:46" x14ac:dyDescent="0.25">
      <c r="A29" s="61">
        <v>34790</v>
      </c>
      <c r="B29" s="10">
        <v>1995</v>
      </c>
      <c r="C29" s="10">
        <v>4</v>
      </c>
      <c r="D29" s="23"/>
      <c r="E29" s="23">
        <v>51.316553439747182</v>
      </c>
      <c r="F29" s="23"/>
      <c r="G29" s="23"/>
      <c r="H29" s="23"/>
      <c r="I29" s="23">
        <v>576.1</v>
      </c>
      <c r="J29" s="23">
        <v>1170.4100000000001</v>
      </c>
      <c r="K29" s="23">
        <v>236.85</v>
      </c>
      <c r="L29" s="23">
        <f t="shared" si="4"/>
        <v>1983.3600000000001</v>
      </c>
      <c r="M29" s="23">
        <v>1378.88</v>
      </c>
      <c r="N29" s="23">
        <v>5335.42</v>
      </c>
      <c r="O29" s="23">
        <f t="shared" si="5"/>
        <v>8697.66</v>
      </c>
      <c r="P29" s="23">
        <f t="shared" si="0"/>
        <v>3864.9516911316782</v>
      </c>
      <c r="Q29" s="23">
        <f t="shared" si="1"/>
        <v>16949.033824362876</v>
      </c>
      <c r="R29" s="23">
        <v>394.328421052632</v>
      </c>
      <c r="S29" s="23">
        <v>93.183140258650184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>
        <v>54.756806625860321</v>
      </c>
      <c r="AE29" s="23">
        <v>76.339106672454278</v>
      </c>
      <c r="AF29" s="23">
        <f t="shared" si="2"/>
        <v>71.728382755123874</v>
      </c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>
        <v>23564.47885</v>
      </c>
      <c r="AT29" s="23">
        <f t="shared" si="3"/>
        <v>459.19839253561713</v>
      </c>
    </row>
    <row r="30" spans="1:46" x14ac:dyDescent="0.25">
      <c r="A30" s="61">
        <v>34820</v>
      </c>
      <c r="B30" s="10">
        <v>1995</v>
      </c>
      <c r="C30" s="10">
        <v>5</v>
      </c>
      <c r="D30" s="23"/>
      <c r="E30" s="23">
        <v>51.625006623899566</v>
      </c>
      <c r="F30" s="23"/>
      <c r="G30" s="23"/>
      <c r="H30" s="23">
        <v>6</v>
      </c>
      <c r="I30" s="23">
        <v>570.1</v>
      </c>
      <c r="J30" s="23">
        <v>1186.1300000000001</v>
      </c>
      <c r="K30" s="23">
        <v>264.22000000000003</v>
      </c>
      <c r="L30" s="23">
        <f t="shared" si="4"/>
        <v>2020.45</v>
      </c>
      <c r="M30" s="23">
        <v>1398.5</v>
      </c>
      <c r="N30" s="23">
        <v>5400.26</v>
      </c>
      <c r="O30" s="23">
        <f t="shared" si="5"/>
        <v>8819.2099999999991</v>
      </c>
      <c r="P30" s="23">
        <f t="shared" si="0"/>
        <v>3913.7040983247871</v>
      </c>
      <c r="Q30" s="23">
        <f t="shared" si="1"/>
        <v>17083.213304455414</v>
      </c>
      <c r="R30" s="23">
        <v>377.17136363636399</v>
      </c>
      <c r="S30" s="23">
        <v>88.448476067338348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>
        <v>53.903041341703755</v>
      </c>
      <c r="AE30" s="23">
        <v>76.438885424672577</v>
      </c>
      <c r="AF30" s="23">
        <f t="shared" si="2"/>
        <v>70.517827467307882</v>
      </c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>
        <v>23632.561450000001</v>
      </c>
      <c r="AT30" s="23">
        <f t="shared" si="3"/>
        <v>457.77352867320337</v>
      </c>
    </row>
    <row r="31" spans="1:46" x14ac:dyDescent="0.25">
      <c r="A31" s="61">
        <v>34851</v>
      </c>
      <c r="B31" s="10">
        <v>1995</v>
      </c>
      <c r="C31" s="10">
        <v>6</v>
      </c>
      <c r="D31" s="23"/>
      <c r="E31" s="23">
        <v>51.917063688026722</v>
      </c>
      <c r="F31" s="23"/>
      <c r="G31" s="23"/>
      <c r="H31" s="23">
        <v>6</v>
      </c>
      <c r="I31" s="23">
        <v>582.20000000000005</v>
      </c>
      <c r="J31" s="23">
        <v>1203.5</v>
      </c>
      <c r="K31" s="23">
        <v>255.07</v>
      </c>
      <c r="L31" s="23">
        <f t="shared" si="4"/>
        <v>2040.77</v>
      </c>
      <c r="M31" s="23">
        <v>1430.9</v>
      </c>
      <c r="N31" s="23">
        <v>5557.8</v>
      </c>
      <c r="O31" s="23">
        <f t="shared" si="5"/>
        <v>9029.4700000000012</v>
      </c>
      <c r="P31" s="23">
        <f t="shared" si="0"/>
        <v>3930.8270827162532</v>
      </c>
      <c r="Q31" s="23">
        <f t="shared" si="1"/>
        <v>17392.104557874693</v>
      </c>
      <c r="R31" s="23">
        <v>373.58800000000002</v>
      </c>
      <c r="S31" s="23">
        <v>87.412143278169907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>
        <v>56.002997256126477</v>
      </c>
      <c r="AE31" s="23">
        <v>76.417073702481645</v>
      </c>
      <c r="AF31" s="23">
        <f t="shared" si="2"/>
        <v>73.285974642480681</v>
      </c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>
        <v>23669.388159999999</v>
      </c>
      <c r="AT31" s="23">
        <f t="shared" si="3"/>
        <v>455.90768195657233</v>
      </c>
    </row>
    <row r="32" spans="1:46" x14ac:dyDescent="0.25">
      <c r="A32" s="61">
        <v>34881</v>
      </c>
      <c r="B32" s="10">
        <v>1995</v>
      </c>
      <c r="C32" s="10">
        <v>7</v>
      </c>
      <c r="D32" s="23"/>
      <c r="E32" s="23">
        <v>52.243629780833814</v>
      </c>
      <c r="F32" s="23"/>
      <c r="G32" s="23"/>
      <c r="H32" s="23">
        <v>5.77</v>
      </c>
      <c r="I32" s="23">
        <v>568.29999999999995</v>
      </c>
      <c r="J32" s="23">
        <v>1196.27</v>
      </c>
      <c r="K32" s="23">
        <v>207.19</v>
      </c>
      <c r="L32" s="23">
        <f t="shared" si="4"/>
        <v>1971.76</v>
      </c>
      <c r="M32" s="23">
        <v>1446.66</v>
      </c>
      <c r="N32" s="23">
        <v>5712.46</v>
      </c>
      <c r="O32" s="23">
        <f t="shared" si="5"/>
        <v>9130.880000000001</v>
      </c>
      <c r="P32" s="23">
        <f t="shared" si="0"/>
        <v>3774.163488011247</v>
      </c>
      <c r="Q32" s="23">
        <f t="shared" si="1"/>
        <v>17477.499244031798</v>
      </c>
      <c r="R32" s="23">
        <v>378.068095238095</v>
      </c>
      <c r="S32" s="23">
        <v>87.575080342388617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>
        <v>56.248606742393726</v>
      </c>
      <c r="AE32" s="23">
        <v>75.925003252568757</v>
      </c>
      <c r="AF32" s="23">
        <f t="shared" si="2"/>
        <v>74.084431126436172</v>
      </c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>
        <v>24076.91606</v>
      </c>
      <c r="AT32" s="23">
        <f t="shared" si="3"/>
        <v>460.85840821176822</v>
      </c>
    </row>
    <row r="33" spans="1:46" x14ac:dyDescent="0.25">
      <c r="A33" s="61">
        <v>34912</v>
      </c>
      <c r="B33" s="10">
        <v>1995</v>
      </c>
      <c r="C33" s="10">
        <v>8</v>
      </c>
      <c r="D33" s="23"/>
      <c r="E33" s="23">
        <v>53.072261988513958</v>
      </c>
      <c r="F33" s="23"/>
      <c r="G33" s="23"/>
      <c r="H33" s="23">
        <v>5.7</v>
      </c>
      <c r="I33" s="23">
        <v>557.5</v>
      </c>
      <c r="J33" s="23">
        <v>1226.31</v>
      </c>
      <c r="K33" s="23">
        <v>160.94999999999999</v>
      </c>
      <c r="L33" s="23">
        <f t="shared" si="4"/>
        <v>1944.76</v>
      </c>
      <c r="M33" s="23">
        <v>1461.87</v>
      </c>
      <c r="N33" s="23">
        <v>5842.77</v>
      </c>
      <c r="O33" s="23">
        <f t="shared" si="5"/>
        <v>9249.4000000000015</v>
      </c>
      <c r="P33" s="23">
        <f t="shared" si="0"/>
        <v>3664.3623752477147</v>
      </c>
      <c r="Q33" s="23">
        <f t="shared" si="1"/>
        <v>17427.936276772569</v>
      </c>
      <c r="R33" s="23">
        <v>387.274090909091</v>
      </c>
      <c r="S33" s="23">
        <v>86.567258773179702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>
        <v>55.587898993002341</v>
      </c>
      <c r="AE33" s="23">
        <v>75.835137301650803</v>
      </c>
      <c r="AF33" s="23">
        <f t="shared" si="2"/>
        <v>73.300980219616861</v>
      </c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24511.823280000001</v>
      </c>
      <c r="AT33" s="23">
        <f t="shared" si="3"/>
        <v>461.85751957029674</v>
      </c>
    </row>
    <row r="34" spans="1:46" x14ac:dyDescent="0.25">
      <c r="A34" s="61">
        <v>34943</v>
      </c>
      <c r="B34" s="10">
        <v>1995</v>
      </c>
      <c r="C34" s="10">
        <v>9</v>
      </c>
      <c r="D34" s="23"/>
      <c r="E34" s="23">
        <v>53.440420821474511</v>
      </c>
      <c r="F34" s="23"/>
      <c r="G34" s="23"/>
      <c r="H34" s="23">
        <v>5.9</v>
      </c>
      <c r="I34" s="23">
        <v>597.9</v>
      </c>
      <c r="J34" s="23">
        <v>1225.03</v>
      </c>
      <c r="K34" s="23">
        <v>203</v>
      </c>
      <c r="L34" s="23">
        <f t="shared" si="4"/>
        <v>2025.9299999999998</v>
      </c>
      <c r="M34" s="23">
        <v>1475.17</v>
      </c>
      <c r="N34" s="23">
        <v>5952.49</v>
      </c>
      <c r="O34" s="23">
        <f t="shared" si="5"/>
        <v>9453.59</v>
      </c>
      <c r="P34" s="23">
        <f t="shared" si="0"/>
        <v>3791.0068237821579</v>
      </c>
      <c r="Q34" s="23">
        <f t="shared" si="1"/>
        <v>17689.96174558784</v>
      </c>
      <c r="R34" s="23">
        <v>394.56277777777802</v>
      </c>
      <c r="S34" s="23">
        <v>86.824270957396621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>
        <v>54.578538579721169</v>
      </c>
      <c r="AE34" s="23">
        <v>75.825627477848059</v>
      </c>
      <c r="AF34" s="23">
        <f t="shared" si="2"/>
        <v>71.97901342216511</v>
      </c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>
        <v>24940.39746</v>
      </c>
      <c r="AT34" s="23">
        <f t="shared" si="3"/>
        <v>466.69537920214026</v>
      </c>
    </row>
    <row r="35" spans="1:46" x14ac:dyDescent="0.25">
      <c r="A35" s="61">
        <v>34973</v>
      </c>
      <c r="B35" s="10">
        <v>1995</v>
      </c>
      <c r="C35" s="10">
        <v>10</v>
      </c>
      <c r="D35" s="23"/>
      <c r="E35" s="23">
        <v>53.935431088815648</v>
      </c>
      <c r="F35" s="23"/>
      <c r="G35" s="23"/>
      <c r="H35" s="23">
        <v>6.38</v>
      </c>
      <c r="I35" s="23">
        <v>584.29999999999995</v>
      </c>
      <c r="J35" s="23">
        <v>1266.1099999999999</v>
      </c>
      <c r="K35" s="23">
        <v>166.32</v>
      </c>
      <c r="L35" s="23">
        <f t="shared" si="4"/>
        <v>2016.7299999999998</v>
      </c>
      <c r="M35" s="23">
        <v>1501.15</v>
      </c>
      <c r="N35" s="23">
        <v>6069.12</v>
      </c>
      <c r="O35" s="23">
        <f t="shared" si="5"/>
        <v>9587</v>
      </c>
      <c r="P35" s="23">
        <f t="shared" si="0"/>
        <v>3739.1561711614841</v>
      </c>
      <c r="Q35" s="23">
        <f t="shared" si="1"/>
        <v>17774.957586253564</v>
      </c>
      <c r="R35" s="23">
        <v>406.61714285714299</v>
      </c>
      <c r="S35" s="23">
        <v>89.557412583433873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>
        <v>54.113465049166194</v>
      </c>
      <c r="AE35" s="23">
        <v>75.881542269512337</v>
      </c>
      <c r="AF35" s="23">
        <f t="shared" si="2"/>
        <v>71.313080138736041</v>
      </c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>
        <v>25612.572629999999</v>
      </c>
      <c r="AT35" s="23">
        <f t="shared" si="3"/>
        <v>474.87471802762997</v>
      </c>
    </row>
    <row r="36" spans="1:46" x14ac:dyDescent="0.25">
      <c r="A36" s="61">
        <v>35004</v>
      </c>
      <c r="B36" s="10">
        <v>1995</v>
      </c>
      <c r="C36" s="10">
        <v>11</v>
      </c>
      <c r="D36" s="23"/>
      <c r="E36" s="23">
        <v>53.936269183808051</v>
      </c>
      <c r="F36" s="23"/>
      <c r="G36" s="23"/>
      <c r="H36" s="23">
        <v>6.5</v>
      </c>
      <c r="I36" s="23">
        <v>590.79999999999995</v>
      </c>
      <c r="J36" s="23">
        <v>1243.8499999999999</v>
      </c>
      <c r="K36" s="23">
        <v>213.18</v>
      </c>
      <c r="L36" s="23">
        <f t="shared" si="4"/>
        <v>2047.83</v>
      </c>
      <c r="M36" s="23">
        <v>1512.31</v>
      </c>
      <c r="N36" s="23">
        <v>6069.31</v>
      </c>
      <c r="O36" s="23">
        <f t="shared" si="5"/>
        <v>9629.4500000000007</v>
      </c>
      <c r="P36" s="23">
        <f t="shared" si="0"/>
        <v>3796.7587135499707</v>
      </c>
      <c r="Q36" s="23">
        <f t="shared" si="1"/>
        <v>17853.385385600257</v>
      </c>
      <c r="R36" s="23">
        <v>412.30952380952402</v>
      </c>
      <c r="S36" s="23">
        <v>90.586903196388789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>
        <v>54.902778232021028</v>
      </c>
      <c r="AE36" s="23">
        <v>76.135762563642004</v>
      </c>
      <c r="AF36" s="23">
        <f t="shared" si="2"/>
        <v>72.111681006843156</v>
      </c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>
        <v>26333.50719</v>
      </c>
      <c r="AT36" s="23">
        <f t="shared" si="3"/>
        <v>488.23375417863451</v>
      </c>
    </row>
    <row r="37" spans="1:46" x14ac:dyDescent="0.25">
      <c r="A37" s="61">
        <v>35034</v>
      </c>
      <c r="B37" s="10">
        <v>1995</v>
      </c>
      <c r="C37" s="10">
        <v>12</v>
      </c>
      <c r="D37" s="23"/>
      <c r="E37" s="23">
        <v>53.922918895161523</v>
      </c>
      <c r="F37" s="23"/>
      <c r="G37" s="23"/>
      <c r="H37" s="23">
        <v>6.68</v>
      </c>
      <c r="I37" s="23">
        <v>666.3</v>
      </c>
      <c r="J37" s="23">
        <v>1344.41</v>
      </c>
      <c r="K37" s="23">
        <v>281.27</v>
      </c>
      <c r="L37" s="23">
        <f t="shared" si="4"/>
        <v>2291.98</v>
      </c>
      <c r="M37" s="23">
        <v>1515.43</v>
      </c>
      <c r="N37" s="23">
        <v>6161.63</v>
      </c>
      <c r="O37" s="23">
        <f t="shared" si="5"/>
        <v>9969.0400000000009</v>
      </c>
      <c r="P37" s="23">
        <f t="shared" si="0"/>
        <v>4250.4746533772268</v>
      </c>
      <c r="Q37" s="23">
        <f t="shared" si="1"/>
        <v>18487.574864747388</v>
      </c>
      <c r="R37" s="23">
        <v>408.98421052631602</v>
      </c>
      <c r="S37" s="23">
        <v>89.289011996597068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>
        <v>54.177791193667602</v>
      </c>
      <c r="AE37" s="23">
        <v>76.692502430808148</v>
      </c>
      <c r="AF37" s="23">
        <f t="shared" si="2"/>
        <v>70.642878347263107</v>
      </c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>
        <v>26661.471730000001</v>
      </c>
      <c r="AT37" s="23">
        <f t="shared" si="3"/>
        <v>494.43673073106436</v>
      </c>
    </row>
    <row r="38" spans="1:46" x14ac:dyDescent="0.25">
      <c r="A38" s="61">
        <v>35065</v>
      </c>
      <c r="B38" s="10">
        <v>1996</v>
      </c>
      <c r="C38" s="10">
        <v>1</v>
      </c>
      <c r="D38" s="23"/>
      <c r="E38" s="23">
        <v>54.827153122554961</v>
      </c>
      <c r="F38" s="23"/>
      <c r="G38" s="23"/>
      <c r="H38" s="23">
        <v>6.7</v>
      </c>
      <c r="I38" s="23">
        <v>655.9</v>
      </c>
      <c r="J38" s="23">
        <v>1443.25</v>
      </c>
      <c r="K38" s="23">
        <v>283.38</v>
      </c>
      <c r="L38" s="23">
        <f t="shared" si="4"/>
        <v>2382.5300000000002</v>
      </c>
      <c r="M38" s="23">
        <v>1530.22</v>
      </c>
      <c r="N38" s="23">
        <v>6510.25</v>
      </c>
      <c r="O38" s="23">
        <f t="shared" si="5"/>
        <v>10423</v>
      </c>
      <c r="P38" s="23">
        <f t="shared" si="0"/>
        <v>4345.5292939874853</v>
      </c>
      <c r="Q38" s="23">
        <f t="shared" si="1"/>
        <v>19010.653310233894</v>
      </c>
      <c r="R38" s="23">
        <v>408.53181818181798</v>
      </c>
      <c r="S38" s="23">
        <v>87.866872471184834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>
        <v>51.824080231019266</v>
      </c>
      <c r="AE38" s="23">
        <v>75.64783289174764</v>
      </c>
      <c r="AF38" s="23">
        <f t="shared" si="2"/>
        <v>68.507025581525568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>
        <v>27153.13078</v>
      </c>
      <c r="AT38" s="23">
        <f t="shared" si="3"/>
        <v>495.24969351052556</v>
      </c>
    </row>
    <row r="39" spans="1:46" x14ac:dyDescent="0.25">
      <c r="A39" s="61">
        <v>35096</v>
      </c>
      <c r="B39" s="10">
        <v>1996</v>
      </c>
      <c r="C39" s="10">
        <v>2</v>
      </c>
      <c r="D39" s="23"/>
      <c r="E39" s="23">
        <v>54.59632056950263</v>
      </c>
      <c r="F39" s="23"/>
      <c r="G39" s="23"/>
      <c r="H39" s="23">
        <v>6.7</v>
      </c>
      <c r="I39" s="23">
        <v>673.9</v>
      </c>
      <c r="J39" s="23">
        <v>1374.4</v>
      </c>
      <c r="K39" s="23">
        <v>288.64999999999998</v>
      </c>
      <c r="L39" s="23">
        <f t="shared" si="4"/>
        <v>2336.9500000000003</v>
      </c>
      <c r="M39" s="23">
        <v>1543.07</v>
      </c>
      <c r="N39" s="23">
        <v>6719.32</v>
      </c>
      <c r="O39" s="23">
        <f t="shared" si="5"/>
        <v>10599.34</v>
      </c>
      <c r="P39" s="23">
        <f t="shared" si="0"/>
        <v>4280.4166574284036</v>
      </c>
      <c r="Q39" s="23">
        <f t="shared" si="1"/>
        <v>19414.018910865518</v>
      </c>
      <c r="R39" s="23">
        <v>410.965714285714</v>
      </c>
      <c r="S39" s="23">
        <v>88.180612565444349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>
        <v>50.151375496673054</v>
      </c>
      <c r="AE39" s="23">
        <v>76.483615875033522</v>
      </c>
      <c r="AF39" s="23">
        <f t="shared" si="2"/>
        <v>65.57139711937171</v>
      </c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>
        <v>27271.84907</v>
      </c>
      <c r="AT39" s="23">
        <f t="shared" si="3"/>
        <v>499.51807714371853</v>
      </c>
    </row>
    <row r="40" spans="1:46" x14ac:dyDescent="0.25">
      <c r="A40" s="61">
        <v>35125</v>
      </c>
      <c r="B40" s="10">
        <v>1996</v>
      </c>
      <c r="C40" s="10">
        <v>3</v>
      </c>
      <c r="D40" s="23"/>
      <c r="E40" s="23">
        <v>54.895921460324445</v>
      </c>
      <c r="F40" s="23"/>
      <c r="G40" s="23"/>
      <c r="H40" s="23">
        <v>6.7</v>
      </c>
      <c r="I40" s="23">
        <v>667.1</v>
      </c>
      <c r="J40" s="23">
        <v>1386.13</v>
      </c>
      <c r="K40" s="23">
        <v>267.04000000000002</v>
      </c>
      <c r="L40" s="23">
        <f t="shared" si="4"/>
        <v>2320.27</v>
      </c>
      <c r="M40" s="23">
        <v>1558.87</v>
      </c>
      <c r="N40" s="23">
        <v>6808.09</v>
      </c>
      <c r="O40" s="23">
        <f t="shared" si="5"/>
        <v>10687.23</v>
      </c>
      <c r="P40" s="23">
        <f t="shared" si="0"/>
        <v>4226.6710135778585</v>
      </c>
      <c r="Q40" s="23">
        <f t="shared" si="1"/>
        <v>19468.167608269592</v>
      </c>
      <c r="R40" s="23">
        <v>411.54666666666702</v>
      </c>
      <c r="S40" s="23">
        <v>87.972045095208244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>
        <v>49.690242078125742</v>
      </c>
      <c r="AE40" s="23">
        <v>75.702917286117355</v>
      </c>
      <c r="AF40" s="23">
        <f t="shared" si="2"/>
        <v>65.638477167693111</v>
      </c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>
        <v>27403.38438</v>
      </c>
      <c r="AT40" s="23">
        <f t="shared" si="3"/>
        <v>499.18798429871623</v>
      </c>
    </row>
    <row r="41" spans="1:46" x14ac:dyDescent="0.25">
      <c r="A41" s="61">
        <v>35156</v>
      </c>
      <c r="B41" s="10">
        <v>1996</v>
      </c>
      <c r="C41" s="10">
        <v>4</v>
      </c>
      <c r="D41" s="23"/>
      <c r="E41" s="23">
        <v>55.62592846393553</v>
      </c>
      <c r="F41" s="23"/>
      <c r="G41" s="23"/>
      <c r="H41" s="23">
        <v>7.31</v>
      </c>
      <c r="I41" s="23">
        <v>662.7</v>
      </c>
      <c r="J41" s="23">
        <v>1382.24</v>
      </c>
      <c r="K41" s="23">
        <v>283.45999999999998</v>
      </c>
      <c r="L41" s="23">
        <f t="shared" si="4"/>
        <v>2328.4</v>
      </c>
      <c r="M41" s="23">
        <v>1574.92</v>
      </c>
      <c r="N41" s="23">
        <v>6963.27</v>
      </c>
      <c r="O41" s="23">
        <f t="shared" si="5"/>
        <v>10866.59</v>
      </c>
      <c r="P41" s="23">
        <f t="shared" si="0"/>
        <v>4185.8177729286681</v>
      </c>
      <c r="Q41" s="23">
        <f t="shared" si="1"/>
        <v>19535.116626494131</v>
      </c>
      <c r="R41" s="23">
        <v>408.42476190476202</v>
      </c>
      <c r="S41" s="23">
        <v>86.347772020598043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>
        <v>49.651614883865705</v>
      </c>
      <c r="AE41" s="23">
        <v>75.684305803096692</v>
      </c>
      <c r="AF41" s="23">
        <f t="shared" si="2"/>
        <v>65.60358102912555</v>
      </c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>
        <v>27312.778989999999</v>
      </c>
      <c r="AT41" s="23">
        <f t="shared" si="3"/>
        <v>491.00805585129143</v>
      </c>
    </row>
    <row r="42" spans="1:46" x14ac:dyDescent="0.25">
      <c r="A42" s="61">
        <v>35186</v>
      </c>
      <c r="B42" s="10">
        <v>1996</v>
      </c>
      <c r="C42" s="10">
        <v>5</v>
      </c>
      <c r="D42" s="23"/>
      <c r="E42" s="23">
        <v>56.062897330644638</v>
      </c>
      <c r="F42" s="23"/>
      <c r="G42" s="23"/>
      <c r="H42" s="23">
        <v>7.5</v>
      </c>
      <c r="I42" s="23">
        <v>664.7</v>
      </c>
      <c r="J42" s="23">
        <v>1367.13</v>
      </c>
      <c r="K42" s="23">
        <v>285.14</v>
      </c>
      <c r="L42" s="23">
        <f t="shared" si="4"/>
        <v>2316.9700000000003</v>
      </c>
      <c r="M42" s="23">
        <v>1591.54</v>
      </c>
      <c r="N42" s="23">
        <v>7119.53</v>
      </c>
      <c r="O42" s="23">
        <f t="shared" si="5"/>
        <v>11028.04</v>
      </c>
      <c r="P42" s="23">
        <f t="shared" si="0"/>
        <v>4132.8046004028356</v>
      </c>
      <c r="Q42" s="23">
        <f t="shared" si="1"/>
        <v>19670.83494625588</v>
      </c>
      <c r="R42" s="23">
        <v>406.230476190476</v>
      </c>
      <c r="S42" s="23">
        <v>85.151075232507267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>
        <v>50.015620539040242</v>
      </c>
      <c r="AE42" s="23">
        <v>75.807624198901664</v>
      </c>
      <c r="AF42" s="23">
        <f t="shared" si="2"/>
        <v>65.977032082961514</v>
      </c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>
        <v>27482.951410000001</v>
      </c>
      <c r="AT42" s="23">
        <f t="shared" si="3"/>
        <v>490.21639477375879</v>
      </c>
    </row>
    <row r="43" spans="1:46" x14ac:dyDescent="0.25">
      <c r="A43" s="61">
        <v>35217</v>
      </c>
      <c r="B43" s="10">
        <v>1996</v>
      </c>
      <c r="C43" s="10">
        <v>6</v>
      </c>
      <c r="D43" s="23"/>
      <c r="E43" s="23">
        <v>56.199830846571672</v>
      </c>
      <c r="F43" s="23"/>
      <c r="G43" s="23"/>
      <c r="H43" s="23">
        <v>7.5</v>
      </c>
      <c r="I43" s="23">
        <v>669</v>
      </c>
      <c r="J43" s="23">
        <v>1386.58</v>
      </c>
      <c r="K43" s="23">
        <v>291.02999999999997</v>
      </c>
      <c r="L43" s="23">
        <f t="shared" si="4"/>
        <v>2346.6099999999997</v>
      </c>
      <c r="M43" s="23">
        <v>1624.18</v>
      </c>
      <c r="N43" s="23">
        <v>7355.95</v>
      </c>
      <c r="O43" s="23">
        <f t="shared" si="5"/>
        <v>11326.74</v>
      </c>
      <c r="P43" s="23">
        <f t="shared" si="0"/>
        <v>4175.4752009954655</v>
      </c>
      <c r="Q43" s="23">
        <f t="shared" si="1"/>
        <v>20154.40229868763</v>
      </c>
      <c r="R43" s="23">
        <v>409.84684210526302</v>
      </c>
      <c r="S43" s="23">
        <v>85.312646521002549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>
        <v>46.421956650099482</v>
      </c>
      <c r="AE43" s="23">
        <v>75.682966973697518</v>
      </c>
      <c r="AF43" s="23">
        <f t="shared" si="2"/>
        <v>61.337390044754372</v>
      </c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>
        <v>27766.59879</v>
      </c>
      <c r="AT43" s="23">
        <f t="shared" si="3"/>
        <v>494.06908120069244</v>
      </c>
    </row>
    <row r="44" spans="1:46" x14ac:dyDescent="0.25">
      <c r="A44" s="61">
        <v>35247</v>
      </c>
      <c r="B44" s="10">
        <v>1996</v>
      </c>
      <c r="C44" s="10">
        <v>7</v>
      </c>
      <c r="D44" s="23"/>
      <c r="E44" s="23">
        <v>56.251787472937814</v>
      </c>
      <c r="F44" s="23"/>
      <c r="G44" s="23"/>
      <c r="H44" s="23">
        <v>7.5</v>
      </c>
      <c r="I44" s="23">
        <v>653.6</v>
      </c>
      <c r="J44" s="23">
        <v>1340.64</v>
      </c>
      <c r="K44" s="23">
        <v>277.39999999999998</v>
      </c>
      <c r="L44" s="23">
        <f t="shared" si="4"/>
        <v>2271.6400000000003</v>
      </c>
      <c r="M44" s="23">
        <v>1647.38</v>
      </c>
      <c r="N44" s="23">
        <v>7572.46</v>
      </c>
      <c r="O44" s="23">
        <f t="shared" si="5"/>
        <v>11491.48</v>
      </c>
      <c r="P44" s="23">
        <f t="shared" si="0"/>
        <v>4038.3427834944164</v>
      </c>
      <c r="Q44" s="23">
        <f t="shared" si="1"/>
        <v>20428.648610550266</v>
      </c>
      <c r="R44" s="23">
        <v>410.72304347826099</v>
      </c>
      <c r="S44" s="23">
        <v>85.44366867830982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>
        <v>44.896617569027441</v>
      </c>
      <c r="AE44" s="23">
        <v>75.527471555214078</v>
      </c>
      <c r="AF44" s="23">
        <f t="shared" si="2"/>
        <v>59.444089209587709</v>
      </c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>
        <v>28044.047490000001</v>
      </c>
      <c r="AT44" s="23">
        <f t="shared" si="3"/>
        <v>498.54500185423831</v>
      </c>
    </row>
    <row r="45" spans="1:46" x14ac:dyDescent="0.25">
      <c r="A45" s="61">
        <v>35278</v>
      </c>
      <c r="B45" s="10">
        <v>1996</v>
      </c>
      <c r="C45" s="10">
        <v>8</v>
      </c>
      <c r="D45" s="23"/>
      <c r="E45" s="23">
        <v>56.454587493481434</v>
      </c>
      <c r="F45" s="23"/>
      <c r="G45" s="23"/>
      <c r="H45" s="23">
        <v>7.5</v>
      </c>
      <c r="I45" s="23">
        <v>645.9</v>
      </c>
      <c r="J45" s="23">
        <v>1329.22</v>
      </c>
      <c r="K45" s="23">
        <v>302.93</v>
      </c>
      <c r="L45" s="23">
        <f t="shared" si="4"/>
        <v>2278.0499999999997</v>
      </c>
      <c r="M45" s="23">
        <v>1653.36</v>
      </c>
      <c r="N45" s="23">
        <v>7624.72</v>
      </c>
      <c r="O45" s="23">
        <f t="shared" si="5"/>
        <v>11556.130000000001</v>
      </c>
      <c r="P45" s="23">
        <f t="shared" si="0"/>
        <v>4035.1902319063734</v>
      </c>
      <c r="Q45" s="23">
        <f t="shared" si="1"/>
        <v>20469.780248300172</v>
      </c>
      <c r="R45" s="23">
        <v>411.100476190476</v>
      </c>
      <c r="S45" s="23">
        <v>85.692402957076681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>
        <v>45.004900222841073</v>
      </c>
      <c r="AE45" s="23">
        <v>75.236823247578428</v>
      </c>
      <c r="AF45" s="23">
        <f t="shared" si="2"/>
        <v>59.817650826039625</v>
      </c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>
        <v>28257.723170000001</v>
      </c>
      <c r="AT45" s="23">
        <f t="shared" si="3"/>
        <v>500.53900709597423</v>
      </c>
    </row>
    <row r="46" spans="1:46" x14ac:dyDescent="0.25">
      <c r="A46" s="61">
        <v>35309</v>
      </c>
      <c r="B46" s="10">
        <v>1996</v>
      </c>
      <c r="C46" s="10">
        <v>9</v>
      </c>
      <c r="D46" s="23"/>
      <c r="E46" s="23">
        <v>56.789623019248921</v>
      </c>
      <c r="F46" s="23"/>
      <c r="G46" s="23"/>
      <c r="H46" s="23">
        <v>7.5</v>
      </c>
      <c r="I46" s="23">
        <v>685.9</v>
      </c>
      <c r="J46" s="23">
        <v>1391.8</v>
      </c>
      <c r="K46" s="23">
        <v>290.91000000000003</v>
      </c>
      <c r="L46" s="23">
        <f t="shared" si="4"/>
        <v>2368.6099999999997</v>
      </c>
      <c r="M46" s="23">
        <v>1662.87</v>
      </c>
      <c r="N46" s="23">
        <v>7620.95</v>
      </c>
      <c r="O46" s="23">
        <f t="shared" si="5"/>
        <v>11652.43</v>
      </c>
      <c r="P46" s="23">
        <f t="shared" si="0"/>
        <v>4170.8500146182623</v>
      </c>
      <c r="Q46" s="23">
        <f t="shared" si="1"/>
        <v>20518.590158716837</v>
      </c>
      <c r="R46" s="23">
        <v>411.84444444444398</v>
      </c>
      <c r="S46" s="23">
        <v>85.2369448013946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>
        <v>44.451334805330276</v>
      </c>
      <c r="AE46" s="23">
        <v>75.108234348803748</v>
      </c>
      <c r="AF46" s="23">
        <f t="shared" si="2"/>
        <v>59.183037906200305</v>
      </c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>
        <v>28585.712640000002</v>
      </c>
      <c r="AT46" s="23">
        <f t="shared" si="3"/>
        <v>503.36154952658927</v>
      </c>
    </row>
    <row r="47" spans="1:46" x14ac:dyDescent="0.25">
      <c r="A47" s="61">
        <v>35339</v>
      </c>
      <c r="B47" s="10">
        <v>1996</v>
      </c>
      <c r="C47" s="10">
        <v>10</v>
      </c>
      <c r="D47" s="23"/>
      <c r="E47" s="23">
        <v>57.280548982209567</v>
      </c>
      <c r="F47" s="23"/>
      <c r="G47" s="23"/>
      <c r="H47" s="23">
        <v>7.5</v>
      </c>
      <c r="I47" s="23">
        <v>666.7</v>
      </c>
      <c r="J47" s="23">
        <v>1387.43</v>
      </c>
      <c r="K47" s="23">
        <v>277.89</v>
      </c>
      <c r="L47" s="23">
        <f t="shared" si="4"/>
        <v>2332.02</v>
      </c>
      <c r="M47" s="23">
        <v>1675.84</v>
      </c>
      <c r="N47" s="23">
        <v>7828.83</v>
      </c>
      <c r="O47" s="23">
        <f t="shared" si="5"/>
        <v>11836.689999999999</v>
      </c>
      <c r="P47" s="23">
        <f t="shared" si="0"/>
        <v>4071.2249471007835</v>
      </c>
      <c r="Q47" s="23">
        <f t="shared" si="1"/>
        <v>20664.414378563808</v>
      </c>
      <c r="R47" s="23">
        <v>415.552608695652</v>
      </c>
      <c r="S47" s="23">
        <v>85.085289175427917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>
        <v>45.055884287808567</v>
      </c>
      <c r="AE47" s="23">
        <v>75.460142778717255</v>
      </c>
      <c r="AF47" s="23">
        <f t="shared" si="2"/>
        <v>59.708188493536895</v>
      </c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>
        <v>29009.120510000001</v>
      </c>
      <c r="AT47" s="23">
        <f t="shared" si="3"/>
        <v>506.4392891731847</v>
      </c>
    </row>
    <row r="48" spans="1:46" x14ac:dyDescent="0.25">
      <c r="A48" s="61">
        <v>35370</v>
      </c>
      <c r="B48" s="10">
        <v>1996</v>
      </c>
      <c r="C48" s="10">
        <v>11</v>
      </c>
      <c r="D48" s="23"/>
      <c r="E48" s="23">
        <v>57.472019845440286</v>
      </c>
      <c r="F48" s="23"/>
      <c r="G48" s="23"/>
      <c r="H48" s="23">
        <v>7.5</v>
      </c>
      <c r="I48" s="23">
        <v>670.6</v>
      </c>
      <c r="J48" s="23">
        <v>1406.48</v>
      </c>
      <c r="K48" s="23">
        <v>317.52</v>
      </c>
      <c r="L48" s="23">
        <f t="shared" si="4"/>
        <v>2394.6</v>
      </c>
      <c r="M48" s="23">
        <v>1681.7</v>
      </c>
      <c r="N48" s="23">
        <v>7880.48</v>
      </c>
      <c r="O48" s="23">
        <f t="shared" si="5"/>
        <v>11956.779999999999</v>
      </c>
      <c r="P48" s="23">
        <f t="shared" si="0"/>
        <v>4166.5492294159949</v>
      </c>
      <c r="Q48" s="23">
        <f t="shared" si="1"/>
        <v>20804.523718072571</v>
      </c>
      <c r="R48" s="23">
        <v>420.03</v>
      </c>
      <c r="S48" s="23">
        <v>86.133819250623404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>
        <v>46.664952333753703</v>
      </c>
      <c r="AE48" s="23">
        <v>75.839730167649392</v>
      </c>
      <c r="AF48" s="23">
        <f t="shared" si="2"/>
        <v>61.531010501484296</v>
      </c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>
        <v>29654.109209999999</v>
      </c>
      <c r="AT48" s="23">
        <f t="shared" si="3"/>
        <v>515.97471760604378</v>
      </c>
    </row>
    <row r="49" spans="1:46" x14ac:dyDescent="0.25">
      <c r="A49" s="61">
        <v>35400</v>
      </c>
      <c r="B49" s="10">
        <v>1996</v>
      </c>
      <c r="C49" s="10">
        <v>12</v>
      </c>
      <c r="D49" s="23"/>
      <c r="E49" s="23">
        <v>57.502521830307224</v>
      </c>
      <c r="F49" s="23"/>
      <c r="G49" s="23"/>
      <c r="H49" s="23">
        <v>7.5</v>
      </c>
      <c r="I49" s="23">
        <v>748.2</v>
      </c>
      <c r="J49" s="23">
        <v>1530.11</v>
      </c>
      <c r="K49" s="23">
        <v>310.69</v>
      </c>
      <c r="L49" s="23">
        <f t="shared" si="4"/>
        <v>2589</v>
      </c>
      <c r="M49" s="23">
        <v>1683.3</v>
      </c>
      <c r="N49" s="23">
        <v>7993.65</v>
      </c>
      <c r="O49" s="23">
        <f t="shared" si="5"/>
        <v>12265.95</v>
      </c>
      <c r="P49" s="23">
        <f t="shared" si="0"/>
        <v>4502.4112292679383</v>
      </c>
      <c r="Q49" s="23">
        <f t="shared" si="1"/>
        <v>21331.151416623819</v>
      </c>
      <c r="R49" s="23">
        <v>422.41</v>
      </c>
      <c r="S49" s="23">
        <v>85.602708220716877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>
        <v>46.932833928706508</v>
      </c>
      <c r="AE49" s="23">
        <v>76.49375076398789</v>
      </c>
      <c r="AF49" s="23">
        <f t="shared" si="2"/>
        <v>61.355121771335313</v>
      </c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30202.513480000001</v>
      </c>
      <c r="AT49" s="23">
        <f t="shared" si="3"/>
        <v>525.23806815167359</v>
      </c>
    </row>
    <row r="50" spans="1:46" x14ac:dyDescent="0.25">
      <c r="A50" s="61">
        <v>35431</v>
      </c>
      <c r="B50" s="10">
        <v>1997</v>
      </c>
      <c r="C50" s="10">
        <v>1</v>
      </c>
      <c r="D50" s="23"/>
      <c r="E50" s="23">
        <v>58.5961717760865</v>
      </c>
      <c r="F50" s="23"/>
      <c r="G50" s="23"/>
      <c r="H50" s="23">
        <v>7.5</v>
      </c>
      <c r="I50" s="23">
        <v>738.5</v>
      </c>
      <c r="J50" s="23">
        <v>1608.11</v>
      </c>
      <c r="K50" s="23">
        <v>363.8</v>
      </c>
      <c r="L50" s="23">
        <f t="shared" si="4"/>
        <v>2710.41</v>
      </c>
      <c r="M50" s="23">
        <v>1694.61</v>
      </c>
      <c r="N50" s="23">
        <v>8249.93</v>
      </c>
      <c r="O50" s="23">
        <f t="shared" si="5"/>
        <v>12654.95</v>
      </c>
      <c r="P50" s="23">
        <f t="shared" si="0"/>
        <v>4625.5752173662249</v>
      </c>
      <c r="Q50" s="23">
        <f t="shared" si="1"/>
        <v>21596.88869839202</v>
      </c>
      <c r="R50" s="23">
        <v>423.79318181818201</v>
      </c>
      <c r="S50" s="23">
        <v>84.570008755470766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>
        <v>48.122380554758067</v>
      </c>
      <c r="AE50" s="23">
        <v>73.242308510268998</v>
      </c>
      <c r="AF50" s="23">
        <f t="shared" si="2"/>
        <v>65.702981696721139</v>
      </c>
      <c r="AG50" s="23"/>
      <c r="AH50" s="23"/>
      <c r="AI50" s="23"/>
      <c r="AJ50" s="23"/>
      <c r="AK50" s="23"/>
      <c r="AL50" s="23"/>
      <c r="AM50" s="23">
        <v>2680</v>
      </c>
      <c r="AN50" s="23"/>
      <c r="AO50" s="23"/>
      <c r="AP50" s="23"/>
      <c r="AQ50" s="23"/>
      <c r="AR50" s="23"/>
      <c r="AS50" s="23">
        <v>30306.307870000001</v>
      </c>
      <c r="AT50" s="23">
        <f t="shared" si="3"/>
        <v>517.20627732831201</v>
      </c>
    </row>
    <row r="51" spans="1:46" x14ac:dyDescent="0.25">
      <c r="A51" s="61">
        <v>35462</v>
      </c>
      <c r="B51" s="10">
        <v>1997</v>
      </c>
      <c r="C51" s="10">
        <v>2</v>
      </c>
      <c r="D51" s="23"/>
      <c r="E51" s="23">
        <v>58.532184676584855</v>
      </c>
      <c r="F51" s="23"/>
      <c r="G51" s="23"/>
      <c r="H51" s="23">
        <v>7.31</v>
      </c>
      <c r="I51" s="23">
        <v>753.5</v>
      </c>
      <c r="J51" s="23">
        <v>1569.62</v>
      </c>
      <c r="K51" s="23">
        <v>342.81</v>
      </c>
      <c r="L51" s="23">
        <f t="shared" si="4"/>
        <v>2665.93</v>
      </c>
      <c r="M51" s="23">
        <v>1707.38</v>
      </c>
      <c r="N51" s="23">
        <v>8373.08</v>
      </c>
      <c r="O51" s="23">
        <f t="shared" si="5"/>
        <v>12746.39</v>
      </c>
      <c r="P51" s="23">
        <f t="shared" si="0"/>
        <v>4554.6394940328873</v>
      </c>
      <c r="Q51" s="23">
        <f t="shared" si="1"/>
        <v>21776.720056545317</v>
      </c>
      <c r="R51" s="23">
        <v>416.19150000000002</v>
      </c>
      <c r="S51" s="23">
        <v>80.83671205383159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>
        <v>47.419488334132879</v>
      </c>
      <c r="AE51" s="23">
        <v>72.233172987260275</v>
      </c>
      <c r="AF51" s="23">
        <f t="shared" si="2"/>
        <v>65.647799166314101</v>
      </c>
      <c r="AG51" s="23"/>
      <c r="AH51" s="23"/>
      <c r="AI51" s="23"/>
      <c r="AJ51" s="23"/>
      <c r="AK51" s="23"/>
      <c r="AL51" s="23"/>
      <c r="AM51" s="23">
        <v>2469</v>
      </c>
      <c r="AN51" s="23"/>
      <c r="AO51" s="23"/>
      <c r="AP51" s="23"/>
      <c r="AQ51" s="23"/>
      <c r="AR51" s="23"/>
      <c r="AS51" s="23">
        <v>30419.068950000001</v>
      </c>
      <c r="AT51" s="23">
        <f t="shared" si="3"/>
        <v>519.69816466066072</v>
      </c>
    </row>
    <row r="52" spans="1:46" x14ac:dyDescent="0.25">
      <c r="A52" s="61">
        <v>35490</v>
      </c>
      <c r="B52" s="10">
        <v>1997</v>
      </c>
      <c r="C52" s="10">
        <v>3</v>
      </c>
      <c r="D52" s="23"/>
      <c r="E52" s="23">
        <v>58.613789050864817</v>
      </c>
      <c r="F52" s="23"/>
      <c r="G52" s="23"/>
      <c r="H52" s="23">
        <v>7.25</v>
      </c>
      <c r="I52" s="23">
        <v>746.7</v>
      </c>
      <c r="J52" s="23">
        <v>1629</v>
      </c>
      <c r="K52" s="23">
        <v>286.82</v>
      </c>
      <c r="L52" s="23">
        <f t="shared" si="4"/>
        <v>2662.52</v>
      </c>
      <c r="M52" s="23">
        <v>1722.39</v>
      </c>
      <c r="N52" s="23">
        <v>8468.7000000000007</v>
      </c>
      <c r="O52" s="23">
        <f t="shared" si="5"/>
        <v>12853.61</v>
      </c>
      <c r="P52" s="23">
        <f t="shared" si="0"/>
        <v>4542.4806058681443</v>
      </c>
      <c r="Q52" s="23">
        <f t="shared" si="1"/>
        <v>21929.327907543542</v>
      </c>
      <c r="R52" s="23">
        <v>414.053</v>
      </c>
      <c r="S52" s="23">
        <v>79.704200914745172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>
        <v>47.27463336066856</v>
      </c>
      <c r="AE52" s="23">
        <v>72.022402184553457</v>
      </c>
      <c r="AF52" s="23">
        <f t="shared" si="2"/>
        <v>65.638790052475485</v>
      </c>
      <c r="AG52" s="23"/>
      <c r="AH52" s="23"/>
      <c r="AI52" s="23"/>
      <c r="AJ52" s="23"/>
      <c r="AK52" s="23"/>
      <c r="AL52" s="23"/>
      <c r="AM52" s="23">
        <v>2758</v>
      </c>
      <c r="AN52" s="23"/>
      <c r="AO52" s="23"/>
      <c r="AP52" s="23"/>
      <c r="AQ52" s="23"/>
      <c r="AR52" s="23"/>
      <c r="AS52" s="23">
        <v>30748.091899999999</v>
      </c>
      <c r="AT52" s="23">
        <f t="shared" si="3"/>
        <v>524.58802609257907</v>
      </c>
    </row>
    <row r="53" spans="1:46" x14ac:dyDescent="0.25">
      <c r="A53" s="61">
        <v>35521</v>
      </c>
      <c r="B53" s="10">
        <v>1997</v>
      </c>
      <c r="C53" s="10">
        <v>4</v>
      </c>
      <c r="D53" s="23"/>
      <c r="E53" s="23">
        <v>58.986872660150809</v>
      </c>
      <c r="F53" s="23"/>
      <c r="G53" s="23"/>
      <c r="H53" s="23">
        <v>7.1</v>
      </c>
      <c r="I53" s="23">
        <v>741</v>
      </c>
      <c r="J53" s="23">
        <v>1684.35</v>
      </c>
      <c r="K53" s="23">
        <v>257.64</v>
      </c>
      <c r="L53" s="23">
        <f t="shared" si="4"/>
        <v>2682.99</v>
      </c>
      <c r="M53" s="23">
        <v>1743.81</v>
      </c>
      <c r="N53" s="23">
        <v>8573.1200000000008</v>
      </c>
      <c r="O53" s="23">
        <f t="shared" si="5"/>
        <v>12999.92</v>
      </c>
      <c r="P53" s="23">
        <f t="shared" si="0"/>
        <v>4548.4526963446251</v>
      </c>
      <c r="Q53" s="23">
        <f t="shared" si="1"/>
        <v>22038.666255283999</v>
      </c>
      <c r="R53" s="23">
        <v>417.58</v>
      </c>
      <c r="S53" s="23">
        <v>80.166181697297489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>
        <v>46.997052396403241</v>
      </c>
      <c r="AE53" s="23">
        <v>71.889338661662492</v>
      </c>
      <c r="AF53" s="23">
        <f t="shared" si="2"/>
        <v>65.37416155347951</v>
      </c>
      <c r="AG53" s="23"/>
      <c r="AH53" s="23"/>
      <c r="AI53" s="23"/>
      <c r="AJ53" s="23"/>
      <c r="AK53" s="23"/>
      <c r="AL53" s="23"/>
      <c r="AM53" s="23">
        <v>2688</v>
      </c>
      <c r="AN53" s="23"/>
      <c r="AO53" s="23"/>
      <c r="AP53" s="23"/>
      <c r="AQ53" s="23"/>
      <c r="AR53" s="23"/>
      <c r="AS53" s="23">
        <v>31232.270649999999</v>
      </c>
      <c r="AT53" s="23">
        <f t="shared" si="3"/>
        <v>529.47832698205207</v>
      </c>
    </row>
    <row r="54" spans="1:46" x14ac:dyDescent="0.25">
      <c r="A54" s="61">
        <v>35551</v>
      </c>
      <c r="B54" s="10">
        <v>1997</v>
      </c>
      <c r="C54" s="10">
        <v>5</v>
      </c>
      <c r="D54" s="23"/>
      <c r="E54" s="23">
        <v>59.119701717863222</v>
      </c>
      <c r="F54" s="23"/>
      <c r="G54" s="23"/>
      <c r="H54" s="23">
        <v>7</v>
      </c>
      <c r="I54" s="23">
        <v>748.2</v>
      </c>
      <c r="J54" s="23">
        <v>1703.97</v>
      </c>
      <c r="K54" s="23">
        <v>243.31</v>
      </c>
      <c r="L54" s="23">
        <f t="shared" si="4"/>
        <v>2695.48</v>
      </c>
      <c r="M54" s="23">
        <v>1759.28</v>
      </c>
      <c r="N54" s="23">
        <v>8663.4</v>
      </c>
      <c r="O54" s="23">
        <f t="shared" si="5"/>
        <v>13118.16</v>
      </c>
      <c r="P54" s="23">
        <f t="shared" si="0"/>
        <v>4559.3599454605364</v>
      </c>
      <c r="Q54" s="23">
        <f t="shared" si="1"/>
        <v>22189.151194645325</v>
      </c>
      <c r="R54" s="23">
        <v>418.60894736842101</v>
      </c>
      <c r="S54" s="23">
        <v>81.006590390240802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>
        <v>48.015461345018878</v>
      </c>
      <c r="AE54" s="23">
        <v>72.137389819914006</v>
      </c>
      <c r="AF54" s="23">
        <f t="shared" si="2"/>
        <v>66.561129346218578</v>
      </c>
      <c r="AG54" s="23"/>
      <c r="AH54" s="23"/>
      <c r="AI54" s="23"/>
      <c r="AJ54" s="23"/>
      <c r="AK54" s="23"/>
      <c r="AL54" s="23"/>
      <c r="AM54" s="23">
        <v>2720</v>
      </c>
      <c r="AN54" s="23"/>
      <c r="AO54" s="23"/>
      <c r="AP54" s="23"/>
      <c r="AQ54" s="23"/>
      <c r="AR54" s="23"/>
      <c r="AS54" s="23">
        <v>31523.80674</v>
      </c>
      <c r="AT54" s="23">
        <f t="shared" si="3"/>
        <v>533.21998968196715</v>
      </c>
    </row>
    <row r="55" spans="1:46" x14ac:dyDescent="0.25">
      <c r="A55" s="61">
        <v>35582</v>
      </c>
      <c r="B55" s="10">
        <v>1997</v>
      </c>
      <c r="C55" s="10">
        <v>6</v>
      </c>
      <c r="D55" s="23"/>
      <c r="E55" s="23">
        <v>59.149977322736753</v>
      </c>
      <c r="F55" s="23"/>
      <c r="G55" s="23"/>
      <c r="H55" s="23">
        <v>6.8</v>
      </c>
      <c r="I55" s="23">
        <v>765.9</v>
      </c>
      <c r="J55" s="23">
        <v>1755.86</v>
      </c>
      <c r="K55" s="23">
        <v>250.98</v>
      </c>
      <c r="L55" s="23">
        <f t="shared" si="4"/>
        <v>2772.74</v>
      </c>
      <c r="M55" s="23">
        <v>1792.01</v>
      </c>
      <c r="N55" s="23">
        <v>8911.1200000000008</v>
      </c>
      <c r="O55" s="23">
        <f t="shared" si="5"/>
        <v>13475.87</v>
      </c>
      <c r="P55" s="23">
        <f t="shared" si="0"/>
        <v>4687.6433863554194</v>
      </c>
      <c r="Q55" s="23">
        <f t="shared" si="1"/>
        <v>22782.544660114334</v>
      </c>
      <c r="R55" s="23">
        <v>417.41523809523801</v>
      </c>
      <c r="S55" s="23">
        <v>80.842787269311302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>
        <v>48.739229867748207</v>
      </c>
      <c r="AE55" s="23">
        <v>71.800769539797059</v>
      </c>
      <c r="AF55" s="23">
        <f t="shared" si="2"/>
        <v>67.881208210078427</v>
      </c>
      <c r="AG55" s="23"/>
      <c r="AH55" s="23"/>
      <c r="AI55" s="23"/>
      <c r="AJ55" s="23"/>
      <c r="AK55" s="23"/>
      <c r="AL55" s="23"/>
      <c r="AM55" s="23">
        <v>2712</v>
      </c>
      <c r="AN55" s="23"/>
      <c r="AO55" s="23"/>
      <c r="AP55" s="23"/>
      <c r="AQ55" s="23"/>
      <c r="AR55" s="23"/>
      <c r="AS55" s="23">
        <v>31592.491389999999</v>
      </c>
      <c r="AT55" s="23">
        <f t="shared" si="3"/>
        <v>534.10825870014514</v>
      </c>
    </row>
    <row r="56" spans="1:46" x14ac:dyDescent="0.25">
      <c r="A56" s="61">
        <v>35612</v>
      </c>
      <c r="B56" s="10">
        <v>1997</v>
      </c>
      <c r="C56" s="10">
        <v>7</v>
      </c>
      <c r="D56" s="23"/>
      <c r="E56" s="23">
        <v>59.388606536323557</v>
      </c>
      <c r="F56" s="23"/>
      <c r="G56" s="23"/>
      <c r="H56" s="23">
        <v>6.75</v>
      </c>
      <c r="I56" s="23">
        <v>758.1</v>
      </c>
      <c r="J56" s="23">
        <v>1735.62</v>
      </c>
      <c r="K56" s="23">
        <v>226.27</v>
      </c>
      <c r="L56" s="23">
        <f t="shared" si="4"/>
        <v>2719.99</v>
      </c>
      <c r="M56" s="23">
        <v>1812.77</v>
      </c>
      <c r="N56" s="23">
        <v>8975.6200000000008</v>
      </c>
      <c r="O56" s="23">
        <f t="shared" si="5"/>
        <v>13508.380000000001</v>
      </c>
      <c r="P56" s="23">
        <f t="shared" si="0"/>
        <v>4579.9862273858635</v>
      </c>
      <c r="Q56" s="23">
        <f t="shared" si="1"/>
        <v>22745.743313135219</v>
      </c>
      <c r="R56" s="23">
        <v>416.60826086956502</v>
      </c>
      <c r="S56" s="23">
        <v>79.499026797814523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>
        <v>47.65344489258537</v>
      </c>
      <c r="AE56" s="23">
        <v>71.607950237173497</v>
      </c>
      <c r="AF56" s="23">
        <f t="shared" si="2"/>
        <v>66.547701386161535</v>
      </c>
      <c r="AG56" s="23"/>
      <c r="AH56" s="23"/>
      <c r="AI56" s="23"/>
      <c r="AJ56" s="23"/>
      <c r="AK56" s="23"/>
      <c r="AL56" s="23"/>
      <c r="AM56" s="23">
        <v>2835</v>
      </c>
      <c r="AN56" s="23"/>
      <c r="AO56" s="23"/>
      <c r="AP56" s="23"/>
      <c r="AQ56" s="23"/>
      <c r="AR56" s="23"/>
      <c r="AS56" s="23">
        <v>31858.02104</v>
      </c>
      <c r="AT56" s="23">
        <f t="shared" si="3"/>
        <v>536.43321333890594</v>
      </c>
    </row>
    <row r="57" spans="1:46" x14ac:dyDescent="0.25">
      <c r="A57" s="61">
        <v>35643</v>
      </c>
      <c r="B57" s="10">
        <v>1997</v>
      </c>
      <c r="C57" s="10">
        <v>8</v>
      </c>
      <c r="D57" s="23"/>
      <c r="E57" s="23">
        <v>59.589425766378113</v>
      </c>
      <c r="F57" s="23"/>
      <c r="G57" s="23"/>
      <c r="H57" s="23">
        <v>6.75</v>
      </c>
      <c r="I57" s="23">
        <v>749.3</v>
      </c>
      <c r="J57" s="23">
        <v>1706.01</v>
      </c>
      <c r="K57" s="23">
        <v>229.78</v>
      </c>
      <c r="L57" s="23">
        <f t="shared" si="4"/>
        <v>2685.09</v>
      </c>
      <c r="M57" s="23">
        <v>1823.27</v>
      </c>
      <c r="N57" s="23">
        <v>9089.1</v>
      </c>
      <c r="O57" s="23">
        <f t="shared" si="5"/>
        <v>13597.460000000001</v>
      </c>
      <c r="P57" s="23">
        <f t="shared" si="0"/>
        <v>4505.9840155650518</v>
      </c>
      <c r="Q57" s="23">
        <f t="shared" si="1"/>
        <v>22818.578674191616</v>
      </c>
      <c r="R57" s="23">
        <v>414.85250000000002</v>
      </c>
      <c r="S57" s="23">
        <v>77.950728004359718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>
        <v>46.15239377896809</v>
      </c>
      <c r="AE57" s="23">
        <v>72.057709626608229</v>
      </c>
      <c r="AF57" s="23">
        <f t="shared" si="2"/>
        <v>64.049210026411572</v>
      </c>
      <c r="AG57" s="23"/>
      <c r="AH57" s="23"/>
      <c r="AI57" s="23"/>
      <c r="AJ57" s="23"/>
      <c r="AK57" s="23"/>
      <c r="AL57" s="23"/>
      <c r="AM57" s="23">
        <v>2796</v>
      </c>
      <c r="AN57" s="23"/>
      <c r="AO57" s="23"/>
      <c r="AP57" s="23"/>
      <c r="AQ57" s="23"/>
      <c r="AR57" s="23"/>
      <c r="AS57" s="23">
        <v>32284.231</v>
      </c>
      <c r="AT57" s="23">
        <f t="shared" si="3"/>
        <v>541.77785042888593</v>
      </c>
    </row>
    <row r="58" spans="1:46" x14ac:dyDescent="0.25">
      <c r="A58" s="61">
        <v>35674</v>
      </c>
      <c r="B58" s="10">
        <v>1997</v>
      </c>
      <c r="C58" s="10">
        <v>9</v>
      </c>
      <c r="D58" s="23"/>
      <c r="E58" s="23">
        <v>60.212232388481411</v>
      </c>
      <c r="F58" s="23"/>
      <c r="G58" s="23"/>
      <c r="H58" s="23">
        <v>6.53</v>
      </c>
      <c r="I58" s="23">
        <v>793.1</v>
      </c>
      <c r="J58" s="23">
        <v>1796.73</v>
      </c>
      <c r="K58" s="23">
        <v>261.68</v>
      </c>
      <c r="L58" s="23">
        <f t="shared" si="4"/>
        <v>2851.5099999999998</v>
      </c>
      <c r="M58" s="23">
        <v>1836.9</v>
      </c>
      <c r="N58" s="23">
        <v>9238.07</v>
      </c>
      <c r="O58" s="23">
        <f t="shared" si="5"/>
        <v>13926.48</v>
      </c>
      <c r="P58" s="23">
        <f t="shared" si="0"/>
        <v>4735.7652870307684</v>
      </c>
      <c r="Q58" s="23">
        <f t="shared" si="1"/>
        <v>23128.987993914892</v>
      </c>
      <c r="R58" s="23">
        <v>414.89894736842098</v>
      </c>
      <c r="S58" s="23">
        <v>77.816855879113106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>
        <v>45.032862297507748</v>
      </c>
      <c r="AE58" s="23">
        <v>72.264913223378187</v>
      </c>
      <c r="AF58" s="23">
        <f t="shared" si="2"/>
        <v>62.316358366482213</v>
      </c>
      <c r="AG58" s="23"/>
      <c r="AH58" s="23"/>
      <c r="AI58" s="23"/>
      <c r="AJ58" s="23"/>
      <c r="AK58" s="23"/>
      <c r="AL58" s="23"/>
      <c r="AM58" s="23">
        <v>2653</v>
      </c>
      <c r="AN58" s="23"/>
      <c r="AO58" s="23"/>
      <c r="AP58" s="23"/>
      <c r="AQ58" s="23"/>
      <c r="AR58" s="23"/>
      <c r="AS58" s="23">
        <v>32428.705460000001</v>
      </c>
      <c r="AT58" s="23">
        <f t="shared" si="3"/>
        <v>538.57337908972147</v>
      </c>
    </row>
    <row r="59" spans="1:46" x14ac:dyDescent="0.25">
      <c r="A59" s="61">
        <v>35704</v>
      </c>
      <c r="B59" s="10">
        <v>1997</v>
      </c>
      <c r="C59" s="10">
        <v>10</v>
      </c>
      <c r="D59" s="23"/>
      <c r="E59" s="23">
        <v>61.039211670116465</v>
      </c>
      <c r="F59" s="23"/>
      <c r="G59" s="23"/>
      <c r="H59" s="23">
        <v>6.5</v>
      </c>
      <c r="I59" s="23">
        <v>766.3</v>
      </c>
      <c r="J59" s="23">
        <v>1737.33</v>
      </c>
      <c r="K59" s="23">
        <v>244.37</v>
      </c>
      <c r="L59" s="23">
        <f t="shared" si="4"/>
        <v>2748</v>
      </c>
      <c r="M59" s="23">
        <v>1850.68</v>
      </c>
      <c r="N59" s="23">
        <v>9574.92</v>
      </c>
      <c r="O59" s="23">
        <f t="shared" si="5"/>
        <v>14173.6</v>
      </c>
      <c r="P59" s="23">
        <f t="shared" si="0"/>
        <v>4502.0240674985062</v>
      </c>
      <c r="Q59" s="23">
        <f t="shared" si="1"/>
        <v>23220.483378128392</v>
      </c>
      <c r="R59" s="23">
        <v>414.41304347826099</v>
      </c>
      <c r="S59" s="23">
        <v>77.246995101034116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>
        <v>44.770856462247338</v>
      </c>
      <c r="AE59" s="23">
        <v>72.311188938418709</v>
      </c>
      <c r="AF59" s="23">
        <f t="shared" si="2"/>
        <v>61.914147892624015</v>
      </c>
      <c r="AG59" s="23"/>
      <c r="AH59" s="23"/>
      <c r="AI59" s="23"/>
      <c r="AJ59" s="23"/>
      <c r="AK59" s="23"/>
      <c r="AL59" s="23"/>
      <c r="AM59" s="23">
        <v>2765</v>
      </c>
      <c r="AN59" s="23"/>
      <c r="AO59" s="23"/>
      <c r="AP59" s="23"/>
      <c r="AQ59" s="23"/>
      <c r="AR59" s="23"/>
      <c r="AS59" s="23">
        <v>32904.021050000003</v>
      </c>
      <c r="AT59" s="23">
        <f t="shared" si="3"/>
        <v>539.06366333543474</v>
      </c>
    </row>
    <row r="60" spans="1:46" x14ac:dyDescent="0.25">
      <c r="A60" s="61">
        <v>35735</v>
      </c>
      <c r="B60" s="10">
        <v>1997</v>
      </c>
      <c r="C60" s="10">
        <v>11</v>
      </c>
      <c r="D60" s="23"/>
      <c r="E60" s="23">
        <v>61.081240650690859</v>
      </c>
      <c r="F60" s="23"/>
      <c r="G60" s="23"/>
      <c r="H60" s="23">
        <v>6.5</v>
      </c>
      <c r="I60" s="23">
        <v>778.9</v>
      </c>
      <c r="J60" s="23">
        <v>1696.29</v>
      </c>
      <c r="K60" s="23">
        <v>279.13</v>
      </c>
      <c r="L60" s="23">
        <f t="shared" si="4"/>
        <v>2754.32</v>
      </c>
      <c r="M60" s="23">
        <v>1866.41</v>
      </c>
      <c r="N60" s="23">
        <v>9816.83</v>
      </c>
      <c r="O60" s="23">
        <f t="shared" si="5"/>
        <v>14437.560000000001</v>
      </c>
      <c r="P60" s="23">
        <f t="shared" si="0"/>
        <v>4509.2731756240901</v>
      </c>
      <c r="Q60" s="23">
        <f t="shared" si="1"/>
        <v>23636.651525408572</v>
      </c>
      <c r="R60" s="23">
        <v>424.95749999999998</v>
      </c>
      <c r="S60" s="23">
        <v>78.492967625910751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>
        <v>43.5865316030157</v>
      </c>
      <c r="AE60" s="23">
        <v>72.020800321990563</v>
      </c>
      <c r="AF60" s="23">
        <f t="shared" si="2"/>
        <v>60.519365805640945</v>
      </c>
      <c r="AG60" s="23"/>
      <c r="AH60" s="23"/>
      <c r="AI60" s="23"/>
      <c r="AJ60" s="23"/>
      <c r="AK60" s="23"/>
      <c r="AL60" s="23"/>
      <c r="AM60" s="23">
        <v>2684</v>
      </c>
      <c r="AN60" s="23"/>
      <c r="AO60" s="23"/>
      <c r="AP60" s="23"/>
      <c r="AQ60" s="23"/>
      <c r="AR60" s="23"/>
      <c r="AS60" s="23">
        <v>33913.60454</v>
      </c>
      <c r="AT60" s="23">
        <f t="shared" si="3"/>
        <v>555.22127872195438</v>
      </c>
    </row>
    <row r="61" spans="1:46" x14ac:dyDescent="0.25">
      <c r="A61" s="61">
        <v>35765</v>
      </c>
      <c r="B61" s="10">
        <v>1997</v>
      </c>
      <c r="C61" s="10">
        <v>12</v>
      </c>
      <c r="D61" s="23"/>
      <c r="E61" s="23">
        <v>60.9722648288244</v>
      </c>
      <c r="F61" s="23"/>
      <c r="G61" s="23"/>
      <c r="H61" s="23">
        <v>6.5</v>
      </c>
      <c r="I61" s="23">
        <v>880</v>
      </c>
      <c r="J61" s="23">
        <v>1923.28</v>
      </c>
      <c r="K61" s="23">
        <v>304.56</v>
      </c>
      <c r="L61" s="23">
        <f t="shared" si="4"/>
        <v>3107.8399999999997</v>
      </c>
      <c r="M61" s="23">
        <v>1875.43</v>
      </c>
      <c r="N61" s="23">
        <v>9828.5499999999993</v>
      </c>
      <c r="O61" s="23">
        <f t="shared" si="5"/>
        <v>14811.82</v>
      </c>
      <c r="P61" s="23">
        <f t="shared" si="0"/>
        <v>5097.1372126737542</v>
      </c>
      <c r="Q61" s="23">
        <f t="shared" si="1"/>
        <v>24292.717420917863</v>
      </c>
      <c r="R61" s="23">
        <v>438.28949999999998</v>
      </c>
      <c r="S61" s="23">
        <v>78.084135659774944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>
        <v>42.208456264580867</v>
      </c>
      <c r="AE61" s="23">
        <v>71.049214693373827</v>
      </c>
      <c r="AF61" s="23">
        <f t="shared" si="2"/>
        <v>59.407350871841935</v>
      </c>
      <c r="AG61" s="23"/>
      <c r="AH61" s="23"/>
      <c r="AI61" s="23"/>
      <c r="AJ61" s="23"/>
      <c r="AK61" s="23"/>
      <c r="AL61" s="23"/>
      <c r="AM61" s="23">
        <v>2789</v>
      </c>
      <c r="AN61" s="23"/>
      <c r="AO61" s="23"/>
      <c r="AP61" s="23"/>
      <c r="AQ61" s="23"/>
      <c r="AR61" s="23"/>
      <c r="AS61" s="23">
        <v>34167.355560000004</v>
      </c>
      <c r="AT61" s="23">
        <f t="shared" si="3"/>
        <v>560.37537158776365</v>
      </c>
    </row>
    <row r="62" spans="1:46" x14ac:dyDescent="0.25">
      <c r="A62" s="61">
        <v>35796</v>
      </c>
      <c r="B62" s="10">
        <v>1998</v>
      </c>
      <c r="C62" s="10">
        <v>1</v>
      </c>
      <c r="D62" s="23"/>
      <c r="E62" s="23">
        <v>62.263074160679992</v>
      </c>
      <c r="F62" s="23"/>
      <c r="G62" s="23"/>
      <c r="H62" s="23">
        <v>6.88</v>
      </c>
      <c r="I62" s="23">
        <v>847.1</v>
      </c>
      <c r="J62" s="23">
        <v>1951.07</v>
      </c>
      <c r="K62" s="23">
        <v>310.11</v>
      </c>
      <c r="L62" s="23">
        <f t="shared" si="4"/>
        <v>3108.28</v>
      </c>
      <c r="M62" s="23">
        <v>1883.42</v>
      </c>
      <c r="N62" s="23">
        <v>10095.879999999999</v>
      </c>
      <c r="O62" s="23">
        <f t="shared" si="5"/>
        <v>15087.58</v>
      </c>
      <c r="P62" s="23">
        <f t="shared" si="0"/>
        <v>4992.172394152235</v>
      </c>
      <c r="Q62" s="23">
        <f t="shared" si="1"/>
        <v>24231.986941512147</v>
      </c>
      <c r="R62" s="23">
        <v>453.38904761904797</v>
      </c>
      <c r="S62" s="23">
        <v>79.695258489415153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>
        <v>41.220156540489455</v>
      </c>
      <c r="AE62" s="23">
        <v>67.854724576958063</v>
      </c>
      <c r="AF62" s="23">
        <f t="shared" si="2"/>
        <v>60.747658762860688</v>
      </c>
      <c r="AG62" s="23"/>
      <c r="AH62" s="23"/>
      <c r="AI62" s="23"/>
      <c r="AJ62" s="23"/>
      <c r="AK62" s="23"/>
      <c r="AL62" s="23"/>
      <c r="AM62" s="23">
        <v>2828</v>
      </c>
      <c r="AN62" s="23"/>
      <c r="AO62" s="23"/>
      <c r="AP62" s="23"/>
      <c r="AQ62" s="23"/>
      <c r="AR62" s="23"/>
      <c r="AS62" s="23">
        <v>34596.423820000004</v>
      </c>
      <c r="AT62" s="23">
        <f t="shared" si="3"/>
        <v>555.64914335450737</v>
      </c>
    </row>
    <row r="63" spans="1:46" x14ac:dyDescent="0.25">
      <c r="A63" s="61">
        <v>35827</v>
      </c>
      <c r="B63" s="10">
        <v>1998</v>
      </c>
      <c r="C63" s="10">
        <v>2</v>
      </c>
      <c r="D63" s="23"/>
      <c r="E63" s="23">
        <v>61.59443408700163</v>
      </c>
      <c r="F63" s="23"/>
      <c r="G63" s="23"/>
      <c r="H63" s="23">
        <v>8.35</v>
      </c>
      <c r="I63" s="23">
        <v>853.7</v>
      </c>
      <c r="J63" s="23">
        <v>1802.28</v>
      </c>
      <c r="K63" s="23">
        <v>304.89999999999998</v>
      </c>
      <c r="L63" s="23">
        <f t="shared" si="4"/>
        <v>2960.88</v>
      </c>
      <c r="M63" s="23">
        <v>1880.95</v>
      </c>
      <c r="N63" s="23">
        <v>10370.9</v>
      </c>
      <c r="O63" s="23">
        <f t="shared" si="5"/>
        <v>15212.73</v>
      </c>
      <c r="P63" s="23">
        <f t="shared" si="0"/>
        <v>4807.0577218353556</v>
      </c>
      <c r="Q63" s="23">
        <f t="shared" si="1"/>
        <v>24698.221885620613</v>
      </c>
      <c r="R63" s="23">
        <v>448.53100000000001</v>
      </c>
      <c r="S63" s="23">
        <v>79.539846061661308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>
        <v>40.651181693426118</v>
      </c>
      <c r="AE63" s="23">
        <v>67.778808180497151</v>
      </c>
      <c r="AF63" s="23">
        <f t="shared" si="2"/>
        <v>59.976241519577492</v>
      </c>
      <c r="AG63" s="23"/>
      <c r="AH63" s="23"/>
      <c r="AI63" s="23"/>
      <c r="AJ63" s="23"/>
      <c r="AK63" s="23"/>
      <c r="AL63" s="23"/>
      <c r="AM63" s="23">
        <v>2600</v>
      </c>
      <c r="AN63" s="23"/>
      <c r="AO63" s="23"/>
      <c r="AP63" s="23"/>
      <c r="AQ63" s="23"/>
      <c r="AR63" s="23"/>
      <c r="AS63" s="23">
        <v>34935.633829999999</v>
      </c>
      <c r="AT63" s="23">
        <f t="shared" si="3"/>
        <v>567.18816152533691</v>
      </c>
    </row>
    <row r="64" spans="1:46" x14ac:dyDescent="0.25">
      <c r="A64" s="61">
        <v>35855</v>
      </c>
      <c r="B64" s="10">
        <v>1998</v>
      </c>
      <c r="C64" s="10">
        <v>3</v>
      </c>
      <c r="D64" s="23"/>
      <c r="E64" s="23">
        <v>61.734961842923397</v>
      </c>
      <c r="F64" s="23"/>
      <c r="G64" s="23"/>
      <c r="H64" s="23">
        <v>8.5</v>
      </c>
      <c r="I64" s="23">
        <v>843.6</v>
      </c>
      <c r="J64" s="23">
        <v>1820.04</v>
      </c>
      <c r="K64" s="23">
        <v>286.42</v>
      </c>
      <c r="L64" s="23">
        <f t="shared" si="4"/>
        <v>2950.06</v>
      </c>
      <c r="M64" s="23">
        <v>1888.21</v>
      </c>
      <c r="N64" s="23">
        <v>10505.62</v>
      </c>
      <c r="O64" s="23">
        <f t="shared" si="5"/>
        <v>15343.890000000001</v>
      </c>
      <c r="P64" s="23">
        <f t="shared" si="0"/>
        <v>4778.5888448526857</v>
      </c>
      <c r="Q64" s="23">
        <f t="shared" si="1"/>
        <v>24854.457736672033</v>
      </c>
      <c r="R64" s="23">
        <v>452.53136363636401</v>
      </c>
      <c r="S64" s="23">
        <v>80.114776748103637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>
        <v>40.943104891730627</v>
      </c>
      <c r="AE64" s="23">
        <v>67.351529878273652</v>
      </c>
      <c r="AF64" s="23">
        <f t="shared" si="2"/>
        <v>60.790163142141346</v>
      </c>
      <c r="AG64" s="23"/>
      <c r="AH64" s="23"/>
      <c r="AI64" s="23"/>
      <c r="AJ64" s="23"/>
      <c r="AK64" s="23"/>
      <c r="AL64" s="23"/>
      <c r="AM64" s="23">
        <v>2948</v>
      </c>
      <c r="AN64" s="23"/>
      <c r="AO64" s="23"/>
      <c r="AP64" s="23"/>
      <c r="AQ64" s="23"/>
      <c r="AR64" s="23"/>
      <c r="AS64" s="23">
        <v>35024.707569999999</v>
      </c>
      <c r="AT64" s="23">
        <f t="shared" si="3"/>
        <v>567.33990796197179</v>
      </c>
    </row>
    <row r="65" spans="1:46" x14ac:dyDescent="0.25">
      <c r="A65" s="61">
        <v>35886</v>
      </c>
      <c r="B65" s="10">
        <v>1998</v>
      </c>
      <c r="C65" s="10">
        <v>4</v>
      </c>
      <c r="D65" s="23"/>
      <c r="E65" s="23">
        <v>62.163655530546066</v>
      </c>
      <c r="F65" s="23"/>
      <c r="G65" s="23"/>
      <c r="H65" s="23">
        <v>8.5</v>
      </c>
      <c r="I65" s="23">
        <v>846.3</v>
      </c>
      <c r="J65" s="23">
        <v>1808.94</v>
      </c>
      <c r="K65" s="23">
        <v>319.8</v>
      </c>
      <c r="L65" s="23">
        <f t="shared" si="4"/>
        <v>2975.04</v>
      </c>
      <c r="M65" s="23">
        <v>1898.96</v>
      </c>
      <c r="N65" s="23">
        <v>10575.37</v>
      </c>
      <c r="O65" s="23">
        <f t="shared" si="5"/>
        <v>15449.37</v>
      </c>
      <c r="P65" s="23">
        <f t="shared" si="0"/>
        <v>4785.8189397148963</v>
      </c>
      <c r="Q65" s="23">
        <f t="shared" si="1"/>
        <v>24852.737291822337</v>
      </c>
      <c r="R65" s="23">
        <v>453.743333333333</v>
      </c>
      <c r="S65" s="23">
        <v>80.345167693993176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>
        <v>41.548587947406475</v>
      </c>
      <c r="AE65" s="23">
        <v>67.480305845765159</v>
      </c>
      <c r="AF65" s="23">
        <f t="shared" si="2"/>
        <v>61.571428028751193</v>
      </c>
      <c r="AG65" s="23"/>
      <c r="AH65" s="23"/>
      <c r="AI65" s="23"/>
      <c r="AJ65" s="23"/>
      <c r="AK65" s="23"/>
      <c r="AL65" s="23"/>
      <c r="AM65" s="23">
        <v>2875</v>
      </c>
      <c r="AN65" s="23"/>
      <c r="AO65" s="23"/>
      <c r="AP65" s="23"/>
      <c r="AQ65" s="23"/>
      <c r="AR65" s="23"/>
      <c r="AS65" s="23">
        <v>35281.643949999998</v>
      </c>
      <c r="AT65" s="23">
        <f t="shared" si="3"/>
        <v>567.5606373029857</v>
      </c>
    </row>
    <row r="66" spans="1:46" x14ac:dyDescent="0.25">
      <c r="A66" s="61">
        <v>35916</v>
      </c>
      <c r="B66" s="10">
        <v>1998</v>
      </c>
      <c r="C66" s="10">
        <v>5</v>
      </c>
      <c r="D66" s="23"/>
      <c r="E66" s="23">
        <v>62.268578526383585</v>
      </c>
      <c r="F66" s="23"/>
      <c r="G66" s="23"/>
      <c r="H66" s="23">
        <v>8.5</v>
      </c>
      <c r="I66" s="23">
        <v>836.1</v>
      </c>
      <c r="J66" s="23">
        <v>1811.84</v>
      </c>
      <c r="K66" s="23">
        <v>312.77999999999997</v>
      </c>
      <c r="L66" s="23">
        <f t="shared" si="4"/>
        <v>2960.7200000000003</v>
      </c>
      <c r="M66" s="23">
        <v>1913.48</v>
      </c>
      <c r="N66" s="23">
        <v>10847.55</v>
      </c>
      <c r="O66" s="23">
        <f t="shared" si="5"/>
        <v>15721.75</v>
      </c>
      <c r="P66" s="23">
        <f t="shared" ref="P66:P129" si="6">L66/$E66*100</f>
        <v>4754.7576483467101</v>
      </c>
      <c r="Q66" s="23">
        <f t="shared" ref="Q66:Q129" si="7">O66/$E66*100</f>
        <v>25248.287936007076</v>
      </c>
      <c r="R66" s="23">
        <v>453.41578947368401</v>
      </c>
      <c r="S66" s="23">
        <v>80.340709059895133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>
        <v>41.333671807019265</v>
      </c>
      <c r="AE66" s="23">
        <v>67.376206718564845</v>
      </c>
      <c r="AF66" s="23">
        <f t="shared" ref="AF66:AF129" si="8">100*AD66/AE66</f>
        <v>61.347579242139467</v>
      </c>
      <c r="AG66" s="23"/>
      <c r="AH66" s="23"/>
      <c r="AI66" s="23"/>
      <c r="AJ66" s="23"/>
      <c r="AK66" s="23"/>
      <c r="AL66" s="23"/>
      <c r="AM66" s="23">
        <v>2933</v>
      </c>
      <c r="AN66" s="23"/>
      <c r="AO66" s="23"/>
      <c r="AP66" s="23"/>
      <c r="AQ66" s="23"/>
      <c r="AR66" s="23"/>
      <c r="AS66" s="23">
        <v>35430.939610000001</v>
      </c>
      <c r="AT66" s="23">
        <f t="shared" ref="AT66:AT97" si="9">AS66/E66</f>
        <v>569.00190189804459</v>
      </c>
    </row>
    <row r="67" spans="1:46" x14ac:dyDescent="0.25">
      <c r="A67" s="61">
        <v>35947</v>
      </c>
      <c r="B67" s="10">
        <v>1998</v>
      </c>
      <c r="C67" s="10">
        <v>6</v>
      </c>
      <c r="D67" s="23"/>
      <c r="E67" s="23">
        <v>62.375838422842506</v>
      </c>
      <c r="F67" s="23"/>
      <c r="G67" s="23"/>
      <c r="H67" s="23">
        <v>8.5</v>
      </c>
      <c r="I67" s="23">
        <v>852.9</v>
      </c>
      <c r="J67" s="23">
        <v>1831.27</v>
      </c>
      <c r="K67" s="23">
        <v>317.37</v>
      </c>
      <c r="L67" s="23">
        <f t="shared" ref="L67:L130" si="10">SUM(I67:K67)</f>
        <v>3001.54</v>
      </c>
      <c r="M67" s="23">
        <v>1941.59</v>
      </c>
      <c r="N67" s="23">
        <v>10947.39</v>
      </c>
      <c r="O67" s="23">
        <f t="shared" ref="O67:O130" si="11">SUM(L67:N67)</f>
        <v>15890.52</v>
      </c>
      <c r="P67" s="23">
        <f t="shared" si="6"/>
        <v>4812.0234948229781</v>
      </c>
      <c r="Q67" s="23">
        <f t="shared" si="7"/>
        <v>25475.441135202076</v>
      </c>
      <c r="R67" s="23">
        <v>456.18799999999999</v>
      </c>
      <c r="S67" s="23">
        <v>79.822098397754772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>
        <v>41.065533343880588</v>
      </c>
      <c r="AE67" s="23">
        <v>67.157189568139856</v>
      </c>
      <c r="AF67" s="23">
        <f t="shared" si="8"/>
        <v>61.148379805581605</v>
      </c>
      <c r="AG67" s="23"/>
      <c r="AH67" s="23"/>
      <c r="AI67" s="23"/>
      <c r="AJ67" s="23"/>
      <c r="AK67" s="23"/>
      <c r="AL67" s="23"/>
      <c r="AM67" s="23">
        <v>2858</v>
      </c>
      <c r="AN67" s="23"/>
      <c r="AO67" s="23"/>
      <c r="AP67" s="23"/>
      <c r="AQ67" s="23"/>
      <c r="AR67" s="23"/>
      <c r="AS67" s="23">
        <v>35501.294119999999</v>
      </c>
      <c r="AT67" s="23">
        <f t="shared" si="9"/>
        <v>569.15137363507017</v>
      </c>
    </row>
    <row r="68" spans="1:46" x14ac:dyDescent="0.25">
      <c r="A68" s="61">
        <v>35977</v>
      </c>
      <c r="B68" s="10">
        <v>1998</v>
      </c>
      <c r="C68" s="10">
        <v>7</v>
      </c>
      <c r="D68" s="23"/>
      <c r="E68" s="23">
        <v>62.516253614143835</v>
      </c>
      <c r="F68" s="23"/>
      <c r="G68" s="23"/>
      <c r="H68" s="23">
        <v>8.5</v>
      </c>
      <c r="I68" s="23">
        <v>816.9</v>
      </c>
      <c r="J68" s="23">
        <v>1648.68</v>
      </c>
      <c r="K68" s="23">
        <v>301.75</v>
      </c>
      <c r="L68" s="23">
        <f t="shared" si="10"/>
        <v>2767.33</v>
      </c>
      <c r="M68" s="23">
        <v>1936.21</v>
      </c>
      <c r="N68" s="23">
        <v>11563.18</v>
      </c>
      <c r="O68" s="23">
        <f t="shared" si="11"/>
        <v>16266.720000000001</v>
      </c>
      <c r="P68" s="23">
        <f t="shared" si="6"/>
        <v>4426.5768340505811</v>
      </c>
      <c r="Q68" s="23">
        <f t="shared" si="7"/>
        <v>26019.985299182703</v>
      </c>
      <c r="R68" s="23">
        <v>464.64130434782601</v>
      </c>
      <c r="S68" s="23">
        <v>80.976631335362924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>
        <v>40.47578647400718</v>
      </c>
      <c r="AE68" s="23">
        <v>67.037370760553273</v>
      </c>
      <c r="AF68" s="23">
        <f t="shared" si="8"/>
        <v>60.377944443227335</v>
      </c>
      <c r="AG68" s="23"/>
      <c r="AH68" s="23"/>
      <c r="AI68" s="23"/>
      <c r="AJ68" s="23"/>
      <c r="AK68" s="23"/>
      <c r="AL68" s="23"/>
      <c r="AM68" s="23">
        <v>3054</v>
      </c>
      <c r="AN68" s="23"/>
      <c r="AO68" s="23"/>
      <c r="AP68" s="23"/>
      <c r="AQ68" s="23"/>
      <c r="AR68" s="23"/>
      <c r="AS68" s="23">
        <v>35343.2713</v>
      </c>
      <c r="AT68" s="23">
        <f t="shared" si="9"/>
        <v>565.34531832540665</v>
      </c>
    </row>
    <row r="69" spans="1:46" x14ac:dyDescent="0.25">
      <c r="A69" s="61">
        <v>36008</v>
      </c>
      <c r="B69" s="10">
        <v>1998</v>
      </c>
      <c r="C69" s="10">
        <v>8</v>
      </c>
      <c r="D69" s="23"/>
      <c r="E69" s="23">
        <v>62.687599264153192</v>
      </c>
      <c r="F69" s="23"/>
      <c r="G69" s="23"/>
      <c r="H69" s="23">
        <v>8.5</v>
      </c>
      <c r="I69" s="23">
        <v>783.1</v>
      </c>
      <c r="J69" s="23">
        <v>1601.93</v>
      </c>
      <c r="K69" s="23">
        <v>282.08999999999997</v>
      </c>
      <c r="L69" s="23">
        <f t="shared" si="10"/>
        <v>2667.1200000000003</v>
      </c>
      <c r="M69" s="23">
        <v>1922.98</v>
      </c>
      <c r="N69" s="23">
        <v>11647.69</v>
      </c>
      <c r="O69" s="23">
        <f t="shared" si="11"/>
        <v>16237.79</v>
      </c>
      <c r="P69" s="23">
        <f t="shared" si="6"/>
        <v>4254.6213785621012</v>
      </c>
      <c r="Q69" s="23">
        <f t="shared" si="7"/>
        <v>25902.714716473911</v>
      </c>
      <c r="R69" s="23">
        <v>471.25523809523798</v>
      </c>
      <c r="S69" s="23">
        <v>81.564090894006753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>
        <v>39.753950612772037</v>
      </c>
      <c r="AE69" s="23">
        <v>66.528114207244755</v>
      </c>
      <c r="AF69" s="23">
        <f t="shared" si="8"/>
        <v>59.755114189668291</v>
      </c>
      <c r="AG69" s="23"/>
      <c r="AH69" s="23"/>
      <c r="AI69" s="23"/>
      <c r="AJ69" s="23"/>
      <c r="AK69" s="23"/>
      <c r="AL69" s="23"/>
      <c r="AM69" s="23">
        <v>2997</v>
      </c>
      <c r="AN69" s="23"/>
      <c r="AO69" s="23"/>
      <c r="AP69" s="23"/>
      <c r="AQ69" s="23"/>
      <c r="AR69" s="23"/>
      <c r="AS69" s="23">
        <v>35468.411460000003</v>
      </c>
      <c r="AT69" s="23">
        <f t="shared" si="9"/>
        <v>565.79629585977773</v>
      </c>
    </row>
    <row r="70" spans="1:46" x14ac:dyDescent="0.25">
      <c r="A70" s="61">
        <v>36039</v>
      </c>
      <c r="B70" s="10">
        <v>1998</v>
      </c>
      <c r="C70" s="10">
        <v>9</v>
      </c>
      <c r="D70" s="23"/>
      <c r="E70" s="23">
        <v>63.075112075346105</v>
      </c>
      <c r="F70" s="23"/>
      <c r="G70" s="23"/>
      <c r="H70" s="23">
        <v>10.98</v>
      </c>
      <c r="I70" s="23">
        <v>813.3</v>
      </c>
      <c r="J70" s="23">
        <v>1571.75</v>
      </c>
      <c r="K70" s="23">
        <v>316.35000000000002</v>
      </c>
      <c r="L70" s="23">
        <f t="shared" si="10"/>
        <v>2701.4</v>
      </c>
      <c r="M70" s="23">
        <v>1906.79</v>
      </c>
      <c r="N70" s="23">
        <v>11586.65</v>
      </c>
      <c r="O70" s="23">
        <f t="shared" si="11"/>
        <v>16194.84</v>
      </c>
      <c r="P70" s="23">
        <f t="shared" si="6"/>
        <v>4282.8302814159952</v>
      </c>
      <c r="Q70" s="23">
        <f t="shared" si="7"/>
        <v>25675.483510286154</v>
      </c>
      <c r="R70" s="23">
        <v>470.49950000000001</v>
      </c>
      <c r="S70" s="23">
        <v>83.175937420171252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>
        <v>39.741141324147151</v>
      </c>
      <c r="AE70" s="23">
        <v>66.655258844235078</v>
      </c>
      <c r="AF70" s="23">
        <f t="shared" si="8"/>
        <v>59.621914329396247</v>
      </c>
      <c r="AG70" s="23"/>
      <c r="AH70" s="23"/>
      <c r="AI70" s="23"/>
      <c r="AJ70" s="23"/>
      <c r="AK70" s="23"/>
      <c r="AL70" s="23"/>
      <c r="AM70" s="23">
        <v>2824</v>
      </c>
      <c r="AN70" s="23"/>
      <c r="AO70" s="23"/>
      <c r="AP70" s="23"/>
      <c r="AQ70" s="23"/>
      <c r="AR70" s="23"/>
      <c r="AS70" s="23">
        <v>35443.600899999998</v>
      </c>
      <c r="AT70" s="23">
        <f t="shared" si="9"/>
        <v>561.92687945858893</v>
      </c>
    </row>
    <row r="71" spans="1:46" x14ac:dyDescent="0.25">
      <c r="A71" s="61">
        <v>36069</v>
      </c>
      <c r="B71" s="10">
        <v>1998</v>
      </c>
      <c r="C71" s="10">
        <v>10</v>
      </c>
      <c r="D71" s="23"/>
      <c r="E71" s="23">
        <v>63.676708470677063</v>
      </c>
      <c r="F71" s="23"/>
      <c r="G71" s="23"/>
      <c r="H71" s="23">
        <v>12.76</v>
      </c>
      <c r="I71" s="23">
        <v>775.2</v>
      </c>
      <c r="J71" s="23">
        <v>1551.48</v>
      </c>
      <c r="K71" s="23">
        <v>269.52999999999997</v>
      </c>
      <c r="L71" s="23">
        <f t="shared" si="10"/>
        <v>2596.21</v>
      </c>
      <c r="M71" s="23">
        <v>1887.87</v>
      </c>
      <c r="N71" s="23">
        <v>11755.29</v>
      </c>
      <c r="O71" s="23">
        <f t="shared" si="11"/>
        <v>16239.37</v>
      </c>
      <c r="P71" s="23">
        <f t="shared" si="6"/>
        <v>4077.1736830517034</v>
      </c>
      <c r="Q71" s="23">
        <f t="shared" si="7"/>
        <v>25502.841447086077</v>
      </c>
      <c r="R71" s="23">
        <v>463.60190476190502</v>
      </c>
      <c r="S71" s="23">
        <v>83.59059333354341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>
        <v>39.332932776273282</v>
      </c>
      <c r="AE71" s="23">
        <v>66.582841546826771</v>
      </c>
      <c r="AF71" s="23">
        <f t="shared" si="8"/>
        <v>59.073677035262889</v>
      </c>
      <c r="AG71" s="23"/>
      <c r="AH71" s="23"/>
      <c r="AI71" s="23"/>
      <c r="AJ71" s="23"/>
      <c r="AK71" s="23"/>
      <c r="AL71" s="23"/>
      <c r="AM71" s="23">
        <v>2968</v>
      </c>
      <c r="AN71" s="23"/>
      <c r="AO71" s="23"/>
      <c r="AP71" s="23"/>
      <c r="AQ71" s="23"/>
      <c r="AR71" s="23"/>
      <c r="AS71" s="23">
        <v>35458.377760000003</v>
      </c>
      <c r="AT71" s="23">
        <f t="shared" si="9"/>
        <v>556.85004158668914</v>
      </c>
    </row>
    <row r="72" spans="1:46" x14ac:dyDescent="0.25">
      <c r="A72" s="61">
        <v>36100</v>
      </c>
      <c r="B72" s="10">
        <v>1998</v>
      </c>
      <c r="C72" s="10">
        <v>11</v>
      </c>
      <c r="D72" s="23"/>
      <c r="E72" s="23">
        <v>63.69861451709393</v>
      </c>
      <c r="F72" s="23"/>
      <c r="G72" s="23"/>
      <c r="H72" s="23">
        <v>9.81</v>
      </c>
      <c r="I72" s="23">
        <v>775.4</v>
      </c>
      <c r="J72" s="23">
        <v>1534.54</v>
      </c>
      <c r="K72" s="23">
        <v>306.18</v>
      </c>
      <c r="L72" s="23">
        <f t="shared" si="10"/>
        <v>2616.12</v>
      </c>
      <c r="M72" s="23">
        <v>1875.51</v>
      </c>
      <c r="N72" s="23">
        <v>11747.32</v>
      </c>
      <c r="O72" s="23">
        <f t="shared" si="11"/>
        <v>16238.95</v>
      </c>
      <c r="P72" s="23">
        <f t="shared" si="6"/>
        <v>4107.0281038812036</v>
      </c>
      <c r="Q72" s="23">
        <f t="shared" si="7"/>
        <v>25493.411627724141</v>
      </c>
      <c r="R72" s="23">
        <v>463.25619047619</v>
      </c>
      <c r="S72" s="23">
        <v>82.865703407590345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>
        <v>39.214544850769684</v>
      </c>
      <c r="AE72" s="23">
        <v>66.522478632295602</v>
      </c>
      <c r="AF72" s="23">
        <f t="shared" si="8"/>
        <v>58.949314061986335</v>
      </c>
      <c r="AG72" s="23"/>
      <c r="AH72" s="23"/>
      <c r="AI72" s="23"/>
      <c r="AJ72" s="23"/>
      <c r="AK72" s="23"/>
      <c r="AL72" s="23"/>
      <c r="AM72" s="23">
        <v>2877</v>
      </c>
      <c r="AN72" s="23"/>
      <c r="AO72" s="23"/>
      <c r="AP72" s="23"/>
      <c r="AQ72" s="23"/>
      <c r="AR72" s="23"/>
      <c r="AS72" s="23">
        <v>35623.840100000001</v>
      </c>
      <c r="AT72" s="23">
        <f t="shared" si="9"/>
        <v>559.25612150386905</v>
      </c>
    </row>
    <row r="73" spans="1:46" x14ac:dyDescent="0.25">
      <c r="A73" s="61">
        <v>36130</v>
      </c>
      <c r="B73" s="10">
        <v>1998</v>
      </c>
      <c r="C73" s="10">
        <v>12</v>
      </c>
      <c r="D73" s="23"/>
      <c r="E73" s="23">
        <v>63.819468186446684</v>
      </c>
      <c r="F73" s="23"/>
      <c r="G73" s="23"/>
      <c r="H73" s="23">
        <v>8.33</v>
      </c>
      <c r="I73" s="23">
        <v>852.9</v>
      </c>
      <c r="J73" s="23">
        <v>1677.37</v>
      </c>
      <c r="K73" s="23">
        <v>321.11</v>
      </c>
      <c r="L73" s="23">
        <f t="shared" si="10"/>
        <v>2851.38</v>
      </c>
      <c r="M73" s="23">
        <v>1867.05</v>
      </c>
      <c r="N73" s="23">
        <v>11649.64</v>
      </c>
      <c r="O73" s="23">
        <f t="shared" si="11"/>
        <v>16368.07</v>
      </c>
      <c r="P73" s="23">
        <f t="shared" si="6"/>
        <v>4467.8843008684717</v>
      </c>
      <c r="Q73" s="23">
        <f t="shared" si="7"/>
        <v>25647.455964661389</v>
      </c>
      <c r="R73" s="23">
        <v>472.387</v>
      </c>
      <c r="S73" s="23">
        <v>84.683571244267881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>
        <v>38.26663910454711</v>
      </c>
      <c r="AE73" s="23">
        <v>65.855321111338043</v>
      </c>
      <c r="AF73" s="23">
        <f t="shared" si="8"/>
        <v>58.107133119663587</v>
      </c>
      <c r="AG73" s="23"/>
      <c r="AH73" s="23"/>
      <c r="AI73" s="23"/>
      <c r="AJ73" s="23"/>
      <c r="AK73" s="23"/>
      <c r="AL73" s="23"/>
      <c r="AM73" s="23">
        <v>3123</v>
      </c>
      <c r="AN73" s="23"/>
      <c r="AO73" s="23"/>
      <c r="AP73" s="23"/>
      <c r="AQ73" s="23"/>
      <c r="AR73" s="23"/>
      <c r="AS73" s="23">
        <v>35506.490579999998</v>
      </c>
      <c r="AT73" s="23">
        <f t="shared" si="9"/>
        <v>556.35829612789689</v>
      </c>
    </row>
    <row r="74" spans="1:46" x14ac:dyDescent="0.25">
      <c r="A74" s="61">
        <v>36161</v>
      </c>
      <c r="B74" s="10">
        <v>1999</v>
      </c>
      <c r="C74" s="10">
        <v>1</v>
      </c>
      <c r="D74" s="23"/>
      <c r="E74" s="23">
        <v>63.607987808436825</v>
      </c>
      <c r="F74" s="23"/>
      <c r="G74" s="23"/>
      <c r="H74" s="23">
        <v>7.72</v>
      </c>
      <c r="I74" s="23">
        <v>831.5</v>
      </c>
      <c r="J74" s="23">
        <v>1756.52</v>
      </c>
      <c r="K74" s="23">
        <v>332.05</v>
      </c>
      <c r="L74" s="23">
        <f t="shared" si="10"/>
        <v>2920.07</v>
      </c>
      <c r="M74" s="23">
        <v>1870.21</v>
      </c>
      <c r="N74" s="23">
        <v>11641.07</v>
      </c>
      <c r="O74" s="23">
        <f t="shared" si="11"/>
        <v>16431.349999999999</v>
      </c>
      <c r="P74" s="23">
        <f t="shared" si="6"/>
        <v>4590.7284613280726</v>
      </c>
      <c r="Q74" s="23">
        <f t="shared" si="7"/>
        <v>25832.211591860134</v>
      </c>
      <c r="R74" s="23">
        <v>475.68150000000003</v>
      </c>
      <c r="S74" s="23">
        <v>85.741197277647203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>
        <v>37.738311272242761</v>
      </c>
      <c r="AE74" s="23">
        <v>64.924325525682804</v>
      </c>
      <c r="AF74" s="23">
        <f t="shared" si="8"/>
        <v>58.126612739803079</v>
      </c>
      <c r="AG74" s="23"/>
      <c r="AH74" s="23"/>
      <c r="AI74" s="23"/>
      <c r="AJ74" s="23"/>
      <c r="AK74" s="23"/>
      <c r="AL74" s="23"/>
      <c r="AM74" s="23">
        <v>3131</v>
      </c>
      <c r="AN74" s="23"/>
      <c r="AO74" s="23"/>
      <c r="AP74" s="23"/>
      <c r="AQ74" s="23"/>
      <c r="AR74" s="23"/>
      <c r="AS74" s="23">
        <v>35915.171110000003</v>
      </c>
      <c r="AT74" s="23">
        <f t="shared" si="9"/>
        <v>564.63303348256977</v>
      </c>
    </row>
    <row r="75" spans="1:46" x14ac:dyDescent="0.25">
      <c r="A75" s="61">
        <v>36192</v>
      </c>
      <c r="B75" s="10">
        <v>1999</v>
      </c>
      <c r="C75" s="10">
        <v>2</v>
      </c>
      <c r="D75" s="23"/>
      <c r="E75" s="23">
        <v>63.65376278203204</v>
      </c>
      <c r="F75" s="23"/>
      <c r="G75" s="23"/>
      <c r="H75" s="23">
        <v>7.25</v>
      </c>
      <c r="I75" s="23">
        <v>850.2</v>
      </c>
      <c r="J75" s="23">
        <v>1754.68</v>
      </c>
      <c r="K75" s="23">
        <v>340.57</v>
      </c>
      <c r="L75" s="23">
        <f t="shared" si="10"/>
        <v>2945.4500000000003</v>
      </c>
      <c r="M75" s="23">
        <v>1879.93</v>
      </c>
      <c r="N75" s="23">
        <v>11572</v>
      </c>
      <c r="O75" s="23">
        <f t="shared" si="11"/>
        <v>16397.38</v>
      </c>
      <c r="P75" s="23">
        <f t="shared" si="6"/>
        <v>4627.2991120509714</v>
      </c>
      <c r="Q75" s="23">
        <f t="shared" si="7"/>
        <v>25760.26818108009</v>
      </c>
      <c r="R75" s="23">
        <v>493.44850000000002</v>
      </c>
      <c r="S75" s="23">
        <v>87.608497620904785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>
        <v>37.404362447027076</v>
      </c>
      <c r="AE75" s="23">
        <v>64.609971981379829</v>
      </c>
      <c r="AF75" s="23">
        <f t="shared" si="8"/>
        <v>57.892553269960814</v>
      </c>
      <c r="AG75" s="23"/>
      <c r="AH75" s="23"/>
      <c r="AI75" s="23"/>
      <c r="AJ75" s="23"/>
      <c r="AK75" s="23"/>
      <c r="AL75" s="23"/>
      <c r="AM75" s="23">
        <v>2929</v>
      </c>
      <c r="AN75" s="23"/>
      <c r="AO75" s="23"/>
      <c r="AP75" s="23"/>
      <c r="AQ75" s="23"/>
      <c r="AR75" s="23"/>
      <c r="AS75" s="23">
        <v>35987.350279999999</v>
      </c>
      <c r="AT75" s="23">
        <f t="shared" si="9"/>
        <v>565.36092615970824</v>
      </c>
    </row>
    <row r="76" spans="1:46" x14ac:dyDescent="0.25">
      <c r="A76" s="61">
        <v>36220</v>
      </c>
      <c r="B76" s="10">
        <v>1999</v>
      </c>
      <c r="C76" s="10">
        <v>3</v>
      </c>
      <c r="D76" s="23"/>
      <c r="E76" s="23">
        <v>64.058413548613728</v>
      </c>
      <c r="F76" s="23"/>
      <c r="G76" s="23"/>
      <c r="H76" s="23">
        <v>7.22</v>
      </c>
      <c r="I76" s="23">
        <v>838.7</v>
      </c>
      <c r="J76" s="23">
        <v>1741.95</v>
      </c>
      <c r="K76" s="23">
        <v>322.89</v>
      </c>
      <c r="L76" s="23">
        <f t="shared" si="10"/>
        <v>2903.54</v>
      </c>
      <c r="M76" s="23">
        <v>1886.66</v>
      </c>
      <c r="N76" s="23">
        <v>11639.8</v>
      </c>
      <c r="O76" s="23">
        <f t="shared" si="11"/>
        <v>16430</v>
      </c>
      <c r="P76" s="23">
        <f t="shared" si="6"/>
        <v>4532.6442525719322</v>
      </c>
      <c r="Q76" s="23">
        <f t="shared" si="7"/>
        <v>25648.465345666613</v>
      </c>
      <c r="R76" s="23">
        <v>492.484347826087</v>
      </c>
      <c r="S76" s="23">
        <v>85.872718603990364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>
        <v>37.031097102159919</v>
      </c>
      <c r="AE76" s="23">
        <v>64.944801485981785</v>
      </c>
      <c r="AF76" s="23">
        <f t="shared" si="8"/>
        <v>57.01933989305212</v>
      </c>
      <c r="AG76" s="23"/>
      <c r="AH76" s="23"/>
      <c r="AI76" s="23"/>
      <c r="AJ76" s="23"/>
      <c r="AK76" s="23"/>
      <c r="AL76" s="23"/>
      <c r="AM76" s="23">
        <v>3278</v>
      </c>
      <c r="AN76" s="23"/>
      <c r="AO76" s="23"/>
      <c r="AP76" s="23"/>
      <c r="AQ76" s="23"/>
      <c r="AR76" s="23"/>
      <c r="AS76" s="23">
        <v>35364.519899999999</v>
      </c>
      <c r="AT76" s="23">
        <f t="shared" si="9"/>
        <v>552.06674566116089</v>
      </c>
    </row>
    <row r="77" spans="1:46" x14ac:dyDescent="0.25">
      <c r="A77" s="61">
        <v>36251</v>
      </c>
      <c r="B77" s="10">
        <v>1999</v>
      </c>
      <c r="C77" s="10">
        <v>4</v>
      </c>
      <c r="D77" s="23"/>
      <c r="E77" s="23">
        <v>64.299189909724547</v>
      </c>
      <c r="F77" s="23"/>
      <c r="G77" s="23"/>
      <c r="H77" s="23">
        <v>6.57</v>
      </c>
      <c r="I77" s="23">
        <v>826.7</v>
      </c>
      <c r="J77" s="23">
        <v>1702.9</v>
      </c>
      <c r="K77" s="23">
        <v>352.7</v>
      </c>
      <c r="L77" s="23">
        <f t="shared" si="10"/>
        <v>2882.3</v>
      </c>
      <c r="M77" s="23">
        <v>1899.43</v>
      </c>
      <c r="N77" s="23">
        <v>11786.65</v>
      </c>
      <c r="O77" s="23">
        <f t="shared" si="11"/>
        <v>16568.38</v>
      </c>
      <c r="P77" s="23">
        <f t="shared" si="6"/>
        <v>4482.6381235078106</v>
      </c>
      <c r="Q77" s="23">
        <f t="shared" si="7"/>
        <v>25767.634123014381</v>
      </c>
      <c r="R77" s="23">
        <v>482.32761904761901</v>
      </c>
      <c r="S77" s="23">
        <v>83.94107564350341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>
        <v>38.070740699952424</v>
      </c>
      <c r="AE77" s="23">
        <v>66.070259023530596</v>
      </c>
      <c r="AF77" s="23">
        <f t="shared" si="8"/>
        <v>57.621600494094807</v>
      </c>
      <c r="AG77" s="23"/>
      <c r="AH77" s="23"/>
      <c r="AI77" s="23"/>
      <c r="AJ77" s="23"/>
      <c r="AK77" s="23"/>
      <c r="AL77" s="23"/>
      <c r="AM77" s="23">
        <v>3043</v>
      </c>
      <c r="AN77" s="23"/>
      <c r="AO77" s="23"/>
      <c r="AP77" s="23"/>
      <c r="AQ77" s="23"/>
      <c r="AR77" s="23"/>
      <c r="AS77" s="23">
        <v>35467.069259999997</v>
      </c>
      <c r="AT77" s="23">
        <f t="shared" si="9"/>
        <v>551.59434060981835</v>
      </c>
    </row>
    <row r="78" spans="1:46" x14ac:dyDescent="0.25">
      <c r="A78" s="61">
        <v>36281</v>
      </c>
      <c r="B78" s="10">
        <v>1999</v>
      </c>
      <c r="C78" s="10">
        <v>5</v>
      </c>
      <c r="D78" s="23"/>
      <c r="E78" s="23">
        <v>64.3751763658926</v>
      </c>
      <c r="F78" s="23"/>
      <c r="G78" s="23"/>
      <c r="H78" s="23">
        <v>6.1</v>
      </c>
      <c r="I78" s="23">
        <v>829.5</v>
      </c>
      <c r="J78" s="23">
        <v>1743.45</v>
      </c>
      <c r="K78" s="23">
        <v>359.2</v>
      </c>
      <c r="L78" s="23">
        <f t="shared" si="10"/>
        <v>2932.1499999999996</v>
      </c>
      <c r="M78" s="23">
        <v>1920.42</v>
      </c>
      <c r="N78" s="23">
        <v>12181.64</v>
      </c>
      <c r="O78" s="23">
        <f t="shared" si="11"/>
        <v>17034.21</v>
      </c>
      <c r="P78" s="23">
        <f t="shared" si="6"/>
        <v>4554.7836379264945</v>
      </c>
      <c r="Q78" s="23">
        <f t="shared" si="7"/>
        <v>26460.836244054321</v>
      </c>
      <c r="R78" s="23">
        <v>485.03899999999999</v>
      </c>
      <c r="S78" s="23">
        <v>83.952861882985488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>
        <v>38.679686187526215</v>
      </c>
      <c r="AE78" s="23">
        <v>66.239285553636947</v>
      </c>
      <c r="AF78" s="23">
        <f t="shared" si="8"/>
        <v>58.393875876281186</v>
      </c>
      <c r="AG78" s="23"/>
      <c r="AH78" s="23"/>
      <c r="AI78" s="23"/>
      <c r="AJ78" s="23"/>
      <c r="AK78" s="23"/>
      <c r="AL78" s="23"/>
      <c r="AM78" s="23">
        <v>3155</v>
      </c>
      <c r="AN78" s="23"/>
      <c r="AO78" s="23"/>
      <c r="AP78" s="23"/>
      <c r="AQ78" s="23"/>
      <c r="AR78" s="23"/>
      <c r="AS78" s="23">
        <v>35660.005400000002</v>
      </c>
      <c r="AT78" s="23">
        <f t="shared" si="9"/>
        <v>553.94031384578022</v>
      </c>
    </row>
    <row r="79" spans="1:46" x14ac:dyDescent="0.25">
      <c r="A79" s="61">
        <v>36312</v>
      </c>
      <c r="B79" s="10">
        <v>1999</v>
      </c>
      <c r="C79" s="10">
        <v>6</v>
      </c>
      <c r="D79" s="23"/>
      <c r="E79" s="23">
        <v>64.464895314139227</v>
      </c>
      <c r="F79" s="23"/>
      <c r="G79" s="23"/>
      <c r="H79" s="23">
        <v>5.54</v>
      </c>
      <c r="I79" s="23">
        <v>843.1</v>
      </c>
      <c r="J79" s="23">
        <v>1825.37</v>
      </c>
      <c r="K79" s="23">
        <v>321.38</v>
      </c>
      <c r="L79" s="23">
        <f t="shared" si="10"/>
        <v>2989.85</v>
      </c>
      <c r="M79" s="23">
        <v>1956</v>
      </c>
      <c r="N79" s="23">
        <v>12568.24</v>
      </c>
      <c r="O79" s="23">
        <f t="shared" si="11"/>
        <v>17514.09</v>
      </c>
      <c r="P79" s="23">
        <f t="shared" si="6"/>
        <v>4637.9506015334046</v>
      </c>
      <c r="Q79" s="23">
        <f t="shared" si="7"/>
        <v>27168.414552840506</v>
      </c>
      <c r="R79" s="23">
        <v>502.16550000000001</v>
      </c>
      <c r="S79" s="23">
        <v>86.246632379242101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>
        <v>38.020392886581618</v>
      </c>
      <c r="AE79" s="23">
        <v>66.198760383712894</v>
      </c>
      <c r="AF79" s="23">
        <f t="shared" si="8"/>
        <v>57.433693117818414</v>
      </c>
      <c r="AG79" s="23"/>
      <c r="AH79" s="23"/>
      <c r="AI79" s="23"/>
      <c r="AJ79" s="23"/>
      <c r="AK79" s="23"/>
      <c r="AL79" s="23"/>
      <c r="AM79" s="23">
        <v>3112</v>
      </c>
      <c r="AN79" s="23"/>
      <c r="AO79" s="23"/>
      <c r="AP79" s="23"/>
      <c r="AQ79" s="23"/>
      <c r="AR79" s="23"/>
      <c r="AS79" s="23">
        <v>35693.887970000003</v>
      </c>
      <c r="AT79" s="23">
        <f t="shared" si="9"/>
        <v>553.69496523747841</v>
      </c>
    </row>
    <row r="80" spans="1:46" x14ac:dyDescent="0.25">
      <c r="A80" s="61">
        <v>36342</v>
      </c>
      <c r="B80" s="10">
        <v>1999</v>
      </c>
      <c r="C80" s="10">
        <v>7</v>
      </c>
      <c r="D80" s="23"/>
      <c r="E80" s="23">
        <v>64.509754788262526</v>
      </c>
      <c r="F80" s="23"/>
      <c r="G80" s="23"/>
      <c r="H80" s="23">
        <v>5</v>
      </c>
      <c r="I80" s="23">
        <v>833.2</v>
      </c>
      <c r="J80" s="23">
        <v>1764.37</v>
      </c>
      <c r="K80" s="23">
        <v>312.08999999999997</v>
      </c>
      <c r="L80" s="23">
        <f t="shared" si="10"/>
        <v>2909.66</v>
      </c>
      <c r="M80" s="23">
        <v>1974.14</v>
      </c>
      <c r="N80" s="23">
        <v>12564.56</v>
      </c>
      <c r="O80" s="23">
        <f t="shared" si="11"/>
        <v>17448.36</v>
      </c>
      <c r="P80" s="23">
        <f t="shared" si="6"/>
        <v>4510.4186328877649</v>
      </c>
      <c r="Q80" s="23">
        <f t="shared" si="7"/>
        <v>27047.63032702569</v>
      </c>
      <c r="R80" s="23">
        <v>516.73818181818206</v>
      </c>
      <c r="S80" s="23">
        <v>88.594934701655191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>
        <v>39.512515687175963</v>
      </c>
      <c r="AE80" s="23">
        <v>66.566292080367134</v>
      </c>
      <c r="AF80" s="23">
        <f t="shared" si="8"/>
        <v>59.358144268380649</v>
      </c>
      <c r="AG80" s="23"/>
      <c r="AH80" s="23"/>
      <c r="AI80" s="23"/>
      <c r="AJ80" s="23"/>
      <c r="AK80" s="23"/>
      <c r="AL80" s="23"/>
      <c r="AM80" s="23">
        <v>3257</v>
      </c>
      <c r="AN80" s="23"/>
      <c r="AO80" s="23"/>
      <c r="AP80" s="23"/>
      <c r="AQ80" s="23"/>
      <c r="AR80" s="23"/>
      <c r="AS80" s="23">
        <v>36006.10252</v>
      </c>
      <c r="AT80" s="23">
        <f t="shared" si="9"/>
        <v>558.14973469022186</v>
      </c>
    </row>
    <row r="81" spans="1:46" x14ac:dyDescent="0.25">
      <c r="A81" s="61">
        <v>36373</v>
      </c>
      <c r="B81" s="10">
        <v>1999</v>
      </c>
      <c r="C81" s="10">
        <v>8</v>
      </c>
      <c r="D81" s="23"/>
      <c r="E81" s="23">
        <v>64.637009214857216</v>
      </c>
      <c r="F81" s="23"/>
      <c r="G81" s="23"/>
      <c r="H81" s="23">
        <v>5</v>
      </c>
      <c r="I81" s="23">
        <v>814.5</v>
      </c>
      <c r="J81" s="23">
        <v>1716.64</v>
      </c>
      <c r="K81" s="23">
        <v>316.45999999999998</v>
      </c>
      <c r="L81" s="23">
        <f t="shared" si="10"/>
        <v>2847.6000000000004</v>
      </c>
      <c r="M81" s="23">
        <v>1982.43</v>
      </c>
      <c r="N81" s="23">
        <v>12529.53</v>
      </c>
      <c r="O81" s="23">
        <f t="shared" si="11"/>
        <v>17359.560000000001</v>
      </c>
      <c r="P81" s="23">
        <f t="shared" si="6"/>
        <v>4405.5256185112321</v>
      </c>
      <c r="Q81" s="23">
        <f t="shared" si="7"/>
        <v>26856.997579042996</v>
      </c>
      <c r="R81" s="23">
        <v>513.03318181818202</v>
      </c>
      <c r="S81" s="23">
        <v>89.37083179220329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>
        <v>39.887504610187392</v>
      </c>
      <c r="AE81" s="23">
        <v>67.394393902438935</v>
      </c>
      <c r="AF81" s="23">
        <f t="shared" si="8"/>
        <v>59.185196721153247</v>
      </c>
      <c r="AG81" s="23"/>
      <c r="AH81" s="23"/>
      <c r="AI81" s="23"/>
      <c r="AJ81" s="23"/>
      <c r="AK81" s="23"/>
      <c r="AL81" s="23"/>
      <c r="AM81" s="23">
        <v>3252</v>
      </c>
      <c r="AN81" s="23"/>
      <c r="AO81" s="23"/>
      <c r="AP81" s="23"/>
      <c r="AQ81" s="23"/>
      <c r="AR81" s="23"/>
      <c r="AS81" s="23">
        <v>36153.51743</v>
      </c>
      <c r="AT81" s="23">
        <f t="shared" si="9"/>
        <v>559.33153264909868</v>
      </c>
    </row>
    <row r="82" spans="1:46" x14ac:dyDescent="0.25">
      <c r="A82" s="61">
        <v>36404</v>
      </c>
      <c r="B82" s="10">
        <v>1999</v>
      </c>
      <c r="C82" s="10">
        <v>9</v>
      </c>
      <c r="D82" s="23"/>
      <c r="E82" s="23">
        <v>64.783489130361914</v>
      </c>
      <c r="F82" s="23"/>
      <c r="G82" s="23"/>
      <c r="H82" s="23">
        <v>5</v>
      </c>
      <c r="I82" s="23">
        <v>861.9</v>
      </c>
      <c r="J82" s="23">
        <v>1772.95</v>
      </c>
      <c r="K82" s="23">
        <v>410.71</v>
      </c>
      <c r="L82" s="23">
        <f t="shared" si="10"/>
        <v>3045.56</v>
      </c>
      <c r="M82" s="23">
        <v>1991.25</v>
      </c>
      <c r="N82" s="23">
        <v>12597.12</v>
      </c>
      <c r="O82" s="23">
        <f t="shared" si="11"/>
        <v>17633.93</v>
      </c>
      <c r="P82" s="23">
        <f t="shared" si="6"/>
        <v>4701.1361087259584</v>
      </c>
      <c r="Q82" s="23">
        <f t="shared" si="7"/>
        <v>27219.790469321219</v>
      </c>
      <c r="R82" s="23">
        <v>524.54809523809502</v>
      </c>
      <c r="S82" s="23">
        <v>92.084908214746108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>
        <v>40.942355604937845</v>
      </c>
      <c r="AE82" s="23">
        <v>67.634111746338732</v>
      </c>
      <c r="AF82" s="23">
        <f t="shared" si="8"/>
        <v>60.535068100682487</v>
      </c>
      <c r="AG82" s="23"/>
      <c r="AH82" s="23"/>
      <c r="AI82" s="23"/>
      <c r="AJ82" s="23"/>
      <c r="AK82" s="23"/>
      <c r="AL82" s="23"/>
      <c r="AM82" s="23">
        <v>3066</v>
      </c>
      <c r="AN82" s="23"/>
      <c r="AO82" s="23"/>
      <c r="AP82" s="23"/>
      <c r="AQ82" s="23"/>
      <c r="AR82" s="23"/>
      <c r="AS82" s="23">
        <v>36484.8004</v>
      </c>
      <c r="AT82" s="23">
        <f t="shared" si="9"/>
        <v>563.18054013087669</v>
      </c>
    </row>
    <row r="83" spans="1:46" x14ac:dyDescent="0.25">
      <c r="A83" s="61">
        <v>36434</v>
      </c>
      <c r="B83" s="10">
        <v>1999</v>
      </c>
      <c r="C83" s="10">
        <v>10</v>
      </c>
      <c r="D83" s="23"/>
      <c r="E83" s="23">
        <v>65.013279497809862</v>
      </c>
      <c r="F83" s="23"/>
      <c r="G83" s="23"/>
      <c r="H83" s="23">
        <v>5</v>
      </c>
      <c r="I83" s="23">
        <v>848.9</v>
      </c>
      <c r="J83" s="23">
        <v>1761.95</v>
      </c>
      <c r="K83" s="23">
        <v>406.03</v>
      </c>
      <c r="L83" s="23">
        <f t="shared" si="10"/>
        <v>3016.88</v>
      </c>
      <c r="M83" s="23">
        <v>1999.43</v>
      </c>
      <c r="N83" s="23">
        <v>12686.7</v>
      </c>
      <c r="O83" s="23">
        <f t="shared" si="11"/>
        <v>17703.010000000002</v>
      </c>
      <c r="P83" s="23">
        <f t="shared" si="6"/>
        <v>4640.4058114029322</v>
      </c>
      <c r="Q83" s="23">
        <f t="shared" si="7"/>
        <v>27229.836945229585</v>
      </c>
      <c r="R83" s="23">
        <v>537.96950000000004</v>
      </c>
      <c r="S83" s="23">
        <v>95.210269292612878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>
        <v>41.113945128019893</v>
      </c>
      <c r="AE83" s="23">
        <v>67.705405045822275</v>
      </c>
      <c r="AF83" s="23">
        <f t="shared" si="8"/>
        <v>60.72476060101026</v>
      </c>
      <c r="AG83" s="23"/>
      <c r="AH83" s="23"/>
      <c r="AI83" s="23"/>
      <c r="AJ83" s="23"/>
      <c r="AK83" s="23"/>
      <c r="AL83" s="23"/>
      <c r="AM83" s="23">
        <v>3254</v>
      </c>
      <c r="AN83" s="23"/>
      <c r="AO83" s="23"/>
      <c r="AP83" s="23"/>
      <c r="AQ83" s="23"/>
      <c r="AR83" s="23"/>
      <c r="AS83" s="23">
        <v>36698.260110000003</v>
      </c>
      <c r="AT83" s="23">
        <f t="shared" si="9"/>
        <v>564.47329520173298</v>
      </c>
    </row>
    <row r="84" spans="1:46" x14ac:dyDescent="0.25">
      <c r="A84" s="61">
        <v>36465</v>
      </c>
      <c r="B84" s="10">
        <v>1999</v>
      </c>
      <c r="C84" s="10">
        <v>11</v>
      </c>
      <c r="D84" s="23"/>
      <c r="E84" s="23">
        <v>65.12222393496647</v>
      </c>
      <c r="F84" s="23"/>
      <c r="G84" s="23"/>
      <c r="H84" s="23">
        <v>5</v>
      </c>
      <c r="I84" s="23">
        <v>864.2</v>
      </c>
      <c r="J84" s="23">
        <v>1787.16</v>
      </c>
      <c r="K84" s="23">
        <v>432.58</v>
      </c>
      <c r="L84" s="23">
        <f t="shared" si="10"/>
        <v>3083.94</v>
      </c>
      <c r="M84" s="23">
        <v>1999.6</v>
      </c>
      <c r="N84" s="23">
        <v>12820.55</v>
      </c>
      <c r="O84" s="23">
        <f t="shared" si="11"/>
        <v>17904.09</v>
      </c>
      <c r="P84" s="23">
        <f t="shared" si="6"/>
        <v>4735.6183705884187</v>
      </c>
      <c r="Q84" s="23">
        <f t="shared" si="7"/>
        <v>27493.056775640376</v>
      </c>
      <c r="R84" s="23">
        <v>543.713809523809</v>
      </c>
      <c r="S84" s="23">
        <v>95.034669849242704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>
        <v>41.382641003304919</v>
      </c>
      <c r="AE84" s="23">
        <v>67.738376837100958</v>
      </c>
      <c r="AF84" s="23">
        <f t="shared" si="8"/>
        <v>61.091869831518089</v>
      </c>
      <c r="AG84" s="23"/>
      <c r="AH84" s="23"/>
      <c r="AI84" s="23"/>
      <c r="AJ84" s="23"/>
      <c r="AK84" s="23"/>
      <c r="AL84" s="23"/>
      <c r="AM84" s="23">
        <v>3215</v>
      </c>
      <c r="AN84" s="23"/>
      <c r="AO84" s="23"/>
      <c r="AP84" s="23"/>
      <c r="AQ84" s="23"/>
      <c r="AR84" s="23"/>
      <c r="AS84" s="23">
        <v>37189.323559999997</v>
      </c>
      <c r="AT84" s="23">
        <f t="shared" si="9"/>
        <v>571.06961821725668</v>
      </c>
    </row>
    <row r="85" spans="1:46" x14ac:dyDescent="0.25">
      <c r="A85" s="61">
        <v>36495</v>
      </c>
      <c r="B85" s="10">
        <v>1999</v>
      </c>
      <c r="C85" s="10">
        <v>12</v>
      </c>
      <c r="D85" s="23"/>
      <c r="E85" s="23">
        <v>65.294337835684487</v>
      </c>
      <c r="F85" s="23"/>
      <c r="G85" s="23"/>
      <c r="H85" s="23">
        <v>5</v>
      </c>
      <c r="I85" s="23">
        <v>997.2</v>
      </c>
      <c r="J85" s="23">
        <v>1951.45</v>
      </c>
      <c r="K85" s="23">
        <v>477.76</v>
      </c>
      <c r="L85" s="23">
        <f t="shared" si="10"/>
        <v>3426.41</v>
      </c>
      <c r="M85" s="23">
        <v>1982.31</v>
      </c>
      <c r="N85" s="23">
        <v>12604.97</v>
      </c>
      <c r="O85" s="23">
        <f t="shared" si="11"/>
        <v>18013.689999999999</v>
      </c>
      <c r="P85" s="23">
        <f t="shared" si="6"/>
        <v>5247.6372585670169</v>
      </c>
      <c r="Q85" s="23">
        <f t="shared" si="7"/>
        <v>27588.441198886325</v>
      </c>
      <c r="R85" s="23">
        <v>538.22095238095301</v>
      </c>
      <c r="S85" s="23">
        <v>93.546218637736573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>
        <v>41.89643801436506</v>
      </c>
      <c r="AE85" s="23">
        <v>67.884242009414265</v>
      </c>
      <c r="AF85" s="23">
        <f t="shared" si="8"/>
        <v>61.717471940770601</v>
      </c>
      <c r="AG85" s="23"/>
      <c r="AH85" s="23"/>
      <c r="AI85" s="23"/>
      <c r="AJ85" s="23"/>
      <c r="AK85" s="23"/>
      <c r="AL85" s="23"/>
      <c r="AM85" s="23">
        <v>3327</v>
      </c>
      <c r="AN85" s="23"/>
      <c r="AO85" s="23"/>
      <c r="AP85" s="23"/>
      <c r="AQ85" s="23"/>
      <c r="AR85" s="23"/>
      <c r="AS85" s="23">
        <v>37046.664689999998</v>
      </c>
      <c r="AT85" s="23">
        <f t="shared" si="9"/>
        <v>567.37943775812903</v>
      </c>
    </row>
    <row r="86" spans="1:46" x14ac:dyDescent="0.25">
      <c r="A86" s="61">
        <v>36526</v>
      </c>
      <c r="B86" s="10">
        <v>2000</v>
      </c>
      <c r="C86" s="10">
        <v>1</v>
      </c>
      <c r="D86" s="23"/>
      <c r="E86" s="23">
        <v>65.408775269672518</v>
      </c>
      <c r="F86" s="23"/>
      <c r="G86" s="23"/>
      <c r="H86" s="23">
        <v>5.0199999999999996</v>
      </c>
      <c r="I86" s="23">
        <v>979.6</v>
      </c>
      <c r="J86" s="23">
        <v>2006.41</v>
      </c>
      <c r="K86" s="23">
        <v>450.08</v>
      </c>
      <c r="L86" s="23">
        <f t="shared" si="10"/>
        <v>3436.09</v>
      </c>
      <c r="M86" s="23">
        <v>1989.37</v>
      </c>
      <c r="N86" s="23">
        <v>12827.92</v>
      </c>
      <c r="O86" s="23">
        <f t="shared" si="11"/>
        <v>18253.38</v>
      </c>
      <c r="P86" s="23">
        <f t="shared" si="6"/>
        <v>5253.255371062085</v>
      </c>
      <c r="Q86" s="23">
        <f t="shared" si="7"/>
        <v>27906.622505533102</v>
      </c>
      <c r="R86" s="23">
        <v>520.44761904761901</v>
      </c>
      <c r="S86" s="23">
        <v>90.696796569748699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>
        <v>42.397909024843401</v>
      </c>
      <c r="AE86" s="23">
        <v>63.336559567554147</v>
      </c>
      <c r="AF86" s="23">
        <f t="shared" si="8"/>
        <v>66.940656888099852</v>
      </c>
      <c r="AG86" s="23"/>
      <c r="AH86" s="23"/>
      <c r="AI86" s="23"/>
      <c r="AJ86" s="23"/>
      <c r="AK86" s="23"/>
      <c r="AL86" s="23"/>
      <c r="AM86" s="23">
        <v>3292</v>
      </c>
      <c r="AN86" s="23"/>
      <c r="AO86" s="23"/>
      <c r="AP86" s="23"/>
      <c r="AQ86" s="23">
        <v>383.6</v>
      </c>
      <c r="AR86" s="23"/>
      <c r="AS86" s="23">
        <v>37070.778769999997</v>
      </c>
      <c r="AT86" s="23">
        <f t="shared" si="9"/>
        <v>566.75543330633593</v>
      </c>
    </row>
    <row r="87" spans="1:46" x14ac:dyDescent="0.25">
      <c r="A87" s="61">
        <v>36557</v>
      </c>
      <c r="B87" s="10">
        <v>2000</v>
      </c>
      <c r="C87" s="10">
        <v>2</v>
      </c>
      <c r="D87" s="23"/>
      <c r="E87" s="23">
        <v>65.77314405949042</v>
      </c>
      <c r="F87" s="23"/>
      <c r="G87" s="23"/>
      <c r="H87" s="23">
        <v>5.25</v>
      </c>
      <c r="I87" s="23">
        <v>960.9</v>
      </c>
      <c r="J87" s="23">
        <v>1957.53</v>
      </c>
      <c r="K87" s="23">
        <v>438.36</v>
      </c>
      <c r="L87" s="23">
        <f t="shared" si="10"/>
        <v>3356.79</v>
      </c>
      <c r="M87" s="23">
        <v>2008.14</v>
      </c>
      <c r="N87" s="23">
        <v>12603.94</v>
      </c>
      <c r="O87" s="23">
        <f t="shared" si="11"/>
        <v>17968.870000000003</v>
      </c>
      <c r="P87" s="23">
        <f t="shared" si="6"/>
        <v>5103.5875629783704</v>
      </c>
      <c r="Q87" s="23">
        <f t="shared" si="7"/>
        <v>27319.463372083203</v>
      </c>
      <c r="R87" s="23">
        <v>512.850952380953</v>
      </c>
      <c r="S87" s="23">
        <v>87.94079466078702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>
        <v>42.123610894230183</v>
      </c>
      <c r="AE87" s="23">
        <v>63.915529252583234</v>
      </c>
      <c r="AF87" s="23">
        <f t="shared" si="8"/>
        <v>65.905127262210229</v>
      </c>
      <c r="AG87" s="23"/>
      <c r="AH87" s="23"/>
      <c r="AI87" s="23"/>
      <c r="AJ87" s="23"/>
      <c r="AK87" s="23"/>
      <c r="AL87" s="23"/>
      <c r="AM87" s="23">
        <v>3082</v>
      </c>
      <c r="AN87" s="23"/>
      <c r="AO87" s="23"/>
      <c r="AP87" s="23"/>
      <c r="AQ87" s="23">
        <v>355.8</v>
      </c>
      <c r="AR87" s="23"/>
      <c r="AS87" s="23">
        <v>36667.434350000003</v>
      </c>
      <c r="AT87" s="23">
        <f t="shared" si="9"/>
        <v>557.48337523344003</v>
      </c>
    </row>
    <row r="88" spans="1:46" x14ac:dyDescent="0.25">
      <c r="A88" s="61">
        <v>36586</v>
      </c>
      <c r="B88" s="10">
        <v>2000</v>
      </c>
      <c r="C88" s="10">
        <v>3</v>
      </c>
      <c r="D88" s="23"/>
      <c r="E88" s="23">
        <v>66.251950283296352</v>
      </c>
      <c r="F88" s="23"/>
      <c r="G88" s="23"/>
      <c r="H88" s="23">
        <v>5.37</v>
      </c>
      <c r="I88" s="23">
        <v>930.1</v>
      </c>
      <c r="J88" s="23">
        <v>1914.81</v>
      </c>
      <c r="K88" s="23">
        <v>364.2</v>
      </c>
      <c r="L88" s="23">
        <f t="shared" si="10"/>
        <v>3209.1099999999997</v>
      </c>
      <c r="M88" s="23">
        <v>2019.22</v>
      </c>
      <c r="N88" s="23">
        <v>12686.23</v>
      </c>
      <c r="O88" s="23">
        <f t="shared" si="11"/>
        <v>17914.559999999998</v>
      </c>
      <c r="P88" s="23">
        <f t="shared" si="6"/>
        <v>4843.7970297896127</v>
      </c>
      <c r="Q88" s="23">
        <f t="shared" si="7"/>
        <v>27040.049271601099</v>
      </c>
      <c r="R88" s="23">
        <v>504.38043478260897</v>
      </c>
      <c r="S88" s="23">
        <v>86.274623023513442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>
        <v>42.077861347709778</v>
      </c>
      <c r="AE88" s="23">
        <v>65.476929212510939</v>
      </c>
      <c r="AF88" s="23">
        <f t="shared" si="8"/>
        <v>64.263645002566477</v>
      </c>
      <c r="AG88" s="23"/>
      <c r="AH88" s="23"/>
      <c r="AI88" s="23"/>
      <c r="AJ88" s="23"/>
      <c r="AK88" s="23"/>
      <c r="AL88" s="23"/>
      <c r="AM88" s="23">
        <v>3423</v>
      </c>
      <c r="AN88" s="23"/>
      <c r="AO88" s="23"/>
      <c r="AP88" s="23"/>
      <c r="AQ88" s="23">
        <v>398.8</v>
      </c>
      <c r="AR88" s="23"/>
      <c r="AS88" s="23">
        <v>36707.840779999999</v>
      </c>
      <c r="AT88" s="23">
        <f t="shared" si="9"/>
        <v>554.06430487005446</v>
      </c>
    </row>
    <row r="89" spans="1:46" x14ac:dyDescent="0.25">
      <c r="A89" s="61">
        <v>36617</v>
      </c>
      <c r="B89" s="10">
        <v>2000</v>
      </c>
      <c r="C89" s="10">
        <v>4</v>
      </c>
      <c r="D89" s="23"/>
      <c r="E89" s="23">
        <v>66.57054409951904</v>
      </c>
      <c r="F89" s="23"/>
      <c r="G89" s="23"/>
      <c r="H89" s="23">
        <v>5.5</v>
      </c>
      <c r="I89" s="23">
        <v>919.1</v>
      </c>
      <c r="J89" s="23">
        <v>1921.55</v>
      </c>
      <c r="K89" s="23">
        <v>331.73</v>
      </c>
      <c r="L89" s="23">
        <f t="shared" si="10"/>
        <v>3172.38</v>
      </c>
      <c r="M89" s="23">
        <v>2034.37</v>
      </c>
      <c r="N89" s="23">
        <v>12938.39</v>
      </c>
      <c r="O89" s="23">
        <f t="shared" si="11"/>
        <v>18145.14</v>
      </c>
      <c r="P89" s="23">
        <f t="shared" si="6"/>
        <v>4765.4409963323706</v>
      </c>
      <c r="Q89" s="23">
        <f t="shared" si="7"/>
        <v>27257.010206907853</v>
      </c>
      <c r="R89" s="23">
        <v>508.09947368421098</v>
      </c>
      <c r="S89" s="23">
        <v>86.089658339255919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>
        <v>42.059707065344966</v>
      </c>
      <c r="AE89" s="23">
        <v>65.678803038508619</v>
      </c>
      <c r="AF89" s="23">
        <f t="shared" si="8"/>
        <v>64.03847987406931</v>
      </c>
      <c r="AG89" s="23"/>
      <c r="AH89" s="23"/>
      <c r="AI89" s="23"/>
      <c r="AJ89" s="23"/>
      <c r="AK89" s="23"/>
      <c r="AL89" s="23"/>
      <c r="AM89" s="23">
        <v>3262</v>
      </c>
      <c r="AN89" s="23"/>
      <c r="AO89" s="23"/>
      <c r="AP89" s="23"/>
      <c r="AQ89" s="23">
        <v>391.5</v>
      </c>
      <c r="AR89" s="23"/>
      <c r="AS89" s="23">
        <v>36973.059540000002</v>
      </c>
      <c r="AT89" s="23">
        <f t="shared" si="9"/>
        <v>555.39668542782908</v>
      </c>
    </row>
    <row r="90" spans="1:46" x14ac:dyDescent="0.25">
      <c r="A90" s="61">
        <v>36647</v>
      </c>
      <c r="B90" s="10">
        <v>2000</v>
      </c>
      <c r="C90" s="10">
        <v>5</v>
      </c>
      <c r="D90" s="23"/>
      <c r="E90" s="23">
        <v>66.711531018192289</v>
      </c>
      <c r="F90" s="23"/>
      <c r="G90" s="23"/>
      <c r="H90" s="23">
        <v>5.5</v>
      </c>
      <c r="I90" s="23">
        <v>907.1</v>
      </c>
      <c r="J90" s="23">
        <v>1941.02</v>
      </c>
      <c r="K90" s="23">
        <v>285.31</v>
      </c>
      <c r="L90" s="23">
        <f t="shared" si="10"/>
        <v>3133.43</v>
      </c>
      <c r="M90" s="23">
        <v>2055.4899999999998</v>
      </c>
      <c r="N90" s="23">
        <v>13189.33</v>
      </c>
      <c r="O90" s="23">
        <f t="shared" si="11"/>
        <v>18378.25</v>
      </c>
      <c r="P90" s="23">
        <f t="shared" si="6"/>
        <v>4696.984092818243</v>
      </c>
      <c r="Q90" s="23">
        <f t="shared" si="7"/>
        <v>27548.835590339302</v>
      </c>
      <c r="R90" s="23">
        <v>521.66318181818201</v>
      </c>
      <c r="S90" s="23">
        <v>86.691372561509525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>
        <v>42.869586931921802</v>
      </c>
      <c r="AE90" s="23">
        <v>66.411863013765014</v>
      </c>
      <c r="AF90" s="23">
        <f t="shared" si="8"/>
        <v>64.551098232308789</v>
      </c>
      <c r="AG90" s="23"/>
      <c r="AH90" s="23"/>
      <c r="AI90" s="23"/>
      <c r="AJ90" s="23"/>
      <c r="AK90" s="23"/>
      <c r="AL90" s="23"/>
      <c r="AM90" s="23">
        <v>3436</v>
      </c>
      <c r="AN90" s="23"/>
      <c r="AO90" s="23"/>
      <c r="AP90" s="23"/>
      <c r="AQ90" s="23">
        <v>388.9</v>
      </c>
      <c r="AR90" s="23"/>
      <c r="AS90" s="23">
        <v>37092.607600000003</v>
      </c>
      <c r="AT90" s="23">
        <f t="shared" si="9"/>
        <v>556.0149352573668</v>
      </c>
    </row>
    <row r="91" spans="1:46" x14ac:dyDescent="0.25">
      <c r="A91" s="61">
        <v>36678</v>
      </c>
      <c r="B91" s="10">
        <v>2000</v>
      </c>
      <c r="C91" s="10">
        <v>6</v>
      </c>
      <c r="D91" s="23"/>
      <c r="E91" s="23">
        <v>66.864419430000311</v>
      </c>
      <c r="F91" s="23"/>
      <c r="G91" s="23"/>
      <c r="H91" s="23">
        <v>5.5</v>
      </c>
      <c r="I91" s="23">
        <v>924.6</v>
      </c>
      <c r="J91" s="23">
        <v>1933.91</v>
      </c>
      <c r="K91" s="23">
        <v>297.27</v>
      </c>
      <c r="L91" s="23">
        <f t="shared" si="10"/>
        <v>3155.78</v>
      </c>
      <c r="M91" s="23">
        <v>2092.4299999999998</v>
      </c>
      <c r="N91" s="23">
        <v>13310</v>
      </c>
      <c r="O91" s="23">
        <f t="shared" si="11"/>
        <v>18558.21</v>
      </c>
      <c r="P91" s="23">
        <f t="shared" si="6"/>
        <v>4719.6700829859965</v>
      </c>
      <c r="Q91" s="23">
        <f t="shared" si="7"/>
        <v>27754.98562345016</v>
      </c>
      <c r="R91" s="23">
        <v>529.73749999999995</v>
      </c>
      <c r="S91" s="23">
        <v>89.336198740343136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>
        <v>42.756294146400577</v>
      </c>
      <c r="AE91" s="23">
        <v>67.660721521035072</v>
      </c>
      <c r="AF91" s="23">
        <f t="shared" si="8"/>
        <v>63.192193617249643</v>
      </c>
      <c r="AG91" s="23"/>
      <c r="AH91" s="23"/>
      <c r="AI91" s="23"/>
      <c r="AJ91" s="23"/>
      <c r="AK91" s="23"/>
      <c r="AL91" s="23"/>
      <c r="AM91" s="23">
        <v>3268</v>
      </c>
      <c r="AN91" s="23"/>
      <c r="AO91" s="23"/>
      <c r="AP91" s="23"/>
      <c r="AQ91" s="23">
        <v>346.3</v>
      </c>
      <c r="AR91" s="23"/>
      <c r="AS91" s="23">
        <v>37231.926529999997</v>
      </c>
      <c r="AT91" s="23">
        <f t="shared" si="9"/>
        <v>556.82718622836057</v>
      </c>
    </row>
    <row r="92" spans="1:46" x14ac:dyDescent="0.25">
      <c r="A92" s="61">
        <v>36708</v>
      </c>
      <c r="B92" s="10">
        <v>2000</v>
      </c>
      <c r="C92" s="10">
        <v>7</v>
      </c>
      <c r="D92" s="23"/>
      <c r="E92" s="23">
        <v>66.953222878775009</v>
      </c>
      <c r="F92" s="23"/>
      <c r="G92" s="23"/>
      <c r="H92" s="23">
        <v>5.5</v>
      </c>
      <c r="I92" s="23">
        <v>901.5</v>
      </c>
      <c r="J92" s="23">
        <v>1883.09</v>
      </c>
      <c r="K92" s="23">
        <v>320.19</v>
      </c>
      <c r="L92" s="23">
        <f t="shared" si="10"/>
        <v>3104.78</v>
      </c>
      <c r="M92" s="23">
        <v>2107.5300000000002</v>
      </c>
      <c r="N92" s="23">
        <v>13493.66</v>
      </c>
      <c r="O92" s="23">
        <f t="shared" si="11"/>
        <v>18705.97</v>
      </c>
      <c r="P92" s="23">
        <f t="shared" si="6"/>
        <v>4637.237561545754</v>
      </c>
      <c r="Q92" s="23">
        <f t="shared" si="7"/>
        <v>27938.864173676728</v>
      </c>
      <c r="R92" s="23">
        <v>542.74523809523805</v>
      </c>
      <c r="S92" s="23">
        <v>90.984709817576189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>
        <v>43.165115286298459</v>
      </c>
      <c r="AE92" s="23">
        <v>67.089857228513495</v>
      </c>
      <c r="AF92" s="23">
        <f t="shared" si="8"/>
        <v>64.339256438234145</v>
      </c>
      <c r="AG92" s="23"/>
      <c r="AH92" s="23"/>
      <c r="AI92" s="23"/>
      <c r="AJ92" s="23"/>
      <c r="AK92" s="23"/>
      <c r="AL92" s="23"/>
      <c r="AM92" s="23">
        <v>3472</v>
      </c>
      <c r="AN92" s="23"/>
      <c r="AO92" s="23"/>
      <c r="AP92" s="23"/>
      <c r="AQ92" s="23">
        <v>396.4</v>
      </c>
      <c r="AR92" s="23"/>
      <c r="AS92" s="23">
        <v>37422.640910000002</v>
      </c>
      <c r="AT92" s="23">
        <f t="shared" si="9"/>
        <v>558.93711013369955</v>
      </c>
    </row>
    <row r="93" spans="1:46" x14ac:dyDescent="0.25">
      <c r="A93" s="61">
        <v>36739</v>
      </c>
      <c r="B93" s="10">
        <v>2000</v>
      </c>
      <c r="C93" s="10">
        <v>8</v>
      </c>
      <c r="D93" s="23"/>
      <c r="E93" s="23">
        <v>67.126252278964927</v>
      </c>
      <c r="F93" s="23"/>
      <c r="G93" s="23"/>
      <c r="H93" s="23">
        <v>5.43</v>
      </c>
      <c r="I93" s="23">
        <v>880.5</v>
      </c>
      <c r="J93" s="23">
        <v>1890.5</v>
      </c>
      <c r="K93" s="23">
        <v>333.52</v>
      </c>
      <c r="L93" s="23">
        <f t="shared" si="10"/>
        <v>3104.52</v>
      </c>
      <c r="M93" s="23">
        <v>2115.9</v>
      </c>
      <c r="N93" s="23">
        <v>13330.74</v>
      </c>
      <c r="O93" s="23">
        <f t="shared" si="11"/>
        <v>18551.16</v>
      </c>
      <c r="P93" s="23">
        <f t="shared" si="6"/>
        <v>4624.8969584927218</v>
      </c>
      <c r="Q93" s="23">
        <f t="shared" si="7"/>
        <v>27636.221850885748</v>
      </c>
      <c r="R93" s="23">
        <v>550.994545454545</v>
      </c>
      <c r="S93" s="23">
        <v>91.193545980206892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>
        <v>43.814534527682547</v>
      </c>
      <c r="AE93" s="23">
        <v>67.877935104475782</v>
      </c>
      <c r="AF93" s="23">
        <f t="shared" si="8"/>
        <v>64.549009129762808</v>
      </c>
      <c r="AG93" s="23"/>
      <c r="AH93" s="23"/>
      <c r="AI93" s="23"/>
      <c r="AJ93" s="23"/>
      <c r="AK93" s="23"/>
      <c r="AL93" s="23"/>
      <c r="AM93" s="23">
        <v>3330</v>
      </c>
      <c r="AN93" s="23"/>
      <c r="AO93" s="23"/>
      <c r="AP93" s="23"/>
      <c r="AQ93" s="23">
        <v>371.6</v>
      </c>
      <c r="AR93" s="23"/>
      <c r="AS93" s="23">
        <v>37422.22537</v>
      </c>
      <c r="AT93" s="23">
        <f t="shared" si="9"/>
        <v>557.49016367664615</v>
      </c>
    </row>
    <row r="94" spans="1:46" x14ac:dyDescent="0.25">
      <c r="A94" s="61">
        <v>36770</v>
      </c>
      <c r="B94" s="10">
        <v>2000</v>
      </c>
      <c r="C94" s="10">
        <v>9</v>
      </c>
      <c r="D94" s="23"/>
      <c r="E94" s="23">
        <v>67.534565043434228</v>
      </c>
      <c r="F94" s="23"/>
      <c r="G94" s="23"/>
      <c r="H94" s="23">
        <v>5</v>
      </c>
      <c r="I94" s="23">
        <v>934.6</v>
      </c>
      <c r="J94" s="23">
        <v>1907.01</v>
      </c>
      <c r="K94" s="23">
        <v>356.39</v>
      </c>
      <c r="L94" s="23">
        <f t="shared" si="10"/>
        <v>3198</v>
      </c>
      <c r="M94" s="23">
        <v>2123.88</v>
      </c>
      <c r="N94" s="23">
        <v>13201.14</v>
      </c>
      <c r="O94" s="23">
        <f t="shared" si="11"/>
        <v>18523.02</v>
      </c>
      <c r="P94" s="23">
        <f t="shared" si="6"/>
        <v>4735.3529232671244</v>
      </c>
      <c r="Q94" s="23">
        <f t="shared" si="7"/>
        <v>27427.466199104252</v>
      </c>
      <c r="R94" s="23">
        <v>565.89499999999998</v>
      </c>
      <c r="S94" s="23">
        <v>92.696231860892169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>
        <v>44.246462695031184</v>
      </c>
      <c r="AE94" s="23">
        <v>69.377559421385996</v>
      </c>
      <c r="AF94" s="23">
        <f t="shared" si="8"/>
        <v>63.776332093619281</v>
      </c>
      <c r="AG94" s="23"/>
      <c r="AH94" s="23"/>
      <c r="AI94" s="23"/>
      <c r="AJ94" s="23"/>
      <c r="AK94" s="23"/>
      <c r="AL94" s="23"/>
      <c r="AM94" s="23">
        <v>3135</v>
      </c>
      <c r="AN94" s="23"/>
      <c r="AO94" s="23"/>
      <c r="AP94" s="23"/>
      <c r="AQ94" s="23">
        <v>369.1</v>
      </c>
      <c r="AR94" s="23"/>
      <c r="AS94" s="23">
        <v>37512.791940000003</v>
      </c>
      <c r="AT94" s="23">
        <f t="shared" si="9"/>
        <v>555.46062843336597</v>
      </c>
    </row>
    <row r="95" spans="1:46" x14ac:dyDescent="0.25">
      <c r="A95" s="61">
        <v>36800</v>
      </c>
      <c r="B95" s="10">
        <v>2000</v>
      </c>
      <c r="C95" s="10">
        <v>10</v>
      </c>
      <c r="D95" s="23"/>
      <c r="E95" s="23">
        <v>67.942877807903528</v>
      </c>
      <c r="F95" s="23"/>
      <c r="G95" s="23"/>
      <c r="H95" s="23">
        <v>5</v>
      </c>
      <c r="I95" s="23">
        <v>904.1</v>
      </c>
      <c r="J95" s="23">
        <v>1867.28</v>
      </c>
      <c r="K95" s="23">
        <v>371.21</v>
      </c>
      <c r="L95" s="23">
        <f t="shared" si="10"/>
        <v>3142.59</v>
      </c>
      <c r="M95" s="23">
        <v>2135.8200000000002</v>
      </c>
      <c r="N95" s="23">
        <v>13443.69</v>
      </c>
      <c r="O95" s="23">
        <f t="shared" si="11"/>
        <v>18722.099999999999</v>
      </c>
      <c r="P95" s="23">
        <f t="shared" si="6"/>
        <v>4625.3413181660007</v>
      </c>
      <c r="Q95" s="23">
        <f t="shared" si="7"/>
        <v>27555.647632314642</v>
      </c>
      <c r="R95" s="23">
        <v>567.84142857142899</v>
      </c>
      <c r="S95" s="23">
        <v>91.793253740081155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>
        <v>43.739445531880484</v>
      </c>
      <c r="AE95" s="23">
        <v>69.661801522680918</v>
      </c>
      <c r="AF95" s="23">
        <f t="shared" si="8"/>
        <v>62.78827790240183</v>
      </c>
      <c r="AG95" s="23"/>
      <c r="AH95" s="23"/>
      <c r="AI95" s="23"/>
      <c r="AJ95" s="23"/>
      <c r="AK95" s="23"/>
      <c r="AL95" s="23"/>
      <c r="AM95" s="23">
        <v>3269</v>
      </c>
      <c r="AN95" s="23"/>
      <c r="AO95" s="23"/>
      <c r="AP95" s="23"/>
      <c r="AQ95" s="23">
        <v>409.8</v>
      </c>
      <c r="AR95" s="23"/>
      <c r="AS95" s="23">
        <v>37671.624380000001</v>
      </c>
      <c r="AT95" s="23">
        <f t="shared" si="9"/>
        <v>554.46024065259428</v>
      </c>
    </row>
    <row r="96" spans="1:46" x14ac:dyDescent="0.25">
      <c r="A96" s="61">
        <v>36831</v>
      </c>
      <c r="B96" s="10">
        <v>2000</v>
      </c>
      <c r="C96" s="10">
        <v>11</v>
      </c>
      <c r="D96" s="23"/>
      <c r="E96" s="23">
        <v>68.172668175351504</v>
      </c>
      <c r="F96" s="23"/>
      <c r="G96" s="23"/>
      <c r="H96" s="23">
        <v>5</v>
      </c>
      <c r="I96" s="23">
        <v>909.5</v>
      </c>
      <c r="J96" s="23">
        <v>1858.63</v>
      </c>
      <c r="K96" s="23">
        <v>408.65</v>
      </c>
      <c r="L96" s="23">
        <f t="shared" si="10"/>
        <v>3176.78</v>
      </c>
      <c r="M96" s="23">
        <v>2146.69</v>
      </c>
      <c r="N96" s="23">
        <v>13625.82</v>
      </c>
      <c r="O96" s="23">
        <f t="shared" si="11"/>
        <v>18949.29</v>
      </c>
      <c r="P96" s="23">
        <f t="shared" si="6"/>
        <v>4659.9026927166624</v>
      </c>
      <c r="Q96" s="23">
        <f t="shared" si="7"/>
        <v>27796.022228819413</v>
      </c>
      <c r="R96" s="23">
        <v>574.59714285714301</v>
      </c>
      <c r="S96" s="23">
        <v>92.314644433148601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>
        <v>43.092369544064439</v>
      </c>
      <c r="AE96" s="23">
        <v>70.535262074757426</v>
      </c>
      <c r="AF96" s="23">
        <f t="shared" si="8"/>
        <v>61.093371282001627</v>
      </c>
      <c r="AG96" s="23"/>
      <c r="AH96" s="23"/>
      <c r="AI96" s="23"/>
      <c r="AJ96" s="23"/>
      <c r="AK96" s="23"/>
      <c r="AL96" s="23"/>
      <c r="AM96" s="23">
        <v>3243</v>
      </c>
      <c r="AN96" s="23"/>
      <c r="AO96" s="23"/>
      <c r="AP96" s="23"/>
      <c r="AQ96" s="23">
        <v>395.6</v>
      </c>
      <c r="AR96" s="23"/>
      <c r="AS96" s="23">
        <v>38172.932350000003</v>
      </c>
      <c r="AT96" s="23">
        <f t="shared" si="9"/>
        <v>559.94481911449964</v>
      </c>
    </row>
    <row r="97" spans="1:46" x14ac:dyDescent="0.25">
      <c r="A97" s="61">
        <v>36861</v>
      </c>
      <c r="B97" s="10">
        <v>2000</v>
      </c>
      <c r="C97" s="10">
        <v>12</v>
      </c>
      <c r="D97" s="23"/>
      <c r="E97" s="23">
        <v>68.249570130991458</v>
      </c>
      <c r="F97" s="23"/>
      <c r="G97" s="23"/>
      <c r="H97" s="23">
        <v>5</v>
      </c>
      <c r="I97" s="23">
        <v>1001.2</v>
      </c>
      <c r="J97" s="23">
        <v>2046.04</v>
      </c>
      <c r="K97" s="23">
        <v>470.86</v>
      </c>
      <c r="L97" s="23">
        <f t="shared" si="10"/>
        <v>3518.1</v>
      </c>
      <c r="M97" s="23">
        <v>2149.23</v>
      </c>
      <c r="N97" s="23">
        <v>13856.18</v>
      </c>
      <c r="O97" s="23">
        <f t="shared" si="11"/>
        <v>19523.510000000002</v>
      </c>
      <c r="P97" s="23">
        <f t="shared" si="6"/>
        <v>5154.7577416937684</v>
      </c>
      <c r="Q97" s="23">
        <f t="shared" si="7"/>
        <v>28606.055631601066</v>
      </c>
      <c r="R97" s="23">
        <v>574.62842105263201</v>
      </c>
      <c r="S97" s="23">
        <v>93.09296930304852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>
        <v>43.393446391928016</v>
      </c>
      <c r="AE97" s="23">
        <v>71.233356789133012</v>
      </c>
      <c r="AF97" s="23">
        <f t="shared" si="8"/>
        <v>60.917312264789821</v>
      </c>
      <c r="AG97" s="23"/>
      <c r="AH97" s="23"/>
      <c r="AI97" s="23"/>
      <c r="AJ97" s="23"/>
      <c r="AK97" s="23"/>
      <c r="AL97" s="23"/>
      <c r="AM97" s="23">
        <v>3374</v>
      </c>
      <c r="AN97" s="23"/>
      <c r="AO97" s="23"/>
      <c r="AP97" s="23"/>
      <c r="AQ97" s="23">
        <v>394.6</v>
      </c>
      <c r="AR97" s="23"/>
      <c r="AS97" s="23">
        <v>38573.642249999997</v>
      </c>
      <c r="AT97" s="23">
        <f t="shared" si="9"/>
        <v>565.18513121717206</v>
      </c>
    </row>
    <row r="98" spans="1:46" x14ac:dyDescent="0.25">
      <c r="A98" s="61">
        <v>36892</v>
      </c>
      <c r="B98" s="10">
        <v>2001</v>
      </c>
      <c r="C98" s="10">
        <v>1</v>
      </c>
      <c r="D98" s="23"/>
      <c r="E98" s="23">
        <v>68.479360498439419</v>
      </c>
      <c r="F98" s="23"/>
      <c r="G98" s="23"/>
      <c r="H98" s="23">
        <v>4.9000000000000004</v>
      </c>
      <c r="I98" s="23">
        <v>967.2</v>
      </c>
      <c r="J98" s="23">
        <v>2103.1999999999998</v>
      </c>
      <c r="K98" s="23">
        <v>439.43</v>
      </c>
      <c r="L98" s="23">
        <f t="shared" si="10"/>
        <v>3509.8299999999995</v>
      </c>
      <c r="M98" s="23">
        <v>2163.14</v>
      </c>
      <c r="N98" s="23">
        <v>14281.23</v>
      </c>
      <c r="O98" s="23">
        <f t="shared" si="11"/>
        <v>19954.199999999997</v>
      </c>
      <c r="P98" s="23">
        <f t="shared" si="6"/>
        <v>5125.3837279628005</v>
      </c>
      <c r="Q98" s="23">
        <f t="shared" si="7"/>
        <v>29138.998750513645</v>
      </c>
      <c r="R98" s="23">
        <v>571.11636363636399</v>
      </c>
      <c r="S98" s="23">
        <v>92.422313932058728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>
        <v>43.108462214675534</v>
      </c>
      <c r="AE98" s="23">
        <v>71.426025040762525</v>
      </c>
      <c r="AF98" s="23">
        <f t="shared" si="8"/>
        <v>60.353998686156373</v>
      </c>
      <c r="AG98" s="23"/>
      <c r="AH98" s="23"/>
      <c r="AI98" s="23"/>
      <c r="AJ98" s="23"/>
      <c r="AK98" s="23"/>
      <c r="AL98" s="23"/>
      <c r="AM98" s="23">
        <v>3461</v>
      </c>
      <c r="AN98" s="23"/>
      <c r="AO98" s="23"/>
      <c r="AP98" s="23"/>
      <c r="AQ98" s="23">
        <v>381.5</v>
      </c>
      <c r="AR98" s="23"/>
      <c r="AS98" s="23">
        <v>38538.272349999999</v>
      </c>
      <c r="AT98" s="23">
        <f t="shared" ref="AT98:AT161" si="12">AS98/E98</f>
        <v>562.77208299686515</v>
      </c>
    </row>
    <row r="99" spans="1:46" x14ac:dyDescent="0.25">
      <c r="A99" s="61">
        <v>36923</v>
      </c>
      <c r="B99" s="10">
        <v>2001</v>
      </c>
      <c r="C99" s="10">
        <v>2</v>
      </c>
      <c r="D99" s="23"/>
      <c r="E99" s="23">
        <v>68.268795619901411</v>
      </c>
      <c r="F99" s="23"/>
      <c r="G99" s="23"/>
      <c r="H99" s="23">
        <v>4.68</v>
      </c>
      <c r="I99" s="23">
        <v>980.8</v>
      </c>
      <c r="J99" s="23">
        <v>2059.7800000000002</v>
      </c>
      <c r="K99" s="23">
        <v>430.03</v>
      </c>
      <c r="L99" s="23">
        <f t="shared" si="10"/>
        <v>3470.6099999999997</v>
      </c>
      <c r="M99" s="23">
        <v>2172.39</v>
      </c>
      <c r="N99" s="23">
        <v>14058.06</v>
      </c>
      <c r="O99" s="23">
        <f t="shared" si="11"/>
        <v>19701.059999999998</v>
      </c>
      <c r="P99" s="23">
        <f t="shared" si="6"/>
        <v>5083.7428264052505</v>
      </c>
      <c r="Q99" s="23">
        <f t="shared" si="7"/>
        <v>28858.074646122561</v>
      </c>
      <c r="R99" s="23">
        <v>563.12900000000002</v>
      </c>
      <c r="S99" s="23">
        <v>91.072052291285658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>
        <v>42.483840494516627</v>
      </c>
      <c r="AE99" s="23">
        <v>69.299935323677786</v>
      </c>
      <c r="AF99" s="23">
        <f t="shared" si="8"/>
        <v>61.304300351924176</v>
      </c>
      <c r="AG99" s="23"/>
      <c r="AH99" s="23"/>
      <c r="AI99" s="23"/>
      <c r="AJ99" s="23"/>
      <c r="AK99" s="23"/>
      <c r="AL99" s="23"/>
      <c r="AM99" s="23">
        <v>3203</v>
      </c>
      <c r="AN99" s="23"/>
      <c r="AO99" s="23"/>
      <c r="AP99" s="23"/>
      <c r="AQ99" s="23">
        <v>355.8</v>
      </c>
      <c r="AR99" s="23"/>
      <c r="AS99" s="23">
        <v>38835.509409999999</v>
      </c>
      <c r="AT99" s="23">
        <f t="shared" si="12"/>
        <v>568.86179194113174</v>
      </c>
    </row>
    <row r="100" spans="1:46" x14ac:dyDescent="0.25">
      <c r="A100" s="61">
        <v>36951</v>
      </c>
      <c r="B100" s="10">
        <v>2001</v>
      </c>
      <c r="C100" s="10">
        <v>3</v>
      </c>
      <c r="D100" s="23"/>
      <c r="E100" s="23">
        <v>68.593797932427435</v>
      </c>
      <c r="F100" s="23"/>
      <c r="G100" s="23"/>
      <c r="H100" s="23">
        <v>4.05</v>
      </c>
      <c r="I100" s="23">
        <v>980.9</v>
      </c>
      <c r="J100" s="23">
        <v>2269.61</v>
      </c>
      <c r="K100" s="23">
        <v>450.05</v>
      </c>
      <c r="L100" s="23">
        <f t="shared" si="10"/>
        <v>3700.5600000000004</v>
      </c>
      <c r="M100" s="23">
        <v>2190.7199999999998</v>
      </c>
      <c r="N100" s="23">
        <v>13746.36</v>
      </c>
      <c r="O100" s="23">
        <f t="shared" si="11"/>
        <v>19637.64</v>
      </c>
      <c r="P100" s="23">
        <f t="shared" si="6"/>
        <v>5394.8900797787373</v>
      </c>
      <c r="Q100" s="23">
        <f t="shared" si="7"/>
        <v>28628.885689264898</v>
      </c>
      <c r="R100" s="23">
        <v>587.78590909090894</v>
      </c>
      <c r="S100" s="23">
        <v>93.634314418428275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>
        <v>42.528028056214751</v>
      </c>
      <c r="AE100" s="23">
        <v>69.496186488121126</v>
      </c>
      <c r="AF100" s="23">
        <f t="shared" si="8"/>
        <v>61.194765073165563</v>
      </c>
      <c r="AG100" s="23"/>
      <c r="AH100" s="23"/>
      <c r="AI100" s="23"/>
      <c r="AJ100" s="23"/>
      <c r="AK100" s="23"/>
      <c r="AL100" s="23"/>
      <c r="AM100" s="23">
        <v>3638</v>
      </c>
      <c r="AN100" s="23"/>
      <c r="AO100" s="23"/>
      <c r="AP100" s="23"/>
      <c r="AQ100" s="23">
        <v>395.3</v>
      </c>
      <c r="AR100" s="23"/>
      <c r="AS100" s="23">
        <v>39005.041080000003</v>
      </c>
      <c r="AT100" s="23">
        <f t="shared" si="12"/>
        <v>568.63801474332024</v>
      </c>
    </row>
    <row r="101" spans="1:46" x14ac:dyDescent="0.25">
      <c r="A101" s="61">
        <v>36982</v>
      </c>
      <c r="B101" s="10">
        <v>2001</v>
      </c>
      <c r="C101" s="10">
        <v>4</v>
      </c>
      <c r="D101" s="23"/>
      <c r="E101" s="23">
        <v>68.906898751818701</v>
      </c>
      <c r="F101" s="23"/>
      <c r="G101" s="23"/>
      <c r="H101" s="23">
        <v>3.84</v>
      </c>
      <c r="I101" s="23">
        <v>978.8</v>
      </c>
      <c r="J101" s="23">
        <v>2285.06</v>
      </c>
      <c r="K101" s="23">
        <v>440.27</v>
      </c>
      <c r="L101" s="23">
        <f t="shared" si="10"/>
        <v>3704.1299999999997</v>
      </c>
      <c r="M101" s="23">
        <v>2202</v>
      </c>
      <c r="N101" s="23">
        <v>14122.63</v>
      </c>
      <c r="O101" s="23">
        <f t="shared" si="11"/>
        <v>20028.759999999998</v>
      </c>
      <c r="P101" s="23">
        <f t="shared" si="6"/>
        <v>5375.5575524319102</v>
      </c>
      <c r="Q101" s="23">
        <f t="shared" si="7"/>
        <v>29066.407519133008</v>
      </c>
      <c r="R101" s="23">
        <v>598.62800000000004</v>
      </c>
      <c r="S101" s="23">
        <v>94.747233182310467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>
        <v>41.699884722510269</v>
      </c>
      <c r="AE101" s="23">
        <v>69.817234958369284</v>
      </c>
      <c r="AF101" s="23">
        <f t="shared" si="8"/>
        <v>59.727207397106362</v>
      </c>
      <c r="AG101" s="23"/>
      <c r="AH101" s="23"/>
      <c r="AI101" s="23"/>
      <c r="AJ101" s="23"/>
      <c r="AK101" s="23"/>
      <c r="AL101" s="23"/>
      <c r="AM101" s="23">
        <v>3410</v>
      </c>
      <c r="AN101" s="23"/>
      <c r="AO101" s="23"/>
      <c r="AP101" s="23"/>
      <c r="AQ101" s="23">
        <v>374.8</v>
      </c>
      <c r="AR101" s="23"/>
      <c r="AS101" s="23">
        <v>39309.417410000002</v>
      </c>
      <c r="AT101" s="23">
        <f t="shared" si="12"/>
        <v>570.47143496590002</v>
      </c>
    </row>
    <row r="102" spans="1:46" x14ac:dyDescent="0.25">
      <c r="A102" s="61">
        <v>37012</v>
      </c>
      <c r="B102" s="10">
        <v>2001</v>
      </c>
      <c r="C102" s="10">
        <v>5</v>
      </c>
      <c r="D102" s="23"/>
      <c r="E102" s="23">
        <v>69.206267079131408</v>
      </c>
      <c r="F102" s="23"/>
      <c r="G102" s="23"/>
      <c r="H102" s="23">
        <v>3.75</v>
      </c>
      <c r="I102" s="23">
        <v>979.1</v>
      </c>
      <c r="J102" s="23">
        <v>2198.38</v>
      </c>
      <c r="K102" s="23">
        <v>521.37</v>
      </c>
      <c r="L102" s="23">
        <f t="shared" si="10"/>
        <v>3698.85</v>
      </c>
      <c r="M102" s="23">
        <v>2225.3000000000002</v>
      </c>
      <c r="N102" s="23">
        <v>14261.97</v>
      </c>
      <c r="O102" s="23">
        <f t="shared" si="11"/>
        <v>20186.12</v>
      </c>
      <c r="P102" s="23">
        <f t="shared" si="6"/>
        <v>5344.6749205107153</v>
      </c>
      <c r="Q102" s="23">
        <f t="shared" si="7"/>
        <v>29168.052044938224</v>
      </c>
      <c r="R102" s="23">
        <v>604.47809523809497</v>
      </c>
      <c r="S102" s="23">
        <v>95.16587275248159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>
        <v>41.628016614915261</v>
      </c>
      <c r="AE102" s="23">
        <v>69.891254823381956</v>
      </c>
      <c r="AF102" s="23">
        <f t="shared" si="8"/>
        <v>59.561123519832272</v>
      </c>
      <c r="AG102" s="23"/>
      <c r="AH102" s="23"/>
      <c r="AI102" s="23"/>
      <c r="AJ102" s="23"/>
      <c r="AK102" s="23"/>
      <c r="AL102" s="23"/>
      <c r="AM102" s="23">
        <v>3489</v>
      </c>
      <c r="AN102" s="23"/>
      <c r="AO102" s="23"/>
      <c r="AP102" s="23"/>
      <c r="AQ102" s="23">
        <v>413.7</v>
      </c>
      <c r="AR102" s="23"/>
      <c r="AS102" s="23">
        <v>39626.194770000002</v>
      </c>
      <c r="AT102" s="23">
        <f t="shared" si="12"/>
        <v>572.58101675518571</v>
      </c>
    </row>
    <row r="103" spans="1:46" x14ac:dyDescent="0.25">
      <c r="A103" s="61">
        <v>37043</v>
      </c>
      <c r="B103" s="10">
        <v>2001</v>
      </c>
      <c r="C103" s="10">
        <v>6</v>
      </c>
      <c r="D103" s="23"/>
      <c r="E103" s="23">
        <v>69.24471805695137</v>
      </c>
      <c r="F103" s="23"/>
      <c r="G103" s="23"/>
      <c r="H103" s="23">
        <v>3.59</v>
      </c>
      <c r="I103" s="23">
        <v>986</v>
      </c>
      <c r="J103" s="23">
        <v>2301.12</v>
      </c>
      <c r="K103" s="23">
        <v>432.41</v>
      </c>
      <c r="L103" s="23">
        <f t="shared" si="10"/>
        <v>3719.5299999999997</v>
      </c>
      <c r="M103" s="23">
        <v>2261.06</v>
      </c>
      <c r="N103" s="23">
        <v>14317.64</v>
      </c>
      <c r="O103" s="23">
        <f t="shared" si="11"/>
        <v>20298.23</v>
      </c>
      <c r="P103" s="23">
        <f t="shared" si="6"/>
        <v>5371.5721637292472</v>
      </c>
      <c r="Q103" s="23">
        <f t="shared" si="7"/>
        <v>29313.759330069639</v>
      </c>
      <c r="R103" s="23">
        <v>616.07249999999999</v>
      </c>
      <c r="S103" s="23">
        <v>96.167682821919527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>
        <v>40.685451031638458</v>
      </c>
      <c r="AE103" s="23">
        <v>69.021874115986407</v>
      </c>
      <c r="AF103" s="23">
        <f t="shared" si="8"/>
        <v>58.945735033606041</v>
      </c>
      <c r="AG103" s="23"/>
      <c r="AH103" s="23"/>
      <c r="AI103" s="23"/>
      <c r="AJ103" s="23"/>
      <c r="AK103" s="23"/>
      <c r="AL103" s="23"/>
      <c r="AM103" s="23">
        <v>3392</v>
      </c>
      <c r="AN103" s="23"/>
      <c r="AO103" s="23"/>
      <c r="AP103" s="23"/>
      <c r="AQ103" s="23">
        <v>379.9</v>
      </c>
      <c r="AR103" s="23"/>
      <c r="AS103" s="23">
        <v>40010.25174</v>
      </c>
      <c r="AT103" s="23">
        <f t="shared" si="12"/>
        <v>577.80943966141876</v>
      </c>
    </row>
    <row r="104" spans="1:46" x14ac:dyDescent="0.25">
      <c r="A104" s="61">
        <v>37073</v>
      </c>
      <c r="B104" s="10">
        <v>2001</v>
      </c>
      <c r="C104" s="10">
        <v>7</v>
      </c>
      <c r="D104" s="23"/>
      <c r="E104" s="23">
        <v>69.111055134053345</v>
      </c>
      <c r="F104" s="23"/>
      <c r="G104" s="23"/>
      <c r="H104" s="23">
        <v>3.5</v>
      </c>
      <c r="I104" s="23">
        <v>976.8</v>
      </c>
      <c r="J104" s="23">
        <v>2277.52</v>
      </c>
      <c r="K104" s="23">
        <v>443.79</v>
      </c>
      <c r="L104" s="23">
        <f t="shared" si="10"/>
        <v>3698.1099999999997</v>
      </c>
      <c r="M104" s="23">
        <v>2275.77</v>
      </c>
      <c r="N104" s="23">
        <v>14377.47</v>
      </c>
      <c r="O104" s="23">
        <f t="shared" si="11"/>
        <v>20351.349999999999</v>
      </c>
      <c r="P104" s="23">
        <f t="shared" si="6"/>
        <v>5350.9673565637922</v>
      </c>
      <c r="Q104" s="23">
        <f t="shared" si="7"/>
        <v>29447.314847855945</v>
      </c>
      <c r="R104" s="23">
        <v>656.45571428571395</v>
      </c>
      <c r="S104" s="23">
        <v>102.50421192665723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>
        <v>39.668162915091024</v>
      </c>
      <c r="AE104" s="23">
        <v>67.648186391696186</v>
      </c>
      <c r="AF104" s="23">
        <f t="shared" si="8"/>
        <v>58.638915588075974</v>
      </c>
      <c r="AG104" s="23"/>
      <c r="AH104" s="23"/>
      <c r="AI104" s="23"/>
      <c r="AJ104" s="23"/>
      <c r="AK104" s="23"/>
      <c r="AL104" s="23"/>
      <c r="AM104" s="23">
        <v>3490</v>
      </c>
      <c r="AN104" s="23"/>
      <c r="AO104" s="23"/>
      <c r="AP104" s="23"/>
      <c r="AQ104" s="23">
        <v>404.6</v>
      </c>
      <c r="AR104" s="23"/>
      <c r="AS104" s="23">
        <v>40710.879679999998</v>
      </c>
      <c r="AT104" s="23">
        <f t="shared" si="12"/>
        <v>589.06465255137414</v>
      </c>
    </row>
    <row r="105" spans="1:46" x14ac:dyDescent="0.25">
      <c r="A105" s="61">
        <v>37104</v>
      </c>
      <c r="B105" s="10">
        <v>2001</v>
      </c>
      <c r="C105" s="10">
        <v>8</v>
      </c>
      <c r="D105" s="23"/>
      <c r="E105" s="23">
        <v>69.665847814027344</v>
      </c>
      <c r="F105" s="23"/>
      <c r="G105" s="23"/>
      <c r="H105" s="23">
        <v>6.5</v>
      </c>
      <c r="I105" s="23">
        <v>966.6</v>
      </c>
      <c r="J105" s="23">
        <v>2174.17</v>
      </c>
      <c r="K105" s="23">
        <v>454.68</v>
      </c>
      <c r="L105" s="23">
        <f t="shared" si="10"/>
        <v>3595.45</v>
      </c>
      <c r="M105" s="23">
        <v>2281.48</v>
      </c>
      <c r="N105" s="23">
        <v>14349.45</v>
      </c>
      <c r="O105" s="23">
        <f t="shared" si="11"/>
        <v>20226.38</v>
      </c>
      <c r="P105" s="23">
        <f t="shared" si="6"/>
        <v>5160.9936759802831</v>
      </c>
      <c r="Q105" s="23">
        <f t="shared" si="7"/>
        <v>29033.422594661057</v>
      </c>
      <c r="R105" s="23">
        <v>673.70318181818197</v>
      </c>
      <c r="S105" s="23">
        <v>106.26214077003289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>
        <v>38.824490761404086</v>
      </c>
      <c r="AE105" s="23">
        <v>67.118194468098608</v>
      </c>
      <c r="AF105" s="23">
        <f t="shared" si="8"/>
        <v>57.844957047909617</v>
      </c>
      <c r="AG105" s="23"/>
      <c r="AH105" s="23"/>
      <c r="AI105" s="23"/>
      <c r="AJ105" s="23"/>
      <c r="AK105" s="23"/>
      <c r="AL105" s="23"/>
      <c r="AM105" s="23">
        <v>3499</v>
      </c>
      <c r="AN105" s="23"/>
      <c r="AO105" s="23"/>
      <c r="AP105" s="23"/>
      <c r="AQ105" s="23">
        <v>404.3</v>
      </c>
      <c r="AR105" s="23"/>
      <c r="AS105" s="23">
        <v>40477.598429999998</v>
      </c>
      <c r="AT105" s="23">
        <f t="shared" si="12"/>
        <v>581.0249885719436</v>
      </c>
    </row>
    <row r="106" spans="1:46" x14ac:dyDescent="0.25">
      <c r="A106" s="61">
        <v>37135</v>
      </c>
      <c r="B106" s="10">
        <v>2001</v>
      </c>
      <c r="C106" s="10">
        <v>9</v>
      </c>
      <c r="D106" s="23"/>
      <c r="E106" s="23">
        <v>70.176696519349917</v>
      </c>
      <c r="F106" s="23"/>
      <c r="G106" s="23"/>
      <c r="H106" s="23">
        <v>6.5</v>
      </c>
      <c r="I106" s="23">
        <v>1013.6</v>
      </c>
      <c r="J106" s="23">
        <v>2286.69</v>
      </c>
      <c r="K106" s="23">
        <v>479.2</v>
      </c>
      <c r="L106" s="23">
        <f t="shared" si="10"/>
        <v>3779.49</v>
      </c>
      <c r="M106" s="23">
        <v>2293.2399999999998</v>
      </c>
      <c r="N106" s="23">
        <v>14122.62</v>
      </c>
      <c r="O106" s="23">
        <f t="shared" si="11"/>
        <v>20195.349999999999</v>
      </c>
      <c r="P106" s="23">
        <f t="shared" si="6"/>
        <v>5385.6767095867435</v>
      </c>
      <c r="Q106" s="23">
        <f t="shared" si="7"/>
        <v>28777.85789536489</v>
      </c>
      <c r="R106" s="23">
        <v>681.24176470588202</v>
      </c>
      <c r="S106" s="23">
        <v>107.6713935267761</v>
      </c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>
        <v>38.564416626705111</v>
      </c>
      <c r="AE106" s="23">
        <v>66.808094192787237</v>
      </c>
      <c r="AF106" s="23">
        <f t="shared" si="8"/>
        <v>57.724168145584699</v>
      </c>
      <c r="AG106" s="23"/>
      <c r="AH106" s="23"/>
      <c r="AI106" s="23"/>
      <c r="AJ106" s="23"/>
      <c r="AK106" s="23"/>
      <c r="AL106" s="23"/>
      <c r="AM106" s="23">
        <v>3277</v>
      </c>
      <c r="AN106" s="23"/>
      <c r="AO106" s="23"/>
      <c r="AP106" s="23"/>
      <c r="AQ106" s="23">
        <v>401.2</v>
      </c>
      <c r="AR106" s="23"/>
      <c r="AS106" s="23">
        <v>41039.326939999999</v>
      </c>
      <c r="AT106" s="23">
        <f t="shared" si="12"/>
        <v>584.79992612197373</v>
      </c>
    </row>
    <row r="107" spans="1:46" x14ac:dyDescent="0.25">
      <c r="A107" s="61">
        <v>37165</v>
      </c>
      <c r="B107" s="10">
        <v>2001</v>
      </c>
      <c r="C107" s="10">
        <v>10</v>
      </c>
      <c r="D107" s="23"/>
      <c r="E107" s="23">
        <v>70.271908464427966</v>
      </c>
      <c r="F107" s="23"/>
      <c r="G107" s="23"/>
      <c r="H107" s="23">
        <v>6.5</v>
      </c>
      <c r="I107" s="23">
        <v>995.4</v>
      </c>
      <c r="J107" s="23">
        <v>2232.71</v>
      </c>
      <c r="K107" s="23">
        <v>508.99</v>
      </c>
      <c r="L107" s="23">
        <f t="shared" si="10"/>
        <v>3737.1000000000004</v>
      </c>
      <c r="M107" s="23">
        <v>2319.84</v>
      </c>
      <c r="N107" s="23">
        <v>14372.1</v>
      </c>
      <c r="O107" s="23">
        <f t="shared" si="11"/>
        <v>20429.04</v>
      </c>
      <c r="P107" s="23">
        <f t="shared" si="6"/>
        <v>5318.056790633118</v>
      </c>
      <c r="Q107" s="23">
        <f t="shared" si="7"/>
        <v>29071.417649545259</v>
      </c>
      <c r="R107" s="23">
        <v>708.09818181818196</v>
      </c>
      <c r="S107" s="23">
        <v>111.03110051682394</v>
      </c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>
        <v>38.027381017799613</v>
      </c>
      <c r="AE107" s="23">
        <v>65.705690217191702</v>
      </c>
      <c r="AF107" s="23">
        <f t="shared" si="8"/>
        <v>57.875323875450071</v>
      </c>
      <c r="AG107" s="23"/>
      <c r="AH107" s="23"/>
      <c r="AI107" s="23"/>
      <c r="AJ107" s="23"/>
      <c r="AK107" s="23"/>
      <c r="AL107" s="23"/>
      <c r="AM107" s="23">
        <v>3502</v>
      </c>
      <c r="AN107" s="23"/>
      <c r="AO107" s="23"/>
      <c r="AP107" s="23"/>
      <c r="AQ107" s="23">
        <v>417.1</v>
      </c>
      <c r="AR107" s="23"/>
      <c r="AS107" s="23">
        <v>41434.161229999998</v>
      </c>
      <c r="AT107" s="23">
        <f t="shared" si="12"/>
        <v>589.62624091779435</v>
      </c>
    </row>
    <row r="108" spans="1:46" x14ac:dyDescent="0.25">
      <c r="A108" s="61">
        <v>37196</v>
      </c>
      <c r="B108" s="10">
        <v>2001</v>
      </c>
      <c r="C108" s="10">
        <v>11</v>
      </c>
      <c r="D108" s="23"/>
      <c r="E108" s="23">
        <v>70.265499968124644</v>
      </c>
      <c r="F108" s="23"/>
      <c r="G108" s="23"/>
      <c r="H108" s="23">
        <v>6.5</v>
      </c>
      <c r="I108" s="23">
        <v>1006.6</v>
      </c>
      <c r="J108" s="23">
        <v>2167.23</v>
      </c>
      <c r="K108" s="23">
        <v>485.04</v>
      </c>
      <c r="L108" s="23">
        <f t="shared" si="10"/>
        <v>3658.87</v>
      </c>
      <c r="M108" s="23">
        <v>2324.96</v>
      </c>
      <c r="N108" s="23">
        <v>14596.99</v>
      </c>
      <c r="O108" s="23">
        <f t="shared" si="11"/>
        <v>20580.82</v>
      </c>
      <c r="P108" s="23">
        <f t="shared" si="6"/>
        <v>5207.2069531417492</v>
      </c>
      <c r="Q108" s="23">
        <f t="shared" si="7"/>
        <v>29290.078358990279</v>
      </c>
      <c r="R108" s="23">
        <v>689.40142857142803</v>
      </c>
      <c r="S108" s="23">
        <v>107.1576267038697</v>
      </c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>
        <v>38.32139727089853</v>
      </c>
      <c r="AE108" s="23">
        <v>65.336266535559048</v>
      </c>
      <c r="AF108" s="23">
        <f t="shared" si="8"/>
        <v>58.652566641594426</v>
      </c>
      <c r="AG108" s="23"/>
      <c r="AH108" s="23"/>
      <c r="AI108" s="23"/>
      <c r="AJ108" s="23"/>
      <c r="AK108" s="23"/>
      <c r="AL108" s="23"/>
      <c r="AM108" s="23">
        <v>3386</v>
      </c>
      <c r="AN108" s="23"/>
      <c r="AO108" s="23"/>
      <c r="AP108" s="23"/>
      <c r="AQ108" s="23">
        <v>396.1</v>
      </c>
      <c r="AR108" s="23"/>
      <c r="AS108" s="23">
        <v>41422.762170000002</v>
      </c>
      <c r="AT108" s="23">
        <f t="shared" si="12"/>
        <v>589.51778879807432</v>
      </c>
    </row>
    <row r="109" spans="1:46" x14ac:dyDescent="0.25">
      <c r="A109" s="61">
        <v>37226</v>
      </c>
      <c r="B109" s="10">
        <v>2001</v>
      </c>
      <c r="C109" s="10">
        <v>12</v>
      </c>
      <c r="D109" s="23"/>
      <c r="E109" s="23">
        <v>70.048526593283313</v>
      </c>
      <c r="F109" s="23"/>
      <c r="G109" s="23"/>
      <c r="H109" s="23">
        <v>6.5</v>
      </c>
      <c r="I109" s="23">
        <v>1103</v>
      </c>
      <c r="J109" s="23">
        <v>2353.0500000000002</v>
      </c>
      <c r="K109" s="23">
        <v>553.63</v>
      </c>
      <c r="L109" s="23">
        <f t="shared" si="10"/>
        <v>4009.6800000000003</v>
      </c>
      <c r="M109" s="23">
        <v>2311.1</v>
      </c>
      <c r="N109" s="23">
        <v>14574.72</v>
      </c>
      <c r="O109" s="23">
        <f t="shared" si="11"/>
        <v>20895.5</v>
      </c>
      <c r="P109" s="23">
        <f t="shared" si="6"/>
        <v>5724.1460955789371</v>
      </c>
      <c r="Q109" s="23">
        <f t="shared" si="7"/>
        <v>29830.035000341592</v>
      </c>
      <c r="R109" s="23">
        <v>669.13789473684199</v>
      </c>
      <c r="S109" s="23">
        <v>103.82910259650306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>
        <v>38.304235989739595</v>
      </c>
      <c r="AE109" s="23">
        <v>64.145151176802287</v>
      </c>
      <c r="AF109" s="23">
        <f t="shared" si="8"/>
        <v>59.714936027139792</v>
      </c>
      <c r="AG109" s="23"/>
      <c r="AH109" s="23"/>
      <c r="AI109" s="23"/>
      <c r="AJ109" s="23"/>
      <c r="AK109" s="23"/>
      <c r="AL109" s="23"/>
      <c r="AM109" s="23">
        <v>3539</v>
      </c>
      <c r="AN109" s="23"/>
      <c r="AO109" s="23"/>
      <c r="AP109" s="23"/>
      <c r="AQ109" s="23">
        <v>414.7</v>
      </c>
      <c r="AR109" s="23"/>
      <c r="AS109" s="23">
        <v>41467.358569999997</v>
      </c>
      <c r="AT109" s="23">
        <f t="shared" si="12"/>
        <v>591.98045393257632</v>
      </c>
    </row>
    <row r="110" spans="1:46" x14ac:dyDescent="0.25">
      <c r="A110" s="61">
        <v>37257</v>
      </c>
      <c r="B110" s="10">
        <v>2002</v>
      </c>
      <c r="C110" s="10">
        <v>1</v>
      </c>
      <c r="D110" s="23"/>
      <c r="E110" s="23">
        <v>69.991765626025256</v>
      </c>
      <c r="F110" s="23"/>
      <c r="G110" s="23"/>
      <c r="H110" s="23">
        <v>6.16</v>
      </c>
      <c r="I110" s="23">
        <v>1061.5999999999999</v>
      </c>
      <c r="J110" s="23">
        <v>2515.2800000000002</v>
      </c>
      <c r="K110" s="23">
        <v>563.13</v>
      </c>
      <c r="L110" s="23">
        <f t="shared" si="10"/>
        <v>4140.01</v>
      </c>
      <c r="M110" s="23">
        <v>2304.3000000000002</v>
      </c>
      <c r="N110" s="23">
        <v>14673.21</v>
      </c>
      <c r="O110" s="23">
        <f t="shared" si="11"/>
        <v>21117.52</v>
      </c>
      <c r="P110" s="23">
        <f t="shared" si="6"/>
        <v>5914.9958041072869</v>
      </c>
      <c r="Q110" s="23">
        <f t="shared" si="7"/>
        <v>30171.434898261527</v>
      </c>
      <c r="R110" s="23">
        <v>667.28181818181804</v>
      </c>
      <c r="S110" s="23">
        <v>103.13629059676046</v>
      </c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>
        <v>38.336213177473347</v>
      </c>
      <c r="AE110" s="23">
        <v>63.833492425778239</v>
      </c>
      <c r="AF110" s="23">
        <f t="shared" si="8"/>
        <v>60.056581146720738</v>
      </c>
      <c r="AG110" s="23"/>
      <c r="AH110" s="23"/>
      <c r="AI110" s="23"/>
      <c r="AJ110" s="23"/>
      <c r="AK110" s="23"/>
      <c r="AL110" s="23"/>
      <c r="AM110" s="23">
        <v>3539</v>
      </c>
      <c r="AN110" s="23"/>
      <c r="AO110" s="23"/>
      <c r="AP110" s="23"/>
      <c r="AQ110" s="23">
        <v>379.4</v>
      </c>
      <c r="AR110" s="23"/>
      <c r="AS110" s="23">
        <v>41865.604449999999</v>
      </c>
      <c r="AT110" s="23">
        <f t="shared" si="12"/>
        <v>598.15042634719566</v>
      </c>
    </row>
    <row r="111" spans="1:46" x14ac:dyDescent="0.25">
      <c r="A111" s="61">
        <v>37288</v>
      </c>
      <c r="B111" s="10">
        <v>2002</v>
      </c>
      <c r="C111" s="10">
        <v>2</v>
      </c>
      <c r="D111" s="23"/>
      <c r="E111" s="23">
        <v>69.998174122328592</v>
      </c>
      <c r="F111" s="23"/>
      <c r="G111" s="23"/>
      <c r="H111" s="23">
        <v>5.83</v>
      </c>
      <c r="I111" s="23">
        <v>1079.3</v>
      </c>
      <c r="J111" s="23">
        <v>2398.36</v>
      </c>
      <c r="K111" s="23">
        <v>583.71</v>
      </c>
      <c r="L111" s="23">
        <f t="shared" si="10"/>
        <v>4061.37</v>
      </c>
      <c r="M111" s="23">
        <v>2293.64</v>
      </c>
      <c r="N111" s="23">
        <v>14874.41</v>
      </c>
      <c r="O111" s="23">
        <f t="shared" si="11"/>
        <v>21229.42</v>
      </c>
      <c r="P111" s="23">
        <f t="shared" si="6"/>
        <v>5802.1084848618511</v>
      </c>
      <c r="Q111" s="23">
        <f t="shared" si="7"/>
        <v>30328.533945613395</v>
      </c>
      <c r="R111" s="23">
        <v>678.83500000000004</v>
      </c>
      <c r="S111" s="23">
        <v>104.6065043140475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>
        <v>38.629661497021843</v>
      </c>
      <c r="AE111" s="23">
        <v>63.798515945765544</v>
      </c>
      <c r="AF111" s="23">
        <f t="shared" si="8"/>
        <v>60.549467216228848</v>
      </c>
      <c r="AG111" s="23"/>
      <c r="AH111" s="23"/>
      <c r="AI111" s="23"/>
      <c r="AJ111" s="23"/>
      <c r="AK111" s="23"/>
      <c r="AL111" s="23"/>
      <c r="AM111" s="23">
        <v>3249</v>
      </c>
      <c r="AN111" s="23"/>
      <c r="AO111" s="23"/>
      <c r="AP111" s="23"/>
      <c r="AQ111" s="23">
        <v>339.1</v>
      </c>
      <c r="AR111" s="23"/>
      <c r="AS111" s="23">
        <v>41629.057959999998</v>
      </c>
      <c r="AT111" s="23">
        <f t="shared" si="12"/>
        <v>594.71634056124356</v>
      </c>
    </row>
    <row r="112" spans="1:46" x14ac:dyDescent="0.25">
      <c r="A112" s="61">
        <v>37316</v>
      </c>
      <c r="B112" s="10">
        <v>2002</v>
      </c>
      <c r="C112" s="10">
        <v>3</v>
      </c>
      <c r="D112" s="23"/>
      <c r="E112" s="23">
        <v>70.368035908977902</v>
      </c>
      <c r="F112" s="23">
        <v>37.299999999999997</v>
      </c>
      <c r="G112" s="23"/>
      <c r="H112" s="23">
        <v>5.05</v>
      </c>
      <c r="I112" s="23">
        <v>1076.5</v>
      </c>
      <c r="J112" s="23">
        <v>2407.63</v>
      </c>
      <c r="K112" s="23">
        <v>560.52</v>
      </c>
      <c r="L112" s="23">
        <f t="shared" si="10"/>
        <v>4044.65</v>
      </c>
      <c r="M112" s="23">
        <v>2289.29</v>
      </c>
      <c r="N112" s="23">
        <v>14946.08</v>
      </c>
      <c r="O112" s="23">
        <f t="shared" si="11"/>
        <v>21280.02</v>
      </c>
      <c r="P112" s="23">
        <f t="shared" si="6"/>
        <v>5747.8512051008711</v>
      </c>
      <c r="Q112" s="23">
        <f t="shared" si="7"/>
        <v>30241.031634769548</v>
      </c>
      <c r="R112" s="23">
        <v>663.26400000000001</v>
      </c>
      <c r="S112" s="23">
        <v>102.30765911129158</v>
      </c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>
        <v>39.396436367823881</v>
      </c>
      <c r="AE112" s="23">
        <v>65.706551179815392</v>
      </c>
      <c r="AF112" s="23">
        <f t="shared" si="8"/>
        <v>59.958155861825539</v>
      </c>
      <c r="AG112" s="23"/>
      <c r="AH112" s="23"/>
      <c r="AI112" s="23"/>
      <c r="AJ112" s="23"/>
      <c r="AK112" s="23"/>
      <c r="AL112" s="23"/>
      <c r="AM112" s="23">
        <v>3642</v>
      </c>
      <c r="AN112" s="23"/>
      <c r="AO112" s="23"/>
      <c r="AP112" s="23"/>
      <c r="AQ112" s="23">
        <v>384.5</v>
      </c>
      <c r="AR112" s="23"/>
      <c r="AS112" s="23">
        <v>41337.93159</v>
      </c>
      <c r="AT112" s="23">
        <f t="shared" si="12"/>
        <v>587.4532528301803</v>
      </c>
    </row>
    <row r="113" spans="1:46" x14ac:dyDescent="0.25">
      <c r="A113" s="61">
        <v>37347</v>
      </c>
      <c r="B113" s="10">
        <v>2002</v>
      </c>
      <c r="C113" s="10">
        <v>4</v>
      </c>
      <c r="D113" s="23"/>
      <c r="E113" s="23">
        <v>70.629868757942532</v>
      </c>
      <c r="F113" s="23">
        <v>36.299999999999997</v>
      </c>
      <c r="G113" s="23"/>
      <c r="H113" s="23">
        <v>4.75</v>
      </c>
      <c r="I113" s="23">
        <v>1060.5999999999999</v>
      </c>
      <c r="J113" s="23">
        <v>2430.88</v>
      </c>
      <c r="K113" s="23">
        <v>547.01</v>
      </c>
      <c r="L113" s="23">
        <f t="shared" si="10"/>
        <v>4038.49</v>
      </c>
      <c r="M113" s="23">
        <v>2292.4499999999998</v>
      </c>
      <c r="N113" s="23">
        <v>15162.89</v>
      </c>
      <c r="O113" s="23">
        <f t="shared" si="11"/>
        <v>21493.829999999998</v>
      </c>
      <c r="P113" s="23">
        <f t="shared" si="6"/>
        <v>5717.8217530608963</v>
      </c>
      <c r="Q113" s="23">
        <f t="shared" si="7"/>
        <v>30431.643691229361</v>
      </c>
      <c r="R113" s="23">
        <v>650.82095238095201</v>
      </c>
      <c r="S113" s="23">
        <v>101.12933721385087</v>
      </c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>
        <v>39.364837521264597</v>
      </c>
      <c r="AE113" s="23">
        <v>66.699528169373735</v>
      </c>
      <c r="AF113" s="23">
        <f t="shared" si="8"/>
        <v>59.018164898113412</v>
      </c>
      <c r="AG113" s="23"/>
      <c r="AH113" s="23"/>
      <c r="AI113" s="23"/>
      <c r="AJ113" s="23"/>
      <c r="AK113" s="23"/>
      <c r="AL113" s="23"/>
      <c r="AM113" s="23">
        <v>3494</v>
      </c>
      <c r="AN113" s="23"/>
      <c r="AO113" s="23"/>
      <c r="AP113" s="23"/>
      <c r="AQ113" s="23">
        <v>357.5</v>
      </c>
      <c r="AR113" s="23"/>
      <c r="AS113" s="23">
        <v>40925.24293</v>
      </c>
      <c r="AT113" s="23">
        <f t="shared" si="12"/>
        <v>579.43252125040715</v>
      </c>
    </row>
    <row r="114" spans="1:46" x14ac:dyDescent="0.25">
      <c r="A114" s="61">
        <v>37377</v>
      </c>
      <c r="B114" s="10">
        <v>2002</v>
      </c>
      <c r="C114" s="10">
        <v>5</v>
      </c>
      <c r="D114" s="23"/>
      <c r="E114" s="23">
        <v>70.693953720975827</v>
      </c>
      <c r="F114" s="23">
        <v>38.229999999999997</v>
      </c>
      <c r="G114" s="23"/>
      <c r="H114" s="23">
        <v>4.2300000000000004</v>
      </c>
      <c r="I114" s="23">
        <v>1073.4000000000001</v>
      </c>
      <c r="J114" s="23">
        <v>2483.92</v>
      </c>
      <c r="K114" s="23">
        <v>559.05999999999995</v>
      </c>
      <c r="L114" s="23">
        <f t="shared" si="10"/>
        <v>4116.38</v>
      </c>
      <c r="M114" s="23">
        <v>2299.14</v>
      </c>
      <c r="N114" s="23">
        <v>15011.06</v>
      </c>
      <c r="O114" s="23">
        <f t="shared" si="11"/>
        <v>21426.58</v>
      </c>
      <c r="P114" s="23">
        <f t="shared" si="6"/>
        <v>5822.8176291385098</v>
      </c>
      <c r="Q114" s="23">
        <f t="shared" si="7"/>
        <v>30308.928659683177</v>
      </c>
      <c r="R114" s="23">
        <v>653.90650000000005</v>
      </c>
      <c r="S114" s="23">
        <v>103.18323419128788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>
        <v>40.159528463569629</v>
      </c>
      <c r="AE114" s="23">
        <v>67.784733564913481</v>
      </c>
      <c r="AF114" s="23">
        <f t="shared" si="8"/>
        <v>59.245683137651035</v>
      </c>
      <c r="AG114" s="23"/>
      <c r="AH114" s="23"/>
      <c r="AI114" s="23"/>
      <c r="AJ114" s="23"/>
      <c r="AK114" s="23"/>
      <c r="AL114" s="23"/>
      <c r="AM114" s="23">
        <v>3556</v>
      </c>
      <c r="AN114" s="23"/>
      <c r="AO114" s="23"/>
      <c r="AP114" s="23"/>
      <c r="AQ114" s="23">
        <v>396.8</v>
      </c>
      <c r="AR114" s="23"/>
      <c r="AS114" s="23">
        <v>40939.977270000003</v>
      </c>
      <c r="AT114" s="23">
        <f t="shared" si="12"/>
        <v>579.11568267333405</v>
      </c>
    </row>
    <row r="115" spans="1:46" x14ac:dyDescent="0.25">
      <c r="A115" s="61">
        <v>37408</v>
      </c>
      <c r="B115" s="10">
        <v>2002</v>
      </c>
      <c r="C115" s="10">
        <v>6</v>
      </c>
      <c r="D115" s="23"/>
      <c r="E115" s="23">
        <v>70.604234772729214</v>
      </c>
      <c r="F115" s="23">
        <v>37.03</v>
      </c>
      <c r="G115" s="23"/>
      <c r="H115" s="23">
        <v>4</v>
      </c>
      <c r="I115" s="23">
        <v>1091.8</v>
      </c>
      <c r="J115" s="23">
        <v>2496.1999999999998</v>
      </c>
      <c r="K115" s="23">
        <v>573.53</v>
      </c>
      <c r="L115" s="23">
        <f t="shared" si="10"/>
        <v>4161.53</v>
      </c>
      <c r="M115" s="23">
        <v>2321.91</v>
      </c>
      <c r="N115" s="23">
        <v>15094.41</v>
      </c>
      <c r="O115" s="23">
        <f t="shared" si="11"/>
        <v>21577.85</v>
      </c>
      <c r="P115" s="23">
        <f t="shared" si="6"/>
        <v>5894.1648661666177</v>
      </c>
      <c r="Q115" s="23">
        <f t="shared" si="7"/>
        <v>30561.693741824125</v>
      </c>
      <c r="R115" s="23">
        <v>673.76599999999996</v>
      </c>
      <c r="S115" s="23">
        <v>108.28879704502225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>
        <v>40.515812076770466</v>
      </c>
      <c r="AE115" s="23">
        <v>67.007370495665015</v>
      </c>
      <c r="AF115" s="23">
        <f t="shared" si="8"/>
        <v>60.46470974322385</v>
      </c>
      <c r="AG115" s="23"/>
      <c r="AH115" s="23"/>
      <c r="AI115" s="23"/>
      <c r="AJ115" s="23"/>
      <c r="AK115" s="23"/>
      <c r="AL115" s="23"/>
      <c r="AM115" s="23">
        <v>3492</v>
      </c>
      <c r="AN115" s="23"/>
      <c r="AO115" s="23"/>
      <c r="AP115" s="23"/>
      <c r="AQ115" s="23">
        <v>376.8</v>
      </c>
      <c r="AR115" s="23"/>
      <c r="AS115" s="23">
        <v>41846.573629999999</v>
      </c>
      <c r="AT115" s="23">
        <f t="shared" si="12"/>
        <v>592.69212058882306</v>
      </c>
    </row>
    <row r="116" spans="1:46" x14ac:dyDescent="0.25">
      <c r="A116" s="61">
        <v>37438</v>
      </c>
      <c r="B116" s="10">
        <v>2002</v>
      </c>
      <c r="C116" s="10">
        <v>7</v>
      </c>
      <c r="D116" s="23"/>
      <c r="E116" s="23">
        <v>70.91733559212048</v>
      </c>
      <c r="F116" s="23">
        <v>36.520000000000003</v>
      </c>
      <c r="G116" s="23"/>
      <c r="H116" s="23">
        <v>3.54</v>
      </c>
      <c r="I116" s="23">
        <v>1084.8</v>
      </c>
      <c r="J116" s="23">
        <v>2477.41</v>
      </c>
      <c r="K116" s="23">
        <v>552.21</v>
      </c>
      <c r="L116" s="23">
        <f t="shared" si="10"/>
        <v>4114.42</v>
      </c>
      <c r="M116" s="23">
        <v>2325.64</v>
      </c>
      <c r="N116" s="23">
        <v>15331.25</v>
      </c>
      <c r="O116" s="23">
        <f t="shared" si="11"/>
        <v>21771.309999999998</v>
      </c>
      <c r="P116" s="23">
        <f t="shared" si="6"/>
        <v>5801.7126075688993</v>
      </c>
      <c r="Q116" s="23">
        <f t="shared" si="7"/>
        <v>30699.560013389699</v>
      </c>
      <c r="R116" s="23">
        <v>696.33434782608697</v>
      </c>
      <c r="S116" s="23">
        <v>113.45524893440447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>
        <v>40.480639711535503</v>
      </c>
      <c r="AE116" s="23">
        <v>67.432242568394358</v>
      </c>
      <c r="AF116" s="23">
        <f t="shared" si="8"/>
        <v>60.031578618310512</v>
      </c>
      <c r="AG116" s="23"/>
      <c r="AH116" s="23"/>
      <c r="AI116" s="23"/>
      <c r="AJ116" s="23"/>
      <c r="AK116" s="23"/>
      <c r="AL116" s="23"/>
      <c r="AM116" s="23">
        <v>3631</v>
      </c>
      <c r="AN116" s="23"/>
      <c r="AO116" s="23"/>
      <c r="AP116" s="23"/>
      <c r="AQ116" s="23">
        <v>345</v>
      </c>
      <c r="AR116" s="23"/>
      <c r="AS116" s="23">
        <v>41840.042130000002</v>
      </c>
      <c r="AT116" s="23">
        <f t="shared" si="12"/>
        <v>589.98327814572872</v>
      </c>
    </row>
    <row r="117" spans="1:46" x14ac:dyDescent="0.25">
      <c r="A117" s="61">
        <v>37469</v>
      </c>
      <c r="B117" s="10">
        <v>2002</v>
      </c>
      <c r="C117" s="10">
        <v>8</v>
      </c>
      <c r="D117" s="23"/>
      <c r="E117" s="23">
        <v>71.184661437916532</v>
      </c>
      <c r="F117" s="23">
        <v>35.54</v>
      </c>
      <c r="G117" s="23"/>
      <c r="H117" s="23">
        <v>3.07</v>
      </c>
      <c r="I117" s="23">
        <v>1084.8</v>
      </c>
      <c r="J117" s="23">
        <v>2544.65</v>
      </c>
      <c r="K117" s="23">
        <v>566.77</v>
      </c>
      <c r="L117" s="23">
        <f t="shared" si="10"/>
        <v>4196.2199999999993</v>
      </c>
      <c r="M117" s="23">
        <v>2315.31</v>
      </c>
      <c r="N117" s="23">
        <v>15154.75</v>
      </c>
      <c r="O117" s="23">
        <f t="shared" si="11"/>
        <v>21666.28</v>
      </c>
      <c r="P117" s="23">
        <f t="shared" si="6"/>
        <v>5894.8373360737532</v>
      </c>
      <c r="Q117" s="23">
        <f t="shared" si="7"/>
        <v>30436.725500051965</v>
      </c>
      <c r="R117" s="23">
        <v>702.30476190476202</v>
      </c>
      <c r="S117" s="23">
        <v>113.49268857310166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>
        <v>39.767647183246865</v>
      </c>
      <c r="AE117" s="23">
        <v>68.185605451197659</v>
      </c>
      <c r="AF117" s="23">
        <f t="shared" si="8"/>
        <v>58.322642909887598</v>
      </c>
      <c r="AG117" s="23"/>
      <c r="AH117" s="23"/>
      <c r="AI117" s="23"/>
      <c r="AJ117" s="23"/>
      <c r="AK117" s="23"/>
      <c r="AL117" s="23"/>
      <c r="AM117" s="23">
        <v>3593</v>
      </c>
      <c r="AN117" s="23"/>
      <c r="AO117" s="23"/>
      <c r="AP117" s="23"/>
      <c r="AQ117" s="23">
        <v>381.5</v>
      </c>
      <c r="AR117" s="23"/>
      <c r="AS117" s="23">
        <v>41953.030590000002</v>
      </c>
      <c r="AT117" s="23">
        <f t="shared" si="12"/>
        <v>589.35492200927581</v>
      </c>
    </row>
    <row r="118" spans="1:46" x14ac:dyDescent="0.25">
      <c r="A118" s="61">
        <v>37500</v>
      </c>
      <c r="B118" s="10">
        <v>2002</v>
      </c>
      <c r="C118" s="10">
        <v>9</v>
      </c>
      <c r="D118" s="23"/>
      <c r="E118" s="23">
        <v>71.785229091485732</v>
      </c>
      <c r="F118" s="23">
        <v>35.770000000000003</v>
      </c>
      <c r="G118" s="23"/>
      <c r="H118" s="23">
        <v>3</v>
      </c>
      <c r="I118" s="23">
        <v>1141.8</v>
      </c>
      <c r="J118" s="23">
        <v>2599.7800000000002</v>
      </c>
      <c r="K118" s="23">
        <v>543.5</v>
      </c>
      <c r="L118" s="23">
        <f t="shared" si="10"/>
        <v>4285.08</v>
      </c>
      <c r="M118" s="23">
        <v>2323.87</v>
      </c>
      <c r="N118" s="23">
        <v>15274.97</v>
      </c>
      <c r="O118" s="23">
        <f t="shared" si="11"/>
        <v>21883.919999999998</v>
      </c>
      <c r="P118" s="23">
        <f t="shared" si="6"/>
        <v>5969.3060177309417</v>
      </c>
      <c r="Q118" s="23">
        <f t="shared" si="7"/>
        <v>30485.268734199242</v>
      </c>
      <c r="R118" s="23">
        <v>726.97894736842102</v>
      </c>
      <c r="S118" s="23">
        <v>116.79842310392064</v>
      </c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>
        <v>39.844213952471065</v>
      </c>
      <c r="AE118" s="23">
        <v>68.819274666035469</v>
      </c>
      <c r="AF118" s="23">
        <f t="shared" si="8"/>
        <v>57.896881572533438</v>
      </c>
      <c r="AG118" s="23"/>
      <c r="AH118" s="23"/>
      <c r="AI118" s="23"/>
      <c r="AJ118" s="23"/>
      <c r="AK118" s="23"/>
      <c r="AL118" s="23"/>
      <c r="AM118" s="23">
        <v>3361</v>
      </c>
      <c r="AN118" s="23"/>
      <c r="AO118" s="23"/>
      <c r="AP118" s="23"/>
      <c r="AQ118" s="23">
        <v>366.8</v>
      </c>
      <c r="AR118" s="23"/>
      <c r="AS118" s="23">
        <v>42345.080179999997</v>
      </c>
      <c r="AT118" s="23">
        <f t="shared" si="12"/>
        <v>589.8857009432104</v>
      </c>
    </row>
    <row r="119" spans="1:46" x14ac:dyDescent="0.25">
      <c r="A119" s="61">
        <v>37530</v>
      </c>
      <c r="B119" s="10">
        <v>2002</v>
      </c>
      <c r="C119" s="10">
        <v>10</v>
      </c>
      <c r="D119" s="23"/>
      <c r="E119" s="23">
        <v>72.410515230796335</v>
      </c>
      <c r="F119" s="23">
        <v>35.479999999999997</v>
      </c>
      <c r="G119" s="23"/>
      <c r="H119" s="23">
        <v>3</v>
      </c>
      <c r="I119" s="23">
        <v>1114.5</v>
      </c>
      <c r="J119" s="23">
        <v>2552.09</v>
      </c>
      <c r="K119" s="23">
        <v>616.91</v>
      </c>
      <c r="L119" s="23">
        <f t="shared" si="10"/>
        <v>4283.5</v>
      </c>
      <c r="M119" s="23">
        <v>2339.31</v>
      </c>
      <c r="N119" s="23">
        <v>15367.3</v>
      </c>
      <c r="O119" s="23">
        <f t="shared" si="11"/>
        <v>21990.11</v>
      </c>
      <c r="P119" s="23">
        <f t="shared" si="6"/>
        <v>5915.5772975058444</v>
      </c>
      <c r="Q119" s="23">
        <f t="shared" si="7"/>
        <v>30368.669425856486</v>
      </c>
      <c r="R119" s="23">
        <v>742.31739130434801</v>
      </c>
      <c r="S119" s="23">
        <v>117.94929448494274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>
        <v>39.855942582168922</v>
      </c>
      <c r="AE119" s="23">
        <v>69.291361298526283</v>
      </c>
      <c r="AF119" s="23">
        <f t="shared" si="8"/>
        <v>57.519352824457492</v>
      </c>
      <c r="AG119" s="23"/>
      <c r="AH119" s="23"/>
      <c r="AI119" s="23"/>
      <c r="AJ119" s="23"/>
      <c r="AK119" s="23"/>
      <c r="AL119" s="23"/>
      <c r="AM119" s="23">
        <v>3558</v>
      </c>
      <c r="AN119" s="23"/>
      <c r="AO119" s="23"/>
      <c r="AP119" s="23"/>
      <c r="AQ119" s="23">
        <v>389.9</v>
      </c>
      <c r="AR119" s="23"/>
      <c r="AS119" s="23">
        <v>42165.729939999997</v>
      </c>
      <c r="AT119" s="23">
        <f t="shared" si="12"/>
        <v>582.31501054237538</v>
      </c>
    </row>
    <row r="120" spans="1:46" x14ac:dyDescent="0.25">
      <c r="A120" s="61">
        <v>37561</v>
      </c>
      <c r="B120" s="10">
        <v>2002</v>
      </c>
      <c r="C120" s="10">
        <v>11</v>
      </c>
      <c r="D120" s="23"/>
      <c r="E120" s="23">
        <v>72.34643026776304</v>
      </c>
      <c r="F120" s="23">
        <v>35.56</v>
      </c>
      <c r="G120" s="23"/>
      <c r="H120" s="23">
        <v>3</v>
      </c>
      <c r="I120" s="23">
        <v>1117.4000000000001</v>
      </c>
      <c r="J120" s="23">
        <v>2562.84</v>
      </c>
      <c r="K120" s="23">
        <v>780.76</v>
      </c>
      <c r="L120" s="23">
        <f t="shared" si="10"/>
        <v>4461</v>
      </c>
      <c r="M120" s="23">
        <v>2356.6799999999998</v>
      </c>
      <c r="N120" s="23">
        <v>15658.78</v>
      </c>
      <c r="O120" s="23">
        <f t="shared" si="11"/>
        <v>22476.46</v>
      </c>
      <c r="P120" s="23">
        <f t="shared" si="6"/>
        <v>6166.1646379638778</v>
      </c>
      <c r="Q120" s="23">
        <f t="shared" si="7"/>
        <v>31067.821752658499</v>
      </c>
      <c r="R120" s="23">
        <v>709.47649999999999</v>
      </c>
      <c r="S120" s="23">
        <v>113.935640836405</v>
      </c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>
        <v>40.292096322900605</v>
      </c>
      <c r="AE120" s="23">
        <v>68.368193221084368</v>
      </c>
      <c r="AF120" s="23">
        <f t="shared" si="8"/>
        <v>58.933978542634279</v>
      </c>
      <c r="AG120" s="23"/>
      <c r="AH120" s="23"/>
      <c r="AI120" s="23"/>
      <c r="AJ120" s="23"/>
      <c r="AK120" s="23"/>
      <c r="AL120" s="23"/>
      <c r="AM120" s="23">
        <v>3514</v>
      </c>
      <c r="AN120" s="23"/>
      <c r="AO120" s="23"/>
      <c r="AP120" s="23"/>
      <c r="AQ120" s="23">
        <v>395.1</v>
      </c>
      <c r="AR120" s="23"/>
      <c r="AS120" s="23">
        <v>42151.060859999998</v>
      </c>
      <c r="AT120" s="23">
        <f t="shared" si="12"/>
        <v>582.62806753551956</v>
      </c>
    </row>
    <row r="121" spans="1:46" x14ac:dyDescent="0.25">
      <c r="A121" s="61">
        <v>37591</v>
      </c>
      <c r="B121" s="10">
        <v>2002</v>
      </c>
      <c r="C121" s="10">
        <v>12</v>
      </c>
      <c r="D121" s="23"/>
      <c r="E121" s="23">
        <v>72.026920952068451</v>
      </c>
      <c r="F121" s="23">
        <v>42.91</v>
      </c>
      <c r="G121" s="23"/>
      <c r="H121" s="23">
        <v>3</v>
      </c>
      <c r="I121" s="23">
        <v>1208.2</v>
      </c>
      <c r="J121" s="23">
        <v>2777.4</v>
      </c>
      <c r="K121" s="23">
        <v>683.99</v>
      </c>
      <c r="L121" s="23">
        <f t="shared" si="10"/>
        <v>4669.59</v>
      </c>
      <c r="M121" s="23">
        <v>2344.02</v>
      </c>
      <c r="N121" s="23">
        <v>15615.56</v>
      </c>
      <c r="O121" s="23">
        <f t="shared" si="11"/>
        <v>22629.17</v>
      </c>
      <c r="P121" s="23">
        <f t="shared" si="6"/>
        <v>6483.1176152975613</v>
      </c>
      <c r="Q121" s="23">
        <f t="shared" si="7"/>
        <v>31417.655649974215</v>
      </c>
      <c r="R121" s="23">
        <v>701.94899999999996</v>
      </c>
      <c r="S121" s="23">
        <v>113.62252485994662</v>
      </c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>
        <v>40.442280726286597</v>
      </c>
      <c r="AE121" s="23">
        <v>69.191601545482669</v>
      </c>
      <c r="AF121" s="23">
        <f t="shared" si="8"/>
        <v>58.449695950023816</v>
      </c>
      <c r="AG121" s="23"/>
      <c r="AH121" s="23"/>
      <c r="AI121" s="23"/>
      <c r="AJ121" s="23"/>
      <c r="AK121" s="23"/>
      <c r="AL121" s="23"/>
      <c r="AM121" s="23">
        <v>3724</v>
      </c>
      <c r="AN121" s="23"/>
      <c r="AO121" s="23"/>
      <c r="AP121" s="23"/>
      <c r="AQ121" s="23">
        <v>468.2</v>
      </c>
      <c r="AR121" s="23"/>
      <c r="AS121" s="23">
        <v>42271.669150000002</v>
      </c>
      <c r="AT121" s="23">
        <f t="shared" si="12"/>
        <v>586.88707765434549</v>
      </c>
    </row>
    <row r="122" spans="1:46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72.097414411405083</v>
      </c>
      <c r="F122" s="23">
        <v>43.9</v>
      </c>
      <c r="G122" s="23"/>
      <c r="H122" s="23">
        <v>2.82</v>
      </c>
      <c r="I122" s="23">
        <v>1176.0999999999999</v>
      </c>
      <c r="J122" s="23">
        <v>2934.16</v>
      </c>
      <c r="K122" s="23">
        <v>777</v>
      </c>
      <c r="L122" s="23">
        <f t="shared" si="10"/>
        <v>4887.26</v>
      </c>
      <c r="M122" s="23">
        <v>2325.11</v>
      </c>
      <c r="N122" s="23">
        <v>15495.89</v>
      </c>
      <c r="O122" s="23">
        <f t="shared" si="11"/>
        <v>22708.260000000002</v>
      </c>
      <c r="P122" s="23">
        <f t="shared" si="6"/>
        <v>6778.6896935195573</v>
      </c>
      <c r="Q122" s="23">
        <f t="shared" si="7"/>
        <v>31496.635746770669</v>
      </c>
      <c r="R122" s="23">
        <v>722.47772727272695</v>
      </c>
      <c r="S122" s="23"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>SUM(X122:Y122,AB122)</f>
        <v>1741.982829381295</v>
      </c>
      <c r="X122" s="23">
        <v>387.07581176375697</v>
      </c>
      <c r="Y122" s="23">
        <f>SUM(Z122:AA122)</f>
        <v>1060.7669806959821</v>
      </c>
      <c r="Z122" s="23">
        <v>699.72143120207602</v>
      </c>
      <c r="AA122" s="23">
        <v>361.04554949390598</v>
      </c>
      <c r="AB122" s="23">
        <v>294.14003692155597</v>
      </c>
      <c r="AC122" s="23">
        <f t="shared" ref="AC122:AC153" si="13">V122-AA122</f>
        <v>1252.085537981194</v>
      </c>
      <c r="AD122" s="23">
        <v>41.462319129977388</v>
      </c>
      <c r="AE122" s="23">
        <v>69.586494300833195</v>
      </c>
      <c r="AF122" s="23">
        <f t="shared" si="8"/>
        <v>59.583859693706309</v>
      </c>
      <c r="AG122" s="23">
        <f t="shared" ref="AG122:AG153" si="14">T122/$AD122*100</f>
        <v>4193.9099484842018</v>
      </c>
      <c r="AH122" s="23">
        <f t="shared" ref="AH122:AH153" si="15">U122/$AD122*100</f>
        <v>1509.6285372277375</v>
      </c>
      <c r="AI122" s="23">
        <f t="shared" ref="AI122:AI153" si="16">V122/$AE122*100</f>
        <v>2318.1669139722494</v>
      </c>
      <c r="AJ122" s="23">
        <f t="shared" ref="AJ122:AJ153" si="17">X122/$AE122*100</f>
        <v>556.25134683516069</v>
      </c>
      <c r="AK122" s="23">
        <f t="shared" ref="AK122:AK153" si="18">Y122/$AE122*100</f>
        <v>1524.3862927051937</v>
      </c>
      <c r="AL122" s="23">
        <f t="shared" ref="AL122:AL153" si="19">AB122/$AE122*100</f>
        <v>422.69701883521105</v>
      </c>
      <c r="AM122" s="23">
        <v>3741.9811789999999</v>
      </c>
      <c r="AN122" s="23"/>
      <c r="AO122" s="23"/>
      <c r="AP122" s="23">
        <v>49.8</v>
      </c>
      <c r="AQ122" s="23">
        <v>391.5</v>
      </c>
      <c r="AR122" s="23"/>
      <c r="AS122" s="23">
        <v>42606.100149999998</v>
      </c>
      <c r="AT122" s="23">
        <f t="shared" si="12"/>
        <v>590.95184616301776</v>
      </c>
    </row>
    <row r="123" spans="1:46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72.678756576064302</v>
      </c>
      <c r="F123" s="23">
        <v>39.4</v>
      </c>
      <c r="G123" s="23"/>
      <c r="H123" s="23">
        <v>2.75</v>
      </c>
      <c r="I123" s="23">
        <v>1188.5</v>
      </c>
      <c r="J123" s="23">
        <v>2830.36</v>
      </c>
      <c r="K123" s="23">
        <v>844.49</v>
      </c>
      <c r="L123" s="23">
        <f t="shared" si="10"/>
        <v>4863.3500000000004</v>
      </c>
      <c r="M123" s="23">
        <v>2312.4899999999998</v>
      </c>
      <c r="N123" s="23">
        <v>15640.28</v>
      </c>
      <c r="O123" s="23">
        <f t="shared" si="11"/>
        <v>22816.120000000003</v>
      </c>
      <c r="P123" s="23">
        <f t="shared" si="6"/>
        <v>6691.5701769197231</v>
      </c>
      <c r="Q123" s="23">
        <f t="shared" si="7"/>
        <v>31393.107250150952</v>
      </c>
      <c r="R123" s="23">
        <v>745.21349999999995</v>
      </c>
      <c r="S123" s="23"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>SUM(X123:Y123,AB123)</f>
        <v>1384.068644498615</v>
      </c>
      <c r="X123" s="23">
        <v>348.40355685283203</v>
      </c>
      <c r="Y123" s="23">
        <f t="shared" ref="Y123:Y186" si="20">SUM(Z123:AA123)</f>
        <v>812.51115999878505</v>
      </c>
      <c r="Z123" s="23">
        <v>561.36652750165604</v>
      </c>
      <c r="AA123" s="23">
        <v>251.14463249712901</v>
      </c>
      <c r="AB123" s="23">
        <v>223.153927646998</v>
      </c>
      <c r="AC123" s="23">
        <f t="shared" si="13"/>
        <v>1038.0061085534908</v>
      </c>
      <c r="AD123" s="23">
        <v>42.423925552695138</v>
      </c>
      <c r="AE123" s="23">
        <v>73.360196266087854</v>
      </c>
      <c r="AF123" s="23">
        <f t="shared" si="8"/>
        <v>57.829623845085599</v>
      </c>
      <c r="AG123" s="23">
        <f t="shared" si="14"/>
        <v>3766.8790722055364</v>
      </c>
      <c r="AH123" s="23">
        <f t="shared" si="15"/>
        <v>1477.0199524459949</v>
      </c>
      <c r="AI123" s="23">
        <f t="shared" si="16"/>
        <v>1757.2891113522746</v>
      </c>
      <c r="AJ123" s="23">
        <f t="shared" si="17"/>
        <v>474.92178945258382</v>
      </c>
      <c r="AK123" s="23">
        <f t="shared" si="18"/>
        <v>1107.5640488360905</v>
      </c>
      <c r="AL123" s="23">
        <f t="shared" si="19"/>
        <v>304.18938198800208</v>
      </c>
      <c r="AM123" s="23">
        <v>3455.8994440000001</v>
      </c>
      <c r="AN123" s="23"/>
      <c r="AO123" s="23"/>
      <c r="AP123" s="23">
        <v>45.5</v>
      </c>
      <c r="AQ123" s="23">
        <v>371.9</v>
      </c>
      <c r="AR123" s="23"/>
      <c r="AS123" s="23">
        <v>42596.872360000001</v>
      </c>
      <c r="AT123" s="23">
        <f t="shared" si="12"/>
        <v>586.09797920000005</v>
      </c>
    </row>
    <row r="124" spans="1:46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73.527424586519558</v>
      </c>
      <c r="F124" s="23">
        <v>34.4</v>
      </c>
      <c r="G124" s="23"/>
      <c r="H124" s="23">
        <v>2.75</v>
      </c>
      <c r="I124" s="23">
        <v>1189.9000000000001</v>
      </c>
      <c r="J124" s="23">
        <v>3122.52</v>
      </c>
      <c r="K124" s="23">
        <v>932.45</v>
      </c>
      <c r="L124" s="23">
        <f t="shared" si="10"/>
        <v>5244.87</v>
      </c>
      <c r="M124" s="23">
        <v>2335.35</v>
      </c>
      <c r="N124" s="23">
        <v>15781.47</v>
      </c>
      <c r="O124" s="23">
        <f t="shared" si="11"/>
        <v>23361.69</v>
      </c>
      <c r="P124" s="23">
        <f t="shared" si="6"/>
        <v>7133.2159796082251</v>
      </c>
      <c r="Q124" s="23">
        <f t="shared" si="7"/>
        <v>31772.757078565086</v>
      </c>
      <c r="R124" s="23">
        <v>743.28333333333296</v>
      </c>
      <c r="S124" s="23"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ref="W124:W187" si="21">SUM(X124:Y124,AB124)</f>
        <v>1401.6853241760609</v>
      </c>
      <c r="X124" s="23">
        <v>320.80111355623399</v>
      </c>
      <c r="Y124" s="23">
        <f t="shared" si="20"/>
        <v>770.16128673555397</v>
      </c>
      <c r="Z124" s="23">
        <v>537.81535595316996</v>
      </c>
      <c r="AA124" s="23">
        <v>232.34593078238399</v>
      </c>
      <c r="AB124" s="23">
        <v>310.72292388427297</v>
      </c>
      <c r="AC124" s="23">
        <f t="shared" si="13"/>
        <v>1074.7430433803561</v>
      </c>
      <c r="AD124" s="23">
        <v>42.470558961061201</v>
      </c>
      <c r="AE124" s="23">
        <v>72.123199388294324</v>
      </c>
      <c r="AF124" s="23">
        <f t="shared" si="8"/>
        <v>58.886127239599709</v>
      </c>
      <c r="AG124" s="23">
        <f t="shared" si="14"/>
        <v>4371.557064396402</v>
      </c>
      <c r="AH124" s="23">
        <f t="shared" si="15"/>
        <v>1459.4068085233598</v>
      </c>
      <c r="AI124" s="23">
        <f t="shared" si="16"/>
        <v>1812.3003211847006</v>
      </c>
      <c r="AJ124" s="23">
        <f t="shared" si="17"/>
        <v>444.79601054456322</v>
      </c>
      <c r="AK124" s="23">
        <f t="shared" si="18"/>
        <v>1067.8412678134077</v>
      </c>
      <c r="AL124" s="23">
        <f t="shared" si="19"/>
        <v>430.82243511053065</v>
      </c>
      <c r="AM124" s="23">
        <v>3888.8483700000002</v>
      </c>
      <c r="AN124" s="23"/>
      <c r="AO124" s="23"/>
      <c r="AP124" s="23">
        <v>59</v>
      </c>
      <c r="AQ124" s="23">
        <v>422.6</v>
      </c>
      <c r="AR124" s="23"/>
      <c r="AS124" s="23">
        <v>42033.401030000001</v>
      </c>
      <c r="AT124" s="23">
        <f t="shared" si="12"/>
        <v>571.66970373808465</v>
      </c>
    </row>
    <row r="125" spans="1:46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73.456931127182912</v>
      </c>
      <c r="F125" s="23">
        <v>39.9</v>
      </c>
      <c r="G125" s="23"/>
      <c r="H125" s="23">
        <v>2.75</v>
      </c>
      <c r="I125" s="23">
        <v>1197.5</v>
      </c>
      <c r="J125" s="23">
        <v>3054.89</v>
      </c>
      <c r="K125" s="23">
        <v>852.52</v>
      </c>
      <c r="L125" s="23">
        <f t="shared" si="10"/>
        <v>5104.91</v>
      </c>
      <c r="M125" s="23">
        <v>2368.2199999999998</v>
      </c>
      <c r="N125" s="23">
        <v>15650.83</v>
      </c>
      <c r="O125" s="23">
        <f t="shared" si="11"/>
        <v>23123.96</v>
      </c>
      <c r="P125" s="23">
        <f t="shared" si="6"/>
        <v>6949.5280045954933</v>
      </c>
      <c r="Q125" s="23">
        <f t="shared" si="7"/>
        <v>31479.616212067594</v>
      </c>
      <c r="R125" s="23">
        <v>718.25333333333299</v>
      </c>
      <c r="S125" s="23"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21"/>
        <v>1689.630936807773</v>
      </c>
      <c r="X125" s="23">
        <v>366.32042656885199</v>
      </c>
      <c r="Y125" s="23">
        <f t="shared" si="20"/>
        <v>956.75065721767305</v>
      </c>
      <c r="Z125" s="23">
        <v>626.69912744479905</v>
      </c>
      <c r="AA125" s="23">
        <v>330.05152977287401</v>
      </c>
      <c r="AB125" s="23">
        <v>366.55985302124799</v>
      </c>
      <c r="AC125" s="23">
        <f t="shared" si="13"/>
        <v>1245.1855026228359</v>
      </c>
      <c r="AD125" s="23">
        <v>41.46801988742444</v>
      </c>
      <c r="AE125" s="23">
        <v>68.682437920946285</v>
      </c>
      <c r="AF125" s="23">
        <f t="shared" si="8"/>
        <v>60.376453053623798</v>
      </c>
      <c r="AG125" s="23">
        <f t="shared" si="14"/>
        <v>4351.8973429955249</v>
      </c>
      <c r="AH125" s="23">
        <f t="shared" si="15"/>
        <v>1462.2391298842551</v>
      </c>
      <c r="AI125" s="23">
        <f t="shared" si="16"/>
        <v>2293.5077438701478</v>
      </c>
      <c r="AJ125" s="23">
        <f t="shared" si="17"/>
        <v>533.35384948112642</v>
      </c>
      <c r="AK125" s="23">
        <f t="shared" si="18"/>
        <v>1393.0062562993123</v>
      </c>
      <c r="AL125" s="23">
        <f t="shared" si="19"/>
        <v>533.70244871499699</v>
      </c>
      <c r="AM125" s="23">
        <v>3738.3090269999998</v>
      </c>
      <c r="AN125" s="23"/>
      <c r="AO125" s="23"/>
      <c r="AP125" s="23">
        <v>53.6</v>
      </c>
      <c r="AQ125" s="23">
        <v>387.1</v>
      </c>
      <c r="AR125" s="23"/>
      <c r="AS125" s="23">
        <v>42666.234750000003</v>
      </c>
      <c r="AT125" s="23">
        <f t="shared" si="12"/>
        <v>580.83334132388302</v>
      </c>
    </row>
    <row r="126" spans="1:46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73.175872789308329</v>
      </c>
      <c r="F126" s="23">
        <v>43.9</v>
      </c>
      <c r="G126" s="23"/>
      <c r="H126" s="23">
        <v>2.75</v>
      </c>
      <c r="I126" s="23">
        <v>1191.2</v>
      </c>
      <c r="J126" s="23">
        <v>2992.63</v>
      </c>
      <c r="K126" s="23">
        <v>940.31</v>
      </c>
      <c r="L126" s="23">
        <f t="shared" si="10"/>
        <v>5124.1399999999994</v>
      </c>
      <c r="M126" s="23">
        <v>2383.3200000000002</v>
      </c>
      <c r="N126" s="23">
        <v>14959.83</v>
      </c>
      <c r="O126" s="23">
        <f t="shared" si="11"/>
        <v>22467.29</v>
      </c>
      <c r="P126" s="23">
        <f t="shared" si="6"/>
        <v>7002.4993275497818</v>
      </c>
      <c r="Q126" s="23">
        <f t="shared" si="7"/>
        <v>30703.139086142448</v>
      </c>
      <c r="R126" s="23">
        <v>703.58</v>
      </c>
      <c r="S126" s="23"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21"/>
        <v>1634.9606418808771</v>
      </c>
      <c r="X126" s="23">
        <v>389.34558156176001</v>
      </c>
      <c r="Y126" s="23">
        <f t="shared" si="20"/>
        <v>921.977201503468</v>
      </c>
      <c r="Z126" s="23">
        <v>643.458803759479</v>
      </c>
      <c r="AA126" s="23">
        <v>278.518397743989</v>
      </c>
      <c r="AB126" s="23">
        <v>323.637858815649</v>
      </c>
      <c r="AC126" s="23">
        <f t="shared" si="13"/>
        <v>1231.932695424101</v>
      </c>
      <c r="AD126" s="23">
        <v>41.783372271727274</v>
      </c>
      <c r="AE126" s="23">
        <v>67.831039954548245</v>
      </c>
      <c r="AF126" s="23">
        <f t="shared" si="8"/>
        <v>61.599191608628125</v>
      </c>
      <c r="AG126" s="23">
        <f t="shared" si="14"/>
        <v>4494.7539015544216</v>
      </c>
      <c r="AH126" s="23">
        <f t="shared" si="15"/>
        <v>1789.9007216616517</v>
      </c>
      <c r="AI126" s="23">
        <f t="shared" si="16"/>
        <v>2226.7845136683773</v>
      </c>
      <c r="AJ126" s="23">
        <f t="shared" si="17"/>
        <v>573.99323646320329</v>
      </c>
      <c r="AK126" s="23">
        <f t="shared" si="18"/>
        <v>1359.2261037443332</v>
      </c>
      <c r="AL126" s="23">
        <f t="shared" si="19"/>
        <v>477.12353965457407</v>
      </c>
      <c r="AM126" s="23">
        <v>3789.9405969999998</v>
      </c>
      <c r="AN126" s="23"/>
      <c r="AO126" s="23"/>
      <c r="AP126" s="23">
        <v>59.3</v>
      </c>
      <c r="AQ126" s="23">
        <v>408.8</v>
      </c>
      <c r="AR126" s="23"/>
      <c r="AS126" s="23">
        <v>42998.953479999996</v>
      </c>
      <c r="AT126" s="23">
        <f t="shared" si="12"/>
        <v>587.61107781802286</v>
      </c>
    </row>
    <row r="127" spans="1:46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73.175872789308329</v>
      </c>
      <c r="F127" s="23">
        <v>41.6</v>
      </c>
      <c r="G127" s="23"/>
      <c r="H127" s="23">
        <v>2.75</v>
      </c>
      <c r="I127" s="23">
        <v>1196.5999999999999</v>
      </c>
      <c r="J127" s="23">
        <v>3016.28</v>
      </c>
      <c r="K127" s="23">
        <v>830.82</v>
      </c>
      <c r="L127" s="23">
        <f t="shared" si="10"/>
        <v>5043.7</v>
      </c>
      <c r="M127" s="23">
        <v>2388.9499999999998</v>
      </c>
      <c r="N127" s="23">
        <v>14828.55</v>
      </c>
      <c r="O127" s="23">
        <f t="shared" si="11"/>
        <v>22261.199999999997</v>
      </c>
      <c r="P127" s="23">
        <f t="shared" si="6"/>
        <v>6892.5723845099537</v>
      </c>
      <c r="Q127" s="23">
        <f t="shared" si="7"/>
        <v>30421.502541002235</v>
      </c>
      <c r="R127" s="23">
        <v>709.18449999999996</v>
      </c>
      <c r="S127" s="23"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21"/>
        <v>1477.1659417080041</v>
      </c>
      <c r="X127" s="23">
        <v>345.14480727159798</v>
      </c>
      <c r="Y127" s="23">
        <f t="shared" si="20"/>
        <v>867.62545723583798</v>
      </c>
      <c r="Z127" s="23">
        <v>648.20495921230702</v>
      </c>
      <c r="AA127" s="23">
        <v>219.420498023531</v>
      </c>
      <c r="AB127" s="23">
        <v>264.395677200568</v>
      </c>
      <c r="AC127" s="23">
        <f t="shared" si="13"/>
        <v>1152.7168426268788</v>
      </c>
      <c r="AD127" s="23">
        <v>41.656406707750364</v>
      </c>
      <c r="AE127" s="23">
        <v>68.221792662346658</v>
      </c>
      <c r="AF127" s="23">
        <f t="shared" si="8"/>
        <v>61.060264003794778</v>
      </c>
      <c r="AG127" s="23">
        <f t="shared" si="14"/>
        <v>3901.4161650500837</v>
      </c>
      <c r="AH127" s="23">
        <f t="shared" si="15"/>
        <v>1627.4433124294881</v>
      </c>
      <c r="AI127" s="23">
        <f t="shared" si="16"/>
        <v>2011.2888962645616</v>
      </c>
      <c r="AJ127" s="23">
        <f t="shared" si="17"/>
        <v>505.91576943725221</v>
      </c>
      <c r="AK127" s="23">
        <f t="shared" si="18"/>
        <v>1271.7717072168093</v>
      </c>
      <c r="AL127" s="23">
        <f t="shared" si="19"/>
        <v>387.553107126859</v>
      </c>
      <c r="AM127" s="23">
        <v>3706.3562230000002</v>
      </c>
      <c r="AN127" s="23"/>
      <c r="AO127" s="23"/>
      <c r="AP127" s="23">
        <v>55.6</v>
      </c>
      <c r="AQ127" s="23">
        <v>416.4</v>
      </c>
      <c r="AR127" s="23"/>
      <c r="AS127" s="23">
        <v>42833.824699999997</v>
      </c>
      <c r="AT127" s="23">
        <f t="shared" si="12"/>
        <v>585.3544763767876</v>
      </c>
    </row>
    <row r="128" spans="1:46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73.112703325746935</v>
      </c>
      <c r="F128" s="23">
        <v>40.700000000000003</v>
      </c>
      <c r="G128" s="23"/>
      <c r="H128" s="23">
        <v>2.75</v>
      </c>
      <c r="I128" s="23">
        <v>1170.5</v>
      </c>
      <c r="J128" s="23">
        <v>2861.71</v>
      </c>
      <c r="K128" s="23">
        <v>824.86</v>
      </c>
      <c r="L128" s="23">
        <f t="shared" si="10"/>
        <v>4857.07</v>
      </c>
      <c r="M128" s="23">
        <v>2367.0500000000002</v>
      </c>
      <c r="N128" s="23">
        <v>14730.65</v>
      </c>
      <c r="O128" s="23">
        <f t="shared" si="11"/>
        <v>21954.77</v>
      </c>
      <c r="P128" s="23">
        <f t="shared" si="6"/>
        <v>6643.2641375053126</v>
      </c>
      <c r="Q128" s="23">
        <f t="shared" si="7"/>
        <v>30028.666704037107</v>
      </c>
      <c r="R128" s="23">
        <v>701.14043478260896</v>
      </c>
      <c r="S128" s="23"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21"/>
        <v>1673.439367869199</v>
      </c>
      <c r="X128" s="23">
        <v>426.83965328524698</v>
      </c>
      <c r="Y128" s="23">
        <f t="shared" si="20"/>
        <v>1001.464496385901</v>
      </c>
      <c r="Z128" s="23">
        <v>708.09954760342202</v>
      </c>
      <c r="AA128" s="23">
        <v>293.36494878247902</v>
      </c>
      <c r="AB128" s="23">
        <v>245.13521819805101</v>
      </c>
      <c r="AC128" s="23">
        <f t="shared" si="13"/>
        <v>1260.6140556356108</v>
      </c>
      <c r="AD128" s="23">
        <v>41.506747713670137</v>
      </c>
      <c r="AE128" s="23">
        <v>68.006406158835119</v>
      </c>
      <c r="AF128" s="23">
        <f t="shared" si="8"/>
        <v>61.033585007752606</v>
      </c>
      <c r="AG128" s="23">
        <f t="shared" si="14"/>
        <v>4201.0283721067926</v>
      </c>
      <c r="AH128" s="23">
        <f t="shared" si="15"/>
        <v>1575.8487615624902</v>
      </c>
      <c r="AI128" s="23">
        <f t="shared" si="16"/>
        <v>2285.0479714934963</v>
      </c>
      <c r="AJ128" s="23">
        <f t="shared" si="17"/>
        <v>627.64624304411018</v>
      </c>
      <c r="AK128" s="23">
        <f t="shared" si="18"/>
        <v>1472.6031751286637</v>
      </c>
      <c r="AL128" s="23">
        <f t="shared" si="19"/>
        <v>360.45900973728197</v>
      </c>
      <c r="AM128" s="23">
        <v>3897.9415300000001</v>
      </c>
      <c r="AN128" s="23"/>
      <c r="AO128" s="23"/>
      <c r="AP128" s="23">
        <v>54.6</v>
      </c>
      <c r="AQ128" s="23">
        <v>427.4</v>
      </c>
      <c r="AR128" s="23"/>
      <c r="AS128" s="23">
        <v>43115.997320000002</v>
      </c>
      <c r="AT128" s="23">
        <f t="shared" si="12"/>
        <v>589.71964321850658</v>
      </c>
    </row>
    <row r="129" spans="1:46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73.233549256038287</v>
      </c>
      <c r="F129" s="23">
        <v>42.4</v>
      </c>
      <c r="G129" s="23"/>
      <c r="H129" s="23">
        <v>2.75</v>
      </c>
      <c r="I129" s="23">
        <v>1153</v>
      </c>
      <c r="J129" s="23">
        <v>2847.08</v>
      </c>
      <c r="K129" s="23">
        <v>809.69</v>
      </c>
      <c r="L129" s="23">
        <f t="shared" si="10"/>
        <v>4809.7700000000004</v>
      </c>
      <c r="M129" s="23">
        <v>2351.52</v>
      </c>
      <c r="N129" s="23">
        <v>14566.03</v>
      </c>
      <c r="O129" s="23">
        <f t="shared" si="11"/>
        <v>21727.32</v>
      </c>
      <c r="P129" s="23">
        <f t="shared" si="6"/>
        <v>6567.7139082582744</v>
      </c>
      <c r="Q129" s="23">
        <f t="shared" si="7"/>
        <v>29668.533371279325</v>
      </c>
      <c r="R129" s="23">
        <v>703.77250000000004</v>
      </c>
      <c r="S129" s="23"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21"/>
        <v>1638.586859691804</v>
      </c>
      <c r="X129" s="23">
        <v>399.08715155909402</v>
      </c>
      <c r="Y129" s="23">
        <f t="shared" si="20"/>
        <v>952.99557189450002</v>
      </c>
      <c r="Z129" s="23">
        <v>681.14377259208595</v>
      </c>
      <c r="AA129" s="23">
        <v>271.85179930241401</v>
      </c>
      <c r="AB129" s="23">
        <v>286.50413623820998</v>
      </c>
      <c r="AC129" s="23">
        <f t="shared" si="13"/>
        <v>1249.0071769469459</v>
      </c>
      <c r="AD129" s="23">
        <v>41.99784150624339</v>
      </c>
      <c r="AE129" s="23">
        <v>68.727672009096935</v>
      </c>
      <c r="AF129" s="23">
        <f t="shared" si="8"/>
        <v>61.107615431357061</v>
      </c>
      <c r="AG129" s="23">
        <f t="shared" si="14"/>
        <v>4191.4548523369021</v>
      </c>
      <c r="AH129" s="23">
        <f t="shared" si="15"/>
        <v>1899.5660086276689</v>
      </c>
      <c r="AI129" s="23">
        <f t="shared" si="16"/>
        <v>2212.8771887516518</v>
      </c>
      <c r="AJ129" s="23">
        <f t="shared" si="17"/>
        <v>580.67898983435668</v>
      </c>
      <c r="AK129" s="23">
        <f t="shared" si="18"/>
        <v>1386.6257128109323</v>
      </c>
      <c r="AL129" s="23">
        <f t="shared" si="19"/>
        <v>416.86867583742355</v>
      </c>
      <c r="AM129" s="23">
        <v>3792.4649300000001</v>
      </c>
      <c r="AN129" s="23"/>
      <c r="AO129" s="23"/>
      <c r="AP129" s="23">
        <v>58.8</v>
      </c>
      <c r="AQ129" s="23">
        <v>388.6</v>
      </c>
      <c r="AR129" s="23"/>
      <c r="AS129" s="23">
        <v>43156.593220000002</v>
      </c>
      <c r="AT129" s="23">
        <f t="shared" si="12"/>
        <v>589.30085539233414</v>
      </c>
    </row>
    <row r="130" spans="1:46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73.37362067523965</v>
      </c>
      <c r="F130" s="23">
        <v>45.6</v>
      </c>
      <c r="G130" s="23"/>
      <c r="H130" s="23">
        <v>2.75</v>
      </c>
      <c r="I130" s="23">
        <v>1193.5999999999999</v>
      </c>
      <c r="J130" s="23">
        <v>2890.92</v>
      </c>
      <c r="K130" s="23">
        <v>903.05</v>
      </c>
      <c r="L130" s="23">
        <f t="shared" si="10"/>
        <v>4987.57</v>
      </c>
      <c r="M130" s="23">
        <v>2341.3000000000002</v>
      </c>
      <c r="N130" s="23">
        <v>14643.53</v>
      </c>
      <c r="O130" s="23">
        <f t="shared" si="11"/>
        <v>21972.400000000001</v>
      </c>
      <c r="P130" s="23">
        <f t="shared" ref="P130:P193" si="22">L130/$E130*100</f>
        <v>6797.4974576702107</v>
      </c>
      <c r="Q130" s="23">
        <f t="shared" ref="Q130:Q193" si="23">O130/$E130*100</f>
        <v>29945.912165425842</v>
      </c>
      <c r="R130" s="23">
        <v>675.44200000000001</v>
      </c>
      <c r="S130" s="23"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21"/>
        <v>1570.570451271225</v>
      </c>
      <c r="X130" s="23">
        <v>416.01254511693401</v>
      </c>
      <c r="Y130" s="23">
        <f t="shared" si="20"/>
        <v>879.60883203331696</v>
      </c>
      <c r="Z130" s="23">
        <v>632.54703423826402</v>
      </c>
      <c r="AA130" s="23">
        <v>247.061797795053</v>
      </c>
      <c r="AB130" s="23">
        <v>274.94907412097399</v>
      </c>
      <c r="AC130" s="23">
        <f t="shared" si="13"/>
        <v>1208.0804840643671</v>
      </c>
      <c r="AD130" s="23">
        <v>42.619828760754373</v>
      </c>
      <c r="AE130" s="23">
        <v>68.264443194789251</v>
      </c>
      <c r="AF130" s="23">
        <f t="shared" ref="AF130:AF193" si="24">100*AD130/AE130</f>
        <v>62.433423267133044</v>
      </c>
      <c r="AG130" s="23">
        <f t="shared" si="14"/>
        <v>3937.5699283451695</v>
      </c>
      <c r="AH130" s="23">
        <f t="shared" si="15"/>
        <v>1695.7440996395449</v>
      </c>
      <c r="AI130" s="23">
        <f t="shared" si="16"/>
        <v>2131.6255048140401</v>
      </c>
      <c r="AJ130" s="23">
        <f t="shared" si="17"/>
        <v>609.41322546184483</v>
      </c>
      <c r="AK130" s="23">
        <f t="shared" si="18"/>
        <v>1288.5314680197364</v>
      </c>
      <c r="AL130" s="23">
        <f t="shared" si="19"/>
        <v>402.77055118785671</v>
      </c>
      <c r="AM130" s="23">
        <v>3622.98612</v>
      </c>
      <c r="AN130" s="23"/>
      <c r="AO130" s="23"/>
      <c r="AP130" s="23">
        <v>54</v>
      </c>
      <c r="AQ130" s="23">
        <v>397.8</v>
      </c>
      <c r="AR130" s="23"/>
      <c r="AS130" s="23">
        <v>43076.398370000003</v>
      </c>
      <c r="AT130" s="23">
        <f t="shared" si="12"/>
        <v>587.08290491294213</v>
      </c>
    </row>
    <row r="131" spans="1:46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73.25918324125162</v>
      </c>
      <c r="F131" s="23">
        <v>48</v>
      </c>
      <c r="G131" s="23"/>
      <c r="H131" s="23">
        <v>2.75</v>
      </c>
      <c r="I131" s="23">
        <v>1170.3</v>
      </c>
      <c r="J131" s="23">
        <v>2847.28</v>
      </c>
      <c r="K131" s="23">
        <v>902.24</v>
      </c>
      <c r="L131" s="23">
        <f t="shared" ref="L131:L194" si="25">SUM(I131:K131)</f>
        <v>4919.82</v>
      </c>
      <c r="M131" s="23">
        <v>2328.12</v>
      </c>
      <c r="N131" s="23">
        <v>14810.78</v>
      </c>
      <c r="O131" s="23">
        <f t="shared" ref="O131:O194" si="26">SUM(L131:N131)</f>
        <v>22058.720000000001</v>
      </c>
      <c r="P131" s="23">
        <f t="shared" si="22"/>
        <v>6715.6358866279188</v>
      </c>
      <c r="Q131" s="23">
        <f t="shared" si="23"/>
        <v>30110.518605371137</v>
      </c>
      <c r="R131" s="23">
        <v>646.06956521739096</v>
      </c>
      <c r="S131" s="23"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21"/>
        <v>1782.2241322437219</v>
      </c>
      <c r="X131" s="23">
        <v>474.72580278967598</v>
      </c>
      <c r="Y131" s="23">
        <f t="shared" si="20"/>
        <v>1006.1314055583759</v>
      </c>
      <c r="Z131" s="23">
        <v>700.25557939586099</v>
      </c>
      <c r="AA131" s="23">
        <v>305.87582616251501</v>
      </c>
      <c r="AB131" s="23">
        <v>301.36692389567003</v>
      </c>
      <c r="AC131" s="23">
        <f t="shared" si="13"/>
        <v>1345.9192051744249</v>
      </c>
      <c r="AD131" s="23">
        <v>44.009889966839722</v>
      </c>
      <c r="AE131" s="23">
        <v>68.728501164564193</v>
      </c>
      <c r="AF131" s="23">
        <f t="shared" si="24"/>
        <v>64.034409627909696</v>
      </c>
      <c r="AG131" s="23">
        <f t="shared" si="14"/>
        <v>4356.6649955129915</v>
      </c>
      <c r="AH131" s="23">
        <f t="shared" si="15"/>
        <v>1950.8232292294401</v>
      </c>
      <c r="AI131" s="23">
        <f t="shared" si="16"/>
        <v>2403.3625109645063</v>
      </c>
      <c r="AJ131" s="23">
        <f t="shared" si="17"/>
        <v>690.72625584106356</v>
      </c>
      <c r="AK131" s="23">
        <f t="shared" si="18"/>
        <v>1463.9216460566847</v>
      </c>
      <c r="AL131" s="23">
        <f t="shared" si="19"/>
        <v>438.4890093471908</v>
      </c>
      <c r="AM131" s="23">
        <v>3849.03341</v>
      </c>
      <c r="AN131" s="23"/>
      <c r="AO131" s="23"/>
      <c r="AP131" s="23">
        <v>57.7</v>
      </c>
      <c r="AQ131" s="23">
        <v>423.8</v>
      </c>
      <c r="AR131" s="23"/>
      <c r="AS131" s="23">
        <v>43202.282720000003</v>
      </c>
      <c r="AT131" s="23">
        <f t="shared" si="12"/>
        <v>589.71832347256043</v>
      </c>
    </row>
    <row r="132" spans="1:46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73.035801370106995</v>
      </c>
      <c r="F132" s="23">
        <v>47.8</v>
      </c>
      <c r="G132" s="23">
        <v>56.497247431619201</v>
      </c>
      <c r="H132" s="23">
        <v>2.75</v>
      </c>
      <c r="I132" s="23">
        <v>1190.5</v>
      </c>
      <c r="J132" s="23">
        <v>2885.69</v>
      </c>
      <c r="K132" s="23">
        <v>932.63</v>
      </c>
      <c r="L132" s="23">
        <f t="shared" si="25"/>
        <v>5008.82</v>
      </c>
      <c r="M132" s="23">
        <v>2303.69</v>
      </c>
      <c r="N132" s="23">
        <v>14611.01</v>
      </c>
      <c r="O132" s="23">
        <f t="shared" si="26"/>
        <v>21923.52</v>
      </c>
      <c r="P132" s="23">
        <f t="shared" si="22"/>
        <v>6858.0338765887391</v>
      </c>
      <c r="Q132" s="23">
        <f t="shared" si="23"/>
        <v>30017.497704862773</v>
      </c>
      <c r="R132" s="23">
        <v>625.46699999999998</v>
      </c>
      <c r="S132" s="23"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21"/>
        <v>1617.6372026481131</v>
      </c>
      <c r="X132" s="23">
        <v>423.52120016781402</v>
      </c>
      <c r="Y132" s="23">
        <f t="shared" si="20"/>
        <v>902.356247576084</v>
      </c>
      <c r="Z132" s="23">
        <v>666.163392287938</v>
      </c>
      <c r="AA132" s="23">
        <v>236.19285528814601</v>
      </c>
      <c r="AB132" s="23">
        <v>291.75975490421501</v>
      </c>
      <c r="AC132" s="23">
        <f t="shared" si="13"/>
        <v>1266.4976858205041</v>
      </c>
      <c r="AD132" s="23">
        <v>44.894633647531819</v>
      </c>
      <c r="AE132" s="23">
        <v>68.687722917260729</v>
      </c>
      <c r="AF132" s="23">
        <f t="shared" si="24"/>
        <v>65.360492007590082</v>
      </c>
      <c r="AG132" s="23">
        <f t="shared" si="14"/>
        <v>4229.2189488453141</v>
      </c>
      <c r="AH132" s="23">
        <f t="shared" si="15"/>
        <v>1960.3754190500108</v>
      </c>
      <c r="AI132" s="23">
        <f t="shared" si="16"/>
        <v>2187.7134330377326</v>
      </c>
      <c r="AJ132" s="23">
        <f t="shared" si="17"/>
        <v>616.58937315184494</v>
      </c>
      <c r="AK132" s="23">
        <f t="shared" si="18"/>
        <v>1313.7081988626069</v>
      </c>
      <c r="AL132" s="23">
        <f t="shared" si="19"/>
        <v>424.76259586543648</v>
      </c>
      <c r="AM132" s="23">
        <v>3736.7658190000002</v>
      </c>
      <c r="AN132" s="23"/>
      <c r="AO132" s="23"/>
      <c r="AP132" s="23">
        <v>55.5</v>
      </c>
      <c r="AQ132" s="23">
        <v>410.8</v>
      </c>
      <c r="AR132" s="23"/>
      <c r="AS132" s="23">
        <v>43854.094729999997</v>
      </c>
      <c r="AT132" s="23">
        <f t="shared" si="12"/>
        <v>600.4465468622783</v>
      </c>
    </row>
    <row r="133" spans="1:46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72.799602506355697</v>
      </c>
      <c r="F133" s="23">
        <v>50.1</v>
      </c>
      <c r="G133" s="23">
        <v>58.797302200278203</v>
      </c>
      <c r="H133" s="23">
        <v>2.4500000000000002</v>
      </c>
      <c r="I133" s="23">
        <v>1285.7</v>
      </c>
      <c r="J133" s="23">
        <v>3184.19</v>
      </c>
      <c r="K133" s="23">
        <v>1022.14</v>
      </c>
      <c r="L133" s="23">
        <f t="shared" si="25"/>
        <v>5492.0300000000007</v>
      </c>
      <c r="M133" s="23">
        <v>2264.8000000000002</v>
      </c>
      <c r="N133" s="23">
        <v>14461.3</v>
      </c>
      <c r="O133" s="23">
        <f t="shared" si="26"/>
        <v>22218.13</v>
      </c>
      <c r="P133" s="23">
        <f t="shared" si="22"/>
        <v>7544.0384437820585</v>
      </c>
      <c r="Q133" s="23">
        <f t="shared" si="23"/>
        <v>30519.575979910423</v>
      </c>
      <c r="R133" s="23">
        <v>602.90449999999998</v>
      </c>
      <c r="S133" s="23"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21"/>
        <v>1633.2267348044968</v>
      </c>
      <c r="X133" s="23">
        <v>421.91909014267901</v>
      </c>
      <c r="Y133" s="23">
        <f t="shared" si="20"/>
        <v>907.23583029692395</v>
      </c>
      <c r="Z133" s="23">
        <v>661.06764383764698</v>
      </c>
      <c r="AA133" s="23">
        <v>246.168186459277</v>
      </c>
      <c r="AB133" s="23">
        <v>304.07181436489401</v>
      </c>
      <c r="AC133" s="23">
        <f t="shared" si="13"/>
        <v>1270.0658713211831</v>
      </c>
      <c r="AD133" s="23">
        <v>46.692617465082719</v>
      </c>
      <c r="AE133" s="23">
        <v>71.196505214406017</v>
      </c>
      <c r="AF133" s="23">
        <f t="shared" si="24"/>
        <v>65.582737979159774</v>
      </c>
      <c r="AG133" s="23">
        <f t="shared" si="14"/>
        <v>4607.0762351093208</v>
      </c>
      <c r="AH133" s="23">
        <f t="shared" si="15"/>
        <v>2080.690846892729</v>
      </c>
      <c r="AI133" s="23">
        <f t="shared" si="16"/>
        <v>2129.6467477081487</v>
      </c>
      <c r="AJ133" s="23">
        <f t="shared" si="17"/>
        <v>592.61207958464115</v>
      </c>
      <c r="AK133" s="23">
        <f t="shared" si="18"/>
        <v>1274.2701731845011</v>
      </c>
      <c r="AL133" s="23">
        <f t="shared" si="19"/>
        <v>427.08811822882512</v>
      </c>
      <c r="AM133" s="23">
        <v>3906.98531</v>
      </c>
      <c r="AN133" s="23"/>
      <c r="AO133" s="23"/>
      <c r="AP133" s="23">
        <v>79.099999999999994</v>
      </c>
      <c r="AQ133" s="23">
        <v>457.5</v>
      </c>
      <c r="AR133" s="23"/>
      <c r="AS133" s="23">
        <v>44104.63882</v>
      </c>
      <c r="AT133" s="23">
        <f t="shared" si="12"/>
        <v>605.83625873712003</v>
      </c>
    </row>
    <row r="134" spans="1:46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72.665939583457671</v>
      </c>
      <c r="F134" s="23">
        <v>53.9</v>
      </c>
      <c r="G134" s="23">
        <v>61.696944110979899</v>
      </c>
      <c r="H134" s="23">
        <v>1.87</v>
      </c>
      <c r="I134" s="23">
        <v>1269.7</v>
      </c>
      <c r="J134" s="23">
        <v>3375.74</v>
      </c>
      <c r="K134" s="23">
        <v>1008.98</v>
      </c>
      <c r="L134" s="23">
        <f t="shared" si="25"/>
        <v>5654.42</v>
      </c>
      <c r="M134" s="23">
        <v>2232.7399999999998</v>
      </c>
      <c r="N134" s="23">
        <v>14635.91</v>
      </c>
      <c r="O134" s="23">
        <f t="shared" si="26"/>
        <v>22523.07</v>
      </c>
      <c r="P134" s="23">
        <f t="shared" si="22"/>
        <v>7781.3897851081019</v>
      </c>
      <c r="Q134" s="23">
        <f t="shared" si="23"/>
        <v>30995.360589994154</v>
      </c>
      <c r="R134" s="23">
        <v>573.64142857142895</v>
      </c>
      <c r="S134" s="23"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21"/>
        <v>1809.555786526184</v>
      </c>
      <c r="X134" s="23">
        <v>407.34248362775003</v>
      </c>
      <c r="Y134" s="23">
        <f t="shared" si="20"/>
        <v>1109.107873961018</v>
      </c>
      <c r="Z134" s="23">
        <v>745.75021477228699</v>
      </c>
      <c r="AA134" s="23">
        <v>363.35765918873102</v>
      </c>
      <c r="AB134" s="23">
        <v>293.10542893741598</v>
      </c>
      <c r="AC134" s="23">
        <f t="shared" si="13"/>
        <v>1312.193929703569</v>
      </c>
      <c r="AD134" s="23">
        <v>48.841535037942862</v>
      </c>
      <c r="AE134" s="23">
        <v>72.502066383858931</v>
      </c>
      <c r="AF134" s="23">
        <f t="shared" si="24"/>
        <v>67.365714487851349</v>
      </c>
      <c r="AG134" s="23">
        <f t="shared" si="14"/>
        <v>4699.4450203026909</v>
      </c>
      <c r="AH134" s="23">
        <f t="shared" si="15"/>
        <v>2159.8610556395638</v>
      </c>
      <c r="AI134" s="23">
        <f t="shared" si="16"/>
        <v>2311.0397709510339</v>
      </c>
      <c r="AJ134" s="23">
        <f t="shared" si="17"/>
        <v>561.83568820106939</v>
      </c>
      <c r="AK134" s="23">
        <f t="shared" si="18"/>
        <v>1529.760363089372</v>
      </c>
      <c r="AL134" s="23">
        <f t="shared" si="19"/>
        <v>404.27182776499427</v>
      </c>
      <c r="AM134" s="23">
        <v>3930.5522099999998</v>
      </c>
      <c r="AN134" s="23"/>
      <c r="AO134" s="23"/>
      <c r="AP134" s="23">
        <v>52.1</v>
      </c>
      <c r="AQ134" s="23">
        <v>384.7</v>
      </c>
      <c r="AR134" s="23"/>
      <c r="AS134" s="23">
        <v>45058.009530000003</v>
      </c>
      <c r="AT134" s="23">
        <f t="shared" si="12"/>
        <v>620.07055559022058</v>
      </c>
    </row>
    <row r="135" spans="1:46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72.672348079760994</v>
      </c>
      <c r="F135" s="23">
        <v>54</v>
      </c>
      <c r="G135" s="23">
        <v>62.639005687206698</v>
      </c>
      <c r="H135" s="23">
        <v>1.75</v>
      </c>
      <c r="I135" s="23">
        <v>1292.2</v>
      </c>
      <c r="J135" s="23">
        <v>3263.8</v>
      </c>
      <c r="K135" s="23">
        <v>1035.28</v>
      </c>
      <c r="L135" s="23">
        <f t="shared" si="25"/>
        <v>5591.28</v>
      </c>
      <c r="M135" s="23">
        <v>2207.38</v>
      </c>
      <c r="N135" s="23">
        <v>14847.96</v>
      </c>
      <c r="O135" s="23">
        <f t="shared" si="26"/>
        <v>22646.62</v>
      </c>
      <c r="P135" s="23">
        <f t="shared" si="22"/>
        <v>7693.8204801960328</v>
      </c>
      <c r="Q135" s="23">
        <f t="shared" si="23"/>
        <v>31162.636956692757</v>
      </c>
      <c r="R135" s="23">
        <v>584.30600000000004</v>
      </c>
      <c r="S135" s="23"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21"/>
        <v>1561.7431639174911</v>
      </c>
      <c r="X135" s="23">
        <v>407.32499996347002</v>
      </c>
      <c r="Y135" s="23">
        <f t="shared" si="20"/>
        <v>898.89724009237807</v>
      </c>
      <c r="Z135" s="23">
        <v>616.61459200171703</v>
      </c>
      <c r="AA135" s="23">
        <v>282.28264809066098</v>
      </c>
      <c r="AB135" s="23">
        <v>255.52092386164301</v>
      </c>
      <c r="AC135" s="23">
        <f t="shared" si="13"/>
        <v>1157.867336807449</v>
      </c>
      <c r="AD135" s="23">
        <v>51.545669706453886</v>
      </c>
      <c r="AE135" s="23">
        <v>72.218994482233143</v>
      </c>
      <c r="AF135" s="23">
        <f t="shared" si="24"/>
        <v>71.374117122517987</v>
      </c>
      <c r="AG135" s="23">
        <f t="shared" si="14"/>
        <v>5007.8578888204811</v>
      </c>
      <c r="AH135" s="23">
        <f t="shared" si="15"/>
        <v>2615.3321302140721</v>
      </c>
      <c r="AI135" s="23">
        <f t="shared" si="16"/>
        <v>1994.1429470503174</v>
      </c>
      <c r="AJ135" s="23">
        <f t="shared" si="17"/>
        <v>564.01366826517847</v>
      </c>
      <c r="AK135" s="23">
        <f t="shared" si="18"/>
        <v>1244.6825749055797</v>
      </c>
      <c r="AL135" s="23">
        <f t="shared" si="19"/>
        <v>353.81401484965932</v>
      </c>
      <c r="AM135" s="23">
        <v>3796.2373200000002</v>
      </c>
      <c r="AN135" s="23"/>
      <c r="AO135" s="23"/>
      <c r="AP135" s="23">
        <v>49.2</v>
      </c>
      <c r="AQ135" s="23">
        <v>387.1</v>
      </c>
      <c r="AR135" s="23"/>
      <c r="AS135" s="23">
        <v>45114.046060000001</v>
      </c>
      <c r="AT135" s="23">
        <f t="shared" si="12"/>
        <v>620.78696026837349</v>
      </c>
    </row>
    <row r="136" spans="1:46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72.978124903377022</v>
      </c>
      <c r="F136" s="23">
        <v>52.2</v>
      </c>
      <c r="G136" s="23">
        <v>62.145172106482001</v>
      </c>
      <c r="H136" s="23">
        <v>1.75</v>
      </c>
      <c r="I136" s="23">
        <v>1287.3</v>
      </c>
      <c r="J136" s="23">
        <v>3330.68</v>
      </c>
      <c r="K136" s="23">
        <v>1333.73</v>
      </c>
      <c r="L136" s="23">
        <f t="shared" si="25"/>
        <v>5951.7099999999991</v>
      </c>
      <c r="M136" s="23">
        <v>2184.9699999999998</v>
      </c>
      <c r="N136" s="23">
        <v>15112.46</v>
      </c>
      <c r="O136" s="23">
        <f t="shared" si="26"/>
        <v>23249.14</v>
      </c>
      <c r="P136" s="23">
        <f t="shared" si="22"/>
        <v>8155.471256462205</v>
      </c>
      <c r="Q136" s="23">
        <f t="shared" si="23"/>
        <v>31857.68342332972</v>
      </c>
      <c r="R136" s="23">
        <v>603.91217391304394</v>
      </c>
      <c r="S136" s="23"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21"/>
        <v>2016.2647220576268</v>
      </c>
      <c r="X136" s="23">
        <v>449.48020620208501</v>
      </c>
      <c r="Y136" s="23">
        <f t="shared" si="20"/>
        <v>1220.8348466111061</v>
      </c>
      <c r="Z136" s="23">
        <v>821.20437174721405</v>
      </c>
      <c r="AA136" s="23">
        <v>399.630474863892</v>
      </c>
      <c r="AB136" s="23">
        <v>345.949669244436</v>
      </c>
      <c r="AC136" s="23">
        <f t="shared" si="13"/>
        <v>1459.0401353787181</v>
      </c>
      <c r="AD136" s="23">
        <v>53.786593402913894</v>
      </c>
      <c r="AE136" s="23">
        <v>73.514660186669275</v>
      </c>
      <c r="AF136" s="23">
        <f t="shared" si="24"/>
        <v>73.164445385911264</v>
      </c>
      <c r="AG136" s="23">
        <f t="shared" si="14"/>
        <v>5221.7645947397796</v>
      </c>
      <c r="AH136" s="23">
        <f t="shared" si="15"/>
        <v>2361.2039982495471</v>
      </c>
      <c r="AI136" s="23">
        <f t="shared" si="16"/>
        <v>2528.2992610222946</v>
      </c>
      <c r="AJ136" s="23">
        <f t="shared" si="17"/>
        <v>611.41574355476814</v>
      </c>
      <c r="AK136" s="23">
        <f t="shared" si="18"/>
        <v>1660.6685571437697</v>
      </c>
      <c r="AL136" s="23">
        <f t="shared" si="19"/>
        <v>470.5859598153574</v>
      </c>
      <c r="AM136" s="23">
        <v>4157.0807400000003</v>
      </c>
      <c r="AN136" s="23"/>
      <c r="AO136" s="23"/>
      <c r="AP136" s="23">
        <v>59.4</v>
      </c>
      <c r="AQ136" s="23">
        <v>438.1</v>
      </c>
      <c r="AR136" s="23"/>
      <c r="AS136" s="23">
        <v>45941.875930000002</v>
      </c>
      <c r="AT136" s="23">
        <f t="shared" si="12"/>
        <v>629.52941022843504</v>
      </c>
    </row>
    <row r="137" spans="1:46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73.246366248644975</v>
      </c>
      <c r="F137" s="23">
        <v>48.1</v>
      </c>
      <c r="G137" s="23">
        <v>59.238636938956603</v>
      </c>
      <c r="H137" s="23">
        <v>1.75</v>
      </c>
      <c r="I137" s="23">
        <v>1288.3</v>
      </c>
      <c r="J137" s="23">
        <v>3364.38</v>
      </c>
      <c r="K137" s="23">
        <v>1063.03</v>
      </c>
      <c r="L137" s="23">
        <f t="shared" si="25"/>
        <v>5715.71</v>
      </c>
      <c r="M137" s="23">
        <v>2170.92</v>
      </c>
      <c r="N137" s="23">
        <v>15373.65</v>
      </c>
      <c r="O137" s="23">
        <f t="shared" si="26"/>
        <v>23260.28</v>
      </c>
      <c r="P137" s="23">
        <f t="shared" si="22"/>
        <v>7803.4041724298349</v>
      </c>
      <c r="Q137" s="23">
        <f t="shared" si="23"/>
        <v>31756.223811894972</v>
      </c>
      <c r="R137" s="23">
        <v>608.18714285714304</v>
      </c>
      <c r="S137" s="23"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21"/>
        <v>1874.3924311372148</v>
      </c>
      <c r="X137" s="23">
        <v>480.91140965225497</v>
      </c>
      <c r="Y137" s="23">
        <f t="shared" si="20"/>
        <v>1079.8894581183949</v>
      </c>
      <c r="Z137" s="23">
        <v>747.99605192736601</v>
      </c>
      <c r="AA137" s="23">
        <v>331.89340619102899</v>
      </c>
      <c r="AB137" s="23">
        <v>313.59156336656503</v>
      </c>
      <c r="AC137" s="23">
        <f t="shared" si="13"/>
        <v>1410.0355911017909</v>
      </c>
      <c r="AD137" s="23">
        <v>53.870839832176458</v>
      </c>
      <c r="AE137" s="23">
        <v>74.757178941261742</v>
      </c>
      <c r="AF137" s="23">
        <f t="shared" si="24"/>
        <v>72.061092453079183</v>
      </c>
      <c r="AG137" s="23">
        <f t="shared" si="14"/>
        <v>5204.7827789298462</v>
      </c>
      <c r="AH137" s="23">
        <f t="shared" si="15"/>
        <v>2556.3433372708055</v>
      </c>
      <c r="AI137" s="23">
        <f t="shared" si="16"/>
        <v>2330.1160128868551</v>
      </c>
      <c r="AJ137" s="23">
        <f t="shared" si="17"/>
        <v>643.29796343721989</v>
      </c>
      <c r="AK137" s="23">
        <f t="shared" si="18"/>
        <v>1444.5294397303119</v>
      </c>
      <c r="AL137" s="23">
        <f t="shared" si="19"/>
        <v>419.48019950426482</v>
      </c>
      <c r="AM137" s="23">
        <v>3951.1839199999999</v>
      </c>
      <c r="AN137" s="23"/>
      <c r="AO137" s="23"/>
      <c r="AP137" s="23">
        <v>56.9</v>
      </c>
      <c r="AQ137" s="23">
        <v>436</v>
      </c>
      <c r="AR137" s="23"/>
      <c r="AS137" s="23">
        <v>46551.225480000001</v>
      </c>
      <c r="AT137" s="23">
        <f t="shared" si="12"/>
        <v>635.54313837188033</v>
      </c>
    </row>
    <row r="138" spans="1:46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73.629045027900958</v>
      </c>
      <c r="F138" s="23">
        <v>47.1</v>
      </c>
      <c r="G138" s="23">
        <v>58.608963974627102</v>
      </c>
      <c r="H138" s="23">
        <v>1.75</v>
      </c>
      <c r="I138" s="23">
        <v>1312.1</v>
      </c>
      <c r="J138" s="23">
        <v>3517.67</v>
      </c>
      <c r="K138" s="23">
        <v>1151.33</v>
      </c>
      <c r="L138" s="23">
        <f t="shared" si="25"/>
        <v>5981.1</v>
      </c>
      <c r="M138" s="23">
        <v>2178.69</v>
      </c>
      <c r="N138" s="23">
        <v>15194.8</v>
      </c>
      <c r="O138" s="23">
        <f t="shared" si="26"/>
        <v>23354.59</v>
      </c>
      <c r="P138" s="23">
        <f t="shared" si="22"/>
        <v>8123.2888430557878</v>
      </c>
      <c r="Q138" s="23">
        <f t="shared" si="23"/>
        <v>31719.262406771708</v>
      </c>
      <c r="R138" s="23">
        <v>635.75750000000005</v>
      </c>
      <c r="S138" s="23"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21"/>
        <v>1978.8477290815831</v>
      </c>
      <c r="X138" s="23">
        <v>516.19169233339699</v>
      </c>
      <c r="Y138" s="23">
        <f t="shared" si="20"/>
        <v>1122.6830460660651</v>
      </c>
      <c r="Z138" s="23">
        <v>782.40834029004304</v>
      </c>
      <c r="AA138" s="23">
        <v>340.27470577602202</v>
      </c>
      <c r="AB138" s="23">
        <v>339.97299068212101</v>
      </c>
      <c r="AC138" s="23">
        <f t="shared" si="13"/>
        <v>1496.244664356708</v>
      </c>
      <c r="AD138" s="23">
        <v>52.295989692110503</v>
      </c>
      <c r="AE138" s="23">
        <v>76.517290399943604</v>
      </c>
      <c r="AF138" s="23">
        <f t="shared" si="24"/>
        <v>68.345323545525147</v>
      </c>
      <c r="AG138" s="23">
        <f t="shared" si="14"/>
        <v>5123.1093113325041</v>
      </c>
      <c r="AH138" s="23">
        <f t="shared" si="15"/>
        <v>2547.9447231294298</v>
      </c>
      <c r="AI138" s="23">
        <f t="shared" si="16"/>
        <v>2400.1364404483456</v>
      </c>
      <c r="AJ138" s="23">
        <f t="shared" si="17"/>
        <v>674.6079084025921</v>
      </c>
      <c r="AK138" s="23">
        <f t="shared" si="18"/>
        <v>1467.2279169818755</v>
      </c>
      <c r="AL138" s="23">
        <f t="shared" si="19"/>
        <v>444.30871624587951</v>
      </c>
      <c r="AM138" s="23">
        <v>4059.18174</v>
      </c>
      <c r="AN138" s="23"/>
      <c r="AO138" s="23"/>
      <c r="AP138" s="23">
        <v>61.3</v>
      </c>
      <c r="AQ138" s="23">
        <v>453.6</v>
      </c>
      <c r="AR138" s="23"/>
      <c r="AS138" s="23">
        <v>46963.441270000003</v>
      </c>
      <c r="AT138" s="23">
        <f t="shared" si="12"/>
        <v>637.83852217835636</v>
      </c>
    </row>
    <row r="139" spans="1:46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73.948554343595546</v>
      </c>
      <c r="F139" s="23">
        <v>46.4</v>
      </c>
      <c r="G139" s="23">
        <v>60.262294209883102</v>
      </c>
      <c r="H139" s="23">
        <v>1.75</v>
      </c>
      <c r="I139" s="23">
        <v>1326.4</v>
      </c>
      <c r="J139" s="23">
        <v>3537.47</v>
      </c>
      <c r="K139" s="23">
        <v>1224.24</v>
      </c>
      <c r="L139" s="23">
        <f t="shared" si="25"/>
        <v>6088.11</v>
      </c>
      <c r="M139" s="23">
        <v>2202.4</v>
      </c>
      <c r="N139" s="23">
        <v>15270.76</v>
      </c>
      <c r="O139" s="23">
        <f t="shared" si="26"/>
        <v>23561.27</v>
      </c>
      <c r="P139" s="23">
        <f t="shared" si="22"/>
        <v>8232.8992825365112</v>
      </c>
      <c r="Q139" s="23">
        <f t="shared" si="23"/>
        <v>31861.704679884075</v>
      </c>
      <c r="R139" s="23">
        <v>643.49649999999997</v>
      </c>
      <c r="S139" s="23"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21"/>
        <v>1845.7290658840152</v>
      </c>
      <c r="X139" s="23">
        <v>452.33664518623999</v>
      </c>
      <c r="Y139" s="23">
        <f t="shared" si="20"/>
        <v>1081.868982492037</v>
      </c>
      <c r="Z139" s="23">
        <v>785.13598613974398</v>
      </c>
      <c r="AA139" s="23">
        <v>296.73299635229301</v>
      </c>
      <c r="AB139" s="23">
        <v>311.52343820573799</v>
      </c>
      <c r="AC139" s="23">
        <f t="shared" si="13"/>
        <v>1416.953997862877</v>
      </c>
      <c r="AD139" s="23">
        <v>51.836785034600851</v>
      </c>
      <c r="AE139" s="23">
        <v>76.108439032022716</v>
      </c>
      <c r="AF139" s="23">
        <f t="shared" si="24"/>
        <v>68.109116011156743</v>
      </c>
      <c r="AG139" s="23">
        <f t="shared" si="14"/>
        <v>4806.4981466672962</v>
      </c>
      <c r="AH139" s="23">
        <f t="shared" si="15"/>
        <v>2446.2692243152037</v>
      </c>
      <c r="AI139" s="23">
        <f t="shared" si="16"/>
        <v>2251.6386040897964</v>
      </c>
      <c r="AJ139" s="23">
        <f t="shared" si="17"/>
        <v>594.33178625029848</v>
      </c>
      <c r="AK139" s="23">
        <f t="shared" si="18"/>
        <v>1421.4836045143948</v>
      </c>
      <c r="AL139" s="23">
        <f t="shared" si="19"/>
        <v>409.31523779467358</v>
      </c>
      <c r="AM139" s="23">
        <v>4020.6623800000002</v>
      </c>
      <c r="AN139" s="23"/>
      <c r="AO139" s="23"/>
      <c r="AP139" s="23">
        <v>56.3</v>
      </c>
      <c r="AQ139" s="23">
        <v>448.8</v>
      </c>
      <c r="AR139" s="23"/>
      <c r="AS139" s="23">
        <v>47165.949990000001</v>
      </c>
      <c r="AT139" s="23">
        <f t="shared" si="12"/>
        <v>637.82112319393707</v>
      </c>
    </row>
    <row r="140" spans="1:46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74.120668244313535</v>
      </c>
      <c r="F140" s="23">
        <v>45.3</v>
      </c>
      <c r="G140" s="23">
        <v>57.552932485722799</v>
      </c>
      <c r="H140" s="23">
        <v>1.75</v>
      </c>
      <c r="I140" s="23">
        <v>1315</v>
      </c>
      <c r="J140" s="23">
        <v>3431.66</v>
      </c>
      <c r="K140" s="23">
        <v>1327.03</v>
      </c>
      <c r="L140" s="23">
        <f t="shared" si="25"/>
        <v>6073.69</v>
      </c>
      <c r="M140" s="23">
        <v>2206.2199999999998</v>
      </c>
      <c r="N140" s="23">
        <v>15773.07</v>
      </c>
      <c r="O140" s="23">
        <f t="shared" si="26"/>
        <v>24052.98</v>
      </c>
      <c r="P140" s="23">
        <f t="shared" si="22"/>
        <v>8194.3270937333546</v>
      </c>
      <c r="Q140" s="23">
        <f t="shared" si="23"/>
        <v>32451.110560306261</v>
      </c>
      <c r="R140" s="23">
        <v>632.39363636363601</v>
      </c>
      <c r="S140" s="23"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21"/>
        <v>2190.4978715968682</v>
      </c>
      <c r="X140" s="23">
        <v>556.19192981156198</v>
      </c>
      <c r="Y140" s="23">
        <f t="shared" si="20"/>
        <v>1298.5708076004521</v>
      </c>
      <c r="Z140" s="23">
        <v>853.32200185481497</v>
      </c>
      <c r="AA140" s="23">
        <v>445.24880574563701</v>
      </c>
      <c r="AB140" s="23">
        <v>335.73513418485402</v>
      </c>
      <c r="AC140" s="23">
        <f t="shared" si="13"/>
        <v>1574.649332927203</v>
      </c>
      <c r="AD140" s="23">
        <v>52.755871527629452</v>
      </c>
      <c r="AE140" s="23">
        <v>76.324940730484911</v>
      </c>
      <c r="AF140" s="23">
        <f t="shared" si="24"/>
        <v>69.12009498168959</v>
      </c>
      <c r="AG140" s="23">
        <f t="shared" si="14"/>
        <v>5375.0547938996933</v>
      </c>
      <c r="AH140" s="23">
        <f t="shared" si="15"/>
        <v>2775.4222902991114</v>
      </c>
      <c r="AI140" s="23">
        <f t="shared" si="16"/>
        <v>2646.4457349602285</v>
      </c>
      <c r="AJ140" s="23">
        <f t="shared" si="17"/>
        <v>728.71583585706423</v>
      </c>
      <c r="AK140" s="23">
        <f t="shared" si="18"/>
        <v>1701.3715243958131</v>
      </c>
      <c r="AL140" s="23">
        <f t="shared" si="19"/>
        <v>439.87604965248039</v>
      </c>
      <c r="AM140" s="23">
        <v>4185.7483033333301</v>
      </c>
      <c r="AN140" s="23"/>
      <c r="AO140" s="23"/>
      <c r="AP140" s="23">
        <v>58.7</v>
      </c>
      <c r="AQ140" s="23">
        <v>474.4</v>
      </c>
      <c r="AR140" s="23"/>
      <c r="AS140" s="23">
        <v>47893.016210000002</v>
      </c>
      <c r="AT140" s="23">
        <f t="shared" si="12"/>
        <v>646.14927717781745</v>
      </c>
    </row>
    <row r="141" spans="1:46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74.401726582188161</v>
      </c>
      <c r="F141" s="23">
        <v>47.4</v>
      </c>
      <c r="G141" s="23">
        <v>61.277376991146902</v>
      </c>
      <c r="H141" s="23">
        <v>1.75</v>
      </c>
      <c r="I141" s="23">
        <v>1300.2</v>
      </c>
      <c r="J141" s="23">
        <v>3419.48</v>
      </c>
      <c r="K141" s="23">
        <v>1365.6</v>
      </c>
      <c r="L141" s="23">
        <f t="shared" si="25"/>
        <v>6085.2800000000007</v>
      </c>
      <c r="M141" s="23">
        <v>2208.8000000000002</v>
      </c>
      <c r="N141" s="23">
        <v>16158.25</v>
      </c>
      <c r="O141" s="23">
        <f t="shared" si="26"/>
        <v>24452.33</v>
      </c>
      <c r="P141" s="23">
        <f t="shared" si="22"/>
        <v>8178.949978100135</v>
      </c>
      <c r="Q141" s="23">
        <f t="shared" si="23"/>
        <v>32865.272250085</v>
      </c>
      <c r="R141" s="23">
        <v>635.93181818181802</v>
      </c>
      <c r="S141" s="23"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21"/>
        <v>2157.6856426408081</v>
      </c>
      <c r="X141" s="23">
        <v>537.96514493196105</v>
      </c>
      <c r="Y141" s="23">
        <f t="shared" si="20"/>
        <v>1283.0519779769511</v>
      </c>
      <c r="Z141" s="23">
        <v>892.36149407169</v>
      </c>
      <c r="AA141" s="23">
        <v>390.69048390526098</v>
      </c>
      <c r="AB141" s="23">
        <v>336.66851973189603</v>
      </c>
      <c r="AC141" s="23">
        <f t="shared" si="13"/>
        <v>1605.0949550402988</v>
      </c>
      <c r="AD141" s="23">
        <v>53.228686090435929</v>
      </c>
      <c r="AE141" s="23">
        <v>76.872914422505801</v>
      </c>
      <c r="AF141" s="23">
        <f t="shared" si="24"/>
        <v>69.242445782506152</v>
      </c>
      <c r="AG141" s="23">
        <f t="shared" si="14"/>
        <v>5265.8535185916789</v>
      </c>
      <c r="AH141" s="23">
        <f t="shared" si="15"/>
        <v>2782.1846699294165</v>
      </c>
      <c r="AI141" s="23">
        <f t="shared" si="16"/>
        <v>2596.2140943120808</v>
      </c>
      <c r="AJ141" s="23">
        <f t="shared" si="17"/>
        <v>699.81104394614044</v>
      </c>
      <c r="AK141" s="23">
        <f t="shared" si="18"/>
        <v>1669.0559836525683</v>
      </c>
      <c r="AL141" s="23">
        <f t="shared" si="19"/>
        <v>437.95467137035047</v>
      </c>
      <c r="AM141" s="23">
        <v>4160.3059199999998</v>
      </c>
      <c r="AN141" s="23"/>
      <c r="AO141" s="23"/>
      <c r="AP141" s="23">
        <v>59.2</v>
      </c>
      <c r="AQ141" s="23">
        <v>465.8</v>
      </c>
      <c r="AR141" s="23"/>
      <c r="AS141" s="23">
        <v>48108.909469999999</v>
      </c>
      <c r="AT141" s="23">
        <f t="shared" si="12"/>
        <v>646.61012156561048</v>
      </c>
    </row>
    <row r="142" spans="1:46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74.440177560008138</v>
      </c>
      <c r="F142" s="23">
        <v>45.3</v>
      </c>
      <c r="G142" s="23">
        <v>63.040379154150699</v>
      </c>
      <c r="H142" s="23">
        <v>1.94</v>
      </c>
      <c r="I142" s="23">
        <v>1355.7</v>
      </c>
      <c r="J142" s="23">
        <v>3421.28</v>
      </c>
      <c r="K142" s="23">
        <v>1526.48</v>
      </c>
      <c r="L142" s="23">
        <f t="shared" si="25"/>
        <v>6303.4600000000009</v>
      </c>
      <c r="M142" s="23">
        <v>2212.8000000000002</v>
      </c>
      <c r="N142" s="23">
        <v>16688.490000000002</v>
      </c>
      <c r="O142" s="23">
        <f t="shared" si="26"/>
        <v>25204.750000000004</v>
      </c>
      <c r="P142" s="23">
        <f t="shared" si="22"/>
        <v>8467.8196729429073</v>
      </c>
      <c r="Q142" s="23">
        <f t="shared" si="23"/>
        <v>33859.067544111924</v>
      </c>
      <c r="R142" s="23">
        <v>616.55190476190501</v>
      </c>
      <c r="S142" s="23"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21"/>
        <v>2271.1879021025629</v>
      </c>
      <c r="X142" s="23">
        <v>575.26799663236295</v>
      </c>
      <c r="Y142" s="23">
        <f t="shared" si="20"/>
        <v>1317.7542615900979</v>
      </c>
      <c r="Z142" s="23">
        <v>936.572601928935</v>
      </c>
      <c r="AA142" s="23">
        <v>381.181659661163</v>
      </c>
      <c r="AB142" s="23">
        <v>378.16564388010198</v>
      </c>
      <c r="AC142" s="23">
        <f t="shared" si="13"/>
        <v>1720.2637033819969</v>
      </c>
      <c r="AD142" s="23">
        <v>53.667492160822277</v>
      </c>
      <c r="AE142" s="23">
        <v>77.581000098313638</v>
      </c>
      <c r="AF142" s="23">
        <f t="shared" si="24"/>
        <v>69.176076736330742</v>
      </c>
      <c r="AG142" s="23">
        <f t="shared" si="14"/>
        <v>5194.1841080888307</v>
      </c>
      <c r="AH142" s="23">
        <f t="shared" si="15"/>
        <v>2731.0130422925349</v>
      </c>
      <c r="AI142" s="23">
        <f t="shared" si="16"/>
        <v>2708.7113602301174</v>
      </c>
      <c r="AJ142" s="23">
        <f t="shared" si="17"/>
        <v>741.50629136433042</v>
      </c>
      <c r="AK142" s="23">
        <f t="shared" si="18"/>
        <v>1698.5528156638725</v>
      </c>
      <c r="AL142" s="23">
        <f t="shared" si="19"/>
        <v>487.44620899559931</v>
      </c>
      <c r="AM142" s="23">
        <v>3928.6215999999999</v>
      </c>
      <c r="AN142" s="23"/>
      <c r="AO142" s="23"/>
      <c r="AP142" s="23">
        <v>56.3</v>
      </c>
      <c r="AQ142" s="23">
        <v>451.6</v>
      </c>
      <c r="AR142" s="23"/>
      <c r="AS142" s="23">
        <v>48290.596060000003</v>
      </c>
      <c r="AT142" s="23">
        <f t="shared" si="12"/>
        <v>648.71683065333525</v>
      </c>
    </row>
    <row r="143" spans="1:46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74.657150934849454</v>
      </c>
      <c r="F143" s="23">
        <v>45.4</v>
      </c>
      <c r="G143" s="23">
        <v>60.579822379435903</v>
      </c>
      <c r="H143" s="23">
        <v>2</v>
      </c>
      <c r="I143" s="23">
        <v>1349.6</v>
      </c>
      <c r="J143" s="23">
        <v>3486.65</v>
      </c>
      <c r="K143" s="23">
        <v>1586.11</v>
      </c>
      <c r="L143" s="23">
        <f t="shared" si="25"/>
        <v>6422.36</v>
      </c>
      <c r="M143" s="23">
        <v>2210.58</v>
      </c>
      <c r="N143" s="23">
        <v>17165.8</v>
      </c>
      <c r="O143" s="23">
        <f t="shared" si="26"/>
        <v>25798.739999999998</v>
      </c>
      <c r="P143" s="23">
        <f t="shared" si="22"/>
        <v>8602.4713233492621</v>
      </c>
      <c r="Q143" s="23">
        <f t="shared" si="23"/>
        <v>34556.287879929427</v>
      </c>
      <c r="R143" s="23">
        <v>607.27850000000001</v>
      </c>
      <c r="S143" s="23"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21"/>
        <v>2425.0008750848956</v>
      </c>
      <c r="X143" s="23">
        <v>548.36123428759504</v>
      </c>
      <c r="Y143" s="23">
        <f t="shared" si="20"/>
        <v>1448.1004781900879</v>
      </c>
      <c r="Z143" s="23">
        <v>896.17111046033096</v>
      </c>
      <c r="AA143" s="23">
        <v>551.92936772975702</v>
      </c>
      <c r="AB143" s="23">
        <v>428.53916260721297</v>
      </c>
      <c r="AC143" s="23">
        <f t="shared" si="13"/>
        <v>1692.914107615883</v>
      </c>
      <c r="AD143" s="23">
        <v>54.649501472288534</v>
      </c>
      <c r="AE143" s="23">
        <v>79.921619409646055</v>
      </c>
      <c r="AF143" s="23">
        <f t="shared" si="24"/>
        <v>68.378871544352961</v>
      </c>
      <c r="AG143" s="23">
        <f t="shared" si="14"/>
        <v>5066.8809404127987</v>
      </c>
      <c r="AH143" s="23">
        <f t="shared" si="15"/>
        <v>2833.2404414530524</v>
      </c>
      <c r="AI143" s="23">
        <f t="shared" si="16"/>
        <v>2808.8062928748673</v>
      </c>
      <c r="AJ143" s="23">
        <f t="shared" si="17"/>
        <v>686.12377769388786</v>
      </c>
      <c r="AK143" s="23">
        <f t="shared" si="18"/>
        <v>1811.9008209377084</v>
      </c>
      <c r="AL143" s="23">
        <f t="shared" si="19"/>
        <v>536.19929847854269</v>
      </c>
      <c r="AM143" s="23">
        <v>4136.0449799999997</v>
      </c>
      <c r="AN143" s="23"/>
      <c r="AO143" s="23"/>
      <c r="AP143" s="23">
        <v>61.8</v>
      </c>
      <c r="AQ143" s="23">
        <v>486.9</v>
      </c>
      <c r="AR143" s="23"/>
      <c r="AS143" s="23">
        <v>49197.895920000003</v>
      </c>
      <c r="AT143" s="23">
        <f t="shared" si="12"/>
        <v>658.98437462384811</v>
      </c>
    </row>
    <row r="144" spans="1:46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74.848490324477439</v>
      </c>
      <c r="F144" s="23">
        <v>49.7</v>
      </c>
      <c r="G144" s="23">
        <v>61.921464179181797</v>
      </c>
      <c r="H144" s="23">
        <v>2.15</v>
      </c>
      <c r="I144" s="23">
        <v>1379.7</v>
      </c>
      <c r="J144" s="23">
        <v>3568.2</v>
      </c>
      <c r="K144" s="23">
        <v>1498.78</v>
      </c>
      <c r="L144" s="23">
        <f t="shared" si="25"/>
        <v>6446.6799999999994</v>
      </c>
      <c r="M144" s="23">
        <v>2205.1999999999998</v>
      </c>
      <c r="N144" s="23">
        <v>17214.900000000001</v>
      </c>
      <c r="O144" s="23">
        <f t="shared" si="26"/>
        <v>25866.78</v>
      </c>
      <c r="P144" s="23">
        <f t="shared" si="22"/>
        <v>8612.9726492182363</v>
      </c>
      <c r="Q144" s="23">
        <f t="shared" si="23"/>
        <v>34558.853342083879</v>
      </c>
      <c r="R144" s="23">
        <v>596.72</v>
      </c>
      <c r="S144" s="23"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21"/>
        <v>2205.7266832049349</v>
      </c>
      <c r="X144" s="23">
        <v>549.45958537126</v>
      </c>
      <c r="Y144" s="23">
        <f t="shared" si="20"/>
        <v>1246.6746146274199</v>
      </c>
      <c r="Z144" s="23">
        <v>870.69186235259599</v>
      </c>
      <c r="AA144" s="23">
        <v>375.98275227482401</v>
      </c>
      <c r="AB144" s="23">
        <v>409.592483206255</v>
      </c>
      <c r="AC144" s="23">
        <f t="shared" si="13"/>
        <v>1666.3957950540062</v>
      </c>
      <c r="AD144" s="23">
        <v>55.783726491753853</v>
      </c>
      <c r="AE144" s="23">
        <v>79.601987766236874</v>
      </c>
      <c r="AF144" s="23">
        <f t="shared" si="24"/>
        <v>70.078308415577624</v>
      </c>
      <c r="AG144" s="23">
        <f t="shared" si="14"/>
        <v>5319.3575797569601</v>
      </c>
      <c r="AH144" s="23">
        <f t="shared" si="15"/>
        <v>2761.2915206102093</v>
      </c>
      <c r="AI144" s="23">
        <f t="shared" si="16"/>
        <v>2565.7381236842725</v>
      </c>
      <c r="AJ144" s="23">
        <f t="shared" si="17"/>
        <v>690.2586239238525</v>
      </c>
      <c r="AK144" s="23">
        <f t="shared" si="18"/>
        <v>1566.1350295528625</v>
      </c>
      <c r="AL144" s="23">
        <f t="shared" si="19"/>
        <v>514.55057178858965</v>
      </c>
      <c r="AM144" s="23">
        <v>4055.18975</v>
      </c>
      <c r="AN144" s="23"/>
      <c r="AO144" s="23"/>
      <c r="AP144" s="23">
        <v>58.2</v>
      </c>
      <c r="AQ144" s="23">
        <v>467.5</v>
      </c>
      <c r="AR144" s="23"/>
      <c r="AS144" s="23">
        <v>49392.130380000002</v>
      </c>
      <c r="AT144" s="23">
        <f t="shared" si="12"/>
        <v>659.89481104934816</v>
      </c>
    </row>
    <row r="145" spans="1:46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74.567431986602841</v>
      </c>
      <c r="F145" s="23">
        <v>49.6</v>
      </c>
      <c r="G145" s="23">
        <v>61.798614043614997</v>
      </c>
      <c r="H145" s="23">
        <v>2.25</v>
      </c>
      <c r="I145" s="23">
        <v>1482</v>
      </c>
      <c r="J145" s="23">
        <v>3756.91</v>
      </c>
      <c r="K145" s="23">
        <v>1575.73</v>
      </c>
      <c r="L145" s="23">
        <f t="shared" si="25"/>
        <v>6814.6399999999994</v>
      </c>
      <c r="M145" s="23">
        <v>2189.4499999999998</v>
      </c>
      <c r="N145" s="23">
        <v>17498.02</v>
      </c>
      <c r="O145" s="23">
        <f t="shared" si="26"/>
        <v>26502.11</v>
      </c>
      <c r="P145" s="23">
        <f t="shared" si="22"/>
        <v>9138.8959207075168</v>
      </c>
      <c r="Q145" s="23">
        <f t="shared" si="23"/>
        <v>35541.132762573216</v>
      </c>
      <c r="R145" s="23">
        <v>576.16999999999996</v>
      </c>
      <c r="S145" s="23"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21"/>
        <v>2377.9083076429511</v>
      </c>
      <c r="X145" s="23">
        <v>518.81563083330195</v>
      </c>
      <c r="Y145" s="23">
        <f t="shared" si="20"/>
        <v>1373.1551737305122</v>
      </c>
      <c r="Z145" s="23">
        <v>943.43257196456705</v>
      </c>
      <c r="AA145" s="23">
        <v>429.722601765945</v>
      </c>
      <c r="AB145" s="23">
        <v>485.937503079137</v>
      </c>
      <c r="AC145" s="23">
        <f t="shared" si="13"/>
        <v>1763.5938055144352</v>
      </c>
      <c r="AD145" s="23">
        <v>56.927729331019187</v>
      </c>
      <c r="AE145" s="23">
        <v>79.212772930568391</v>
      </c>
      <c r="AF145" s="23">
        <f t="shared" si="24"/>
        <v>71.866855842702918</v>
      </c>
      <c r="AG145" s="23">
        <f t="shared" si="14"/>
        <v>5626.5315800408989</v>
      </c>
      <c r="AH145" s="23">
        <f t="shared" si="15"/>
        <v>2758.6161305125161</v>
      </c>
      <c r="AI145" s="23">
        <f t="shared" si="16"/>
        <v>2768.8923466962415</v>
      </c>
      <c r="AJ145" s="23">
        <f t="shared" si="17"/>
        <v>654.96461194213521</v>
      </c>
      <c r="AK145" s="23">
        <f t="shared" si="18"/>
        <v>1733.502215525406</v>
      </c>
      <c r="AL145" s="23">
        <f t="shared" si="19"/>
        <v>613.45851824310091</v>
      </c>
      <c r="AM145" s="23">
        <v>4289.7722700000004</v>
      </c>
      <c r="AN145" s="23"/>
      <c r="AO145" s="23"/>
      <c r="AP145" s="23">
        <v>84.6</v>
      </c>
      <c r="AQ145" s="23">
        <v>518</v>
      </c>
      <c r="AR145" s="23"/>
      <c r="AS145" s="23">
        <v>49808.73328</v>
      </c>
      <c r="AT145" s="23">
        <f t="shared" si="12"/>
        <v>667.96900406800773</v>
      </c>
    </row>
    <row r="146" spans="1:46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74.331233122851529</v>
      </c>
      <c r="F146" s="23">
        <v>53</v>
      </c>
      <c r="G146" s="23">
        <v>62.9979124601156</v>
      </c>
      <c r="H146" s="23">
        <v>2.42</v>
      </c>
      <c r="I146" s="23">
        <v>1471.6</v>
      </c>
      <c r="J146" s="23">
        <v>3955.36</v>
      </c>
      <c r="K146" s="23">
        <v>1552.74</v>
      </c>
      <c r="L146" s="23">
        <f t="shared" si="25"/>
        <v>6979.7</v>
      </c>
      <c r="M146" s="23">
        <v>2181.58</v>
      </c>
      <c r="N146" s="23">
        <v>17936.439999999999</v>
      </c>
      <c r="O146" s="23">
        <f t="shared" si="26"/>
        <v>27097.719999999998</v>
      </c>
      <c r="P146" s="23">
        <f t="shared" si="22"/>
        <v>9389.9962462135481</v>
      </c>
      <c r="Q146" s="23">
        <f t="shared" si="23"/>
        <v>36455.361846633205</v>
      </c>
      <c r="R146" s="23">
        <v>574.11952380952403</v>
      </c>
      <c r="S146" s="23"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21"/>
        <v>2352.055711470427</v>
      </c>
      <c r="X146" s="23">
        <v>515.87068654807501</v>
      </c>
      <c r="Y146" s="23">
        <f t="shared" si="20"/>
        <v>1361.1244017767672</v>
      </c>
      <c r="Z146" s="23">
        <v>939.91004649223305</v>
      </c>
      <c r="AA146" s="23">
        <v>421.21435528453401</v>
      </c>
      <c r="AB146" s="23">
        <v>475.060623145585</v>
      </c>
      <c r="AC146" s="23">
        <f t="shared" si="13"/>
        <v>1748.7745189194857</v>
      </c>
      <c r="AD146" s="23">
        <v>57.179765492022369</v>
      </c>
      <c r="AE146" s="23">
        <v>79.438807009231084</v>
      </c>
      <c r="AF146" s="23">
        <f t="shared" si="24"/>
        <v>71.979637717089417</v>
      </c>
      <c r="AG146" s="23">
        <f t="shared" si="14"/>
        <v>5080.3961896193778</v>
      </c>
      <c r="AH146" s="23">
        <f t="shared" si="15"/>
        <v>2298.1259222415069</v>
      </c>
      <c r="AI146" s="23">
        <f t="shared" si="16"/>
        <v>2731.6483667130838</v>
      </c>
      <c r="AJ146" s="23">
        <f t="shared" si="17"/>
        <v>649.3937987866924</v>
      </c>
      <c r="AK146" s="23">
        <f t="shared" si="18"/>
        <v>1713.4250286747126</v>
      </c>
      <c r="AL146" s="23">
        <f t="shared" si="19"/>
        <v>598.02084274803019</v>
      </c>
      <c r="AM146" s="23">
        <v>4186.0047000000004</v>
      </c>
      <c r="AN146" s="23"/>
      <c r="AO146" s="23">
        <v>46.535459900402358</v>
      </c>
      <c r="AP146" s="23">
        <v>55.5</v>
      </c>
      <c r="AQ146" s="23">
        <v>430.4</v>
      </c>
      <c r="AR146" s="23"/>
      <c r="AS146" s="23">
        <v>50962.756589999997</v>
      </c>
      <c r="AT146" s="23">
        <f t="shared" si="12"/>
        <v>685.61699367708457</v>
      </c>
    </row>
    <row r="147" spans="1:46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74.260739663514897</v>
      </c>
      <c r="F147" s="23">
        <v>52.8</v>
      </c>
      <c r="G147" s="23">
        <v>64.425120318851697</v>
      </c>
      <c r="H147" s="23">
        <v>2.65</v>
      </c>
      <c r="I147" s="23">
        <v>1495.7</v>
      </c>
      <c r="J147" s="23">
        <v>3875.78</v>
      </c>
      <c r="K147" s="23">
        <v>1497.4</v>
      </c>
      <c r="L147" s="23">
        <f t="shared" si="25"/>
        <v>6868.880000000001</v>
      </c>
      <c r="M147" s="23">
        <v>2173.33</v>
      </c>
      <c r="N147" s="23">
        <v>18179.560000000001</v>
      </c>
      <c r="O147" s="23">
        <f t="shared" si="26"/>
        <v>27221.770000000004</v>
      </c>
      <c r="P147" s="23">
        <f t="shared" si="22"/>
        <v>9249.6789435760966</v>
      </c>
      <c r="Q147" s="23">
        <f t="shared" si="23"/>
        <v>36657.014356907021</v>
      </c>
      <c r="R147" s="23">
        <v>573.58399999999995</v>
      </c>
      <c r="S147" s="23"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21"/>
        <v>2162.7938148455087</v>
      </c>
      <c r="X147" s="23">
        <v>535.44342868190597</v>
      </c>
      <c r="Y147" s="23">
        <f t="shared" si="20"/>
        <v>1222.9714342346599</v>
      </c>
      <c r="Z147" s="23">
        <v>852.00846921027096</v>
      </c>
      <c r="AA147" s="23">
        <v>370.96296502438901</v>
      </c>
      <c r="AB147" s="23">
        <v>404.37895192894302</v>
      </c>
      <c r="AC147" s="23">
        <f t="shared" si="13"/>
        <v>1633.5504862030311</v>
      </c>
      <c r="AD147" s="23">
        <v>58.334525568290061</v>
      </c>
      <c r="AE147" s="23">
        <v>80.601584208275426</v>
      </c>
      <c r="AF147" s="23">
        <f t="shared" si="24"/>
        <v>72.37391937303984</v>
      </c>
      <c r="AG147" s="23">
        <f t="shared" si="14"/>
        <v>4944.6255422842387</v>
      </c>
      <c r="AH147" s="23">
        <f t="shared" si="15"/>
        <v>2469.1976336345506</v>
      </c>
      <c r="AI147" s="23">
        <f t="shared" si="16"/>
        <v>2486.9405122953094</v>
      </c>
      <c r="AJ147" s="23">
        <f t="shared" si="17"/>
        <v>664.30881469812539</v>
      </c>
      <c r="AK147" s="23">
        <f t="shared" si="18"/>
        <v>1517.3044627441659</v>
      </c>
      <c r="AL147" s="23">
        <f t="shared" si="19"/>
        <v>501.70099744444616</v>
      </c>
      <c r="AM147" s="23">
        <v>3879.5757400000002</v>
      </c>
      <c r="AN147" s="23"/>
      <c r="AO147" s="23">
        <v>45.356482754735509</v>
      </c>
      <c r="AP147" s="23">
        <v>50.7</v>
      </c>
      <c r="AQ147" s="23">
        <v>367</v>
      </c>
      <c r="AR147" s="23"/>
      <c r="AS147" s="23">
        <v>51281.729200000002</v>
      </c>
      <c r="AT147" s="23">
        <f t="shared" si="12"/>
        <v>690.5631351419903</v>
      </c>
    </row>
    <row r="148" spans="1:46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74.733137391017522</v>
      </c>
      <c r="F148" s="23">
        <v>49.4</v>
      </c>
      <c r="G148" s="23">
        <v>61.365613987576999</v>
      </c>
      <c r="H148" s="23">
        <v>2.75</v>
      </c>
      <c r="I148" s="23">
        <v>1494.7</v>
      </c>
      <c r="J148" s="23">
        <v>3943.2</v>
      </c>
      <c r="K148" s="23">
        <v>1391.64</v>
      </c>
      <c r="L148" s="23">
        <f t="shared" si="25"/>
        <v>6829.54</v>
      </c>
      <c r="M148" s="23">
        <v>2166.04</v>
      </c>
      <c r="N148" s="23">
        <v>18532.64</v>
      </c>
      <c r="O148" s="23">
        <f t="shared" si="26"/>
        <v>27528.22</v>
      </c>
      <c r="P148" s="23">
        <f t="shared" si="22"/>
        <v>9138.5699014168113</v>
      </c>
      <c r="Q148" s="23">
        <f t="shared" si="23"/>
        <v>36835.359736026192</v>
      </c>
      <c r="R148" s="23">
        <v>586.48272727272695</v>
      </c>
      <c r="S148" s="23"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21"/>
        <v>2741.9552311021598</v>
      </c>
      <c r="X148" s="23">
        <v>648.63568879915204</v>
      </c>
      <c r="Y148" s="23">
        <f t="shared" si="20"/>
        <v>1587.885021607075</v>
      </c>
      <c r="Z148" s="23">
        <v>996.45548174759097</v>
      </c>
      <c r="AA148" s="23">
        <v>591.42953985948395</v>
      </c>
      <c r="AB148" s="23">
        <v>505.43452069593297</v>
      </c>
      <c r="AC148" s="23">
        <f t="shared" si="13"/>
        <v>1954.535748910966</v>
      </c>
      <c r="AD148" s="23">
        <v>59.902364421760637</v>
      </c>
      <c r="AE148" s="23">
        <v>83.466199727576068</v>
      </c>
      <c r="AF148" s="23">
        <f t="shared" si="24"/>
        <v>71.768409987845331</v>
      </c>
      <c r="AG148" s="23">
        <f t="shared" si="14"/>
        <v>6078.8167864993493</v>
      </c>
      <c r="AH148" s="23">
        <f t="shared" si="15"/>
        <v>2916.3553528762759</v>
      </c>
      <c r="AI148" s="23">
        <f t="shared" si="16"/>
        <v>3050.2949662021078</v>
      </c>
      <c r="AJ148" s="23">
        <f t="shared" si="17"/>
        <v>777.12378293994834</v>
      </c>
      <c r="AK148" s="23">
        <f t="shared" si="18"/>
        <v>1902.4287996695027</v>
      </c>
      <c r="AL148" s="23">
        <f t="shared" si="19"/>
        <v>605.55592844242608</v>
      </c>
      <c r="AM148" s="23">
        <v>4344.5702700000002</v>
      </c>
      <c r="AN148" s="23"/>
      <c r="AO148" s="23">
        <v>51.617617433506041</v>
      </c>
      <c r="AP148" s="23">
        <v>62.7</v>
      </c>
      <c r="AQ148" s="23">
        <v>447.2</v>
      </c>
      <c r="AR148" s="23"/>
      <c r="AS148" s="23">
        <v>51859.102870000002</v>
      </c>
      <c r="AT148" s="23">
        <f t="shared" si="12"/>
        <v>693.92380248488212</v>
      </c>
    </row>
    <row r="149" spans="1:46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75.403283004451453</v>
      </c>
      <c r="F149" s="23">
        <v>48.1</v>
      </c>
      <c r="G149" s="23">
        <v>59.192093581673099</v>
      </c>
      <c r="H149" s="23">
        <v>2.94</v>
      </c>
      <c r="I149" s="23">
        <v>1493.1</v>
      </c>
      <c r="J149" s="23">
        <v>3985.76</v>
      </c>
      <c r="K149" s="23">
        <v>1419.53</v>
      </c>
      <c r="L149" s="23">
        <f t="shared" si="25"/>
        <v>6898.39</v>
      </c>
      <c r="M149" s="23">
        <v>2170.54</v>
      </c>
      <c r="N149" s="23">
        <v>19135.240000000002</v>
      </c>
      <c r="O149" s="23">
        <f t="shared" si="26"/>
        <v>28204.170000000002</v>
      </c>
      <c r="P149" s="23">
        <f t="shared" si="22"/>
        <v>9148.6600120484836</v>
      </c>
      <c r="Q149" s="23">
        <f t="shared" si="23"/>
        <v>37404.432375092954</v>
      </c>
      <c r="R149" s="23">
        <v>580.45571428571395</v>
      </c>
      <c r="S149" s="23"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21"/>
        <v>2566.6067450796909</v>
      </c>
      <c r="X149" s="23">
        <v>533.63539147416498</v>
      </c>
      <c r="Y149" s="23">
        <f t="shared" si="20"/>
        <v>1462.0056927943042</v>
      </c>
      <c r="Z149" s="23">
        <v>936.46831129768304</v>
      </c>
      <c r="AA149" s="23">
        <v>525.53738149662104</v>
      </c>
      <c r="AB149" s="23">
        <v>570.96566081122205</v>
      </c>
      <c r="AC149" s="23">
        <f t="shared" si="13"/>
        <v>1865.796569856519</v>
      </c>
      <c r="AD149" s="23">
        <v>60.059222454015796</v>
      </c>
      <c r="AE149" s="23">
        <v>84.334568902557436</v>
      </c>
      <c r="AF149" s="23">
        <f t="shared" si="24"/>
        <v>71.21542593454167</v>
      </c>
      <c r="AG149" s="23">
        <f t="shared" si="14"/>
        <v>5817.9678159259329</v>
      </c>
      <c r="AH149" s="23">
        <f t="shared" si="15"/>
        <v>2691.3671856452916</v>
      </c>
      <c r="AI149" s="23">
        <f t="shared" si="16"/>
        <v>2835.5323119231871</v>
      </c>
      <c r="AJ149" s="23">
        <f t="shared" si="17"/>
        <v>632.75996832419037</v>
      </c>
      <c r="AK149" s="23">
        <f t="shared" si="18"/>
        <v>1733.5781896075705</v>
      </c>
      <c r="AL149" s="23">
        <f t="shared" si="19"/>
        <v>677.02446131067802</v>
      </c>
      <c r="AM149" s="23">
        <v>4174.4368199999999</v>
      </c>
      <c r="AN149" s="23"/>
      <c r="AO149" s="23">
        <v>50.701438978281345</v>
      </c>
      <c r="AP149" s="23">
        <v>61.1</v>
      </c>
      <c r="AQ149" s="23">
        <v>408.7</v>
      </c>
      <c r="AR149" s="23"/>
      <c r="AS149" s="23">
        <v>52290.379979999998</v>
      </c>
      <c r="AT149" s="23">
        <f t="shared" si="12"/>
        <v>693.47617101649303</v>
      </c>
    </row>
    <row r="150" spans="1:46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75.607439386686096</v>
      </c>
      <c r="F150" s="23">
        <v>47.8</v>
      </c>
      <c r="G150" s="23">
        <v>59.024744946164802</v>
      </c>
      <c r="H150" s="23">
        <v>3.14</v>
      </c>
      <c r="I150" s="23">
        <v>1529.6</v>
      </c>
      <c r="J150" s="23">
        <v>4080.31</v>
      </c>
      <c r="K150" s="23">
        <v>1407.74</v>
      </c>
      <c r="L150" s="23">
        <f t="shared" si="25"/>
        <v>7017.65</v>
      </c>
      <c r="M150" s="23">
        <v>2198.25</v>
      </c>
      <c r="N150" s="23">
        <v>19524.13</v>
      </c>
      <c r="O150" s="23">
        <f t="shared" si="26"/>
        <v>28740.03</v>
      </c>
      <c r="P150" s="23">
        <f t="shared" si="22"/>
        <v>9281.6924590039143</v>
      </c>
      <c r="Q150" s="23">
        <f t="shared" si="23"/>
        <v>38012.172126359437</v>
      </c>
      <c r="R150" s="23">
        <v>578.30904761904799</v>
      </c>
      <c r="S150" s="23"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21"/>
        <v>2758.2997925801951</v>
      </c>
      <c r="X150" s="23">
        <v>581.98865780038705</v>
      </c>
      <c r="Y150" s="23">
        <f t="shared" si="20"/>
        <v>1683.4626950221159</v>
      </c>
      <c r="Z150" s="23">
        <v>1049.4194800729199</v>
      </c>
      <c r="AA150" s="23">
        <v>634.043214949196</v>
      </c>
      <c r="AB150" s="23">
        <v>492.84843975769201</v>
      </c>
      <c r="AC150" s="23">
        <f t="shared" si="13"/>
        <v>1928.6980934319438</v>
      </c>
      <c r="AD150" s="23">
        <v>58.9195535237074</v>
      </c>
      <c r="AE150" s="23">
        <v>83.537770547588281</v>
      </c>
      <c r="AF150" s="23">
        <f t="shared" si="24"/>
        <v>70.530435678964139</v>
      </c>
      <c r="AG150" s="23">
        <f t="shared" si="14"/>
        <v>5571.5162256773356</v>
      </c>
      <c r="AH150" s="23">
        <f t="shared" si="15"/>
        <v>2695.2335918810727</v>
      </c>
      <c r="AI150" s="23">
        <f t="shared" si="16"/>
        <v>3067.7635895504823</v>
      </c>
      <c r="AJ150" s="23">
        <f t="shared" si="17"/>
        <v>696.67726824101715</v>
      </c>
      <c r="AK150" s="23">
        <f t="shared" si="18"/>
        <v>2015.2114235118488</v>
      </c>
      <c r="AL150" s="23">
        <f t="shared" si="19"/>
        <v>589.97078390658635</v>
      </c>
      <c r="AM150" s="23">
        <v>4273.6347599999999</v>
      </c>
      <c r="AN150" s="23"/>
      <c r="AO150" s="23">
        <v>50.130371087386642</v>
      </c>
      <c r="AP150" s="23">
        <v>63.9</v>
      </c>
      <c r="AQ150" s="23">
        <v>456</v>
      </c>
      <c r="AR150" s="23"/>
      <c r="AS150" s="23">
        <v>52827.391530000001</v>
      </c>
      <c r="AT150" s="23">
        <f t="shared" si="12"/>
        <v>698.70626433756081</v>
      </c>
    </row>
    <row r="151" spans="1:46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75.920540206077348</v>
      </c>
      <c r="F151" s="23">
        <v>48.3</v>
      </c>
      <c r="G151" s="23">
        <v>59.706582166977</v>
      </c>
      <c r="H151" s="23">
        <v>3.25</v>
      </c>
      <c r="I151" s="23">
        <v>1548.1</v>
      </c>
      <c r="J151" s="23">
        <v>4017.36</v>
      </c>
      <c r="K151" s="23">
        <v>1346.09</v>
      </c>
      <c r="L151" s="23">
        <f t="shared" si="25"/>
        <v>6911.55</v>
      </c>
      <c r="M151" s="23">
        <v>2240.79</v>
      </c>
      <c r="N151" s="23">
        <v>20193.34</v>
      </c>
      <c r="O151" s="23">
        <f t="shared" si="26"/>
        <v>29345.68</v>
      </c>
      <c r="P151" s="23">
        <f t="shared" si="22"/>
        <v>9103.6628312172361</v>
      </c>
      <c r="Q151" s="23">
        <f t="shared" si="23"/>
        <v>38653.149622413926</v>
      </c>
      <c r="R151" s="23">
        <v>585.47333333333302</v>
      </c>
      <c r="S151" s="23"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21"/>
        <v>2593.079797201538</v>
      </c>
      <c r="X151" s="23">
        <v>542.43237095044697</v>
      </c>
      <c r="Y151" s="23">
        <f t="shared" si="20"/>
        <v>1515.000195194684</v>
      </c>
      <c r="Z151" s="23">
        <v>990.58994933252302</v>
      </c>
      <c r="AA151" s="23">
        <v>524.41024586216099</v>
      </c>
      <c r="AB151" s="23">
        <v>535.64723105640701</v>
      </c>
      <c r="AC151" s="23">
        <f t="shared" si="13"/>
        <v>1890.0663826523091</v>
      </c>
      <c r="AD151" s="23">
        <v>61.076804542101655</v>
      </c>
      <c r="AE151" s="23">
        <v>85.335223530479098</v>
      </c>
      <c r="AF151" s="23">
        <f t="shared" si="24"/>
        <v>71.572794931845365</v>
      </c>
      <c r="AG151" s="23">
        <f t="shared" si="14"/>
        <v>5698.3434942980739</v>
      </c>
      <c r="AH151" s="23">
        <f t="shared" si="15"/>
        <v>3057.2988452596705</v>
      </c>
      <c r="AI151" s="23">
        <f t="shared" si="16"/>
        <v>2829.4021256674787</v>
      </c>
      <c r="AJ151" s="23">
        <f t="shared" si="17"/>
        <v>635.648854610086</v>
      </c>
      <c r="AK151" s="23">
        <f t="shared" si="18"/>
        <v>1775.3515283798056</v>
      </c>
      <c r="AL151" s="23">
        <f t="shared" si="19"/>
        <v>627.69769492089097</v>
      </c>
      <c r="AM151" s="23">
        <v>4143.1645699999999</v>
      </c>
      <c r="AN151" s="23"/>
      <c r="AO151" s="23">
        <v>48.68873474244127</v>
      </c>
      <c r="AP151" s="23">
        <v>59.5</v>
      </c>
      <c r="AQ151" s="23">
        <v>407.2</v>
      </c>
      <c r="AR151" s="23"/>
      <c r="AS151" s="23">
        <v>52913.22739</v>
      </c>
      <c r="AT151" s="23">
        <f t="shared" si="12"/>
        <v>696.95535946363509</v>
      </c>
    </row>
    <row r="152" spans="1:46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76.386529437276621</v>
      </c>
      <c r="F152" s="23">
        <v>48.8</v>
      </c>
      <c r="G152" s="23">
        <v>61.664083125817399</v>
      </c>
      <c r="H152" s="23">
        <v>3.4</v>
      </c>
      <c r="I152" s="23">
        <v>1537.9</v>
      </c>
      <c r="J152" s="23">
        <v>3943.94</v>
      </c>
      <c r="K152" s="23">
        <v>1387.14</v>
      </c>
      <c r="L152" s="23">
        <f t="shared" si="25"/>
        <v>6868.9800000000005</v>
      </c>
      <c r="M152" s="23">
        <v>2247.88</v>
      </c>
      <c r="N152" s="23">
        <v>20603.55</v>
      </c>
      <c r="O152" s="23">
        <f t="shared" si="26"/>
        <v>29720.41</v>
      </c>
      <c r="P152" s="23">
        <f t="shared" si="22"/>
        <v>8992.3970241904171</v>
      </c>
      <c r="Q152" s="23">
        <f t="shared" si="23"/>
        <v>38907.920308651228</v>
      </c>
      <c r="R152" s="23">
        <v>575.76619047618999</v>
      </c>
      <c r="S152" s="23"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21"/>
        <v>2935.0723073620493</v>
      </c>
      <c r="X152" s="23">
        <v>645.95871883046402</v>
      </c>
      <c r="Y152" s="23">
        <f t="shared" si="20"/>
        <v>1610.89883449276</v>
      </c>
      <c r="Z152" s="23">
        <v>1075.04535409752</v>
      </c>
      <c r="AA152" s="23">
        <v>535.85348039524001</v>
      </c>
      <c r="AB152" s="23">
        <v>678.21475403882505</v>
      </c>
      <c r="AC152" s="23">
        <f t="shared" si="13"/>
        <v>2213.4967831792001</v>
      </c>
      <c r="AD152" s="23">
        <v>61.953590190969365</v>
      </c>
      <c r="AE152" s="23">
        <v>86.8849327456456</v>
      </c>
      <c r="AF152" s="23">
        <f t="shared" si="24"/>
        <v>71.305332504932252</v>
      </c>
      <c r="AG152" s="23">
        <f t="shared" si="14"/>
        <v>5550.6365847241213</v>
      </c>
      <c r="AH152" s="23">
        <f t="shared" si="15"/>
        <v>2965.7507891062724</v>
      </c>
      <c r="AI152" s="23">
        <f t="shared" si="16"/>
        <v>3164.3579349058409</v>
      </c>
      <c r="AJ152" s="23">
        <f t="shared" si="17"/>
        <v>743.46460130377147</v>
      </c>
      <c r="AK152" s="23">
        <f t="shared" si="18"/>
        <v>1854.0600580409532</v>
      </c>
      <c r="AL152" s="23">
        <f t="shared" si="19"/>
        <v>780.58960582301313</v>
      </c>
      <c r="AM152" s="23">
        <v>4279.4038680000003</v>
      </c>
      <c r="AN152" s="23"/>
      <c r="AO152" s="23">
        <v>51.135601008790978</v>
      </c>
      <c r="AP152" s="23">
        <v>61.8</v>
      </c>
      <c r="AQ152" s="23">
        <v>417.8</v>
      </c>
      <c r="AR152" s="23"/>
      <c r="AS152" s="23">
        <v>52881.506690000002</v>
      </c>
      <c r="AT152" s="23">
        <f t="shared" si="12"/>
        <v>692.28837963403828</v>
      </c>
    </row>
    <row r="153" spans="1:46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76.60991130842126</v>
      </c>
      <c r="F153" s="23">
        <v>50.8</v>
      </c>
      <c r="G153" s="23">
        <v>62.500987394172299</v>
      </c>
      <c r="H153" s="23">
        <v>3.65</v>
      </c>
      <c r="I153" s="23">
        <v>1518</v>
      </c>
      <c r="J153" s="23">
        <v>3873.17</v>
      </c>
      <c r="K153" s="23">
        <v>1377.61</v>
      </c>
      <c r="L153" s="23">
        <f t="shared" si="25"/>
        <v>6768.78</v>
      </c>
      <c r="M153" s="23">
        <v>2241.4699999999998</v>
      </c>
      <c r="N153" s="23">
        <v>20647.45</v>
      </c>
      <c r="O153" s="23">
        <f t="shared" si="26"/>
        <v>29657.7</v>
      </c>
      <c r="P153" s="23">
        <f t="shared" si="22"/>
        <v>8835.3842008115589</v>
      </c>
      <c r="Q153" s="23">
        <f t="shared" si="23"/>
        <v>38712.614978239653</v>
      </c>
      <c r="R153" s="23">
        <v>546.60954545454501</v>
      </c>
      <c r="S153" s="23"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21"/>
        <v>2847.0920202098769</v>
      </c>
      <c r="X153" s="23">
        <v>700.18490697011998</v>
      </c>
      <c r="Y153" s="23">
        <f t="shared" si="20"/>
        <v>1590.2731478167802</v>
      </c>
      <c r="Z153" s="23">
        <v>1108.4469643407101</v>
      </c>
      <c r="AA153" s="23">
        <v>481.82618347607001</v>
      </c>
      <c r="AB153" s="23">
        <v>556.63396542297698</v>
      </c>
      <c r="AC153" s="23">
        <f t="shared" si="13"/>
        <v>2172.79924483179</v>
      </c>
      <c r="AD153" s="23">
        <v>63.427807541965905</v>
      </c>
      <c r="AE153" s="23">
        <v>89.333151037581686</v>
      </c>
      <c r="AF153" s="23">
        <f t="shared" si="24"/>
        <v>71.001421986427374</v>
      </c>
      <c r="AG153" s="23">
        <f t="shared" si="14"/>
        <v>5283.0832937003324</v>
      </c>
      <c r="AH153" s="23">
        <f t="shared" si="15"/>
        <v>2683.1273515550279</v>
      </c>
      <c r="AI153" s="23">
        <f t="shared" si="16"/>
        <v>2971.6016926248153</v>
      </c>
      <c r="AJ153" s="23">
        <f t="shared" si="17"/>
        <v>783.79067438868049</v>
      </c>
      <c r="AK153" s="23">
        <f t="shared" si="18"/>
        <v>1780.1601413877879</v>
      </c>
      <c r="AL153" s="23">
        <f t="shared" si="19"/>
        <v>623.09899399922188</v>
      </c>
      <c r="AM153" s="23">
        <v>4282.6940000000004</v>
      </c>
      <c r="AN153" s="23"/>
      <c r="AO153" s="23">
        <v>50.088532214432902</v>
      </c>
      <c r="AP153" s="23">
        <v>61.6</v>
      </c>
      <c r="AQ153" s="23">
        <v>469.5</v>
      </c>
      <c r="AR153" s="23"/>
      <c r="AS153" s="23">
        <v>53498.818899999998</v>
      </c>
      <c r="AT153" s="23">
        <f t="shared" si="12"/>
        <v>698.32764437777382</v>
      </c>
    </row>
    <row r="154" spans="1:46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77.368860370629918</v>
      </c>
      <c r="F154" s="23">
        <v>49.7</v>
      </c>
      <c r="G154" s="23">
        <v>62.998484149894203</v>
      </c>
      <c r="H154" s="23">
        <v>3.93</v>
      </c>
      <c r="I154" s="23">
        <v>1580</v>
      </c>
      <c r="J154" s="23">
        <v>3884.91</v>
      </c>
      <c r="K154" s="23">
        <v>1374.23</v>
      </c>
      <c r="L154" s="23">
        <f t="shared" si="25"/>
        <v>6839.1399999999994</v>
      </c>
      <c r="M154" s="23">
        <v>2247.02</v>
      </c>
      <c r="N154" s="23">
        <v>20584.77</v>
      </c>
      <c r="O154" s="23">
        <f t="shared" si="26"/>
        <v>29670.93</v>
      </c>
      <c r="P154" s="23">
        <f t="shared" si="22"/>
        <v>8839.6545680492072</v>
      </c>
      <c r="Q154" s="23">
        <f t="shared" si="23"/>
        <v>38349.963871593252</v>
      </c>
      <c r="R154" s="23">
        <v>536.70047619047602</v>
      </c>
      <c r="S154" s="23"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si="21"/>
        <v>2965.1098532393771</v>
      </c>
      <c r="X154" s="23">
        <v>687.31932888333404</v>
      </c>
      <c r="Y154" s="23">
        <f t="shared" si="20"/>
        <v>1709.92617441009</v>
      </c>
      <c r="Z154" s="23">
        <v>1050.31935322615</v>
      </c>
      <c r="AA154" s="23">
        <v>659.60682118394004</v>
      </c>
      <c r="AB154" s="23">
        <v>567.86434994595299</v>
      </c>
      <c r="AC154" s="23">
        <f t="shared" ref="AC154:AC185" si="27">V154-AA154</f>
        <v>2111.37829247329</v>
      </c>
      <c r="AD154" s="23">
        <v>63.898614280743054</v>
      </c>
      <c r="AE154" s="23">
        <v>92.688901589271637</v>
      </c>
      <c r="AF154" s="23">
        <f t="shared" si="24"/>
        <v>68.938797617749586</v>
      </c>
      <c r="AG154" s="23">
        <f t="shared" ref="AG154:AG185" si="28">T154/$AD154*100</f>
        <v>5454.7961664959412</v>
      </c>
      <c r="AH154" s="23">
        <f t="shared" ref="AH154:AH185" si="29">U154/$AD154*100</f>
        <v>3125.3883946891701</v>
      </c>
      <c r="AI154" s="23">
        <f t="shared" ref="AI154:AI185" si="30">V154/$AE154*100</f>
        <v>2989.5543761389881</v>
      </c>
      <c r="AJ154" s="23">
        <f t="shared" ref="AJ154:AJ185" si="31">X154/$AE154*100</f>
        <v>741.53357856048694</v>
      </c>
      <c r="AK154" s="23">
        <f t="shared" ref="AK154:AK185" si="32">Y154/$AE154*100</f>
        <v>1844.8014218435908</v>
      </c>
      <c r="AL154" s="23">
        <f t="shared" ref="AL154:AL185" si="33">AB154/$AE154*100</f>
        <v>612.6562514057033</v>
      </c>
      <c r="AM154" s="23">
        <v>4073.96842416667</v>
      </c>
      <c r="AN154" s="23"/>
      <c r="AO154" s="23">
        <v>52.940255780784817</v>
      </c>
      <c r="AP154" s="23">
        <v>59.3</v>
      </c>
      <c r="AQ154" s="23">
        <v>431.9</v>
      </c>
      <c r="AR154" s="23"/>
      <c r="AS154" s="23">
        <v>53927.398139999998</v>
      </c>
      <c r="AT154" s="23">
        <f t="shared" si="12"/>
        <v>697.01683444301375</v>
      </c>
    </row>
    <row r="155" spans="1:46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77.746046153054465</v>
      </c>
      <c r="F155" s="23">
        <v>49.6</v>
      </c>
      <c r="G155" s="23">
        <v>62.3713756034102</v>
      </c>
      <c r="H155" s="23">
        <v>4.18</v>
      </c>
      <c r="I155" s="23">
        <v>1560.7</v>
      </c>
      <c r="J155" s="23">
        <v>3922.25</v>
      </c>
      <c r="K155" s="23">
        <v>1373.82</v>
      </c>
      <c r="L155" s="23">
        <f t="shared" si="25"/>
        <v>6856.7699999999995</v>
      </c>
      <c r="M155" s="23">
        <v>2251.87</v>
      </c>
      <c r="N155" s="23">
        <v>21299.88</v>
      </c>
      <c r="O155" s="23">
        <f t="shared" si="26"/>
        <v>30408.52</v>
      </c>
      <c r="P155" s="23">
        <f t="shared" si="22"/>
        <v>8819.4452827883288</v>
      </c>
      <c r="Q155" s="23">
        <f t="shared" si="23"/>
        <v>39112.625663479244</v>
      </c>
      <c r="R155" s="23">
        <v>535.49699999999996</v>
      </c>
      <c r="S155" s="23"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21"/>
        <v>3219.3228988037172</v>
      </c>
      <c r="X155" s="23">
        <v>730.53542647252095</v>
      </c>
      <c r="Y155" s="23">
        <f t="shared" si="20"/>
        <v>1721.1350211461872</v>
      </c>
      <c r="Z155" s="23">
        <v>1115.3703501078801</v>
      </c>
      <c r="AA155" s="23">
        <v>605.76467103830703</v>
      </c>
      <c r="AB155" s="23">
        <v>767.652451185009</v>
      </c>
      <c r="AC155" s="23">
        <f t="shared" si="27"/>
        <v>2406.870231972553</v>
      </c>
      <c r="AD155" s="23">
        <v>66.115790224140653</v>
      </c>
      <c r="AE155" s="23">
        <v>94.828609006885515</v>
      </c>
      <c r="AF155" s="23">
        <f t="shared" si="24"/>
        <v>69.721354047637647</v>
      </c>
      <c r="AG155" s="23">
        <f t="shared" si="28"/>
        <v>5277.8430738260522</v>
      </c>
      <c r="AH155" s="23">
        <f t="shared" si="29"/>
        <v>2713.3772335444055</v>
      </c>
      <c r="AI155" s="23">
        <f t="shared" si="30"/>
        <v>3176.9261771962852</v>
      </c>
      <c r="AJ155" s="23">
        <f t="shared" si="31"/>
        <v>770.37450419575043</v>
      </c>
      <c r="AK155" s="23">
        <f t="shared" si="32"/>
        <v>1814.9955368650567</v>
      </c>
      <c r="AL155" s="23">
        <f t="shared" si="33"/>
        <v>809.51567172019759</v>
      </c>
      <c r="AM155" s="23">
        <v>4276.6512524669997</v>
      </c>
      <c r="AN155" s="23"/>
      <c r="AO155" s="23">
        <v>52.551827663359944</v>
      </c>
      <c r="AP155" s="23">
        <v>65.3</v>
      </c>
      <c r="AQ155" s="23">
        <v>456.1</v>
      </c>
      <c r="AR155" s="23"/>
      <c r="AS155" s="23">
        <v>54759.430330000003</v>
      </c>
      <c r="AT155" s="23">
        <f t="shared" si="12"/>
        <v>704.33717262223286</v>
      </c>
    </row>
    <row r="156" spans="1:46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77.560199760257902</v>
      </c>
      <c r="F156" s="23">
        <v>51.9</v>
      </c>
      <c r="G156" s="23">
        <v>59.291869433526003</v>
      </c>
      <c r="H156" s="23">
        <v>4.42</v>
      </c>
      <c r="I156" s="23">
        <v>1582.3</v>
      </c>
      <c r="J156" s="23">
        <v>3925.19</v>
      </c>
      <c r="K156" s="23">
        <v>1431.05</v>
      </c>
      <c r="L156" s="23">
        <f t="shared" si="25"/>
        <v>6938.54</v>
      </c>
      <c r="M156" s="23">
        <v>2255.02</v>
      </c>
      <c r="N156" s="23">
        <v>22047.040000000001</v>
      </c>
      <c r="O156" s="23">
        <f t="shared" si="26"/>
        <v>31240.6</v>
      </c>
      <c r="P156" s="23">
        <f t="shared" si="22"/>
        <v>8946.0058399118898</v>
      </c>
      <c r="Q156" s="23">
        <f t="shared" si="23"/>
        <v>40279.16392243201</v>
      </c>
      <c r="R156" s="23">
        <v>529.88142857142896</v>
      </c>
      <c r="S156" s="23"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21"/>
        <v>3028.8854472198195</v>
      </c>
      <c r="X156" s="23">
        <v>707.31284990095605</v>
      </c>
      <c r="Y156" s="23">
        <f t="shared" si="20"/>
        <v>1623.1636090130633</v>
      </c>
      <c r="Z156" s="23">
        <v>1085.2773414855701</v>
      </c>
      <c r="AA156" s="23">
        <v>537.88626752749303</v>
      </c>
      <c r="AB156" s="23">
        <v>698.40898830579999</v>
      </c>
      <c r="AC156" s="23">
        <f t="shared" si="27"/>
        <v>2296.406387714097</v>
      </c>
      <c r="AD156" s="23">
        <v>67.148101465491123</v>
      </c>
      <c r="AE156" s="23">
        <v>90.490218803800644</v>
      </c>
      <c r="AF156" s="23">
        <f t="shared" si="24"/>
        <v>74.204817220168849</v>
      </c>
      <c r="AG156" s="23">
        <f t="shared" si="28"/>
        <v>6092.2303523358587</v>
      </c>
      <c r="AH156" s="23">
        <f t="shared" si="29"/>
        <v>3562.4443886644799</v>
      </c>
      <c r="AI156" s="23">
        <f t="shared" si="30"/>
        <v>3132.1536103110275</v>
      </c>
      <c r="AJ156" s="23">
        <f t="shared" si="31"/>
        <v>781.64563999401946</v>
      </c>
      <c r="AK156" s="23">
        <f t="shared" si="32"/>
        <v>1793.7448162573005</v>
      </c>
      <c r="AL156" s="23">
        <f t="shared" si="33"/>
        <v>771.80605543686283</v>
      </c>
      <c r="AM156" s="23">
        <v>4251.6810500000001</v>
      </c>
      <c r="AN156" s="23"/>
      <c r="AO156" s="23">
        <v>50.884975072505554</v>
      </c>
      <c r="AP156" s="23">
        <v>61.5</v>
      </c>
      <c r="AQ156" s="23">
        <v>479.1</v>
      </c>
      <c r="AR156" s="23"/>
      <c r="AS156" s="23">
        <v>55930.402370000003</v>
      </c>
      <c r="AT156" s="23">
        <f t="shared" si="12"/>
        <v>721.12246413603134</v>
      </c>
    </row>
    <row r="157" spans="1:46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77.299282410765187</v>
      </c>
      <c r="F157" s="23">
        <v>54.5</v>
      </c>
      <c r="G157" s="23">
        <v>58.836969465331698</v>
      </c>
      <c r="H157" s="23">
        <v>4.5</v>
      </c>
      <c r="I157" s="23">
        <v>1716.6</v>
      </c>
      <c r="J157" s="23">
        <v>4499.1347999999998</v>
      </c>
      <c r="K157" s="23">
        <v>1363.1851999999999</v>
      </c>
      <c r="L157" s="23">
        <f t="shared" si="25"/>
        <v>7578.92</v>
      </c>
      <c r="M157" s="23">
        <v>2245.12</v>
      </c>
      <c r="N157" s="23">
        <v>23040.481</v>
      </c>
      <c r="O157" s="23">
        <f t="shared" si="26"/>
        <v>32864.521000000001</v>
      </c>
      <c r="P157" s="23">
        <f t="shared" si="22"/>
        <v>9804.6447051421928</v>
      </c>
      <c r="Q157" s="23">
        <f t="shared" si="23"/>
        <v>42515.945782470917</v>
      </c>
      <c r="R157" s="23">
        <v>514.330952380952</v>
      </c>
      <c r="S157" s="23"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21"/>
        <v>2756.5037872738321</v>
      </c>
      <c r="X157" s="23">
        <v>642.27585468893403</v>
      </c>
      <c r="Y157" s="23">
        <f t="shared" si="20"/>
        <v>1524.8505702834871</v>
      </c>
      <c r="Z157" s="23">
        <v>1029.96611225678</v>
      </c>
      <c r="AA157" s="23">
        <v>494.88445802670702</v>
      </c>
      <c r="AB157" s="23">
        <v>589.37736230141104</v>
      </c>
      <c r="AC157" s="23">
        <f t="shared" si="27"/>
        <v>2067.7804829034631</v>
      </c>
      <c r="AD157" s="23">
        <v>69.739238663860235</v>
      </c>
      <c r="AE157" s="23">
        <v>92.330517536419393</v>
      </c>
      <c r="AF157" s="23">
        <f t="shared" si="24"/>
        <v>75.532164797356273</v>
      </c>
      <c r="AG157" s="23">
        <f t="shared" si="28"/>
        <v>6352.7275165648607</v>
      </c>
      <c r="AH157" s="23">
        <f t="shared" si="29"/>
        <v>3875.00209035641</v>
      </c>
      <c r="AI157" s="23">
        <f t="shared" si="30"/>
        <v>2775.5340371826001</v>
      </c>
      <c r="AJ157" s="23">
        <f t="shared" si="31"/>
        <v>695.62683262940766</v>
      </c>
      <c r="AK157" s="23">
        <f t="shared" si="32"/>
        <v>1651.5130760336267</v>
      </c>
      <c r="AL157" s="23">
        <f t="shared" si="33"/>
        <v>638.3342994573095</v>
      </c>
      <c r="AM157" s="23">
        <v>4455.2373500000003</v>
      </c>
      <c r="AN157" s="23"/>
      <c r="AO157" s="23">
        <v>64.438006677315201</v>
      </c>
      <c r="AP157" s="23">
        <v>88.1</v>
      </c>
      <c r="AQ157" s="23">
        <v>549.6</v>
      </c>
      <c r="AR157" s="23"/>
      <c r="AS157" s="23">
        <v>57052.211479999998</v>
      </c>
      <c r="AT157" s="23">
        <f t="shared" si="12"/>
        <v>738.06909586594747</v>
      </c>
    </row>
    <row r="158" spans="1:46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77.362451874326595</v>
      </c>
      <c r="F158" s="23">
        <v>58.5</v>
      </c>
      <c r="G158" s="23">
        <v>56.028838324817002</v>
      </c>
      <c r="H158" s="23">
        <v>4.5</v>
      </c>
      <c r="I158" s="23">
        <v>1694</v>
      </c>
      <c r="J158" s="23">
        <v>4523.3100000000004</v>
      </c>
      <c r="K158" s="23">
        <v>1360.3</v>
      </c>
      <c r="L158" s="23">
        <f t="shared" si="25"/>
        <v>7577.6100000000006</v>
      </c>
      <c r="M158" s="23">
        <v>2244.9699999999998</v>
      </c>
      <c r="N158" s="23">
        <v>23131.487499999999</v>
      </c>
      <c r="O158" s="23">
        <f t="shared" si="26"/>
        <v>32954.067499999997</v>
      </c>
      <c r="P158" s="23">
        <f t="shared" si="22"/>
        <v>9794.9455018691006</v>
      </c>
      <c r="Q158" s="23">
        <f t="shared" si="23"/>
        <v>42596.979156675479</v>
      </c>
      <c r="R158" s="23">
        <v>524.47681818181798</v>
      </c>
      <c r="S158" s="23"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21"/>
        <v>3204.1958715515138</v>
      </c>
      <c r="X158" s="23">
        <v>667.65234863855198</v>
      </c>
      <c r="Y158" s="23">
        <f t="shared" si="20"/>
        <v>1917.190763020132</v>
      </c>
      <c r="Z158" s="23">
        <v>1217.74719949215</v>
      </c>
      <c r="AA158" s="23">
        <v>699.44356352798195</v>
      </c>
      <c r="AB158" s="23">
        <v>619.35275989283002</v>
      </c>
      <c r="AC158" s="23">
        <f t="shared" si="27"/>
        <v>2282.8501415041678</v>
      </c>
      <c r="AD158" s="23">
        <v>71.128215102932899</v>
      </c>
      <c r="AE158" s="23">
        <v>91.056516315157936</v>
      </c>
      <c r="AF158" s="23">
        <f t="shared" si="24"/>
        <v>78.114360159298528</v>
      </c>
      <c r="AG158" s="23">
        <f t="shared" si="28"/>
        <v>5726.659456230982</v>
      </c>
      <c r="AH158" s="23">
        <f t="shared" si="29"/>
        <v>3200.605121079735</v>
      </c>
      <c r="AI158" s="23">
        <f t="shared" si="30"/>
        <v>3275.2117319204922</v>
      </c>
      <c r="AJ158" s="23">
        <f t="shared" si="31"/>
        <v>733.22852186407408</v>
      </c>
      <c r="AK158" s="23">
        <f t="shared" si="32"/>
        <v>2105.4954006635794</v>
      </c>
      <c r="AL158" s="23">
        <f t="shared" si="33"/>
        <v>680.18499384401332</v>
      </c>
      <c r="AM158" s="23">
        <v>4441.8784724999996</v>
      </c>
      <c r="AN158" s="23"/>
      <c r="AO158" s="23">
        <v>48.807712174621756</v>
      </c>
      <c r="AP158" s="23">
        <v>56.6</v>
      </c>
      <c r="AQ158" s="23">
        <v>415.1</v>
      </c>
      <c r="AR158" s="23"/>
      <c r="AS158" s="23">
        <v>57543.612009999997</v>
      </c>
      <c r="AT158" s="23">
        <f t="shared" si="12"/>
        <v>743.81835911144833</v>
      </c>
    </row>
    <row r="159" spans="1:46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77.292873914461865</v>
      </c>
      <c r="F159" s="23">
        <v>57.5</v>
      </c>
      <c r="G159" s="23">
        <v>62.373348488772699</v>
      </c>
      <c r="H159" s="23">
        <v>4.66</v>
      </c>
      <c r="I159" s="23">
        <v>1718.6</v>
      </c>
      <c r="J159" s="23">
        <v>4534.7425000000003</v>
      </c>
      <c r="K159" s="23">
        <v>1295.0274999999999</v>
      </c>
      <c r="L159" s="23">
        <f t="shared" si="25"/>
        <v>7548.3700000000008</v>
      </c>
      <c r="M159" s="23">
        <v>2237.5500000000002</v>
      </c>
      <c r="N159" s="23">
        <v>23439.305499999999</v>
      </c>
      <c r="O159" s="23">
        <f t="shared" si="26"/>
        <v>33225.2255</v>
      </c>
      <c r="P159" s="23">
        <f t="shared" si="22"/>
        <v>9765.9326374040611</v>
      </c>
      <c r="Q159" s="23">
        <f t="shared" si="23"/>
        <v>42986.143246231914</v>
      </c>
      <c r="R159" s="23">
        <v>525.70450000000005</v>
      </c>
      <c r="S159" s="23"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21"/>
        <v>2656.6237459047688</v>
      </c>
      <c r="X159" s="23">
        <v>612.11270285033197</v>
      </c>
      <c r="Y159" s="23">
        <f t="shared" si="20"/>
        <v>1616.466875398075</v>
      </c>
      <c r="Z159" s="23">
        <v>1042.86701378052</v>
      </c>
      <c r="AA159" s="23">
        <v>573.59986161755501</v>
      </c>
      <c r="AB159" s="23">
        <v>428.04416765636199</v>
      </c>
      <c r="AC159" s="23">
        <f t="shared" si="27"/>
        <v>1898.728661007475</v>
      </c>
      <c r="AD159" s="23">
        <v>73.16513671463116</v>
      </c>
      <c r="AE159" s="23">
        <v>90.637965667467824</v>
      </c>
      <c r="AF159" s="23">
        <f t="shared" si="24"/>
        <v>80.72239505359056</v>
      </c>
      <c r="AG159" s="23">
        <f t="shared" si="28"/>
        <v>5864.3106315563864</v>
      </c>
      <c r="AH159" s="23">
        <f t="shared" si="29"/>
        <v>3654.1551878665791</v>
      </c>
      <c r="AI159" s="23">
        <f t="shared" si="30"/>
        <v>2727.6963956754043</v>
      </c>
      <c r="AJ159" s="23">
        <f t="shared" si="31"/>
        <v>675.3380863556099</v>
      </c>
      <c r="AK159" s="23">
        <f t="shared" si="32"/>
        <v>1783.4324319773036</v>
      </c>
      <c r="AL159" s="23">
        <f t="shared" si="33"/>
        <v>472.25703324671758</v>
      </c>
      <c r="AM159" s="23">
        <v>4058.4826600000001</v>
      </c>
      <c r="AN159" s="23"/>
      <c r="AO159" s="23">
        <v>47.78069585935858</v>
      </c>
      <c r="AP159" s="23">
        <v>52.3</v>
      </c>
      <c r="AQ159" s="23">
        <v>388.3</v>
      </c>
      <c r="AR159" s="23"/>
      <c r="AS159" s="23">
        <v>58061.872340000002</v>
      </c>
      <c r="AT159" s="23">
        <f t="shared" si="12"/>
        <v>751.19308416783235</v>
      </c>
    </row>
    <row r="160" spans="1:46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77.746046153054479</v>
      </c>
      <c r="F160" s="23">
        <v>59.3</v>
      </c>
      <c r="G160" s="23">
        <v>59.8351832030257</v>
      </c>
      <c r="H160" s="23">
        <v>4.75</v>
      </c>
      <c r="I160" s="23">
        <v>1708.3</v>
      </c>
      <c r="J160" s="23">
        <v>4530.39725</v>
      </c>
      <c r="K160" s="23">
        <v>1300.88275</v>
      </c>
      <c r="L160" s="23">
        <f t="shared" si="25"/>
        <v>7539.58</v>
      </c>
      <c r="M160" s="23">
        <v>2238.86</v>
      </c>
      <c r="N160" s="23">
        <v>23947.409</v>
      </c>
      <c r="O160" s="23">
        <f t="shared" si="26"/>
        <v>33725.849000000002</v>
      </c>
      <c r="P160" s="23">
        <f t="shared" si="22"/>
        <v>9697.7021637309153</v>
      </c>
      <c r="Q160" s="23">
        <f t="shared" si="23"/>
        <v>43379.503741715336</v>
      </c>
      <c r="R160" s="23">
        <v>528.77086956521703</v>
      </c>
      <c r="S160" s="23"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21"/>
        <v>3246.8355798622451</v>
      </c>
      <c r="X160" s="23">
        <v>754.98100948649198</v>
      </c>
      <c r="Y160" s="23">
        <f t="shared" si="20"/>
        <v>1833.2547537831069</v>
      </c>
      <c r="Z160" s="23">
        <v>1196.8274354648299</v>
      </c>
      <c r="AA160" s="23">
        <v>636.427318318277</v>
      </c>
      <c r="AB160" s="23">
        <v>658.59981659264599</v>
      </c>
      <c r="AC160" s="23">
        <f t="shared" si="27"/>
        <v>2393.4442359089026</v>
      </c>
      <c r="AD160" s="23">
        <v>74.606708889798028</v>
      </c>
      <c r="AE160" s="23">
        <v>90.105495486877274</v>
      </c>
      <c r="AF160" s="23">
        <f t="shared" si="24"/>
        <v>82.799288197314837</v>
      </c>
      <c r="AG160" s="23">
        <f t="shared" si="28"/>
        <v>7565.0561927956642</v>
      </c>
      <c r="AH160" s="23">
        <f t="shared" si="29"/>
        <v>4688.7937297620956</v>
      </c>
      <c r="AI160" s="23">
        <f t="shared" si="30"/>
        <v>3362.5824239193512</v>
      </c>
      <c r="AJ160" s="23">
        <f t="shared" si="31"/>
        <v>837.88564216534985</v>
      </c>
      <c r="AK160" s="23">
        <f t="shared" si="32"/>
        <v>2034.5648663017421</v>
      </c>
      <c r="AL160" s="23">
        <f t="shared" si="33"/>
        <v>730.9208090294145</v>
      </c>
      <c r="AM160" s="23">
        <v>4572.8114299999997</v>
      </c>
      <c r="AN160" s="23"/>
      <c r="AO160" s="23">
        <v>55.641266260589234</v>
      </c>
      <c r="AP160" s="23">
        <v>65.3</v>
      </c>
      <c r="AQ160" s="23">
        <v>441</v>
      </c>
      <c r="AR160" s="23"/>
      <c r="AS160" s="23">
        <v>58946.116379999999</v>
      </c>
      <c r="AT160" s="23">
        <f t="shared" si="12"/>
        <v>758.18796320466174</v>
      </c>
    </row>
    <row r="161" spans="1:46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78.243162366298492</v>
      </c>
      <c r="F161" s="23">
        <v>55.6</v>
      </c>
      <c r="G161" s="23">
        <v>58.379420291353497</v>
      </c>
      <c r="H161" s="23">
        <v>4.88</v>
      </c>
      <c r="I161" s="23">
        <v>1710.9</v>
      </c>
      <c r="J161" s="23">
        <v>4668.0776999999998</v>
      </c>
      <c r="K161" s="23">
        <v>1257.6623</v>
      </c>
      <c r="L161" s="23">
        <f t="shared" si="25"/>
        <v>7636.6399999999994</v>
      </c>
      <c r="M161" s="23">
        <v>2239.71</v>
      </c>
      <c r="N161" s="23">
        <v>24350.179</v>
      </c>
      <c r="O161" s="23">
        <f t="shared" si="26"/>
        <v>34226.528999999995</v>
      </c>
      <c r="P161" s="23">
        <f t="shared" si="22"/>
        <v>9760.1372043844094</v>
      </c>
      <c r="Q161" s="23">
        <f t="shared" si="23"/>
        <v>43743.795578925005</v>
      </c>
      <c r="R161" s="23">
        <v>517.32631578947405</v>
      </c>
      <c r="S161" s="23"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21"/>
        <v>2603.9765976748731</v>
      </c>
      <c r="X161" s="23">
        <v>618.34456835268804</v>
      </c>
      <c r="Y161" s="23">
        <f t="shared" si="20"/>
        <v>1510.0121655662811</v>
      </c>
      <c r="Z161" s="23">
        <v>990.75912038633305</v>
      </c>
      <c r="AA161" s="23">
        <v>519.253045179948</v>
      </c>
      <c r="AB161" s="23">
        <v>475.61986375590402</v>
      </c>
      <c r="AC161" s="23">
        <f t="shared" si="27"/>
        <v>1922.4801651906719</v>
      </c>
      <c r="AD161" s="23">
        <v>85.495076247039989</v>
      </c>
      <c r="AE161" s="23">
        <v>93.383177604134161</v>
      </c>
      <c r="AF161" s="23">
        <f t="shared" si="24"/>
        <v>91.552973930130051</v>
      </c>
      <c r="AG161" s="23">
        <f t="shared" si="28"/>
        <v>6157.4169197103902</v>
      </c>
      <c r="AH161" s="23">
        <f t="shared" si="29"/>
        <v>3943.9346593230403</v>
      </c>
      <c r="AI161" s="23">
        <f t="shared" si="30"/>
        <v>2614.7463312091472</v>
      </c>
      <c r="AJ161" s="23">
        <f t="shared" si="31"/>
        <v>662.15841462789683</v>
      </c>
      <c r="AK161" s="23">
        <f t="shared" si="32"/>
        <v>1617.0066218644411</v>
      </c>
      <c r="AL161" s="23">
        <f t="shared" si="33"/>
        <v>509.32071060178606</v>
      </c>
      <c r="AM161" s="23">
        <v>4375.3404600000003</v>
      </c>
      <c r="AN161" s="23"/>
      <c r="AO161" s="23">
        <v>52.401507251652859</v>
      </c>
      <c r="AP161" s="23">
        <v>64.099999999999994</v>
      </c>
      <c r="AQ161" s="23">
        <v>443.6</v>
      </c>
      <c r="AR161" s="23"/>
      <c r="AS161" s="23">
        <v>59676.49</v>
      </c>
      <c r="AT161" s="23">
        <f t="shared" si="12"/>
        <v>762.70549649593818</v>
      </c>
    </row>
    <row r="162" spans="1:46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78.43450175592649</v>
      </c>
      <c r="F162" s="23">
        <v>54.8</v>
      </c>
      <c r="G162" s="23">
        <v>56.785331474150802</v>
      </c>
      <c r="H162" s="23">
        <v>5</v>
      </c>
      <c r="I162" s="23">
        <v>1719</v>
      </c>
      <c r="J162" s="23">
        <v>4778.1961499999998</v>
      </c>
      <c r="K162" s="23">
        <v>1198.34385</v>
      </c>
      <c r="L162" s="23">
        <f t="shared" si="25"/>
        <v>7695.54</v>
      </c>
      <c r="M162" s="23">
        <v>2258.06</v>
      </c>
      <c r="N162" s="23">
        <v>24721.836500000001</v>
      </c>
      <c r="O162" s="23">
        <f t="shared" si="26"/>
        <v>34675.436500000003</v>
      </c>
      <c r="P162" s="23">
        <f t="shared" si="22"/>
        <v>9811.4220498870272</v>
      </c>
      <c r="Q162" s="23">
        <f t="shared" si="23"/>
        <v>44209.41769720611</v>
      </c>
      <c r="R162" s="23">
        <v>520.79409090909098</v>
      </c>
      <c r="S162" s="23"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21"/>
        <v>3537.0742051727111</v>
      </c>
      <c r="X162" s="23">
        <v>793.49164358446001</v>
      </c>
      <c r="Y162" s="23">
        <f t="shared" si="20"/>
        <v>2162.4630038301693</v>
      </c>
      <c r="Z162" s="23">
        <v>1239.9430165884301</v>
      </c>
      <c r="AA162" s="23">
        <v>922.51998724173905</v>
      </c>
      <c r="AB162" s="23">
        <v>581.11955775808201</v>
      </c>
      <c r="AC162" s="23">
        <f t="shared" si="27"/>
        <v>2394.1079301644413</v>
      </c>
      <c r="AD162" s="23">
        <v>99.249026745106676</v>
      </c>
      <c r="AE162" s="23">
        <v>95.416538899108218</v>
      </c>
      <c r="AF162" s="23">
        <f t="shared" si="24"/>
        <v>104.01658652704943</v>
      </c>
      <c r="AG162" s="23">
        <f t="shared" si="28"/>
        <v>4744.0593777380418</v>
      </c>
      <c r="AH162" s="23">
        <f t="shared" si="29"/>
        <v>2580.963201730051</v>
      </c>
      <c r="AI162" s="23">
        <f t="shared" si="30"/>
        <v>3475.9465766339781</v>
      </c>
      <c r="AJ162" s="23">
        <f t="shared" si="31"/>
        <v>831.60807627227416</v>
      </c>
      <c r="AK162" s="23">
        <f t="shared" si="32"/>
        <v>2266.3398073123572</v>
      </c>
      <c r="AL162" s="23">
        <f t="shared" si="33"/>
        <v>609.03441317709883</v>
      </c>
      <c r="AM162" s="23">
        <v>4540.4613499999996</v>
      </c>
      <c r="AN162" s="23"/>
      <c r="AO162" s="23">
        <v>52.95322024913947</v>
      </c>
      <c r="AP162" s="23">
        <v>64.8</v>
      </c>
      <c r="AQ162" s="23">
        <v>459.1</v>
      </c>
      <c r="AR162" s="23"/>
      <c r="AS162" s="23">
        <v>60264.154369999997</v>
      </c>
      <c r="AT162" s="23">
        <f t="shared" ref="AT162:AT225" si="34">AS162/E162</f>
        <v>768.33731356553756</v>
      </c>
    </row>
    <row r="163" spans="1:46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78.894082490822427</v>
      </c>
      <c r="F163" s="23">
        <v>48.2</v>
      </c>
      <c r="G163" s="23">
        <v>51.9427797427903</v>
      </c>
      <c r="H163" s="23">
        <v>5</v>
      </c>
      <c r="I163" s="23">
        <v>1755.2</v>
      </c>
      <c r="J163" s="23">
        <v>4677.9574000000002</v>
      </c>
      <c r="K163" s="23">
        <v>1388.6425999999999</v>
      </c>
      <c r="L163" s="23">
        <f t="shared" si="25"/>
        <v>7821.8</v>
      </c>
      <c r="M163" s="23">
        <v>2289.71</v>
      </c>
      <c r="N163" s="23">
        <v>24974.548999999999</v>
      </c>
      <c r="O163" s="23">
        <f t="shared" si="26"/>
        <v>35086.059000000001</v>
      </c>
      <c r="P163" s="23">
        <f t="shared" si="22"/>
        <v>9914.3050442470048</v>
      </c>
      <c r="Q163" s="23">
        <f t="shared" si="23"/>
        <v>44472.358245729629</v>
      </c>
      <c r="R163" s="23">
        <v>542.46</v>
      </c>
      <c r="S163" s="23"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21"/>
        <v>3315.6286206590903</v>
      </c>
      <c r="X163" s="23">
        <v>743.64541060128499</v>
      </c>
      <c r="Y163" s="23">
        <f t="shared" si="20"/>
        <v>1962.448118568358</v>
      </c>
      <c r="Z163" s="23">
        <v>1192.88142523127</v>
      </c>
      <c r="AA163" s="23">
        <v>769.56669333708805</v>
      </c>
      <c r="AB163" s="23">
        <v>609.53509148944704</v>
      </c>
      <c r="AC163" s="23">
        <f t="shared" si="27"/>
        <v>2343.7369692356319</v>
      </c>
      <c r="AD163" s="23">
        <v>93.554766152899191</v>
      </c>
      <c r="AE163" s="23">
        <v>95.611761741560883</v>
      </c>
      <c r="AF163" s="23">
        <f t="shared" si="24"/>
        <v>97.848595663134248</v>
      </c>
      <c r="AG163" s="23">
        <f t="shared" si="28"/>
        <v>6441.2458711829686</v>
      </c>
      <c r="AH163" s="23">
        <f t="shared" si="29"/>
        <v>4508.9549076425938</v>
      </c>
      <c r="AI163" s="23">
        <f t="shared" si="30"/>
        <v>3256.1931773498713</v>
      </c>
      <c r="AJ163" s="23">
        <f t="shared" si="31"/>
        <v>777.77607802203522</v>
      </c>
      <c r="AK163" s="23">
        <f t="shared" si="32"/>
        <v>2052.5174756980905</v>
      </c>
      <c r="AL163" s="23">
        <f t="shared" si="33"/>
        <v>637.51057441763669</v>
      </c>
      <c r="AM163" s="23">
        <v>4419.70831</v>
      </c>
      <c r="AN163" s="23"/>
      <c r="AO163" s="23">
        <v>52.224419474702188</v>
      </c>
      <c r="AP163" s="23">
        <v>62.5</v>
      </c>
      <c r="AQ163" s="23">
        <v>447.9</v>
      </c>
      <c r="AR163" s="23"/>
      <c r="AS163" s="23">
        <v>61023.942110000004</v>
      </c>
      <c r="AT163" s="23">
        <f t="shared" si="34"/>
        <v>773.49200578001251</v>
      </c>
    </row>
    <row r="164" spans="1:46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79.321620744201724</v>
      </c>
      <c r="F164" s="23">
        <v>48.5</v>
      </c>
      <c r="G164" s="23">
        <v>53.629281235555702</v>
      </c>
      <c r="H164" s="23">
        <v>5.14</v>
      </c>
      <c r="I164" s="23">
        <v>1744.3</v>
      </c>
      <c r="J164" s="23">
        <v>4593.7705500000002</v>
      </c>
      <c r="K164" s="23">
        <v>1352.1194499999999</v>
      </c>
      <c r="L164" s="23">
        <f t="shared" si="25"/>
        <v>7690.1900000000005</v>
      </c>
      <c r="M164" s="23">
        <v>2298.52</v>
      </c>
      <c r="N164" s="23">
        <v>25128.757000000001</v>
      </c>
      <c r="O164" s="23">
        <f t="shared" si="26"/>
        <v>35117.467000000004</v>
      </c>
      <c r="P164" s="23">
        <f t="shared" si="22"/>
        <v>9694.9481463566044</v>
      </c>
      <c r="Q164" s="23">
        <f t="shared" si="23"/>
        <v>44272.250958219396</v>
      </c>
      <c r="R164" s="23">
        <v>540.62047619047598</v>
      </c>
      <c r="S164" s="23"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21"/>
        <v>3211.956611197626</v>
      </c>
      <c r="X164" s="23">
        <v>740.29557438755205</v>
      </c>
      <c r="Y164" s="23">
        <f t="shared" si="20"/>
        <v>1792.5778820603982</v>
      </c>
      <c r="Z164" s="23">
        <v>1072.6869882624101</v>
      </c>
      <c r="AA164" s="23">
        <v>719.89089379798804</v>
      </c>
      <c r="AB164" s="23">
        <v>679.08315474967605</v>
      </c>
      <c r="AC164" s="23">
        <f t="shared" si="27"/>
        <v>2307.4227747769219</v>
      </c>
      <c r="AD164" s="23">
        <v>97.431572803260778</v>
      </c>
      <c r="AE164" s="23">
        <v>96.722290102649737</v>
      </c>
      <c r="AF164" s="23">
        <f t="shared" si="24"/>
        <v>100.73331876226078</v>
      </c>
      <c r="AG164" s="23">
        <f t="shared" si="28"/>
        <v>5121.4113527588588</v>
      </c>
      <c r="AH164" s="23">
        <f t="shared" si="29"/>
        <v>3038.8968147035071</v>
      </c>
      <c r="AI164" s="23">
        <f t="shared" si="30"/>
        <v>3129.9028025102311</v>
      </c>
      <c r="AJ164" s="23">
        <f t="shared" si="31"/>
        <v>765.38259547193195</v>
      </c>
      <c r="AK164" s="23">
        <f t="shared" si="32"/>
        <v>1853.3244820381792</v>
      </c>
      <c r="AL164" s="23">
        <f t="shared" si="33"/>
        <v>702.09581889446224</v>
      </c>
      <c r="AM164" s="23">
        <v>4573.1233700000003</v>
      </c>
      <c r="AN164" s="23"/>
      <c r="AO164" s="23">
        <v>52.803978835103706</v>
      </c>
      <c r="AP164" s="23">
        <v>63.8</v>
      </c>
      <c r="AQ164" s="23">
        <v>459.8</v>
      </c>
      <c r="AR164" s="23"/>
      <c r="AS164" s="23">
        <v>61257.695890000003</v>
      </c>
      <c r="AT164" s="23">
        <f t="shared" si="34"/>
        <v>772.26984667327076</v>
      </c>
    </row>
    <row r="165" spans="1:46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79.532185622739703</v>
      </c>
      <c r="F165" s="23">
        <v>46.7</v>
      </c>
      <c r="G165" s="23">
        <v>56.345527985126601</v>
      </c>
      <c r="H165" s="23">
        <v>5.25</v>
      </c>
      <c r="I165" s="23">
        <v>1724.9</v>
      </c>
      <c r="J165" s="23">
        <v>4577.3334999999997</v>
      </c>
      <c r="K165" s="23">
        <v>1355.3565000000001</v>
      </c>
      <c r="L165" s="23">
        <f t="shared" si="25"/>
        <v>7657.59</v>
      </c>
      <c r="M165" s="23">
        <v>2303.31</v>
      </c>
      <c r="N165" s="23">
        <v>25565.782500000001</v>
      </c>
      <c r="O165" s="23">
        <f t="shared" si="26"/>
        <v>35526.682500000003</v>
      </c>
      <c r="P165" s="23">
        <f t="shared" si="22"/>
        <v>9628.2906599898033</v>
      </c>
      <c r="Q165" s="23">
        <f t="shared" si="23"/>
        <v>44669.566442597898</v>
      </c>
      <c r="R165" s="23">
        <v>538.52727272727304</v>
      </c>
      <c r="S165" s="23"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21"/>
        <v>3659.0546933439568</v>
      </c>
      <c r="X165" s="23">
        <v>854.82146366535505</v>
      </c>
      <c r="Y165" s="23">
        <f t="shared" si="20"/>
        <v>2133.9041432053218</v>
      </c>
      <c r="Z165" s="23">
        <v>1364.27272568128</v>
      </c>
      <c r="AA165" s="23">
        <v>769.63141752404204</v>
      </c>
      <c r="AB165" s="23">
        <v>670.32908647327997</v>
      </c>
      <c r="AC165" s="23">
        <f t="shared" si="27"/>
        <v>2664.9817715496583</v>
      </c>
      <c r="AD165" s="23">
        <v>96.92978115533711</v>
      </c>
      <c r="AE165" s="23">
        <v>96.40857090301003</v>
      </c>
      <c r="AF165" s="23">
        <f t="shared" si="24"/>
        <v>100.54062646862739</v>
      </c>
      <c r="AG165" s="23">
        <f t="shared" si="28"/>
        <v>5297.1783339524372</v>
      </c>
      <c r="AH165" s="23">
        <f t="shared" si="29"/>
        <v>3314.185405301133</v>
      </c>
      <c r="AI165" s="23">
        <f t="shared" si="30"/>
        <v>3562.5600057167389</v>
      </c>
      <c r="AJ165" s="23">
        <f t="shared" si="31"/>
        <v>886.66542368450985</v>
      </c>
      <c r="AK165" s="23">
        <f t="shared" si="32"/>
        <v>2213.3967169289281</v>
      </c>
      <c r="AL165" s="23">
        <f t="shared" si="33"/>
        <v>695.30030389896717</v>
      </c>
      <c r="AM165" s="23">
        <v>4518.7062400000004</v>
      </c>
      <c r="AN165" s="23"/>
      <c r="AO165" s="23">
        <v>53.056472731423995</v>
      </c>
      <c r="AP165" s="23">
        <v>65.5</v>
      </c>
      <c r="AQ165" s="23">
        <v>411.7</v>
      </c>
      <c r="AR165" s="23"/>
      <c r="AS165" s="23">
        <v>62016.534169999999</v>
      </c>
      <c r="AT165" s="23">
        <f t="shared" si="34"/>
        <v>779.76650188107419</v>
      </c>
    </row>
    <row r="166" spans="1:46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79.545002615346363</v>
      </c>
      <c r="F166" s="23">
        <v>49.9</v>
      </c>
      <c r="G166" s="23">
        <v>54.229606134707801</v>
      </c>
      <c r="H166" s="23">
        <v>5.25</v>
      </c>
      <c r="I166" s="23">
        <v>1805.7</v>
      </c>
      <c r="J166" s="23">
        <v>4605.4865</v>
      </c>
      <c r="K166" s="23">
        <v>1513.8235</v>
      </c>
      <c r="L166" s="23">
        <f t="shared" si="25"/>
        <v>7925.01</v>
      </c>
      <c r="M166" s="23">
        <v>2309.4499999999998</v>
      </c>
      <c r="N166" s="23">
        <v>26010.968000000001</v>
      </c>
      <c r="O166" s="23">
        <f t="shared" si="26"/>
        <v>36245.428</v>
      </c>
      <c r="P166" s="23">
        <f t="shared" si="22"/>
        <v>9962.9263177257762</v>
      </c>
      <c r="Q166" s="23">
        <f t="shared" si="23"/>
        <v>45565.939792938399</v>
      </c>
      <c r="R166" s="23">
        <v>538.65263157894697</v>
      </c>
      <c r="S166" s="23"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21"/>
        <v>3466.396884874302</v>
      </c>
      <c r="X166" s="23">
        <v>799.99084569490299</v>
      </c>
      <c r="Y166" s="23">
        <f t="shared" si="20"/>
        <v>1918.899069399137</v>
      </c>
      <c r="Z166" s="23">
        <v>1187.42167052639</v>
      </c>
      <c r="AA166" s="23">
        <v>731.47739887274702</v>
      </c>
      <c r="AB166" s="23">
        <v>747.50696978026201</v>
      </c>
      <c r="AC166" s="23">
        <f t="shared" si="27"/>
        <v>2523.9629587122631</v>
      </c>
      <c r="AD166" s="23">
        <v>95.156433661857335</v>
      </c>
      <c r="AE166" s="23">
        <v>92.231993594385784</v>
      </c>
      <c r="AF166" s="23">
        <f t="shared" si="24"/>
        <v>103.1707436362403</v>
      </c>
      <c r="AG166" s="23">
        <f t="shared" si="28"/>
        <v>5193.7969181618482</v>
      </c>
      <c r="AH166" s="23">
        <f t="shared" si="29"/>
        <v>3286.7496119502889</v>
      </c>
      <c r="AI166" s="23">
        <f t="shared" si="30"/>
        <v>3529.6215886882565</v>
      </c>
      <c r="AJ166" s="23">
        <f t="shared" si="31"/>
        <v>867.36805149530983</v>
      </c>
      <c r="AK166" s="23">
        <f t="shared" si="32"/>
        <v>2080.5134906201806</v>
      </c>
      <c r="AL166" s="23">
        <f t="shared" si="33"/>
        <v>810.46385386357201</v>
      </c>
      <c r="AM166" s="23">
        <v>4309.9456300000002</v>
      </c>
      <c r="AN166" s="23"/>
      <c r="AO166" s="23">
        <v>56.814228239395121</v>
      </c>
      <c r="AP166" s="23">
        <v>62</v>
      </c>
      <c r="AQ166" s="23">
        <v>392.5</v>
      </c>
      <c r="AR166" s="23"/>
      <c r="AS166" s="23">
        <v>62519.325389999998</v>
      </c>
      <c r="AT166" s="23">
        <f t="shared" si="34"/>
        <v>785.96169884264168</v>
      </c>
    </row>
    <row r="167" spans="1:46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79.340846233111705</v>
      </c>
      <c r="F167" s="23">
        <v>48.8</v>
      </c>
      <c r="G167" s="23">
        <v>54.392261565264</v>
      </c>
      <c r="H167" s="23">
        <v>5.25</v>
      </c>
      <c r="I167" s="23">
        <v>1781.4</v>
      </c>
      <c r="J167" s="23">
        <v>4572.5084999999999</v>
      </c>
      <c r="K167" s="23">
        <v>1385.6614999999999</v>
      </c>
      <c r="L167" s="23">
        <f t="shared" si="25"/>
        <v>7739.57</v>
      </c>
      <c r="M167" s="23">
        <v>2313.98</v>
      </c>
      <c r="N167" s="23">
        <v>26344.010999999999</v>
      </c>
      <c r="O167" s="23">
        <f t="shared" si="26"/>
        <v>36397.561000000002</v>
      </c>
      <c r="P167" s="23">
        <f t="shared" si="22"/>
        <v>9754.8367170931524</v>
      </c>
      <c r="Q167" s="23">
        <f t="shared" si="23"/>
        <v>45874.934196013186</v>
      </c>
      <c r="R167" s="23">
        <v>530.95476190476199</v>
      </c>
      <c r="S167" s="23"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21"/>
        <v>3402.605659524681</v>
      </c>
      <c r="X167" s="23">
        <v>915.79328894076298</v>
      </c>
      <c r="Y167" s="23">
        <f t="shared" si="20"/>
        <v>1884.1387560589128</v>
      </c>
      <c r="Z167" s="23">
        <v>1227.7786111540099</v>
      </c>
      <c r="AA167" s="23">
        <v>656.360144904903</v>
      </c>
      <c r="AB167" s="23">
        <v>602.67361452500495</v>
      </c>
      <c r="AC167" s="23">
        <f t="shared" si="27"/>
        <v>2516.7915969849873</v>
      </c>
      <c r="AD167" s="23">
        <v>93.985395188240858</v>
      </c>
      <c r="AE167" s="23">
        <v>91.346808484365127</v>
      </c>
      <c r="AF167" s="23">
        <f t="shared" si="24"/>
        <v>102.88853737492903</v>
      </c>
      <c r="AG167" s="23">
        <f t="shared" si="28"/>
        <v>4672.9849550545514</v>
      </c>
      <c r="AH167" s="23">
        <f t="shared" si="29"/>
        <v>2772.005071649658</v>
      </c>
      <c r="AI167" s="23">
        <f t="shared" si="30"/>
        <v>3473.7412226427209</v>
      </c>
      <c r="AJ167" s="23">
        <f t="shared" si="31"/>
        <v>1002.5454683482561</v>
      </c>
      <c r="AK167" s="23">
        <f t="shared" si="32"/>
        <v>2062.6213299848359</v>
      </c>
      <c r="AL167" s="23">
        <f t="shared" si="33"/>
        <v>659.76428134121215</v>
      </c>
      <c r="AM167" s="23">
        <v>4562.8393770000002</v>
      </c>
      <c r="AN167" s="23"/>
      <c r="AO167" s="23">
        <v>55.698102201384351</v>
      </c>
      <c r="AP167" s="23">
        <v>64.5</v>
      </c>
      <c r="AQ167" s="23">
        <v>490.5</v>
      </c>
      <c r="AR167" s="23"/>
      <c r="AS167" s="23">
        <v>63207.48459</v>
      </c>
      <c r="AT167" s="23">
        <f t="shared" si="34"/>
        <v>796.65755523062865</v>
      </c>
    </row>
    <row r="168" spans="1:46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79.207183310213694</v>
      </c>
      <c r="F168" s="23">
        <v>49.8</v>
      </c>
      <c r="G168" s="23">
        <v>53.770475041996001</v>
      </c>
      <c r="H168" s="23">
        <v>5.25</v>
      </c>
      <c r="I168" s="23">
        <v>1804.2</v>
      </c>
      <c r="J168" s="23">
        <v>4581.5052999999998</v>
      </c>
      <c r="K168" s="23">
        <v>1481.5346999999999</v>
      </c>
      <c r="L168" s="23">
        <f t="shared" si="25"/>
        <v>7867.24</v>
      </c>
      <c r="M168" s="23">
        <v>2304.87</v>
      </c>
      <c r="N168" s="23">
        <v>26760.863000000001</v>
      </c>
      <c r="O168" s="23">
        <f t="shared" si="26"/>
        <v>36932.972999999998</v>
      </c>
      <c r="P168" s="23">
        <f t="shared" si="22"/>
        <v>9932.4829784542108</v>
      </c>
      <c r="Q168" s="23">
        <f t="shared" si="23"/>
        <v>46628.312555128476</v>
      </c>
      <c r="R168" s="23">
        <v>527.43714285714304</v>
      </c>
      <c r="S168" s="23"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21"/>
        <v>3480.2604073645143</v>
      </c>
      <c r="X168" s="23">
        <v>881.17816993729605</v>
      </c>
      <c r="Y168" s="23">
        <f t="shared" si="20"/>
        <v>1903.078678315954</v>
      </c>
      <c r="Z168" s="23">
        <v>1263.28275760206</v>
      </c>
      <c r="AA168" s="23">
        <v>639.79592071389402</v>
      </c>
      <c r="AB168" s="23">
        <v>696.00355911126405</v>
      </c>
      <c r="AC168" s="23">
        <f t="shared" si="27"/>
        <v>2603.5146265692356</v>
      </c>
      <c r="AD168" s="23">
        <v>90.613303980545894</v>
      </c>
      <c r="AE168" s="23">
        <v>91.860328142785534</v>
      </c>
      <c r="AF168" s="23">
        <f t="shared" si="24"/>
        <v>98.64247800171006</v>
      </c>
      <c r="AG168" s="23">
        <f t="shared" si="28"/>
        <v>4538.1941378821093</v>
      </c>
      <c r="AH168" s="23">
        <f t="shared" si="29"/>
        <v>2344.0131275121885</v>
      </c>
      <c r="AI168" s="23">
        <f t="shared" si="30"/>
        <v>3530.6977591477839</v>
      </c>
      <c r="AJ168" s="23">
        <f t="shared" si="31"/>
        <v>959.2586786404828</v>
      </c>
      <c r="AK168" s="23">
        <f t="shared" si="32"/>
        <v>2071.7089921101228</v>
      </c>
      <c r="AL168" s="23">
        <f t="shared" si="33"/>
        <v>757.67589032494254</v>
      </c>
      <c r="AM168" s="23">
        <v>4471.8304619999999</v>
      </c>
      <c r="AN168" s="23"/>
      <c r="AO168" s="23">
        <v>55.984191940071838</v>
      </c>
      <c r="AP168" s="23">
        <v>61.9</v>
      </c>
      <c r="AQ168" s="23">
        <v>479</v>
      </c>
      <c r="AR168" s="23"/>
      <c r="AS168" s="23">
        <v>64563.986140000001</v>
      </c>
      <c r="AT168" s="23">
        <f t="shared" si="34"/>
        <v>815.12791443594404</v>
      </c>
    </row>
    <row r="169" spans="1:46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79.284085265853662</v>
      </c>
      <c r="F169" s="23">
        <v>54.1</v>
      </c>
      <c r="G169" s="23">
        <v>53.120655533269797</v>
      </c>
      <c r="H169" s="23">
        <v>5.25</v>
      </c>
      <c r="I169" s="23">
        <v>1958.1</v>
      </c>
      <c r="J169" s="23">
        <v>4912.8567000000003</v>
      </c>
      <c r="K169" s="23">
        <v>1709.1433</v>
      </c>
      <c r="L169" s="23">
        <f t="shared" si="25"/>
        <v>8580.1</v>
      </c>
      <c r="M169" s="23">
        <v>2282.73</v>
      </c>
      <c r="N169" s="23">
        <v>27389.040000000001</v>
      </c>
      <c r="O169" s="23">
        <f t="shared" si="26"/>
        <v>38251.870000000003</v>
      </c>
      <c r="P169" s="23">
        <f t="shared" si="22"/>
        <v>10821.970098071255</v>
      </c>
      <c r="Q169" s="23">
        <f t="shared" si="23"/>
        <v>48246.593085780922</v>
      </c>
      <c r="R169" s="23">
        <v>527.58210526315804</v>
      </c>
      <c r="S169" s="23"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21"/>
        <v>3202.244575693564</v>
      </c>
      <c r="X169" s="23">
        <v>767.61477272679394</v>
      </c>
      <c r="Y169" s="23">
        <f t="shared" si="20"/>
        <v>1781.5370140529362</v>
      </c>
      <c r="Z169" s="23">
        <v>1153.3593560290301</v>
      </c>
      <c r="AA169" s="23">
        <v>628.17765802390602</v>
      </c>
      <c r="AB169" s="23">
        <v>653.09278891383406</v>
      </c>
      <c r="AC169" s="23">
        <f t="shared" si="27"/>
        <v>2364.8273939861538</v>
      </c>
      <c r="AD169" s="23">
        <v>87.784935410876471</v>
      </c>
      <c r="AE169" s="23">
        <v>91.282519406446994</v>
      </c>
      <c r="AF169" s="23">
        <f t="shared" si="24"/>
        <v>96.168396733226572</v>
      </c>
      <c r="AG169" s="23">
        <f t="shared" si="28"/>
        <v>6610.0484123128726</v>
      </c>
      <c r="AH169" s="23">
        <f t="shared" si="29"/>
        <v>4358.4447912901187</v>
      </c>
      <c r="AI169" s="23">
        <f t="shared" si="30"/>
        <v>3278.8370341569184</v>
      </c>
      <c r="AJ169" s="23">
        <f t="shared" si="31"/>
        <v>840.92198344010626</v>
      </c>
      <c r="AK169" s="23">
        <f t="shared" si="32"/>
        <v>1951.673798704456</v>
      </c>
      <c r="AL169" s="23">
        <f t="shared" si="33"/>
        <v>715.46315018525684</v>
      </c>
      <c r="AM169" s="23">
        <v>4729.781191</v>
      </c>
      <c r="AN169" s="23"/>
      <c r="AO169" s="23">
        <v>70.585339411351285</v>
      </c>
      <c r="AP169" s="23">
        <v>92.1</v>
      </c>
      <c r="AQ169" s="23">
        <v>532.29999999999995</v>
      </c>
      <c r="AR169" s="23"/>
      <c r="AS169" s="23">
        <v>65846.871459999995</v>
      </c>
      <c r="AT169" s="23">
        <f t="shared" si="34"/>
        <v>830.51814546644141</v>
      </c>
    </row>
    <row r="170" spans="1:46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79.526692625908296</v>
      </c>
      <c r="F170" s="23">
        <v>52</v>
      </c>
      <c r="G170" s="23">
        <v>54.702359987693697</v>
      </c>
      <c r="H170" s="23">
        <v>5.09</v>
      </c>
      <c r="I170" s="23">
        <v>1944.3</v>
      </c>
      <c r="J170" s="23">
        <v>5174.8193000000001</v>
      </c>
      <c r="K170" s="23">
        <v>1672.7307000000001</v>
      </c>
      <c r="L170" s="23">
        <f t="shared" si="25"/>
        <v>8791.85</v>
      </c>
      <c r="M170" s="23">
        <v>2275.6999999999998</v>
      </c>
      <c r="N170" s="23">
        <v>28083.585500000001</v>
      </c>
      <c r="O170" s="23">
        <f t="shared" si="26"/>
        <v>39151.135500000004</v>
      </c>
      <c r="P170" s="23">
        <f t="shared" si="22"/>
        <v>11055.218958188865</v>
      </c>
      <c r="Q170" s="23">
        <f t="shared" si="23"/>
        <v>49230.18197696971</v>
      </c>
      <c r="R170" s="23">
        <v>540.51</v>
      </c>
      <c r="S170" s="23"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21"/>
        <v>3202.6963915078613</v>
      </c>
      <c r="X170" s="23">
        <v>783.55438381164095</v>
      </c>
      <c r="Y170" s="23">
        <f t="shared" si="20"/>
        <v>1871.3576570954381</v>
      </c>
      <c r="Z170" s="23">
        <v>1295.9097704649801</v>
      </c>
      <c r="AA170" s="23">
        <v>575.44788663045802</v>
      </c>
      <c r="AB170" s="23">
        <v>547.78435060078198</v>
      </c>
      <c r="AC170" s="23">
        <f t="shared" si="27"/>
        <v>2405.0342915527021</v>
      </c>
      <c r="AD170" s="23">
        <v>80.462213847039152</v>
      </c>
      <c r="AE170" s="23">
        <v>90.469152881373404</v>
      </c>
      <c r="AF170" s="23">
        <f t="shared" si="24"/>
        <v>88.938838581305461</v>
      </c>
      <c r="AG170" s="23">
        <f t="shared" si="28"/>
        <v>6720.4230136889055</v>
      </c>
      <c r="AH170" s="23">
        <f t="shared" si="29"/>
        <v>3910.0161101336012</v>
      </c>
      <c r="AI170" s="23">
        <f t="shared" si="30"/>
        <v>3294.4734014380365</v>
      </c>
      <c r="AJ170" s="23">
        <f t="shared" si="31"/>
        <v>866.10116139704246</v>
      </c>
      <c r="AK170" s="23">
        <f t="shared" si="32"/>
        <v>2068.5035699949945</v>
      </c>
      <c r="AL170" s="23">
        <f t="shared" si="33"/>
        <v>605.49295881996113</v>
      </c>
      <c r="AM170" s="23">
        <v>4760.3642900000004</v>
      </c>
      <c r="AN170" s="23"/>
      <c r="AO170" s="23">
        <v>52.874680274382271</v>
      </c>
      <c r="AP170" s="23">
        <v>56.9</v>
      </c>
      <c r="AQ170" s="23">
        <v>445.2</v>
      </c>
      <c r="AR170" s="23"/>
      <c r="AS170" s="23">
        <v>66333.386469999998</v>
      </c>
      <c r="AT170" s="23">
        <f t="shared" si="34"/>
        <v>834.10216469117734</v>
      </c>
    </row>
    <row r="171" spans="1:46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79.392114203538355</v>
      </c>
      <c r="F171" s="23">
        <v>50.4</v>
      </c>
      <c r="G171" s="23">
        <v>57.919537171103897</v>
      </c>
      <c r="H171" s="23">
        <v>5</v>
      </c>
      <c r="I171" s="23">
        <v>1974</v>
      </c>
      <c r="J171" s="23">
        <v>5245.0043500000002</v>
      </c>
      <c r="K171" s="23">
        <v>1520.4356499999999</v>
      </c>
      <c r="L171" s="23">
        <f t="shared" si="25"/>
        <v>8739.44</v>
      </c>
      <c r="M171" s="23">
        <v>2273.9499999999998</v>
      </c>
      <c r="N171" s="23">
        <v>28586.565999999999</v>
      </c>
      <c r="O171" s="23">
        <f t="shared" si="26"/>
        <v>39599.955999999998</v>
      </c>
      <c r="P171" s="23">
        <f t="shared" si="22"/>
        <v>11007.944665127081</v>
      </c>
      <c r="Q171" s="23">
        <f t="shared" si="23"/>
        <v>49878.953844807809</v>
      </c>
      <c r="R171" s="23">
        <v>542.26649999999995</v>
      </c>
      <c r="S171" s="23"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21"/>
        <v>3101.9923917745359</v>
      </c>
      <c r="X171" s="23">
        <v>797.31730478456302</v>
      </c>
      <c r="Y171" s="23">
        <f t="shared" si="20"/>
        <v>1769.4895447389099</v>
      </c>
      <c r="Z171" s="23">
        <v>1183.04195738369</v>
      </c>
      <c r="AA171" s="23">
        <v>586.44758735521998</v>
      </c>
      <c r="AB171" s="23">
        <v>535.185542251063</v>
      </c>
      <c r="AC171" s="23">
        <f t="shared" si="27"/>
        <v>2306.3554921899799</v>
      </c>
      <c r="AD171" s="23">
        <v>80.670627592080493</v>
      </c>
      <c r="AE171" s="23">
        <v>91.072371064087008</v>
      </c>
      <c r="AF171" s="23">
        <f t="shared" si="24"/>
        <v>88.578595955641831</v>
      </c>
      <c r="AG171" s="23">
        <f t="shared" si="28"/>
        <v>6425.3861634612595</v>
      </c>
      <c r="AH171" s="23">
        <f t="shared" si="29"/>
        <v>4052.0107863628537</v>
      </c>
      <c r="AI171" s="23">
        <f t="shared" si="30"/>
        <v>3176.3783524528576</v>
      </c>
      <c r="AJ171" s="23">
        <f t="shared" si="31"/>
        <v>875.47660774473104</v>
      </c>
      <c r="AK171" s="23">
        <f t="shared" si="32"/>
        <v>1942.9488044115292</v>
      </c>
      <c r="AL171" s="23">
        <f t="shared" si="33"/>
        <v>587.64863152015289</v>
      </c>
      <c r="AM171" s="23">
        <v>4310.8454599999995</v>
      </c>
      <c r="AN171" s="23"/>
      <c r="AO171" s="23">
        <v>52.448788439241916</v>
      </c>
      <c r="AP171" s="23">
        <v>52.7</v>
      </c>
      <c r="AQ171" s="23">
        <v>388.8</v>
      </c>
      <c r="AR171" s="23"/>
      <c r="AS171" s="23">
        <v>67200.451520000002</v>
      </c>
      <c r="AT171" s="23">
        <f t="shared" si="34"/>
        <v>846.43735960623917</v>
      </c>
    </row>
    <row r="172" spans="1:46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79.73084900814294</v>
      </c>
      <c r="F172" s="23">
        <v>48.4</v>
      </c>
      <c r="G172" s="23">
        <v>58.9714223278283</v>
      </c>
      <c r="H172" s="23">
        <v>5</v>
      </c>
      <c r="I172" s="23">
        <v>1967.6</v>
      </c>
      <c r="J172" s="23">
        <v>5356.8644999999997</v>
      </c>
      <c r="K172" s="23">
        <v>1457.0654999999999</v>
      </c>
      <c r="L172" s="23">
        <f t="shared" si="25"/>
        <v>8781.5300000000007</v>
      </c>
      <c r="M172" s="23">
        <v>2277.19</v>
      </c>
      <c r="N172" s="23">
        <v>29060.515500000001</v>
      </c>
      <c r="O172" s="23">
        <f t="shared" si="26"/>
        <v>40119.235500000003</v>
      </c>
      <c r="P172" s="23">
        <f t="shared" si="22"/>
        <v>11013.967754316951</v>
      </c>
      <c r="Q172" s="23">
        <f t="shared" si="23"/>
        <v>50318.334746319597</v>
      </c>
      <c r="R172" s="23">
        <v>538.48772727272706</v>
      </c>
      <c r="S172" s="23"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21"/>
        <v>3765.728061109889</v>
      </c>
      <c r="X172" s="23">
        <v>864.11504572065905</v>
      </c>
      <c r="Y172" s="23">
        <f t="shared" si="20"/>
        <v>2226.332365281557</v>
      </c>
      <c r="Z172" s="23">
        <v>1421.06738616607</v>
      </c>
      <c r="AA172" s="23">
        <v>805.26497911548699</v>
      </c>
      <c r="AB172" s="23">
        <v>675.28065010767295</v>
      </c>
      <c r="AC172" s="23">
        <f t="shared" si="27"/>
        <v>2707.8027488203334</v>
      </c>
      <c r="AD172" s="23">
        <v>87.076714043760319</v>
      </c>
      <c r="AE172" s="23">
        <v>93.499566988954143</v>
      </c>
      <c r="AF172" s="23">
        <f t="shared" si="24"/>
        <v>93.130606748208137</v>
      </c>
      <c r="AG172" s="23">
        <f t="shared" si="28"/>
        <v>6937.6820340263039</v>
      </c>
      <c r="AH172" s="23">
        <f t="shared" si="29"/>
        <v>4314.2928807106127</v>
      </c>
      <c r="AI172" s="23">
        <f t="shared" si="30"/>
        <v>3757.3090882344372</v>
      </c>
      <c r="AJ172" s="23">
        <f t="shared" si="31"/>
        <v>924.19149472932213</v>
      </c>
      <c r="AK172" s="23">
        <f t="shared" si="32"/>
        <v>2381.1151612547806</v>
      </c>
      <c r="AL172" s="23">
        <f t="shared" si="33"/>
        <v>722.22863897054128</v>
      </c>
      <c r="AM172" s="23">
        <v>4891.4988400000002</v>
      </c>
      <c r="AN172" s="23"/>
      <c r="AO172" s="23">
        <v>60.623616784060552</v>
      </c>
      <c r="AP172" s="23">
        <v>67</v>
      </c>
      <c r="AQ172" s="23">
        <v>498.1</v>
      </c>
      <c r="AR172" s="23"/>
      <c r="AS172" s="23">
        <v>67727.891770000002</v>
      </c>
      <c r="AT172" s="23">
        <f t="shared" si="34"/>
        <v>849.45654803052366</v>
      </c>
    </row>
    <row r="173" spans="1:46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80.189514243566975</v>
      </c>
      <c r="F173" s="23">
        <v>49.4</v>
      </c>
      <c r="G173" s="23">
        <v>54.617260882270401</v>
      </c>
      <c r="H173" s="23">
        <v>5</v>
      </c>
      <c r="I173" s="23">
        <v>1972.8</v>
      </c>
      <c r="J173" s="23">
        <v>5462.2137499999999</v>
      </c>
      <c r="K173" s="23">
        <v>1561.0062499999999</v>
      </c>
      <c r="L173" s="23">
        <f t="shared" si="25"/>
        <v>8996.02</v>
      </c>
      <c r="M173" s="23">
        <v>2277.08</v>
      </c>
      <c r="N173" s="23">
        <v>29482.415000000001</v>
      </c>
      <c r="O173" s="23">
        <f t="shared" si="26"/>
        <v>40755.514999999999</v>
      </c>
      <c r="P173" s="23">
        <f t="shared" si="22"/>
        <v>11218.449300834474</v>
      </c>
      <c r="Q173" s="23">
        <f t="shared" si="23"/>
        <v>50823.995362048874</v>
      </c>
      <c r="R173" s="23">
        <v>532.30100000000004</v>
      </c>
      <c r="S173" s="23"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21"/>
        <v>3464.982698158894</v>
      </c>
      <c r="X173" s="23">
        <v>744.95071846646204</v>
      </c>
      <c r="Y173" s="23">
        <f t="shared" si="20"/>
        <v>2097.6005063875218</v>
      </c>
      <c r="Z173" s="23">
        <v>1301.7832121562401</v>
      </c>
      <c r="AA173" s="23">
        <v>795.81729423128195</v>
      </c>
      <c r="AB173" s="23">
        <v>622.43147330491001</v>
      </c>
      <c r="AC173" s="23">
        <f t="shared" si="27"/>
        <v>2453.8495864532879</v>
      </c>
      <c r="AD173" s="23">
        <v>97.187079148387369</v>
      </c>
      <c r="AE173" s="23">
        <v>95.207436691926702</v>
      </c>
      <c r="AF173" s="23">
        <f t="shared" si="24"/>
        <v>102.07929393463917</v>
      </c>
      <c r="AG173" s="23">
        <f t="shared" si="28"/>
        <v>6398.3241640647466</v>
      </c>
      <c r="AH173" s="23">
        <f t="shared" si="29"/>
        <v>4026.8558304199005</v>
      </c>
      <c r="AI173" s="23">
        <f t="shared" si="30"/>
        <v>3413.2489998652927</v>
      </c>
      <c r="AJ173" s="23">
        <f t="shared" si="31"/>
        <v>782.45013661798498</v>
      </c>
      <c r="AK173" s="23">
        <f t="shared" si="32"/>
        <v>2203.1897709576629</v>
      </c>
      <c r="AL173" s="23">
        <f t="shared" si="33"/>
        <v>653.76350307484995</v>
      </c>
      <c r="AM173" s="23">
        <v>4635.5693799999999</v>
      </c>
      <c r="AN173" s="23"/>
      <c r="AO173" s="23">
        <v>56.271303558214392</v>
      </c>
      <c r="AP173" s="23">
        <v>65.599999999999994</v>
      </c>
      <c r="AQ173" s="23">
        <v>454.9</v>
      </c>
      <c r="AR173" s="23"/>
      <c r="AS173" s="23">
        <v>68444.910969999997</v>
      </c>
      <c r="AT173" s="23">
        <f t="shared" si="34"/>
        <v>853.53941367079472</v>
      </c>
    </row>
    <row r="174" spans="1:46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80.687545956282904</v>
      </c>
      <c r="F174" s="23">
        <v>46.7</v>
      </c>
      <c r="G174" s="23">
        <v>55.889676348751998</v>
      </c>
      <c r="H174" s="23">
        <v>5</v>
      </c>
      <c r="I174" s="23">
        <v>1985.9</v>
      </c>
      <c r="J174" s="23">
        <v>5487.3403500000004</v>
      </c>
      <c r="K174" s="23">
        <v>1575.6496500000001</v>
      </c>
      <c r="L174" s="23">
        <f t="shared" si="25"/>
        <v>9048.89</v>
      </c>
      <c r="M174" s="23">
        <v>2292.6799999999998</v>
      </c>
      <c r="N174" s="23">
        <v>29997.855500000001</v>
      </c>
      <c r="O174" s="23">
        <f t="shared" si="26"/>
        <v>41339.425499999998</v>
      </c>
      <c r="P174" s="23">
        <f t="shared" si="22"/>
        <v>11214.729476222705</v>
      </c>
      <c r="Q174" s="23">
        <f t="shared" si="23"/>
        <v>51233.960594610224</v>
      </c>
      <c r="R174" s="23">
        <v>522.01619047619101</v>
      </c>
      <c r="S174" s="23"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21"/>
        <v>4111.3872418345636</v>
      </c>
      <c r="X174" s="23">
        <v>890.94677262471703</v>
      </c>
      <c r="Y174" s="23">
        <f t="shared" si="20"/>
        <v>2473.56248717786</v>
      </c>
      <c r="Z174" s="23">
        <v>1436.6544867800001</v>
      </c>
      <c r="AA174" s="23">
        <v>1036.90800039786</v>
      </c>
      <c r="AB174" s="23">
        <v>746.87798203198599</v>
      </c>
      <c r="AC174" s="23">
        <f t="shared" si="27"/>
        <v>2811.9199515169203</v>
      </c>
      <c r="AD174" s="23">
        <v>96.93284980187174</v>
      </c>
      <c r="AE174" s="23">
        <v>96.878190915481667</v>
      </c>
      <c r="AF174" s="23">
        <f t="shared" si="24"/>
        <v>100.05642021787727</v>
      </c>
      <c r="AG174" s="23">
        <f t="shared" si="28"/>
        <v>6595.8784578585064</v>
      </c>
      <c r="AH174" s="23">
        <f t="shared" si="29"/>
        <v>4163.1212587360014</v>
      </c>
      <c r="AI174" s="23">
        <f t="shared" si="30"/>
        <v>3972.8528325560587</v>
      </c>
      <c r="AJ174" s="23">
        <f t="shared" si="31"/>
        <v>919.65669900049591</v>
      </c>
      <c r="AK174" s="23">
        <f t="shared" si="32"/>
        <v>2553.2707246111167</v>
      </c>
      <c r="AL174" s="23">
        <f t="shared" si="33"/>
        <v>770.94542638969813</v>
      </c>
      <c r="AM174" s="23">
        <v>4777.1447900000003</v>
      </c>
      <c r="AN174" s="23"/>
      <c r="AO174" s="23">
        <v>57.208625659385518</v>
      </c>
      <c r="AP174" s="23">
        <v>67.599999999999994</v>
      </c>
      <c r="AQ174" s="23">
        <v>476.1</v>
      </c>
      <c r="AR174" s="23"/>
      <c r="AS174" s="23">
        <v>69079.919540000003</v>
      </c>
      <c r="AT174" s="23">
        <f t="shared" si="34"/>
        <v>856.14104037106301</v>
      </c>
    </row>
    <row r="175" spans="1:46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81.441002021660111</v>
      </c>
      <c r="F175" s="23">
        <v>46.2</v>
      </c>
      <c r="G175" s="23">
        <v>56.691048080244798</v>
      </c>
      <c r="H175" s="23">
        <v>5</v>
      </c>
      <c r="I175" s="23">
        <v>2006.5</v>
      </c>
      <c r="J175" s="23">
        <v>5406.4358000000002</v>
      </c>
      <c r="K175" s="23">
        <v>1679.8542</v>
      </c>
      <c r="L175" s="23">
        <f t="shared" si="25"/>
        <v>9092.7900000000009</v>
      </c>
      <c r="M175" s="23">
        <v>2317.0500000000002</v>
      </c>
      <c r="N175" s="23">
        <v>30655.1505</v>
      </c>
      <c r="O175" s="23">
        <f t="shared" si="26"/>
        <v>42064.9905</v>
      </c>
      <c r="P175" s="23">
        <f t="shared" si="22"/>
        <v>11164.879820095626</v>
      </c>
      <c r="Q175" s="23">
        <f t="shared" si="23"/>
        <v>51650.875426130391</v>
      </c>
      <c r="R175" s="23">
        <v>526.71904761904796</v>
      </c>
      <c r="S175" s="23"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21"/>
        <v>3755.7111501358613</v>
      </c>
      <c r="X175" s="23">
        <v>844.16049641842699</v>
      </c>
      <c r="Y175" s="23">
        <f t="shared" si="20"/>
        <v>2265.1285711860751</v>
      </c>
      <c r="Z175" s="23">
        <v>1392.5594621313101</v>
      </c>
      <c r="AA175" s="23">
        <v>872.56910905476502</v>
      </c>
      <c r="AB175" s="23">
        <v>646.42208253135902</v>
      </c>
      <c r="AC175" s="23">
        <f t="shared" si="27"/>
        <v>2631.8339257918151</v>
      </c>
      <c r="AD175" s="23">
        <v>95.483293676291566</v>
      </c>
      <c r="AE175" s="23">
        <v>97.641441585650085</v>
      </c>
      <c r="AF175" s="23">
        <f t="shared" si="24"/>
        <v>97.789721378227071</v>
      </c>
      <c r="AG175" s="23">
        <f t="shared" si="28"/>
        <v>6220.0370008231857</v>
      </c>
      <c r="AH175" s="23">
        <f t="shared" si="29"/>
        <v>3994.2497555246405</v>
      </c>
      <c r="AI175" s="23">
        <f t="shared" si="30"/>
        <v>3589.0529450781946</v>
      </c>
      <c r="AJ175" s="23">
        <f t="shared" si="31"/>
        <v>864.55144732571159</v>
      </c>
      <c r="AK175" s="23">
        <f t="shared" si="32"/>
        <v>2319.8434336911414</v>
      </c>
      <c r="AL175" s="23">
        <f t="shared" si="33"/>
        <v>662.03660252631983</v>
      </c>
      <c r="AM175" s="23">
        <v>4705.0791399999998</v>
      </c>
      <c r="AN175" s="23"/>
      <c r="AO175" s="23">
        <v>57.728911802050902</v>
      </c>
      <c r="AP175" s="23">
        <v>66.599999999999994</v>
      </c>
      <c r="AQ175" s="23">
        <v>457.9</v>
      </c>
      <c r="AR175" s="23"/>
      <c r="AS175" s="23">
        <v>69439.255399999995</v>
      </c>
      <c r="AT175" s="23">
        <f t="shared" si="34"/>
        <v>852.63262578144452</v>
      </c>
    </row>
    <row r="176" spans="1:46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82.360163491451999</v>
      </c>
      <c r="F176" s="23">
        <v>43.3</v>
      </c>
      <c r="G176" s="23">
        <v>56.3182835618111</v>
      </c>
      <c r="H176" s="23">
        <v>5.15</v>
      </c>
      <c r="I176" s="23">
        <v>1991.3</v>
      </c>
      <c r="J176" s="23">
        <v>5397.0863499999996</v>
      </c>
      <c r="K176" s="23">
        <v>1752.8036500000001</v>
      </c>
      <c r="L176" s="23">
        <f t="shared" si="25"/>
        <v>9141.19</v>
      </c>
      <c r="M176" s="23">
        <v>2321.37</v>
      </c>
      <c r="N176" s="23">
        <v>31072.552500000002</v>
      </c>
      <c r="O176" s="23">
        <f t="shared" si="26"/>
        <v>42535.112500000003</v>
      </c>
      <c r="P176" s="23">
        <f t="shared" si="22"/>
        <v>11099.043047612146</v>
      </c>
      <c r="Q176" s="23">
        <f t="shared" si="23"/>
        <v>51645.250199648566</v>
      </c>
      <c r="R176" s="23">
        <v>519.80449999999996</v>
      </c>
      <c r="S176" s="23"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21"/>
        <v>4003.8521022883042</v>
      </c>
      <c r="X176" s="23">
        <v>923.37083061241799</v>
      </c>
      <c r="Y176" s="23">
        <f t="shared" si="20"/>
        <v>2449.63612730563</v>
      </c>
      <c r="Z176" s="23">
        <v>1387.88983776499</v>
      </c>
      <c r="AA176" s="23">
        <v>1061.74628954064</v>
      </c>
      <c r="AB176" s="23">
        <v>630.84514437025598</v>
      </c>
      <c r="AC176" s="23">
        <f t="shared" si="27"/>
        <v>2678.2980104408698</v>
      </c>
      <c r="AD176" s="23">
        <v>99.332185094957524</v>
      </c>
      <c r="AE176" s="23">
        <v>97.647361857714927</v>
      </c>
      <c r="AF176" s="23">
        <f t="shared" si="24"/>
        <v>101.72541603294681</v>
      </c>
      <c r="AG176" s="23">
        <f t="shared" si="28"/>
        <v>5504.6049829196481</v>
      </c>
      <c r="AH176" s="23">
        <f t="shared" si="29"/>
        <v>3218.9738360574893</v>
      </c>
      <c r="AI176" s="23">
        <f t="shared" si="30"/>
        <v>3830.1539630238522</v>
      </c>
      <c r="AJ176" s="23">
        <f t="shared" si="31"/>
        <v>945.61779555078101</v>
      </c>
      <c r="AK176" s="23">
        <f t="shared" si="32"/>
        <v>2508.65571860003</v>
      </c>
      <c r="AL176" s="23">
        <f t="shared" si="33"/>
        <v>646.04422727721044</v>
      </c>
      <c r="AM176" s="23">
        <v>4692.5632400000004</v>
      </c>
      <c r="AN176" s="23"/>
      <c r="AO176" s="23">
        <v>55.194668688708674</v>
      </c>
      <c r="AP176" s="23">
        <v>62.7</v>
      </c>
      <c r="AQ176" s="23">
        <v>451.8</v>
      </c>
      <c r="AR176" s="23"/>
      <c r="AS176" s="23">
        <v>69655.278489999997</v>
      </c>
      <c r="AT176" s="23">
        <f t="shared" si="34"/>
        <v>845.73992494841741</v>
      </c>
    </row>
    <row r="177" spans="1:46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83.253690976030569</v>
      </c>
      <c r="F177" s="23">
        <v>41.6</v>
      </c>
      <c r="G177" s="23">
        <v>55.121321536408203</v>
      </c>
      <c r="H177" s="23">
        <v>5.42</v>
      </c>
      <c r="I177" s="23">
        <v>1969.9</v>
      </c>
      <c r="J177" s="23">
        <v>5408.1836000000003</v>
      </c>
      <c r="K177" s="23">
        <v>1743.3664000000001</v>
      </c>
      <c r="L177" s="23">
        <f t="shared" si="25"/>
        <v>9121.4500000000007</v>
      </c>
      <c r="M177" s="23">
        <v>2327.08</v>
      </c>
      <c r="N177" s="23">
        <v>31127.8495</v>
      </c>
      <c r="O177" s="23">
        <f t="shared" si="26"/>
        <v>42576.379500000003</v>
      </c>
      <c r="P177" s="23">
        <f t="shared" si="22"/>
        <v>10956.210941597943</v>
      </c>
      <c r="Q177" s="23">
        <f t="shared" si="23"/>
        <v>51140.530829147378</v>
      </c>
      <c r="R177" s="23">
        <v>522.922727272727</v>
      </c>
      <c r="S177" s="23"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21"/>
        <v>4444.0541270388439</v>
      </c>
      <c r="X177" s="23">
        <v>1082.50407573702</v>
      </c>
      <c r="Y177" s="23">
        <f t="shared" si="20"/>
        <v>2636.9572985447489</v>
      </c>
      <c r="Z177" s="23">
        <v>1679.6015325629101</v>
      </c>
      <c r="AA177" s="23">
        <v>957.355765981839</v>
      </c>
      <c r="AB177" s="23">
        <v>724.592752757075</v>
      </c>
      <c r="AC177" s="23">
        <f t="shared" si="27"/>
        <v>3187.6580461728508</v>
      </c>
      <c r="AD177" s="23">
        <v>96.866972870838964</v>
      </c>
      <c r="AE177" s="23">
        <v>97.131522489228985</v>
      </c>
      <c r="AF177" s="23">
        <f t="shared" si="24"/>
        <v>99.727637731181076</v>
      </c>
      <c r="AG177" s="23">
        <f t="shared" si="28"/>
        <v>5755.3694989970363</v>
      </c>
      <c r="AH177" s="23">
        <f t="shared" si="29"/>
        <v>3461.849281644726</v>
      </c>
      <c r="AI177" s="23">
        <f t="shared" si="30"/>
        <v>4267.4239072226374</v>
      </c>
      <c r="AJ177" s="23">
        <f t="shared" si="31"/>
        <v>1114.4724678407672</v>
      </c>
      <c r="AK177" s="23">
        <f t="shared" si="32"/>
        <v>2714.8316334042474</v>
      </c>
      <c r="AL177" s="23">
        <f t="shared" si="33"/>
        <v>745.99134677151369</v>
      </c>
      <c r="AM177" s="23">
        <v>4724.9122299999999</v>
      </c>
      <c r="AN177" s="23"/>
      <c r="AO177" s="23">
        <v>56.755054682917731</v>
      </c>
      <c r="AP177" s="23">
        <v>65.2</v>
      </c>
      <c r="AQ177" s="23">
        <v>427.5</v>
      </c>
      <c r="AR177" s="23"/>
      <c r="AS177" s="23">
        <v>70294.881179999997</v>
      </c>
      <c r="AT177" s="23">
        <f t="shared" si="34"/>
        <v>844.34552217316684</v>
      </c>
    </row>
    <row r="178" spans="1:46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84.19757093156386</v>
      </c>
      <c r="F178" s="23">
        <v>42.3</v>
      </c>
      <c r="G178" s="23">
        <v>60.453831693155998</v>
      </c>
      <c r="H178" s="23">
        <v>5.62</v>
      </c>
      <c r="I178" s="23">
        <v>2059.3000000000002</v>
      </c>
      <c r="J178" s="23">
        <v>5397.7653499999997</v>
      </c>
      <c r="K178" s="23">
        <v>1952.1646499999999</v>
      </c>
      <c r="L178" s="23">
        <f t="shared" si="25"/>
        <v>9409.23</v>
      </c>
      <c r="M178" s="23">
        <v>2340.96</v>
      </c>
      <c r="N178" s="23">
        <v>31394.433499999999</v>
      </c>
      <c r="O178" s="23">
        <f t="shared" si="26"/>
        <v>43144.623500000002</v>
      </c>
      <c r="P178" s="23">
        <f t="shared" si="22"/>
        <v>11175.179872644856</v>
      </c>
      <c r="Q178" s="23">
        <f t="shared" si="23"/>
        <v>51242.123760397</v>
      </c>
      <c r="R178" s="23">
        <v>516.91117647058798</v>
      </c>
      <c r="S178" s="23"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21"/>
        <v>3912.4337805508258</v>
      </c>
      <c r="X178" s="23">
        <v>957.34819468653302</v>
      </c>
      <c r="Y178" s="23">
        <f t="shared" si="20"/>
        <v>2294.0593551935826</v>
      </c>
      <c r="Z178" s="23">
        <v>1328.9800939608599</v>
      </c>
      <c r="AA178" s="23">
        <v>965.07926123272296</v>
      </c>
      <c r="AB178" s="23">
        <v>661.02623067070999</v>
      </c>
      <c r="AC178" s="23">
        <f t="shared" si="27"/>
        <v>2695.9604756825274</v>
      </c>
      <c r="AD178" s="23">
        <v>98.39080807691542</v>
      </c>
      <c r="AE178" s="23">
        <v>98.671210912323488</v>
      </c>
      <c r="AF178" s="23">
        <f t="shared" si="24"/>
        <v>99.715821025387811</v>
      </c>
      <c r="AG178" s="23">
        <f t="shared" si="28"/>
        <v>5377.5412007632276</v>
      </c>
      <c r="AH178" s="23">
        <f t="shared" si="29"/>
        <v>3502.7072738533952</v>
      </c>
      <c r="AI178" s="23">
        <f t="shared" si="30"/>
        <v>3710.3423613280156</v>
      </c>
      <c r="AJ178" s="23">
        <f t="shared" si="31"/>
        <v>970.24064652171558</v>
      </c>
      <c r="AK178" s="23">
        <f t="shared" si="32"/>
        <v>2324.9530779874794</v>
      </c>
      <c r="AL178" s="23">
        <f t="shared" si="33"/>
        <v>669.92816299587082</v>
      </c>
      <c r="AM178" s="23">
        <v>4425.3258999999998</v>
      </c>
      <c r="AN178" s="23"/>
      <c r="AO178" s="23">
        <v>58.711401092434606</v>
      </c>
      <c r="AP178" s="23">
        <v>63.4</v>
      </c>
      <c r="AQ178" s="23">
        <v>474.5</v>
      </c>
      <c r="AR178" s="23"/>
      <c r="AS178" s="23">
        <v>70780.815530000007</v>
      </c>
      <c r="AT178" s="23">
        <f t="shared" si="34"/>
        <v>840.65151460878781</v>
      </c>
    </row>
    <row r="179" spans="1:46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84.459403780528476</v>
      </c>
      <c r="F179" s="23">
        <v>41.5</v>
      </c>
      <c r="G179" s="23">
        <v>58.444155259911597</v>
      </c>
      <c r="H179" s="23">
        <v>5.75</v>
      </c>
      <c r="I179" s="23">
        <v>2018.9</v>
      </c>
      <c r="J179" s="23">
        <v>5351.5122000000001</v>
      </c>
      <c r="K179" s="23">
        <v>1820.4177999999999</v>
      </c>
      <c r="L179" s="23">
        <f t="shared" si="25"/>
        <v>9190.83</v>
      </c>
      <c r="M179" s="23">
        <v>2357.69</v>
      </c>
      <c r="N179" s="23">
        <v>32192.0455</v>
      </c>
      <c r="O179" s="23">
        <f t="shared" si="26"/>
        <v>43740.565499999997</v>
      </c>
      <c r="P179" s="23">
        <f t="shared" si="22"/>
        <v>10881.949893800791</v>
      </c>
      <c r="Q179" s="23">
        <f t="shared" si="23"/>
        <v>51788.863693215033</v>
      </c>
      <c r="R179" s="23">
        <v>501.44272727272698</v>
      </c>
      <c r="S179" s="23"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21"/>
        <v>4756.5829471670359</v>
      </c>
      <c r="X179" s="23">
        <v>1158.9736611281401</v>
      </c>
      <c r="Y179" s="23">
        <f t="shared" si="20"/>
        <v>2766.2948836759797</v>
      </c>
      <c r="Z179" s="23">
        <v>1652.63172171576</v>
      </c>
      <c r="AA179" s="23">
        <v>1113.6631619602199</v>
      </c>
      <c r="AB179" s="23">
        <v>831.31440236291598</v>
      </c>
      <c r="AC179" s="23">
        <f t="shared" si="27"/>
        <v>3310.4001403140305</v>
      </c>
      <c r="AD179" s="23">
        <v>101.73738393199207</v>
      </c>
      <c r="AE179" s="23">
        <v>100.82692641448337</v>
      </c>
      <c r="AF179" s="23">
        <f t="shared" si="24"/>
        <v>100.90299045094953</v>
      </c>
      <c r="AG179" s="23">
        <f t="shared" si="28"/>
        <v>5703.777757868259</v>
      </c>
      <c r="AH179" s="23">
        <f t="shared" si="29"/>
        <v>3485.2383777288674</v>
      </c>
      <c r="AI179" s="23">
        <f t="shared" si="30"/>
        <v>4387.7795938037752</v>
      </c>
      <c r="AJ179" s="23">
        <f t="shared" si="31"/>
        <v>1149.4684032753164</v>
      </c>
      <c r="AK179" s="23">
        <f t="shared" si="32"/>
        <v>2743.6072704469675</v>
      </c>
      <c r="AL179" s="23">
        <f t="shared" si="33"/>
        <v>824.49642364928945</v>
      </c>
      <c r="AM179" s="23">
        <v>4710.0469599999997</v>
      </c>
      <c r="AN179" s="23"/>
      <c r="AO179" s="23">
        <v>60.674648914837405</v>
      </c>
      <c r="AP179" s="23">
        <v>65.2</v>
      </c>
      <c r="AQ179" s="23">
        <v>482</v>
      </c>
      <c r="AR179" s="23"/>
      <c r="AS179" s="23">
        <v>71674.3946</v>
      </c>
      <c r="AT179" s="23">
        <f t="shared" si="34"/>
        <v>848.62539151056649</v>
      </c>
    </row>
    <row r="180" spans="1:46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85.097506912445766</v>
      </c>
      <c r="F180" s="23">
        <v>43.4</v>
      </c>
      <c r="G180" s="23">
        <v>55.037580355204803</v>
      </c>
      <c r="H180" s="23">
        <v>5.75</v>
      </c>
      <c r="I180" s="23">
        <v>2041.2</v>
      </c>
      <c r="J180" s="23">
        <v>5462.3509000000004</v>
      </c>
      <c r="K180" s="23">
        <v>2066.9791</v>
      </c>
      <c r="L180" s="23">
        <f t="shared" si="25"/>
        <v>9570.5300000000007</v>
      </c>
      <c r="M180" s="23">
        <v>2363.5700000000002</v>
      </c>
      <c r="N180" s="23">
        <v>33221.212500000001</v>
      </c>
      <c r="O180" s="23">
        <f t="shared" si="26"/>
        <v>45155.3125</v>
      </c>
      <c r="P180" s="23">
        <f t="shared" si="22"/>
        <v>11246.545694748527</v>
      </c>
      <c r="Q180" s="23">
        <f t="shared" si="23"/>
        <v>53063.026331028617</v>
      </c>
      <c r="R180" s="23">
        <v>506.95142857142901</v>
      </c>
      <c r="S180" s="23"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21"/>
        <v>4705.0579098572935</v>
      </c>
      <c r="X180" s="23">
        <v>1088.97732473573</v>
      </c>
      <c r="Y180" s="23">
        <f t="shared" si="20"/>
        <v>2692.0392476102102</v>
      </c>
      <c r="Z180" s="23">
        <v>1573.9760318368101</v>
      </c>
      <c r="AA180" s="23">
        <v>1118.0632157734001</v>
      </c>
      <c r="AB180" s="23">
        <v>924.04133751135305</v>
      </c>
      <c r="AC180" s="23">
        <f t="shared" si="27"/>
        <v>3292.9353411905004</v>
      </c>
      <c r="AD180" s="23">
        <v>94.86908980633082</v>
      </c>
      <c r="AE180" s="23">
        <v>104.51954909661688</v>
      </c>
      <c r="AF180" s="23">
        <f t="shared" si="24"/>
        <v>90.766837999496843</v>
      </c>
      <c r="AG180" s="23">
        <f t="shared" si="28"/>
        <v>5704.3192916088774</v>
      </c>
      <c r="AH180" s="23">
        <f t="shared" si="29"/>
        <v>3436.52139783756</v>
      </c>
      <c r="AI180" s="23">
        <f t="shared" si="30"/>
        <v>4220.2617549434844</v>
      </c>
      <c r="AJ180" s="23">
        <f t="shared" si="31"/>
        <v>1041.8886554218575</v>
      </c>
      <c r="AK180" s="23">
        <f t="shared" si="32"/>
        <v>2575.6322820735809</v>
      </c>
      <c r="AL180" s="23">
        <f t="shared" si="33"/>
        <v>884.08469563639051</v>
      </c>
      <c r="AM180" s="23">
        <v>4582.5336399999997</v>
      </c>
      <c r="AN180" s="23"/>
      <c r="AO180" s="23">
        <v>60.159019528293015</v>
      </c>
      <c r="AP180" s="23">
        <v>64.2</v>
      </c>
      <c r="AQ180" s="23">
        <v>469</v>
      </c>
      <c r="AR180" s="23"/>
      <c r="AS180" s="23">
        <v>73075.924140000003</v>
      </c>
      <c r="AT180" s="23">
        <f t="shared" si="34"/>
        <v>858.73166901570448</v>
      </c>
    </row>
    <row r="181" spans="1:46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85.486594188005071</v>
      </c>
      <c r="F181" s="23">
        <v>48.1</v>
      </c>
      <c r="G181" s="23">
        <v>54.939512170608999</v>
      </c>
      <c r="H181" s="23">
        <v>5.88</v>
      </c>
      <c r="I181" s="23">
        <v>2210.3000000000002</v>
      </c>
      <c r="J181" s="23">
        <v>5873.0164999999997</v>
      </c>
      <c r="K181" s="23">
        <v>2046.5435</v>
      </c>
      <c r="L181" s="23">
        <f t="shared" si="25"/>
        <v>10129.86</v>
      </c>
      <c r="M181" s="23">
        <v>2356.44</v>
      </c>
      <c r="N181" s="23">
        <v>34305.203000000001</v>
      </c>
      <c r="O181" s="23">
        <f t="shared" si="26"/>
        <v>46791.503000000004</v>
      </c>
      <c r="P181" s="23">
        <f t="shared" si="22"/>
        <v>11849.647416906168</v>
      </c>
      <c r="Q181" s="23">
        <f t="shared" si="23"/>
        <v>54735.48624138016</v>
      </c>
      <c r="R181" s="23">
        <v>499.27684210526297</v>
      </c>
      <c r="S181" s="23"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21"/>
        <v>4382.5051118871897</v>
      </c>
      <c r="X181" s="23">
        <v>926.38131745036401</v>
      </c>
      <c r="Y181" s="23">
        <f t="shared" si="20"/>
        <v>2468.7351033005398</v>
      </c>
      <c r="Z181" s="23">
        <v>1452.7208183263599</v>
      </c>
      <c r="AA181" s="23">
        <v>1016.01428497418</v>
      </c>
      <c r="AB181" s="23">
        <v>987.38869113628596</v>
      </c>
      <c r="AC181" s="23">
        <f t="shared" si="27"/>
        <v>3091.8367465575898</v>
      </c>
      <c r="AD181" s="23">
        <v>92.040803453409779</v>
      </c>
      <c r="AE181" s="23">
        <v>103.75899346221689</v>
      </c>
      <c r="AF181" s="23">
        <f t="shared" si="24"/>
        <v>88.706338007149014</v>
      </c>
      <c r="AG181" s="23">
        <f t="shared" si="28"/>
        <v>6334.1819965653704</v>
      </c>
      <c r="AH181" s="23">
        <f t="shared" si="29"/>
        <v>4027.9976430565525</v>
      </c>
      <c r="AI181" s="23">
        <f t="shared" si="30"/>
        <v>3959.0313036600678</v>
      </c>
      <c r="AJ181" s="23">
        <f t="shared" si="31"/>
        <v>892.8202621661892</v>
      </c>
      <c r="AK181" s="23">
        <f t="shared" si="32"/>
        <v>2379.2974670668063</v>
      </c>
      <c r="AL181" s="23">
        <f t="shared" si="33"/>
        <v>951.61745328209713</v>
      </c>
      <c r="AM181" s="23">
        <v>4775.9268499999998</v>
      </c>
      <c r="AN181" s="23"/>
      <c r="AO181" s="23">
        <v>76.786858859378924</v>
      </c>
      <c r="AP181" s="23">
        <v>92.5</v>
      </c>
      <c r="AQ181" s="23">
        <v>531.20000000000005</v>
      </c>
      <c r="AR181" s="23"/>
      <c r="AS181" s="23">
        <v>73993.46759</v>
      </c>
      <c r="AT181" s="23">
        <f t="shared" si="34"/>
        <v>865.55638685606084</v>
      </c>
    </row>
    <row r="182" spans="1:46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85.455467205960332</v>
      </c>
      <c r="F182" s="23">
        <v>44.9</v>
      </c>
      <c r="G182" s="23">
        <v>55.870014463149502</v>
      </c>
      <c r="H182" s="23">
        <v>6.17</v>
      </c>
      <c r="I182" s="23">
        <v>2190.6</v>
      </c>
      <c r="J182" s="23">
        <v>6114.3455000000004</v>
      </c>
      <c r="K182" s="23">
        <v>1899.1545000000001</v>
      </c>
      <c r="L182" s="23">
        <f t="shared" si="25"/>
        <v>10204.1</v>
      </c>
      <c r="M182" s="23">
        <v>2362.9</v>
      </c>
      <c r="N182" s="23">
        <v>35106.785000000003</v>
      </c>
      <c r="O182" s="23">
        <f t="shared" si="26"/>
        <v>47673.785000000003</v>
      </c>
      <c r="P182" s="23">
        <f t="shared" si="22"/>
        <v>11940.839285807902</v>
      </c>
      <c r="Q182" s="23">
        <f t="shared" si="23"/>
        <v>55787.870055287531</v>
      </c>
      <c r="R182" s="23">
        <v>480.89636363636401</v>
      </c>
      <c r="S182" s="23"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21"/>
        <v>4593.7051838536872</v>
      </c>
      <c r="X182" s="23">
        <v>995.38932874158399</v>
      </c>
      <c r="Y182" s="23">
        <f t="shared" si="20"/>
        <v>2772.7493798729101</v>
      </c>
      <c r="Z182" s="23">
        <v>1628.3691799256001</v>
      </c>
      <c r="AA182" s="23">
        <v>1144.3801999473101</v>
      </c>
      <c r="AB182" s="23">
        <v>825.56647523919298</v>
      </c>
      <c r="AC182" s="23">
        <f t="shared" si="27"/>
        <v>3107.1191861207299</v>
      </c>
      <c r="AD182" s="23">
        <v>96.470314075034537</v>
      </c>
      <c r="AE182" s="23">
        <v>106.95059568700385</v>
      </c>
      <c r="AF182" s="23">
        <f t="shared" si="24"/>
        <v>90.200819785389157</v>
      </c>
      <c r="AG182" s="23">
        <f t="shared" si="28"/>
        <v>6493.8325356289624</v>
      </c>
      <c r="AH182" s="23">
        <f t="shared" si="29"/>
        <v>3772.3569684158997</v>
      </c>
      <c r="AI182" s="23">
        <f t="shared" si="30"/>
        <v>3975.1993513998373</v>
      </c>
      <c r="AJ182" s="23">
        <f t="shared" si="31"/>
        <v>930.70012592976991</v>
      </c>
      <c r="AK182" s="23">
        <f t="shared" si="32"/>
        <v>2592.5516001682654</v>
      </c>
      <c r="AL182" s="23">
        <f t="shared" si="33"/>
        <v>771.91386353307803</v>
      </c>
      <c r="AM182" s="23">
        <v>4878.25713</v>
      </c>
      <c r="AN182" s="23"/>
      <c r="AO182" s="23">
        <v>57.141102249483957</v>
      </c>
      <c r="AP182" s="23">
        <v>58</v>
      </c>
      <c r="AQ182" s="23">
        <v>437</v>
      </c>
      <c r="AR182" s="23"/>
      <c r="AS182" s="23">
        <v>73906.594459999993</v>
      </c>
      <c r="AT182" s="23">
        <f t="shared" si="34"/>
        <v>864.85507453694163</v>
      </c>
    </row>
    <row r="183" spans="1:46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85.799695007396323</v>
      </c>
      <c r="F183" s="23">
        <v>43.7</v>
      </c>
      <c r="G183" s="23">
        <v>57.130639707808797</v>
      </c>
      <c r="H183" s="23">
        <v>6.25</v>
      </c>
      <c r="I183" s="23">
        <v>2228.8000000000002</v>
      </c>
      <c r="J183" s="23">
        <v>6031.2591000000002</v>
      </c>
      <c r="K183" s="23">
        <v>1896.7409</v>
      </c>
      <c r="L183" s="23">
        <f t="shared" si="25"/>
        <v>10156.800000000001</v>
      </c>
      <c r="M183" s="23">
        <v>2374.6999999999998</v>
      </c>
      <c r="N183" s="23">
        <v>35534.999000000003</v>
      </c>
      <c r="O183" s="23">
        <f t="shared" si="26"/>
        <v>48066.499000000003</v>
      </c>
      <c r="P183" s="23">
        <f t="shared" si="22"/>
        <v>11837.804317514694</v>
      </c>
      <c r="Q183" s="23">
        <f t="shared" si="23"/>
        <v>56021.759746181444</v>
      </c>
      <c r="R183" s="23">
        <v>467.21714285714302</v>
      </c>
      <c r="S183" s="23"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21"/>
        <v>4668.812496839033</v>
      </c>
      <c r="X183" s="23">
        <v>984.92979106043401</v>
      </c>
      <c r="Y183" s="23">
        <f t="shared" si="20"/>
        <v>2952.90563836093</v>
      </c>
      <c r="Z183" s="23">
        <v>1645.18895830062</v>
      </c>
      <c r="AA183" s="23">
        <v>1307.71668006031</v>
      </c>
      <c r="AB183" s="23">
        <v>730.97706741766899</v>
      </c>
      <c r="AC183" s="23">
        <f t="shared" si="27"/>
        <v>3032.6964827033999</v>
      </c>
      <c r="AD183" s="23">
        <v>102.79667444769962</v>
      </c>
      <c r="AE183" s="23">
        <v>107.87908585338612</v>
      </c>
      <c r="AF183" s="23">
        <f t="shared" si="24"/>
        <v>95.288788957116509</v>
      </c>
      <c r="AG183" s="23">
        <f t="shared" si="28"/>
        <v>5953.2473145581871</v>
      </c>
      <c r="AH183" s="23">
        <f t="shared" si="29"/>
        <v>3647.5017382283872</v>
      </c>
      <c r="AI183" s="23">
        <f t="shared" si="30"/>
        <v>4023.4055826748304</v>
      </c>
      <c r="AJ183" s="23">
        <f t="shared" si="31"/>
        <v>912.99419462917047</v>
      </c>
      <c r="AK183" s="23">
        <f t="shared" si="32"/>
        <v>2737.2364300288</v>
      </c>
      <c r="AL183" s="23">
        <f t="shared" si="33"/>
        <v>677.58923023421687</v>
      </c>
      <c r="AM183" s="23">
        <v>4611.1398200000003</v>
      </c>
      <c r="AN183" s="23"/>
      <c r="AO183" s="23">
        <v>56.847820753375267</v>
      </c>
      <c r="AP183" s="23">
        <v>54.7</v>
      </c>
      <c r="AQ183" s="23">
        <v>419.4</v>
      </c>
      <c r="AR183" s="23"/>
      <c r="AS183" s="23">
        <v>74397.298859999995</v>
      </c>
      <c r="AT183" s="23">
        <f t="shared" si="34"/>
        <v>867.10446760430341</v>
      </c>
    </row>
    <row r="184" spans="1:46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86.514700094953568</v>
      </c>
      <c r="F184" s="23">
        <v>41.4</v>
      </c>
      <c r="G184" s="23">
        <v>52.226734497683701</v>
      </c>
      <c r="H184" s="23">
        <v>6.25</v>
      </c>
      <c r="I184" s="23">
        <v>2229.3000000000002</v>
      </c>
      <c r="J184" s="23">
        <v>6007.5789000000004</v>
      </c>
      <c r="K184" s="23">
        <v>1864.8210999999999</v>
      </c>
      <c r="L184" s="23">
        <f t="shared" si="25"/>
        <v>10101.699999999999</v>
      </c>
      <c r="M184" s="23">
        <v>2380.3000000000002</v>
      </c>
      <c r="N184" s="23">
        <v>36025.548000000003</v>
      </c>
      <c r="O184" s="23">
        <f t="shared" si="26"/>
        <v>48507.548000000003</v>
      </c>
      <c r="P184" s="23">
        <f t="shared" si="22"/>
        <v>11676.2815901956</v>
      </c>
      <c r="Q184" s="23">
        <f t="shared" si="23"/>
        <v>56068.561697331097</v>
      </c>
      <c r="R184" s="23">
        <v>442.94200000000001</v>
      </c>
      <c r="S184" s="23"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21"/>
        <v>4785.6785076407623</v>
      </c>
      <c r="X184" s="23">
        <v>1043.9825981726401</v>
      </c>
      <c r="Y184" s="23">
        <f t="shared" si="20"/>
        <v>3005.6197227575299</v>
      </c>
      <c r="Z184" s="23">
        <v>1542.66838106348</v>
      </c>
      <c r="AA184" s="23">
        <v>1462.9513416940499</v>
      </c>
      <c r="AB184" s="23">
        <v>736.07618671059197</v>
      </c>
      <c r="AC184" s="23">
        <f t="shared" si="27"/>
        <v>3005.6179032148102</v>
      </c>
      <c r="AD184" s="23">
        <v>108.05737098538876</v>
      </c>
      <c r="AE184" s="23">
        <v>111.94119193582358</v>
      </c>
      <c r="AF184" s="23">
        <f t="shared" si="24"/>
        <v>96.530480975527368</v>
      </c>
      <c r="AG184" s="23">
        <f t="shared" si="28"/>
        <v>6266.6681179522202</v>
      </c>
      <c r="AH184" s="23">
        <f t="shared" si="29"/>
        <v>3971.2914544536206</v>
      </c>
      <c r="AI184" s="23">
        <f t="shared" si="30"/>
        <v>3991.8899983401211</v>
      </c>
      <c r="AJ184" s="23">
        <f t="shared" si="31"/>
        <v>932.61701087760468</v>
      </c>
      <c r="AK184" s="23">
        <f t="shared" si="32"/>
        <v>2684.9988558998602</v>
      </c>
      <c r="AL184" s="23">
        <f t="shared" si="33"/>
        <v>657.55614531296749</v>
      </c>
      <c r="AM184" s="23">
        <v>4765.3341600000003</v>
      </c>
      <c r="AN184" s="23"/>
      <c r="AO184" s="23">
        <v>63.04738271977137</v>
      </c>
      <c r="AP184" s="23">
        <v>67.599999999999994</v>
      </c>
      <c r="AQ184" s="23">
        <v>453.2</v>
      </c>
      <c r="AR184" s="23"/>
      <c r="AS184" s="23">
        <v>74268.380550000002</v>
      </c>
      <c r="AT184" s="23">
        <f t="shared" si="34"/>
        <v>858.4481072983815</v>
      </c>
    </row>
    <row r="185" spans="1:46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86.846110903782915</v>
      </c>
      <c r="F185" s="23">
        <v>38.9</v>
      </c>
      <c r="G185" s="23">
        <v>53.027595496923198</v>
      </c>
      <c r="H185" s="23">
        <v>6.25</v>
      </c>
      <c r="I185" s="23">
        <v>2213.8000000000002</v>
      </c>
      <c r="J185" s="23">
        <v>6050.2836500000003</v>
      </c>
      <c r="K185" s="23">
        <v>1837.2163499999999</v>
      </c>
      <c r="L185" s="23">
        <f t="shared" si="25"/>
        <v>10101.300000000001</v>
      </c>
      <c r="M185" s="23">
        <v>2392.4</v>
      </c>
      <c r="N185" s="23">
        <v>36664.948499999999</v>
      </c>
      <c r="O185" s="23">
        <f t="shared" si="26"/>
        <v>49158.648499999996</v>
      </c>
      <c r="P185" s="23">
        <f t="shared" si="22"/>
        <v>11631.263501472466</v>
      </c>
      <c r="Q185" s="23">
        <f t="shared" si="23"/>
        <v>56604.317669979515</v>
      </c>
      <c r="R185" s="23">
        <v>446.43363636363603</v>
      </c>
      <c r="S185" s="23"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21"/>
        <v>5548.4447713540048</v>
      </c>
      <c r="X185" s="23">
        <v>1225.8554283078499</v>
      </c>
      <c r="Y185" s="23">
        <f t="shared" si="20"/>
        <v>3423.0433681047098</v>
      </c>
      <c r="Z185" s="23">
        <v>1769.1624497166499</v>
      </c>
      <c r="AA185" s="23">
        <v>1653.8809183880601</v>
      </c>
      <c r="AB185" s="23">
        <v>899.54597494144502</v>
      </c>
      <c r="AC185" s="23">
        <f t="shared" si="27"/>
        <v>3541.9386905500896</v>
      </c>
      <c r="AD185" s="23">
        <v>110.38292957949895</v>
      </c>
      <c r="AE185" s="23">
        <v>115.60702439148372</v>
      </c>
      <c r="AF185" s="23">
        <f t="shared" si="24"/>
        <v>95.481161426407567</v>
      </c>
      <c r="AG185" s="23">
        <f t="shared" si="28"/>
        <v>5698.1323757777736</v>
      </c>
      <c r="AH185" s="23">
        <f t="shared" si="29"/>
        <v>3074.6068690301609</v>
      </c>
      <c r="AI185" s="23">
        <f t="shared" si="30"/>
        <v>4494.3805415693269</v>
      </c>
      <c r="AJ185" s="23">
        <f t="shared" si="31"/>
        <v>1060.3641385636715</v>
      </c>
      <c r="AK185" s="23">
        <f t="shared" si="32"/>
        <v>2960.9302601831096</v>
      </c>
      <c r="AL185" s="23">
        <f t="shared" si="33"/>
        <v>778.10667619580283</v>
      </c>
      <c r="AM185" s="23">
        <v>4449.8717699999997</v>
      </c>
      <c r="AN185" s="23"/>
      <c r="AO185" s="23">
        <v>60.69735564005871</v>
      </c>
      <c r="AP185" s="23">
        <v>63.9</v>
      </c>
      <c r="AQ185" s="23">
        <v>430</v>
      </c>
      <c r="AR185" s="23"/>
      <c r="AS185" s="23">
        <v>76163.724400000006</v>
      </c>
      <c r="AT185" s="23">
        <f t="shared" si="34"/>
        <v>876.99637447648104</v>
      </c>
    </row>
    <row r="186" spans="1:46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87.848582825518093</v>
      </c>
      <c r="F186" s="23">
        <v>36.5</v>
      </c>
      <c r="G186" s="23">
        <v>53.448298140488902</v>
      </c>
      <c r="H186" s="23">
        <v>6.25</v>
      </c>
      <c r="I186" s="23">
        <v>2257.1999999999998</v>
      </c>
      <c r="J186" s="23">
        <v>6158.4199500000004</v>
      </c>
      <c r="K186" s="23">
        <v>2000.7800500000001</v>
      </c>
      <c r="L186" s="23">
        <f t="shared" si="25"/>
        <v>10416.4</v>
      </c>
      <c r="M186" s="23">
        <v>2427.4</v>
      </c>
      <c r="N186" s="23">
        <v>36940.379000000001</v>
      </c>
      <c r="O186" s="23">
        <f t="shared" si="26"/>
        <v>49784.179000000004</v>
      </c>
      <c r="P186" s="23">
        <f t="shared" si="22"/>
        <v>11857.220304496777</v>
      </c>
      <c r="Q186" s="23">
        <f t="shared" si="23"/>
        <v>56670.440659105079</v>
      </c>
      <c r="R186" s="23">
        <v>470.1</v>
      </c>
      <c r="S186" s="23"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si="21"/>
        <v>5523.0681611794407</v>
      </c>
      <c r="X186" s="23">
        <v>1121.8663796380399</v>
      </c>
      <c r="Y186" s="23">
        <f t="shared" si="20"/>
        <v>3408.6736493171202</v>
      </c>
      <c r="Z186" s="23">
        <v>1808.9991181806899</v>
      </c>
      <c r="AA186" s="23">
        <v>1599.67453113643</v>
      </c>
      <c r="AB186" s="23">
        <v>992.52813222428097</v>
      </c>
      <c r="AC186" s="23">
        <f t="shared" ref="AC186:AC217" si="35">V186-AA186</f>
        <v>3583.39369563746</v>
      </c>
      <c r="AD186" s="23">
        <v>108.66379408181891</v>
      </c>
      <c r="AE186" s="23">
        <v>120.32523697362132</v>
      </c>
      <c r="AF186" s="23">
        <f t="shared" si="24"/>
        <v>90.308398150623276</v>
      </c>
      <c r="AG186" s="23">
        <f t="shared" ref="AG186:AG217" si="36">T186/$AD186*100</f>
        <v>5703.123583251986</v>
      </c>
      <c r="AH186" s="23">
        <f t="shared" ref="AH186:AH217" si="37">U186/$AD186*100</f>
        <v>3090.1437571525785</v>
      </c>
      <c r="AI186" s="23">
        <f t="shared" ref="AI186:AI217" si="38">V186/$AE186*100</f>
        <v>4307.5487380175819</v>
      </c>
      <c r="AJ186" s="23">
        <f t="shared" ref="AJ186:AJ217" si="39">X186/$AE186*100</f>
        <v>932.36166232025346</v>
      </c>
      <c r="AK186" s="23">
        <f t="shared" ref="AK186:AK217" si="40">Y186/$AE186*100</f>
        <v>2832.8833876008885</v>
      </c>
      <c r="AL186" s="23">
        <f t="shared" ref="AL186:AL217" si="41">AB186/$AE186*100</f>
        <v>824.87112195912073</v>
      </c>
      <c r="AM186" s="23">
        <v>4619.0074199999999</v>
      </c>
      <c r="AN186" s="23"/>
      <c r="AO186" s="23">
        <v>61.955289845564195</v>
      </c>
      <c r="AP186" s="23">
        <v>71.2</v>
      </c>
      <c r="AQ186" s="23">
        <v>465.9</v>
      </c>
      <c r="AR186" s="23"/>
      <c r="AS186" s="23">
        <v>76697.438510000007</v>
      </c>
      <c r="AT186" s="23">
        <f t="shared" si="34"/>
        <v>873.06403863490755</v>
      </c>
    </row>
    <row r="187" spans="1:46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89.156831570869301</v>
      </c>
      <c r="F187" s="23">
        <v>33.4</v>
      </c>
      <c r="G187" s="23">
        <v>49.562405874550997</v>
      </c>
      <c r="H187" s="23">
        <v>6.58</v>
      </c>
      <c r="I187" s="23">
        <v>2274.1999999999998</v>
      </c>
      <c r="J187" s="23">
        <v>6353.5361000000003</v>
      </c>
      <c r="K187" s="23">
        <v>1863.9639</v>
      </c>
      <c r="L187" s="23">
        <f t="shared" si="25"/>
        <v>10491.7</v>
      </c>
      <c r="M187" s="23">
        <v>2468.3000000000002</v>
      </c>
      <c r="N187" s="23">
        <v>36953.186500000003</v>
      </c>
      <c r="O187" s="23">
        <f t="shared" si="26"/>
        <v>49913.186500000003</v>
      </c>
      <c r="P187" s="23">
        <f t="shared" si="22"/>
        <v>11767.690501271707</v>
      </c>
      <c r="Q187" s="23">
        <f t="shared" si="23"/>
        <v>55983.580417306359</v>
      </c>
      <c r="R187" s="23">
        <v>493.61238095238099</v>
      </c>
      <c r="S187" s="23"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1"/>
        <v>5466.3303914806802</v>
      </c>
      <c r="X187" s="23">
        <v>1122.27107138377</v>
      </c>
      <c r="Y187" s="23">
        <f t="shared" ref="Y187:Y250" si="42">SUM(Z187:AA187)</f>
        <v>3272.00980541955</v>
      </c>
      <c r="Z187" s="23">
        <v>1785.9011628507101</v>
      </c>
      <c r="AA187" s="23">
        <v>1486.10864256884</v>
      </c>
      <c r="AB187" s="23">
        <v>1072.0495146773601</v>
      </c>
      <c r="AC187" s="23">
        <f t="shared" si="35"/>
        <v>3637.3127430439399</v>
      </c>
      <c r="AD187" s="23">
        <v>108.29288067785846</v>
      </c>
      <c r="AE187" s="23">
        <v>125.72789066766202</v>
      </c>
      <c r="AF187" s="23">
        <f t="shared" si="24"/>
        <v>86.132742785059747</v>
      </c>
      <c r="AG187" s="23">
        <f t="shared" si="36"/>
        <v>5385.3727018140389</v>
      </c>
      <c r="AH187" s="23">
        <f t="shared" si="37"/>
        <v>3147.0880413252353</v>
      </c>
      <c r="AI187" s="23">
        <f t="shared" si="38"/>
        <v>4075.0078271459897</v>
      </c>
      <c r="AJ187" s="23">
        <f t="shared" si="39"/>
        <v>892.61902464448553</v>
      </c>
      <c r="AK187" s="23">
        <f t="shared" si="40"/>
        <v>2602.4534318073397</v>
      </c>
      <c r="AL187" s="23">
        <f t="shared" si="41"/>
        <v>852.67438194053614</v>
      </c>
      <c r="AM187" s="23">
        <v>4661.7569400000002</v>
      </c>
      <c r="AN187" s="23"/>
      <c r="AO187" s="23">
        <v>61.550778839522565</v>
      </c>
      <c r="AP187" s="23">
        <v>65.099999999999994</v>
      </c>
      <c r="AQ187" s="23">
        <v>472</v>
      </c>
      <c r="AR187" s="23"/>
      <c r="AS187" s="23">
        <v>77618.964290000004</v>
      </c>
      <c r="AT187" s="23">
        <f t="shared" si="34"/>
        <v>870.58908355555423</v>
      </c>
    </row>
    <row r="188" spans="1:46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90.164796489435901</v>
      </c>
      <c r="F188" s="23">
        <v>31.6</v>
      </c>
      <c r="G188" s="23">
        <v>48.579496443390603</v>
      </c>
      <c r="H188" s="23">
        <v>7.07</v>
      </c>
      <c r="I188" s="23">
        <v>2254.4</v>
      </c>
      <c r="J188" s="23">
        <v>6175.0857999999998</v>
      </c>
      <c r="K188" s="23">
        <v>1520.7141999999999</v>
      </c>
      <c r="L188" s="23">
        <f t="shared" si="25"/>
        <v>9950.2000000000007</v>
      </c>
      <c r="M188" s="23">
        <v>2498.6999999999998</v>
      </c>
      <c r="N188" s="23">
        <v>37144.072</v>
      </c>
      <c r="O188" s="23">
        <f t="shared" si="26"/>
        <v>49592.972000000002</v>
      </c>
      <c r="P188" s="23">
        <f t="shared" si="22"/>
        <v>11035.570851829971</v>
      </c>
      <c r="Q188" s="23">
        <f t="shared" si="23"/>
        <v>55002.588516695127</v>
      </c>
      <c r="R188" s="23">
        <v>502.24136363636399</v>
      </c>
      <c r="S188" s="23"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ref="W188:W251" si="43">SUM(X188:Y188,AB188)</f>
        <v>6193.6009158679899</v>
      </c>
      <c r="X188" s="23">
        <v>1283.21280287115</v>
      </c>
      <c r="Y188" s="23">
        <f t="shared" si="42"/>
        <v>3767.5439236088901</v>
      </c>
      <c r="Z188" s="23">
        <v>2197.61934049707</v>
      </c>
      <c r="AA188" s="23">
        <v>1569.9245831118201</v>
      </c>
      <c r="AB188" s="23">
        <v>1142.8441893879501</v>
      </c>
      <c r="AC188" s="23">
        <f t="shared" si="35"/>
        <v>4221.4029718230104</v>
      </c>
      <c r="AD188" s="23">
        <v>110.4315644459632</v>
      </c>
      <c r="AE188" s="23">
        <v>126.85655915069826</v>
      </c>
      <c r="AF188" s="23">
        <f t="shared" si="24"/>
        <v>87.052309462987154</v>
      </c>
      <c r="AG188" s="23">
        <f t="shared" si="36"/>
        <v>5294.1114070531785</v>
      </c>
      <c r="AH188" s="23">
        <f t="shared" si="37"/>
        <v>2650.8074639377778</v>
      </c>
      <c r="AI188" s="23">
        <f t="shared" si="38"/>
        <v>4565.2566912642396</v>
      </c>
      <c r="AJ188" s="23">
        <f t="shared" si="39"/>
        <v>1011.5462783022258</v>
      </c>
      <c r="AK188" s="23">
        <f t="shared" si="40"/>
        <v>2969.9244160747457</v>
      </c>
      <c r="AL188" s="23">
        <f t="shared" si="41"/>
        <v>900.89483511082574</v>
      </c>
      <c r="AM188" s="23">
        <v>4779.1823800000002</v>
      </c>
      <c r="AN188" s="23"/>
      <c r="AO188" s="23">
        <v>60.257008638525249</v>
      </c>
      <c r="AP188" s="23">
        <v>59.8</v>
      </c>
      <c r="AQ188" s="23">
        <v>431.6</v>
      </c>
      <c r="AR188" s="23"/>
      <c r="AS188" s="23">
        <v>77339.770449999996</v>
      </c>
      <c r="AT188" s="23">
        <f t="shared" si="34"/>
        <v>857.76016207236114</v>
      </c>
    </row>
    <row r="189" spans="1:46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91.000647507284512</v>
      </c>
      <c r="F189" s="23">
        <v>31.7</v>
      </c>
      <c r="G189" s="23">
        <v>50.142214734054299</v>
      </c>
      <c r="H189" s="23">
        <v>7.5</v>
      </c>
      <c r="I189" s="23">
        <v>2232</v>
      </c>
      <c r="J189" s="23">
        <v>5954.4933000000001</v>
      </c>
      <c r="K189" s="23">
        <v>1876.3067000000001</v>
      </c>
      <c r="L189" s="23">
        <f t="shared" si="25"/>
        <v>10062.799999999999</v>
      </c>
      <c r="M189" s="23">
        <v>2523.5</v>
      </c>
      <c r="N189" s="23">
        <v>37322.296999999999</v>
      </c>
      <c r="O189" s="23">
        <f t="shared" si="26"/>
        <v>49908.596999999994</v>
      </c>
      <c r="P189" s="23">
        <f t="shared" si="22"/>
        <v>11057.94329561719</v>
      </c>
      <c r="Q189" s="23">
        <f t="shared" si="23"/>
        <v>54844.221845789456</v>
      </c>
      <c r="R189" s="23">
        <v>516.702</v>
      </c>
      <c r="S189" s="23"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43"/>
        <v>5983.9071312498099</v>
      </c>
      <c r="X189" s="23">
        <v>1252.3683610471901</v>
      </c>
      <c r="Y189" s="23">
        <f t="shared" si="42"/>
        <v>3712.98228872037</v>
      </c>
      <c r="Z189" s="23">
        <v>2129.8683186496401</v>
      </c>
      <c r="AA189" s="23">
        <v>1583.1139700707299</v>
      </c>
      <c r="AB189" s="23">
        <v>1018.55648148225</v>
      </c>
      <c r="AC189" s="23">
        <f t="shared" si="35"/>
        <v>3977.53908312974</v>
      </c>
      <c r="AD189" s="23">
        <v>102.82887664504929</v>
      </c>
      <c r="AE189" s="23">
        <v>119.97008987054657</v>
      </c>
      <c r="AF189" s="23">
        <f t="shared" si="24"/>
        <v>85.712094369527051</v>
      </c>
      <c r="AG189" s="23">
        <f t="shared" si="36"/>
        <v>4903.5725857953166</v>
      </c>
      <c r="AH189" s="23">
        <f t="shared" si="37"/>
        <v>2373.3065991057929</v>
      </c>
      <c r="AI189" s="23">
        <f t="shared" si="38"/>
        <v>4635.0328312670927</v>
      </c>
      <c r="AJ189" s="23">
        <f t="shared" si="39"/>
        <v>1043.9004941969745</v>
      </c>
      <c r="AK189" s="23">
        <f t="shared" si="40"/>
        <v>3094.9233202432824</v>
      </c>
      <c r="AL189" s="23">
        <f t="shared" si="41"/>
        <v>849.00868423231236</v>
      </c>
      <c r="AM189" s="23">
        <v>4757.464782</v>
      </c>
      <c r="AN189" s="23"/>
      <c r="AO189" s="23">
        <v>60.659623834854536</v>
      </c>
      <c r="AP189" s="23">
        <v>65.3</v>
      </c>
      <c r="AQ189" s="23">
        <v>424.2</v>
      </c>
      <c r="AR189" s="23"/>
      <c r="AS189" s="23">
        <v>77620.496840000007</v>
      </c>
      <c r="AT189" s="23">
        <f t="shared" si="34"/>
        <v>852.96642349480601</v>
      </c>
    </row>
    <row r="190" spans="1:46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91.971076947503022</v>
      </c>
      <c r="F190" s="23">
        <v>34.6</v>
      </c>
      <c r="G190" s="23">
        <v>51.112180435032798</v>
      </c>
      <c r="H190" s="23">
        <v>8.15</v>
      </c>
      <c r="I190" s="23">
        <v>2315</v>
      </c>
      <c r="J190" s="23">
        <v>6148.6309000000001</v>
      </c>
      <c r="K190" s="23">
        <v>1729.6691000000001</v>
      </c>
      <c r="L190" s="23">
        <f t="shared" si="25"/>
        <v>10193.299999999999</v>
      </c>
      <c r="M190" s="23">
        <v>2546.6</v>
      </c>
      <c r="N190" s="23">
        <v>37743.864999999998</v>
      </c>
      <c r="O190" s="23">
        <f t="shared" si="26"/>
        <v>50483.764999999999</v>
      </c>
      <c r="P190" s="23">
        <f t="shared" si="22"/>
        <v>11083.158247476347</v>
      </c>
      <c r="Q190" s="23">
        <f t="shared" si="23"/>
        <v>54890.91426951113</v>
      </c>
      <c r="R190" s="23">
        <v>530.16999999999996</v>
      </c>
      <c r="S190" s="23"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43"/>
        <v>5817.6203286026603</v>
      </c>
      <c r="X190" s="23">
        <v>1199.0974665947101</v>
      </c>
      <c r="Y190" s="23">
        <f t="shared" si="42"/>
        <v>3607.7160578071798</v>
      </c>
      <c r="Z190" s="23">
        <v>2118.1741957998001</v>
      </c>
      <c r="AA190" s="23">
        <v>1489.5418620073799</v>
      </c>
      <c r="AB190" s="23">
        <v>1010.80680420077</v>
      </c>
      <c r="AC190" s="23">
        <f t="shared" si="35"/>
        <v>3907.4117672471202</v>
      </c>
      <c r="AD190" s="23">
        <v>96.3106226036018</v>
      </c>
      <c r="AE190" s="23">
        <v>115.84124735196917</v>
      </c>
      <c r="AF190" s="23">
        <f t="shared" si="24"/>
        <v>83.140180898582699</v>
      </c>
      <c r="AG190" s="23">
        <f t="shared" si="36"/>
        <v>4564.4107530689962</v>
      </c>
      <c r="AH190" s="23">
        <f t="shared" si="37"/>
        <v>2042.8224106096598</v>
      </c>
      <c r="AI190" s="23">
        <f t="shared" si="38"/>
        <v>4658.9222341991272</v>
      </c>
      <c r="AJ190" s="23">
        <f t="shared" si="39"/>
        <v>1035.1213354526494</v>
      </c>
      <c r="AK190" s="23">
        <f t="shared" si="40"/>
        <v>3114.3622330356861</v>
      </c>
      <c r="AL190" s="23">
        <f t="shared" si="41"/>
        <v>872.57935088488784</v>
      </c>
      <c r="AM190" s="23">
        <v>4530.5543500000003</v>
      </c>
      <c r="AN190" s="23"/>
      <c r="AO190" s="23">
        <v>62.07582458141659</v>
      </c>
      <c r="AP190" s="23">
        <v>59.1</v>
      </c>
      <c r="AQ190" s="23">
        <v>419.9</v>
      </c>
      <c r="AR190" s="23"/>
      <c r="AS190" s="23">
        <v>78458.922139999995</v>
      </c>
      <c r="AT190" s="23">
        <f t="shared" si="34"/>
        <v>853.08256404113058</v>
      </c>
    </row>
    <row r="191" spans="1:46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92.781293980138301</v>
      </c>
      <c r="F191" s="23">
        <v>34.5</v>
      </c>
      <c r="G191" s="23">
        <v>42.153594305287598</v>
      </c>
      <c r="H191" s="23">
        <v>8.25</v>
      </c>
      <c r="I191" s="23">
        <v>2305.9</v>
      </c>
      <c r="J191" s="23">
        <v>6214.3885</v>
      </c>
      <c r="K191" s="23">
        <v>1896.2114999999999</v>
      </c>
      <c r="L191" s="23">
        <f t="shared" si="25"/>
        <v>10416.5</v>
      </c>
      <c r="M191" s="23">
        <v>2563.5</v>
      </c>
      <c r="N191" s="23">
        <v>39143.106</v>
      </c>
      <c r="O191" s="23">
        <f t="shared" si="26"/>
        <v>52123.106</v>
      </c>
      <c r="P191" s="23">
        <f t="shared" si="22"/>
        <v>11226.939777569669</v>
      </c>
      <c r="Q191" s="23">
        <f t="shared" si="23"/>
        <v>56178.464175287307</v>
      </c>
      <c r="R191" s="23">
        <v>618.39454545454498</v>
      </c>
      <c r="S191" s="23"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43"/>
        <v>5938.0970940747002</v>
      </c>
      <c r="X191" s="23">
        <v>1257.26592005782</v>
      </c>
      <c r="Y191" s="23">
        <f t="shared" si="42"/>
        <v>3576.75553766859</v>
      </c>
      <c r="Z191" s="23">
        <v>2286.7532505759</v>
      </c>
      <c r="AA191" s="23">
        <v>1290.00228709269</v>
      </c>
      <c r="AB191" s="23">
        <v>1104.0756363482899</v>
      </c>
      <c r="AC191" s="23">
        <f t="shared" si="35"/>
        <v>4212.5217664767697</v>
      </c>
      <c r="AD191" s="23">
        <v>78.192130420824753</v>
      </c>
      <c r="AE191" s="23">
        <v>105.27512263812258</v>
      </c>
      <c r="AF191" s="23">
        <f t="shared" si="24"/>
        <v>74.274081531689006</v>
      </c>
      <c r="AG191" s="23">
        <f t="shared" si="36"/>
        <v>5266.2665602380403</v>
      </c>
      <c r="AH191" s="23">
        <f t="shared" si="37"/>
        <v>2186.1374511570443</v>
      </c>
      <c r="AI191" s="23">
        <f t="shared" si="38"/>
        <v>5226.803745918286</v>
      </c>
      <c r="AJ191" s="23">
        <f t="shared" si="39"/>
        <v>1194.2668776360415</v>
      </c>
      <c r="AK191" s="23">
        <f t="shared" si="40"/>
        <v>3397.5315801468973</v>
      </c>
      <c r="AL191" s="23">
        <f t="shared" si="41"/>
        <v>1048.7526479959458</v>
      </c>
      <c r="AM191" s="23">
        <v>4783.0908069999996</v>
      </c>
      <c r="AN191" s="23"/>
      <c r="AO191" s="23">
        <v>62.859524547619003</v>
      </c>
      <c r="AP191" s="23">
        <v>63.8</v>
      </c>
      <c r="AQ191" s="23">
        <v>455.7</v>
      </c>
      <c r="AR191" s="23"/>
      <c r="AS191" s="23">
        <v>80874.16188</v>
      </c>
      <c r="AT191" s="23">
        <f t="shared" si="34"/>
        <v>871.6645178209385</v>
      </c>
    </row>
    <row r="192" spans="1:46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92.660448049846934</v>
      </c>
      <c r="F192" s="23">
        <v>33.5</v>
      </c>
      <c r="G192" s="23">
        <v>39.1618855950842</v>
      </c>
      <c r="H192" s="23">
        <v>8.25</v>
      </c>
      <c r="I192" s="23">
        <v>2331.1</v>
      </c>
      <c r="J192" s="23">
        <v>6159.8162000000002</v>
      </c>
      <c r="K192" s="23">
        <v>1791.8838000000001</v>
      </c>
      <c r="L192" s="23">
        <f t="shared" si="25"/>
        <v>10282.799999999999</v>
      </c>
      <c r="M192" s="23">
        <v>2571.9</v>
      </c>
      <c r="N192" s="23">
        <v>40446.747499999998</v>
      </c>
      <c r="O192" s="23">
        <f t="shared" si="26"/>
        <v>53301.447499999995</v>
      </c>
      <c r="P192" s="23">
        <f t="shared" si="22"/>
        <v>11097.29147269862</v>
      </c>
      <c r="Q192" s="23">
        <f t="shared" si="23"/>
        <v>57523.40790681947</v>
      </c>
      <c r="R192" s="23">
        <v>651.50549999999998</v>
      </c>
      <c r="S192" s="23"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43"/>
        <v>4124.4326192031094</v>
      </c>
      <c r="X192" s="23">
        <v>935.68835670204498</v>
      </c>
      <c r="Y192" s="23">
        <f t="shared" si="42"/>
        <v>2164.6231560914739</v>
      </c>
      <c r="Z192" s="23">
        <v>1527.2534524923201</v>
      </c>
      <c r="AA192" s="23">
        <v>637.36970359915404</v>
      </c>
      <c r="AB192" s="23">
        <v>1024.1211064095901</v>
      </c>
      <c r="AC192" s="23">
        <f t="shared" si="35"/>
        <v>3176.1326160850858</v>
      </c>
      <c r="AD192" s="23">
        <v>67.531874666083311</v>
      </c>
      <c r="AE192" s="23">
        <v>97.649267702075704</v>
      </c>
      <c r="AF192" s="23">
        <f t="shared" si="24"/>
        <v>69.157584337570825</v>
      </c>
      <c r="AG192" s="23">
        <f t="shared" si="36"/>
        <v>5023.7096082066946</v>
      </c>
      <c r="AH192" s="23">
        <f t="shared" si="37"/>
        <v>1959.966138841331</v>
      </c>
      <c r="AI192" s="23">
        <f t="shared" si="38"/>
        <v>3905.3055997502142</v>
      </c>
      <c r="AJ192" s="23">
        <f t="shared" si="39"/>
        <v>958.21338830394041</v>
      </c>
      <c r="AK192" s="23">
        <f t="shared" si="40"/>
        <v>2216.7326054053565</v>
      </c>
      <c r="AL192" s="23">
        <f t="shared" si="41"/>
        <v>1048.7749990446889</v>
      </c>
      <c r="AM192" s="23">
        <v>4661.7495785000001</v>
      </c>
      <c r="AN192" s="23"/>
      <c r="AO192" s="23">
        <v>60.365711063648156</v>
      </c>
      <c r="AP192" s="23">
        <v>62.6</v>
      </c>
      <c r="AQ192" s="23">
        <v>436.2</v>
      </c>
      <c r="AR192" s="23"/>
      <c r="AS192" s="23">
        <v>81508.850699999995</v>
      </c>
      <c r="AT192" s="23">
        <f t="shared" si="34"/>
        <v>879.65094509528046</v>
      </c>
    </row>
    <row r="193" spans="1:46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91.549947190427062</v>
      </c>
      <c r="F193" s="23">
        <v>35.4</v>
      </c>
      <c r="G193" s="23">
        <v>37.237769663498902</v>
      </c>
      <c r="H193" s="23">
        <v>8.25</v>
      </c>
      <c r="I193" s="23">
        <v>2484.8000000000002</v>
      </c>
      <c r="J193" s="23">
        <v>6340.7397000000001</v>
      </c>
      <c r="K193" s="23">
        <v>1982.3603000000001</v>
      </c>
      <c r="L193" s="23">
        <f t="shared" si="25"/>
        <v>10807.900000000001</v>
      </c>
      <c r="M193" s="23">
        <v>2563.5</v>
      </c>
      <c r="N193" s="23">
        <v>40974.224999999999</v>
      </c>
      <c r="O193" s="23">
        <f t="shared" si="26"/>
        <v>54345.625</v>
      </c>
      <c r="P193" s="23">
        <f t="shared" si="22"/>
        <v>11805.468306299725</v>
      </c>
      <c r="Q193" s="23">
        <f t="shared" si="23"/>
        <v>59361.721844535001</v>
      </c>
      <c r="R193" s="23">
        <v>649.31650000000002</v>
      </c>
      <c r="S193" s="23"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43"/>
        <v>4150.0496582842634</v>
      </c>
      <c r="X193" s="23">
        <v>877.89403229158097</v>
      </c>
      <c r="Y193" s="23">
        <f t="shared" si="42"/>
        <v>2375.3775151600048</v>
      </c>
      <c r="Z193" s="23">
        <v>1558.87727936228</v>
      </c>
      <c r="AA193" s="23">
        <v>816.50023579772505</v>
      </c>
      <c r="AB193" s="23">
        <v>896.77811083267795</v>
      </c>
      <c r="AC193" s="23">
        <f t="shared" si="35"/>
        <v>3011.197442180855</v>
      </c>
      <c r="AD193" s="23">
        <v>60.541742932121259</v>
      </c>
      <c r="AE193" s="23">
        <v>88.285464449772405</v>
      </c>
      <c r="AF193" s="23">
        <f t="shared" si="24"/>
        <v>68.574983786334187</v>
      </c>
      <c r="AG193" s="23">
        <f t="shared" si="36"/>
        <v>7003.6496266858212</v>
      </c>
      <c r="AH193" s="23">
        <f t="shared" si="37"/>
        <v>3443.1623829392647</v>
      </c>
      <c r="AI193" s="23">
        <f t="shared" si="38"/>
        <v>4335.5921632560967</v>
      </c>
      <c r="AJ193" s="23">
        <f t="shared" si="39"/>
        <v>994.38116768478312</v>
      </c>
      <c r="AK193" s="23">
        <f t="shared" si="40"/>
        <v>2690.5646699196</v>
      </c>
      <c r="AL193" s="23">
        <f t="shared" si="41"/>
        <v>1015.7709611901914</v>
      </c>
      <c r="AM193" s="23">
        <v>4878.7895289999997</v>
      </c>
      <c r="AN193" s="23"/>
      <c r="AO193" s="23">
        <v>75.928457433413314</v>
      </c>
      <c r="AP193" s="23">
        <v>84.2</v>
      </c>
      <c r="AQ193" s="23">
        <v>482.5</v>
      </c>
      <c r="AR193" s="23"/>
      <c r="AS193" s="23">
        <v>81440.99669</v>
      </c>
      <c r="AT193" s="23">
        <f t="shared" si="34"/>
        <v>889.5799417622809</v>
      </c>
    </row>
    <row r="194" spans="1:46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90.854167591779799</v>
      </c>
      <c r="F194" s="23">
        <v>36.700000000000003</v>
      </c>
      <c r="G194" s="23">
        <v>38.2245906450677</v>
      </c>
      <c r="H194" s="23">
        <v>7.49</v>
      </c>
      <c r="I194" s="23">
        <v>2445.4</v>
      </c>
      <c r="J194" s="23">
        <v>6472.3665499999997</v>
      </c>
      <c r="K194" s="23">
        <v>1835.0334499999999</v>
      </c>
      <c r="L194" s="23">
        <f t="shared" si="25"/>
        <v>10752.8</v>
      </c>
      <c r="M194" s="23">
        <v>2555</v>
      </c>
      <c r="N194" s="23">
        <v>41131.805</v>
      </c>
      <c r="O194" s="23">
        <f t="shared" si="26"/>
        <v>54439.604999999996</v>
      </c>
      <c r="P194" s="23">
        <f t="shared" ref="P194:P257" si="44">L194/$E194*100</f>
        <v>11835.230331220248</v>
      </c>
      <c r="Q194" s="23">
        <f t="shared" ref="Q194:Q257" si="45">O194/$E194*100</f>
        <v>59919.766415784674</v>
      </c>
      <c r="R194" s="23">
        <v>623.00761904761896</v>
      </c>
      <c r="S194" s="23"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43"/>
        <v>3412.5616032766779</v>
      </c>
      <c r="X194" s="23">
        <v>742.77489225008298</v>
      </c>
      <c r="Y194" s="23">
        <f t="shared" si="42"/>
        <v>1865.971368586708</v>
      </c>
      <c r="Z194" s="23">
        <v>1285.5087915948</v>
      </c>
      <c r="AA194" s="23">
        <v>580.46257699190801</v>
      </c>
      <c r="AB194" s="23">
        <v>803.81534243988699</v>
      </c>
      <c r="AC194" s="23">
        <f t="shared" si="35"/>
        <v>2574.9535958700321</v>
      </c>
      <c r="AD194" s="23">
        <v>61.179377350267487</v>
      </c>
      <c r="AE194" s="23">
        <v>87.034013060036926</v>
      </c>
      <c r="AF194" s="23">
        <f t="shared" ref="AF194:AF257" si="46">100*AD194/AE194</f>
        <v>70.293641760567041</v>
      </c>
      <c r="AG194" s="23">
        <f t="shared" si="36"/>
        <v>5969.0187365219781</v>
      </c>
      <c r="AH194" s="23">
        <f t="shared" si="37"/>
        <v>2498.4520919521538</v>
      </c>
      <c r="AI194" s="23">
        <f t="shared" si="38"/>
        <v>3625.4977357935941</v>
      </c>
      <c r="AJ194" s="23">
        <f t="shared" si="39"/>
        <v>853.43059125368552</v>
      </c>
      <c r="AK194" s="23">
        <f t="shared" si="40"/>
        <v>2143.9564866433798</v>
      </c>
      <c r="AL194" s="23">
        <f t="shared" si="41"/>
        <v>923.56460902866468</v>
      </c>
      <c r="AM194" s="23">
        <v>4856.8403040000003</v>
      </c>
      <c r="AN194" s="23">
        <v>86.284801578657095</v>
      </c>
      <c r="AO194" s="23">
        <v>57.796044888149879</v>
      </c>
      <c r="AP194" s="23">
        <v>58.5</v>
      </c>
      <c r="AQ194" s="23">
        <v>430.4</v>
      </c>
      <c r="AR194" s="23">
        <v>10058</v>
      </c>
      <c r="AS194" s="23">
        <v>80991.142949999994</v>
      </c>
      <c r="AT194" s="23">
        <f t="shared" si="34"/>
        <v>891.44114240201145</v>
      </c>
    </row>
    <row r="195" spans="1:46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90.524587781894269</v>
      </c>
      <c r="F195" s="23">
        <v>36.4</v>
      </c>
      <c r="G195" s="23">
        <v>37.408391376458702</v>
      </c>
      <c r="H195" s="23">
        <v>5.88</v>
      </c>
      <c r="I195" s="23">
        <v>2446</v>
      </c>
      <c r="J195" s="23">
        <v>6485.56095</v>
      </c>
      <c r="K195" s="23">
        <v>1603.63905</v>
      </c>
      <c r="L195" s="23">
        <f t="shared" ref="L195:L258" si="47">SUM(I195:K195)</f>
        <v>10535.199999999999</v>
      </c>
      <c r="M195" s="23">
        <v>2541.1999999999998</v>
      </c>
      <c r="N195" s="23">
        <v>40750.097000000002</v>
      </c>
      <c r="O195" s="23">
        <f t="shared" ref="O195:O258" si="48">SUM(L195:N195)</f>
        <v>53826.497000000003</v>
      </c>
      <c r="P195" s="23">
        <f t="shared" si="44"/>
        <v>11637.943080594876</v>
      </c>
      <c r="Q195" s="23">
        <f t="shared" si="45"/>
        <v>59460.637511752124</v>
      </c>
      <c r="R195" s="23">
        <v>605.99800000000005</v>
      </c>
      <c r="S195" s="23"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43"/>
        <v>3013.0353611492815</v>
      </c>
      <c r="X195" s="23">
        <v>689.62338232217303</v>
      </c>
      <c r="Y195" s="23">
        <f t="shared" si="42"/>
        <v>1748.6602103707542</v>
      </c>
      <c r="Z195" s="23">
        <v>1144.4818802253401</v>
      </c>
      <c r="AA195" s="23">
        <v>604.17833014541395</v>
      </c>
      <c r="AB195" s="23">
        <v>574.75176845635394</v>
      </c>
      <c r="AC195" s="23">
        <f t="shared" si="35"/>
        <v>2184.8743092783661</v>
      </c>
      <c r="AD195" s="23">
        <v>61.344509758272721</v>
      </c>
      <c r="AE195" s="23">
        <v>86.047663852450697</v>
      </c>
      <c r="AF195" s="23">
        <f t="shared" si="46"/>
        <v>71.291313455601255</v>
      </c>
      <c r="AG195" s="23">
        <f t="shared" si="36"/>
        <v>5601.0785984367703</v>
      </c>
      <c r="AH195" s="23">
        <f t="shared" si="37"/>
        <v>2663.477661137536</v>
      </c>
      <c r="AI195" s="23">
        <f t="shared" si="38"/>
        <v>3241.2880426437582</v>
      </c>
      <c r="AJ195" s="23">
        <f t="shared" si="39"/>
        <v>801.44346917389555</v>
      </c>
      <c r="AK195" s="23">
        <f t="shared" si="40"/>
        <v>2032.1995183614169</v>
      </c>
      <c r="AL195" s="23">
        <f t="shared" si="41"/>
        <v>667.94581366195291</v>
      </c>
      <c r="AM195" s="23">
        <v>4418.8176567</v>
      </c>
      <c r="AN195" s="23">
        <v>79.639631748502794</v>
      </c>
      <c r="AO195" s="23">
        <v>55.013051124313833</v>
      </c>
      <c r="AP195" s="23">
        <v>52.2</v>
      </c>
      <c r="AQ195" s="23">
        <v>376.7</v>
      </c>
      <c r="AR195" s="23">
        <v>6706</v>
      </c>
      <c r="AS195" s="23">
        <v>80115.570949999994</v>
      </c>
      <c r="AT195" s="23">
        <f t="shared" si="34"/>
        <v>885.0144796353751</v>
      </c>
    </row>
    <row r="196" spans="1:46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90.872477581217893</v>
      </c>
      <c r="F196" s="23">
        <v>36.1</v>
      </c>
      <c r="G196" s="23">
        <v>37.873946212454101</v>
      </c>
      <c r="H196" s="23">
        <v>3.27</v>
      </c>
      <c r="I196" s="23">
        <v>2459.9</v>
      </c>
      <c r="J196" s="23">
        <v>6613.8780500000003</v>
      </c>
      <c r="K196" s="23">
        <v>1568.7219500000001</v>
      </c>
      <c r="L196" s="23">
        <f t="shared" si="47"/>
        <v>10642.5</v>
      </c>
      <c r="M196" s="23">
        <v>2533.6999999999998</v>
      </c>
      <c r="N196" s="23">
        <v>39918.084999999999</v>
      </c>
      <c r="O196" s="23">
        <f t="shared" si="48"/>
        <v>53094.285000000003</v>
      </c>
      <c r="P196" s="23">
        <f t="shared" si="44"/>
        <v>11711.466753493314</v>
      </c>
      <c r="Q196" s="23">
        <f t="shared" si="45"/>
        <v>58427.244874606426</v>
      </c>
      <c r="R196" s="23">
        <v>592.93136363636404</v>
      </c>
      <c r="S196" s="23"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43"/>
        <v>3131.8345852349539</v>
      </c>
      <c r="X196" s="23">
        <v>700.98627528458803</v>
      </c>
      <c r="Y196" s="23">
        <f t="shared" si="42"/>
        <v>1857.5233339532251</v>
      </c>
      <c r="Z196" s="23">
        <v>1187.18034325858</v>
      </c>
      <c r="AA196" s="23">
        <v>670.34299069464498</v>
      </c>
      <c r="AB196" s="23">
        <v>573.324975997141</v>
      </c>
      <c r="AC196" s="23">
        <f t="shared" si="35"/>
        <v>2238.883588251425</v>
      </c>
      <c r="AD196" s="23">
        <v>64.203451771841955</v>
      </c>
      <c r="AE196" s="23">
        <v>85.068765939395405</v>
      </c>
      <c r="AF196" s="23">
        <f t="shared" si="46"/>
        <v>75.472414655199898</v>
      </c>
      <c r="AG196" s="23">
        <f t="shared" si="36"/>
        <v>6695.518424558657</v>
      </c>
      <c r="AH196" s="23">
        <f t="shared" si="37"/>
        <v>3223.9913901973155</v>
      </c>
      <c r="AI196" s="23">
        <f t="shared" si="38"/>
        <v>3419.8528059272162</v>
      </c>
      <c r="AJ196" s="23">
        <f t="shared" si="39"/>
        <v>824.02309184076307</v>
      </c>
      <c r="AK196" s="23">
        <f t="shared" si="40"/>
        <v>2183.5550491899221</v>
      </c>
      <c r="AL196" s="23">
        <f t="shared" si="41"/>
        <v>673.95473493242935</v>
      </c>
      <c r="AM196" s="23">
        <v>4911.5935600000003</v>
      </c>
      <c r="AN196" s="23">
        <v>89.855102892385005</v>
      </c>
      <c r="AO196" s="23">
        <v>60.996688124601853</v>
      </c>
      <c r="AP196" s="23">
        <v>65.7</v>
      </c>
      <c r="AQ196" s="23">
        <v>426.1</v>
      </c>
      <c r="AR196" s="23">
        <v>6703</v>
      </c>
      <c r="AS196" s="23">
        <v>78720.576539999995</v>
      </c>
      <c r="AT196" s="23">
        <f t="shared" si="34"/>
        <v>866.2752313498105</v>
      </c>
    </row>
    <row r="197" spans="1:46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90.735152660432234</v>
      </c>
      <c r="F197" s="23">
        <v>36.299999999999997</v>
      </c>
      <c r="G197" s="23">
        <v>40.135599611762203</v>
      </c>
      <c r="H197" s="23">
        <v>1.92</v>
      </c>
      <c r="I197" s="23">
        <v>2462.6</v>
      </c>
      <c r="J197" s="23">
        <v>6770.0209000000004</v>
      </c>
      <c r="K197" s="23">
        <v>1657.1791000000001</v>
      </c>
      <c r="L197" s="23">
        <f t="shared" si="47"/>
        <v>10889.8</v>
      </c>
      <c r="M197" s="23">
        <v>2549.4</v>
      </c>
      <c r="N197" s="23">
        <v>39593.753499999999</v>
      </c>
      <c r="O197" s="23">
        <f t="shared" si="48"/>
        <v>53032.953499999996</v>
      </c>
      <c r="P197" s="23">
        <f t="shared" si="44"/>
        <v>12001.743184093215</v>
      </c>
      <c r="Q197" s="23">
        <f t="shared" si="45"/>
        <v>58448.078771047905</v>
      </c>
      <c r="R197" s="23">
        <v>583.17571428571398</v>
      </c>
      <c r="S197" s="23"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43"/>
        <v>3426.0722262908839</v>
      </c>
      <c r="X197" s="23">
        <v>699.16407091125905</v>
      </c>
      <c r="Y197" s="23">
        <f t="shared" si="42"/>
        <v>2083.734178054583</v>
      </c>
      <c r="Z197" s="23">
        <v>1224.8146663918899</v>
      </c>
      <c r="AA197" s="23">
        <v>858.91951166269303</v>
      </c>
      <c r="AB197" s="23">
        <v>643.17397732504196</v>
      </c>
      <c r="AC197" s="23">
        <f t="shared" si="35"/>
        <v>2334.3211764045673</v>
      </c>
      <c r="AD197" s="23">
        <v>69.407809276289157</v>
      </c>
      <c r="AE197" s="23">
        <v>85.979867268251539</v>
      </c>
      <c r="AF197" s="23">
        <f t="shared" si="46"/>
        <v>80.725652971458246</v>
      </c>
      <c r="AG197" s="23">
        <f t="shared" si="36"/>
        <v>6292.5814251579959</v>
      </c>
      <c r="AH197" s="23">
        <f t="shared" si="37"/>
        <v>3183.8242704212703</v>
      </c>
      <c r="AI197" s="23">
        <f t="shared" si="38"/>
        <v>3713.9400065652103</v>
      </c>
      <c r="AJ197" s="23">
        <f t="shared" si="39"/>
        <v>813.1718425778829</v>
      </c>
      <c r="AK197" s="23">
        <f t="shared" si="40"/>
        <v>2423.5140670239339</v>
      </c>
      <c r="AL197" s="23">
        <f t="shared" si="41"/>
        <v>748.05183790105355</v>
      </c>
      <c r="AM197" s="23">
        <v>4567.9200199999996</v>
      </c>
      <c r="AN197" s="23">
        <v>85.393609457087507</v>
      </c>
      <c r="AO197" s="23">
        <v>57.631532275367306</v>
      </c>
      <c r="AP197" s="23">
        <v>61.6</v>
      </c>
      <c r="AQ197" s="23">
        <v>425.5</v>
      </c>
      <c r="AR197" s="23">
        <v>11991</v>
      </c>
      <c r="AS197" s="23">
        <v>79048.385209999993</v>
      </c>
      <c r="AT197" s="23">
        <f t="shared" si="34"/>
        <v>871.19912065207109</v>
      </c>
    </row>
    <row r="198" spans="1:46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90.506277792456174</v>
      </c>
      <c r="F198" s="23">
        <v>39</v>
      </c>
      <c r="G198" s="23">
        <v>41.851128876046097</v>
      </c>
      <c r="H198" s="23">
        <v>1.36</v>
      </c>
      <c r="I198" s="23">
        <v>2493.5</v>
      </c>
      <c r="J198" s="23">
        <v>6965.0845499999996</v>
      </c>
      <c r="K198" s="23">
        <v>1875.7154499999999</v>
      </c>
      <c r="L198" s="23">
        <f t="shared" si="47"/>
        <v>11334.3</v>
      </c>
      <c r="M198" s="23">
        <v>2589.9</v>
      </c>
      <c r="N198" s="23">
        <v>39362.999499999998</v>
      </c>
      <c r="O198" s="23">
        <f t="shared" si="48"/>
        <v>53287.199499999995</v>
      </c>
      <c r="P198" s="23">
        <f t="shared" si="44"/>
        <v>12523.219688684103</v>
      </c>
      <c r="Q198" s="23">
        <f t="shared" si="45"/>
        <v>58876.799267112889</v>
      </c>
      <c r="R198" s="23">
        <v>565.71789473684203</v>
      </c>
      <c r="S198" s="23"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43"/>
        <v>2957.7056244507098</v>
      </c>
      <c r="X198" s="23">
        <v>674.55287435578396</v>
      </c>
      <c r="Y198" s="23">
        <f t="shared" si="42"/>
        <v>1745.3944604863759</v>
      </c>
      <c r="Z198" s="23">
        <v>1175.6416727395399</v>
      </c>
      <c r="AA198" s="23">
        <v>569.75278774683602</v>
      </c>
      <c r="AB198" s="23">
        <v>537.75828960854994</v>
      </c>
      <c r="AC198" s="23">
        <f t="shared" si="35"/>
        <v>2205.2326502583742</v>
      </c>
      <c r="AD198" s="23">
        <v>71.783711585406252</v>
      </c>
      <c r="AE198" s="23">
        <v>88.574795609156709</v>
      </c>
      <c r="AF198" s="23">
        <f t="shared" si="46"/>
        <v>81.043045136855369</v>
      </c>
      <c r="AG198" s="23">
        <f t="shared" si="36"/>
        <v>5960.8395194189288</v>
      </c>
      <c r="AH198" s="23">
        <f t="shared" si="37"/>
        <v>3425.4516868093538</v>
      </c>
      <c r="AI198" s="23">
        <f t="shared" si="38"/>
        <v>3132.928977053532</v>
      </c>
      <c r="AJ198" s="23">
        <f t="shared" si="39"/>
        <v>761.56300414431871</v>
      </c>
      <c r="AK198" s="23">
        <f t="shared" si="40"/>
        <v>1970.5317392862717</v>
      </c>
      <c r="AL198" s="23">
        <f t="shared" si="41"/>
        <v>607.12337624966244</v>
      </c>
      <c r="AM198" s="23">
        <v>4700.3175099999999</v>
      </c>
      <c r="AN198" s="23">
        <v>86.388063151415693</v>
      </c>
      <c r="AO198" s="23">
        <v>60.943394107129897</v>
      </c>
      <c r="AP198" s="23">
        <v>74.5</v>
      </c>
      <c r="AQ198" s="23">
        <v>456.2</v>
      </c>
      <c r="AR198" s="23">
        <v>4658</v>
      </c>
      <c r="AS198" s="23">
        <v>78911.038440000004</v>
      </c>
      <c r="AT198" s="23">
        <f t="shared" si="34"/>
        <v>871.88469534626415</v>
      </c>
    </row>
    <row r="199" spans="1:46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90.817547612903624</v>
      </c>
      <c r="F199" s="23">
        <v>40.4</v>
      </c>
      <c r="G199" s="23">
        <v>43.914846484218103</v>
      </c>
      <c r="H199" s="23">
        <v>1.04</v>
      </c>
      <c r="I199" s="23">
        <v>2504.8000000000002</v>
      </c>
      <c r="J199" s="23">
        <v>7202.7767999999996</v>
      </c>
      <c r="K199" s="23">
        <v>1907.3232</v>
      </c>
      <c r="L199" s="23">
        <f t="shared" si="47"/>
        <v>11614.9</v>
      </c>
      <c r="M199" s="23">
        <v>2627.5</v>
      </c>
      <c r="N199" s="23">
        <v>38951.326500000003</v>
      </c>
      <c r="O199" s="23">
        <f t="shared" si="48"/>
        <v>53193.726500000004</v>
      </c>
      <c r="P199" s="23">
        <f t="shared" si="44"/>
        <v>12789.26848972711</v>
      </c>
      <c r="Q199" s="23">
        <f t="shared" si="45"/>
        <v>58572.079843787898</v>
      </c>
      <c r="R199" s="23">
        <v>553.08000000000004</v>
      </c>
      <c r="S199" s="23"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43"/>
        <v>3195.5813950424654</v>
      </c>
      <c r="X199" s="23">
        <v>734.62469717208603</v>
      </c>
      <c r="Y199" s="23">
        <f t="shared" si="42"/>
        <v>1865.3633513844979</v>
      </c>
      <c r="Z199" s="23">
        <v>1185.6977786913401</v>
      </c>
      <c r="AA199" s="23">
        <v>679.66557269315797</v>
      </c>
      <c r="AB199" s="23">
        <v>595.59334648588106</v>
      </c>
      <c r="AC199" s="23">
        <f t="shared" si="35"/>
        <v>2326.219101368732</v>
      </c>
      <c r="AD199" s="23">
        <v>75.801906987653823</v>
      </c>
      <c r="AE199" s="23">
        <v>91.908568251973364</v>
      </c>
      <c r="AF199" s="23">
        <f t="shared" si="46"/>
        <v>82.47534308209211</v>
      </c>
      <c r="AG199" s="23">
        <f t="shared" si="36"/>
        <v>5866.1461751869447</v>
      </c>
      <c r="AH199" s="23">
        <f t="shared" si="37"/>
        <v>3387.1575156941562</v>
      </c>
      <c r="AI199" s="23">
        <f t="shared" si="38"/>
        <v>3270.5162654923101</v>
      </c>
      <c r="AJ199" s="23">
        <f t="shared" si="39"/>
        <v>799.29946809536216</v>
      </c>
      <c r="AK199" s="23">
        <f t="shared" si="40"/>
        <v>2029.5859100649704</v>
      </c>
      <c r="AL199" s="23">
        <f t="shared" si="41"/>
        <v>648.02809772101216</v>
      </c>
      <c r="AM199" s="23">
        <v>4671.4501490000002</v>
      </c>
      <c r="AN199" s="23">
        <v>87.770935359482607</v>
      </c>
      <c r="AO199" s="23">
        <v>58.580468841179616</v>
      </c>
      <c r="AP199" s="23">
        <v>65.599999999999994</v>
      </c>
      <c r="AQ199" s="23">
        <v>466.2</v>
      </c>
      <c r="AR199" s="23">
        <v>11584</v>
      </c>
      <c r="AS199" s="23">
        <v>77560.480689999997</v>
      </c>
      <c r="AT199" s="23">
        <f t="shared" si="34"/>
        <v>854.02527076144008</v>
      </c>
    </row>
    <row r="200" spans="1:46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90.423882839984799</v>
      </c>
      <c r="F200" s="23">
        <v>41</v>
      </c>
      <c r="G200" s="23">
        <v>46.928962537843098</v>
      </c>
      <c r="H200" s="23">
        <v>0.57999999999999996</v>
      </c>
      <c r="I200" s="23">
        <v>2487</v>
      </c>
      <c r="J200" s="23">
        <v>7152.0186000000003</v>
      </c>
      <c r="K200" s="23">
        <v>1963.0814</v>
      </c>
      <c r="L200" s="23">
        <f t="shared" si="47"/>
        <v>11602.099999999999</v>
      </c>
      <c r="M200" s="23">
        <v>2640.4</v>
      </c>
      <c r="N200" s="23">
        <v>39030.711499999998</v>
      </c>
      <c r="O200" s="23">
        <f t="shared" si="48"/>
        <v>53273.211499999998</v>
      </c>
      <c r="P200" s="23">
        <f t="shared" si="44"/>
        <v>12830.791640004241</v>
      </c>
      <c r="Q200" s="23">
        <f t="shared" si="45"/>
        <v>58914.978904713607</v>
      </c>
      <c r="R200" s="23">
        <v>540.42045454545496</v>
      </c>
      <c r="S200" s="23"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43"/>
        <v>3961.422736309004</v>
      </c>
      <c r="X200" s="23">
        <v>875.54000999801701</v>
      </c>
      <c r="Y200" s="23">
        <f t="shared" si="42"/>
        <v>2307.39300680727</v>
      </c>
      <c r="Z200" s="23">
        <v>1300.2673482600201</v>
      </c>
      <c r="AA200" s="23">
        <v>1007.1256585472501</v>
      </c>
      <c r="AB200" s="23">
        <v>778.48971950371697</v>
      </c>
      <c r="AC200" s="23">
        <f t="shared" si="35"/>
        <v>2730.0667152404899</v>
      </c>
      <c r="AD200" s="23">
        <v>77.708154963609417</v>
      </c>
      <c r="AE200" s="23">
        <v>90.7797094362123</v>
      </c>
      <c r="AF200" s="23">
        <f t="shared" si="46"/>
        <v>85.600797189389766</v>
      </c>
      <c r="AG200" s="23">
        <f t="shared" si="36"/>
        <v>6113.5125330006776</v>
      </c>
      <c r="AH200" s="23">
        <f t="shared" si="37"/>
        <v>3655.4347510452594</v>
      </c>
      <c r="AI200" s="23">
        <f t="shared" si="38"/>
        <v>4116.7705834239687</v>
      </c>
      <c r="AJ200" s="23">
        <f t="shared" si="39"/>
        <v>964.46663625116378</v>
      </c>
      <c r="AK200" s="23">
        <f t="shared" si="40"/>
        <v>2541.7497160294324</v>
      </c>
      <c r="AL200" s="23">
        <f t="shared" si="41"/>
        <v>857.55916640241537</v>
      </c>
      <c r="AM200" s="23">
        <v>4698.1276453</v>
      </c>
      <c r="AN200" s="23">
        <v>84.337380443678796</v>
      </c>
      <c r="AO200" s="23">
        <v>60.156721811783655</v>
      </c>
      <c r="AP200" s="23">
        <v>64.900000000000006</v>
      </c>
      <c r="AQ200" s="23">
        <v>421.6</v>
      </c>
      <c r="AR200" s="23">
        <v>19725</v>
      </c>
      <c r="AS200" s="23">
        <v>78038.632670000006</v>
      </c>
      <c r="AT200" s="23">
        <f t="shared" si="34"/>
        <v>863.03120612613066</v>
      </c>
    </row>
    <row r="201" spans="1:46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90.094303030099255</v>
      </c>
      <c r="F201" s="23">
        <v>44.6</v>
      </c>
      <c r="G201" s="23">
        <v>49.728331869889303</v>
      </c>
      <c r="H201" s="23">
        <v>0.5</v>
      </c>
      <c r="I201" s="23">
        <v>2505.8000000000002</v>
      </c>
      <c r="J201" s="23">
        <v>7240.8867499999997</v>
      </c>
      <c r="K201" s="23">
        <v>2001.51325</v>
      </c>
      <c r="L201" s="23">
        <f t="shared" si="47"/>
        <v>11748.2</v>
      </c>
      <c r="M201" s="23">
        <v>2652.7</v>
      </c>
      <c r="N201" s="23">
        <v>38922.2065</v>
      </c>
      <c r="O201" s="23">
        <f t="shared" si="48"/>
        <v>53323.106500000002</v>
      </c>
      <c r="P201" s="23">
        <f t="shared" si="44"/>
        <v>13039.892207252095</v>
      </c>
      <c r="Q201" s="23">
        <f t="shared" si="45"/>
        <v>59185.880468141804</v>
      </c>
      <c r="R201" s="23">
        <v>546.88428571428597</v>
      </c>
      <c r="S201" s="23"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43"/>
        <v>3446.1597504136853</v>
      </c>
      <c r="X201" s="23">
        <v>807.02691354240403</v>
      </c>
      <c r="Y201" s="23">
        <f t="shared" si="42"/>
        <v>2001.207018562307</v>
      </c>
      <c r="Z201" s="23">
        <v>1291.9813190013299</v>
      </c>
      <c r="AA201" s="23">
        <v>709.22569956097698</v>
      </c>
      <c r="AB201" s="23">
        <v>637.92581830897404</v>
      </c>
      <c r="AC201" s="23">
        <f t="shared" si="35"/>
        <v>2541.3336785845231</v>
      </c>
      <c r="AD201" s="23">
        <v>84.485567437864106</v>
      </c>
      <c r="AE201" s="23">
        <v>93.186382838782833</v>
      </c>
      <c r="AF201" s="23">
        <f t="shared" si="46"/>
        <v>90.6629969574293</v>
      </c>
      <c r="AG201" s="23">
        <f t="shared" si="36"/>
        <v>5529.197198762542</v>
      </c>
      <c r="AH201" s="23">
        <f t="shared" si="37"/>
        <v>3343.8902749637637</v>
      </c>
      <c r="AI201" s="23">
        <f t="shared" si="38"/>
        <v>3488.2343096942955</v>
      </c>
      <c r="AJ201" s="23">
        <f t="shared" si="39"/>
        <v>866.0352392243849</v>
      </c>
      <c r="AK201" s="23">
        <f t="shared" si="40"/>
        <v>2147.5316002172726</v>
      </c>
      <c r="AL201" s="23">
        <f t="shared" si="41"/>
        <v>684.56978248916266</v>
      </c>
      <c r="AM201" s="23">
        <v>4791.0580300000001</v>
      </c>
      <c r="AN201" s="23">
        <v>88.420194167032804</v>
      </c>
      <c r="AO201" s="23">
        <v>62.289220123854953</v>
      </c>
      <c r="AP201" s="23">
        <v>71.3</v>
      </c>
      <c r="AQ201" s="23">
        <v>460.2</v>
      </c>
      <c r="AR201" s="23">
        <v>16437</v>
      </c>
      <c r="AS201" s="23">
        <v>78964.423890000005</v>
      </c>
      <c r="AT201" s="23">
        <f t="shared" si="34"/>
        <v>876.46411853165773</v>
      </c>
    </row>
    <row r="202" spans="1:46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90.982337517846403</v>
      </c>
      <c r="F202" s="23">
        <v>48.7</v>
      </c>
      <c r="G202" s="23">
        <v>52.4105735585456</v>
      </c>
      <c r="H202" s="23">
        <v>0.5</v>
      </c>
      <c r="I202" s="23">
        <v>2612.6</v>
      </c>
      <c r="J202" s="23">
        <v>7467.1873500000002</v>
      </c>
      <c r="K202" s="23">
        <v>2217.61265</v>
      </c>
      <c r="L202" s="23">
        <f t="shared" si="47"/>
        <v>12297.400000000001</v>
      </c>
      <c r="M202" s="23">
        <v>2663.4</v>
      </c>
      <c r="N202" s="23">
        <v>38276.271000000001</v>
      </c>
      <c r="O202" s="23">
        <f t="shared" si="48"/>
        <v>53237.071000000004</v>
      </c>
      <c r="P202" s="23">
        <f t="shared" si="44"/>
        <v>13516.249785940965</v>
      </c>
      <c r="Q202" s="23">
        <f t="shared" si="45"/>
        <v>58513.632923046658</v>
      </c>
      <c r="R202" s="23">
        <v>549.07095238095201</v>
      </c>
      <c r="S202" s="23"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43"/>
        <v>3450.039921757093</v>
      </c>
      <c r="X202" s="23">
        <v>919.94868333040301</v>
      </c>
      <c r="Y202" s="23">
        <f t="shared" si="42"/>
        <v>1961.993769803147</v>
      </c>
      <c r="Z202" s="23">
        <v>1250.51851665186</v>
      </c>
      <c r="AA202" s="23">
        <v>711.47525315128701</v>
      </c>
      <c r="AB202" s="23">
        <v>568.09746862354302</v>
      </c>
      <c r="AC202" s="23">
        <f t="shared" si="35"/>
        <v>2536.1171066984734</v>
      </c>
      <c r="AD202" s="23">
        <v>85.290222054986188</v>
      </c>
      <c r="AE202" s="23">
        <v>92.773430862776806</v>
      </c>
      <c r="AF202" s="23">
        <f t="shared" si="46"/>
        <v>91.933888034323971</v>
      </c>
      <c r="AG202" s="23">
        <f t="shared" si="36"/>
        <v>5163.1912451058788</v>
      </c>
      <c r="AH202" s="23">
        <f t="shared" si="37"/>
        <v>2959.0146889345069</v>
      </c>
      <c r="AI202" s="23">
        <f t="shared" si="38"/>
        <v>3500.562962528943</v>
      </c>
      <c r="AJ202" s="23">
        <f t="shared" si="39"/>
        <v>991.60791486855646</v>
      </c>
      <c r="AK202" s="23">
        <f t="shared" si="40"/>
        <v>2114.8229094870649</v>
      </c>
      <c r="AL202" s="23">
        <f t="shared" si="41"/>
        <v>612.34931525150591</v>
      </c>
      <c r="AM202" s="23">
        <v>4626.7708156999997</v>
      </c>
      <c r="AN202" s="23">
        <v>87.954279489322104</v>
      </c>
      <c r="AO202" s="23">
        <v>62.943031405999413</v>
      </c>
      <c r="AP202" s="23">
        <v>63.4</v>
      </c>
      <c r="AQ202" s="23">
        <v>463.6</v>
      </c>
      <c r="AR202" s="23">
        <v>29587</v>
      </c>
      <c r="AS202" s="23">
        <v>78381.771059999999</v>
      </c>
      <c r="AT202" s="23">
        <f t="shared" si="34"/>
        <v>861.50535585684668</v>
      </c>
    </row>
    <row r="203" spans="1:46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90.982337517846403</v>
      </c>
      <c r="F203" s="23">
        <v>52.3</v>
      </c>
      <c r="G203" s="23">
        <v>53.5875641295248</v>
      </c>
      <c r="H203" s="23">
        <v>0.5</v>
      </c>
      <c r="I203" s="23">
        <v>2571.1999999999998</v>
      </c>
      <c r="J203" s="23">
        <v>7491.8482999999997</v>
      </c>
      <c r="K203" s="23">
        <v>2281.1516999999999</v>
      </c>
      <c r="L203" s="23">
        <f t="shared" si="47"/>
        <v>12344.199999999999</v>
      </c>
      <c r="M203" s="23">
        <v>2670.1</v>
      </c>
      <c r="N203" s="23">
        <v>37715.618499999997</v>
      </c>
      <c r="O203" s="23">
        <f t="shared" si="48"/>
        <v>52729.9185</v>
      </c>
      <c r="P203" s="23">
        <f t="shared" si="44"/>
        <v>13567.688341243875</v>
      </c>
      <c r="Q203" s="23">
        <f t="shared" si="45"/>
        <v>57956.214292314602</v>
      </c>
      <c r="R203" s="23">
        <v>545.83285714285705</v>
      </c>
      <c r="S203" s="23"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43"/>
        <v>4142.075939572338</v>
      </c>
      <c r="X203" s="23">
        <v>1050.99472474344</v>
      </c>
      <c r="Y203" s="23">
        <f t="shared" si="42"/>
        <v>2413.5277529722143</v>
      </c>
      <c r="Z203" s="23">
        <v>1629.7029998743101</v>
      </c>
      <c r="AA203" s="23">
        <v>783.82475309790402</v>
      </c>
      <c r="AB203" s="23">
        <v>677.55346185668395</v>
      </c>
      <c r="AC203" s="23">
        <f t="shared" si="35"/>
        <v>3108.7460594735358</v>
      </c>
      <c r="AD203" s="23">
        <v>86.652296604299266</v>
      </c>
      <c r="AE203" s="23">
        <v>94.749324294376549</v>
      </c>
      <c r="AF203" s="23">
        <f t="shared" si="46"/>
        <v>91.454263394089608</v>
      </c>
      <c r="AG203" s="23">
        <f t="shared" si="36"/>
        <v>6629.1775152220307</v>
      </c>
      <c r="AH203" s="23">
        <f t="shared" si="37"/>
        <v>4375.0359564213049</v>
      </c>
      <c r="AI203" s="23">
        <f t="shared" si="38"/>
        <v>4108.283453798168</v>
      </c>
      <c r="AJ203" s="23">
        <f t="shared" si="39"/>
        <v>1109.2371714209864</v>
      </c>
      <c r="AK203" s="23">
        <f t="shared" si="40"/>
        <v>2547.2770079854376</v>
      </c>
      <c r="AL203" s="23">
        <f t="shared" si="41"/>
        <v>715.10110167286678</v>
      </c>
      <c r="AM203" s="23">
        <v>4785.9764999999998</v>
      </c>
      <c r="AN203" s="23">
        <v>94.759082761340196</v>
      </c>
      <c r="AO203" s="23">
        <v>64.556331914404964</v>
      </c>
      <c r="AP203" s="23">
        <v>69.8</v>
      </c>
      <c r="AQ203" s="23">
        <v>495.1</v>
      </c>
      <c r="AR203" s="23">
        <v>13593</v>
      </c>
      <c r="AS203" s="23">
        <v>78735.257830000002</v>
      </c>
      <c r="AT203" s="23">
        <f t="shared" si="34"/>
        <v>865.39057995246492</v>
      </c>
    </row>
    <row r="204" spans="1:46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90.561207760770429</v>
      </c>
      <c r="F204" s="23">
        <v>52.5</v>
      </c>
      <c r="G204" s="23">
        <v>53.381794313451998</v>
      </c>
      <c r="H204" s="23">
        <v>0.5</v>
      </c>
      <c r="I204" s="23">
        <v>2585.4</v>
      </c>
      <c r="J204" s="23">
        <v>7611.9997437954999</v>
      </c>
      <c r="K204" s="23">
        <v>2125.0002562045001</v>
      </c>
      <c r="L204" s="23">
        <f t="shared" si="47"/>
        <v>12322.400000000001</v>
      </c>
      <c r="M204" s="23">
        <v>2643.8</v>
      </c>
      <c r="N204" s="23">
        <v>37243.563499999997</v>
      </c>
      <c r="O204" s="23">
        <f t="shared" si="48"/>
        <v>52209.763500000001</v>
      </c>
      <c r="P204" s="23">
        <f t="shared" si="44"/>
        <v>13606.708992388079</v>
      </c>
      <c r="Q204" s="23">
        <f t="shared" si="45"/>
        <v>57651.355134219375</v>
      </c>
      <c r="R204" s="23">
        <v>507.78142857142899</v>
      </c>
      <c r="S204" s="23"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43"/>
        <v>4265.9731611114739</v>
      </c>
      <c r="X204" s="23">
        <v>1030.0206707432801</v>
      </c>
      <c r="Y204" s="23">
        <f t="shared" si="42"/>
        <v>2363.5729686713303</v>
      </c>
      <c r="Z204" s="23">
        <v>1350.2600634831001</v>
      </c>
      <c r="AA204" s="23">
        <v>1013.31290518823</v>
      </c>
      <c r="AB204" s="23">
        <v>872.379521696864</v>
      </c>
      <c r="AC204" s="23">
        <f t="shared" si="35"/>
        <v>2995.71378993796</v>
      </c>
      <c r="AD204" s="23">
        <v>90.290066121661255</v>
      </c>
      <c r="AE204" s="23">
        <v>96.146174254567825</v>
      </c>
      <c r="AF204" s="23">
        <f t="shared" si="46"/>
        <v>93.909161567467834</v>
      </c>
      <c r="AG204" s="23">
        <f t="shared" si="36"/>
        <v>5888.7556637160342</v>
      </c>
      <c r="AH204" s="23">
        <f t="shared" si="37"/>
        <v>3780.3313909698231</v>
      </c>
      <c r="AI204" s="23">
        <f t="shared" si="38"/>
        <v>4169.720455554917</v>
      </c>
      <c r="AJ204" s="23">
        <f t="shared" si="39"/>
        <v>1071.3069747487584</v>
      </c>
      <c r="AK204" s="23">
        <f t="shared" si="40"/>
        <v>2458.3120306100363</v>
      </c>
      <c r="AL204" s="23">
        <f t="shared" si="41"/>
        <v>907.34709775040051</v>
      </c>
      <c r="AM204" s="23">
        <v>4690.182452</v>
      </c>
      <c r="AN204" s="23">
        <v>91.428997447635794</v>
      </c>
      <c r="AO204" s="23">
        <v>63.547157894192779</v>
      </c>
      <c r="AP204" s="23">
        <v>68.5</v>
      </c>
      <c r="AQ204" s="23">
        <v>466.4</v>
      </c>
      <c r="AR204" s="23">
        <v>17569</v>
      </c>
      <c r="AS204" s="23">
        <v>78885.936040000001</v>
      </c>
      <c r="AT204" s="23">
        <f t="shared" si="34"/>
        <v>871.07866591607058</v>
      </c>
    </row>
    <row r="205" spans="1:46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90.286557919199154</v>
      </c>
      <c r="F205" s="23">
        <v>54</v>
      </c>
      <c r="G205" s="23">
        <v>53.755223850984102</v>
      </c>
      <c r="H205" s="23">
        <v>0.5</v>
      </c>
      <c r="I205" s="23">
        <v>2754.5</v>
      </c>
      <c r="J205" s="23">
        <v>8056.1872937955004</v>
      </c>
      <c r="K205" s="23">
        <v>2468.4127062045</v>
      </c>
      <c r="L205" s="23">
        <f t="shared" si="47"/>
        <v>13279.100000000002</v>
      </c>
      <c r="M205" s="23">
        <v>2628</v>
      </c>
      <c r="N205" s="23">
        <v>37323.645499999999</v>
      </c>
      <c r="O205" s="23">
        <f t="shared" si="48"/>
        <v>53230.745500000005</v>
      </c>
      <c r="P205" s="23">
        <f t="shared" si="44"/>
        <v>14707.726494440036</v>
      </c>
      <c r="Q205" s="23">
        <f t="shared" si="45"/>
        <v>58957.553291197793</v>
      </c>
      <c r="R205" s="23">
        <v>501.45</v>
      </c>
      <c r="S205" s="23"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43"/>
        <v>4441.746227240852</v>
      </c>
      <c r="X205" s="23">
        <v>1064.3625879595299</v>
      </c>
      <c r="Y205" s="23">
        <f t="shared" si="42"/>
        <v>2287.916115648492</v>
      </c>
      <c r="Z205" s="23">
        <v>1550.06558189305</v>
      </c>
      <c r="AA205" s="23">
        <v>737.85053375544203</v>
      </c>
      <c r="AB205" s="23">
        <v>1089.4675236328301</v>
      </c>
      <c r="AC205" s="23">
        <f t="shared" si="35"/>
        <v>3439.2601335309978</v>
      </c>
      <c r="AD205" s="23">
        <v>93.163566336247442</v>
      </c>
      <c r="AE205" s="23">
        <v>97.823892807524544</v>
      </c>
      <c r="AF205" s="23">
        <f t="shared" si="46"/>
        <v>95.236003866206161</v>
      </c>
      <c r="AG205" s="23">
        <f t="shared" si="36"/>
        <v>6543.3140865446949</v>
      </c>
      <c r="AH205" s="23">
        <f t="shared" si="37"/>
        <v>4309.3687633463041</v>
      </c>
      <c r="AI205" s="23">
        <f t="shared" si="38"/>
        <v>4270.0311216455084</v>
      </c>
      <c r="AJ205" s="23">
        <f t="shared" si="39"/>
        <v>1088.0394936375503</v>
      </c>
      <c r="AK205" s="23">
        <f t="shared" si="40"/>
        <v>2338.8111533755146</v>
      </c>
      <c r="AL205" s="23">
        <f t="shared" si="41"/>
        <v>1113.7028923766454</v>
      </c>
      <c r="AM205" s="23">
        <v>4977.4352929999995</v>
      </c>
      <c r="AN205" s="23">
        <v>94.951882079511094</v>
      </c>
      <c r="AO205" s="23">
        <v>83.24542124515196</v>
      </c>
      <c r="AP205" s="23">
        <v>96.8</v>
      </c>
      <c r="AQ205" s="23">
        <v>506.4</v>
      </c>
      <c r="AR205" s="23">
        <v>16692</v>
      </c>
      <c r="AS205" s="23">
        <v>80831.132310000001</v>
      </c>
      <c r="AT205" s="23">
        <f t="shared" si="34"/>
        <v>895.27316328017321</v>
      </c>
    </row>
    <row r="206" spans="1:46" x14ac:dyDescent="0.25">
      <c r="A206" s="61">
        <v>40179</v>
      </c>
      <c r="B206" s="10">
        <v>2010</v>
      </c>
      <c r="C206" s="10">
        <v>1</v>
      </c>
      <c r="D206" s="23">
        <v>81.581097335881694</v>
      </c>
      <c r="E206" s="23">
        <v>90.758359849839124</v>
      </c>
      <c r="F206" s="23">
        <v>56.4</v>
      </c>
      <c r="G206" s="23">
        <v>55.553348736681698</v>
      </c>
      <c r="H206" s="23">
        <v>0.5</v>
      </c>
      <c r="I206" s="23">
        <v>2744.3</v>
      </c>
      <c r="J206" s="23">
        <v>8516.1767500000005</v>
      </c>
      <c r="K206" s="23">
        <v>2520.1232500000001</v>
      </c>
      <c r="L206" s="23">
        <f t="shared" si="47"/>
        <v>13780.600000000002</v>
      </c>
      <c r="M206" s="23">
        <v>2656.8</v>
      </c>
      <c r="N206" s="23">
        <v>37860.046999999999</v>
      </c>
      <c r="O206" s="23">
        <f t="shared" si="48"/>
        <v>54297.447</v>
      </c>
      <c r="P206" s="23">
        <f t="shared" si="44"/>
        <v>15183.835431579177</v>
      </c>
      <c r="Q206" s="23">
        <f t="shared" si="45"/>
        <v>59826.386340427292</v>
      </c>
      <c r="R206" s="23">
        <v>500.66250000000002</v>
      </c>
      <c r="S206" s="23"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43"/>
        <v>4136.1269392843724</v>
      </c>
      <c r="X206" s="23">
        <v>1004.83111990654</v>
      </c>
      <c r="Y206" s="23">
        <f t="shared" si="42"/>
        <v>2268.5913588156591</v>
      </c>
      <c r="Z206" s="23">
        <v>1382.5749989275701</v>
      </c>
      <c r="AA206" s="23">
        <v>886.01635988808903</v>
      </c>
      <c r="AB206" s="23">
        <v>862.70446056217304</v>
      </c>
      <c r="AC206" s="23">
        <f t="shared" si="35"/>
        <v>3001.1488221128211</v>
      </c>
      <c r="AD206" s="23">
        <v>96.715412689289067</v>
      </c>
      <c r="AE206" s="23">
        <v>99.995986573105654</v>
      </c>
      <c r="AF206" s="23">
        <f t="shared" si="46"/>
        <v>96.719294447464435</v>
      </c>
      <c r="AG206" s="23">
        <f t="shared" si="36"/>
        <v>5239.5863504316494</v>
      </c>
      <c r="AH206" s="23">
        <f t="shared" si="37"/>
        <v>2856.2928382045934</v>
      </c>
      <c r="AI206" s="23">
        <f t="shared" si="38"/>
        <v>3887.3211967952921</v>
      </c>
      <c r="AJ206" s="23">
        <f t="shared" si="39"/>
        <v>1004.8714496875555</v>
      </c>
      <c r="AK206" s="23">
        <f t="shared" si="40"/>
        <v>2268.6824107256784</v>
      </c>
      <c r="AL206" s="23">
        <f t="shared" si="41"/>
        <v>862.7390859646772</v>
      </c>
      <c r="AM206" s="23">
        <v>4883.8251399999999</v>
      </c>
      <c r="AN206" s="23">
        <v>85.472147679564102</v>
      </c>
      <c r="AO206" s="23">
        <v>64.560967995566557</v>
      </c>
      <c r="AP206" s="23">
        <v>65.2</v>
      </c>
      <c r="AQ206" s="23">
        <v>426.5</v>
      </c>
      <c r="AR206" s="23">
        <v>19342</v>
      </c>
      <c r="AS206" s="23">
        <v>81011.419890000005</v>
      </c>
      <c r="AT206" s="23">
        <f t="shared" si="34"/>
        <v>892.6055960468484</v>
      </c>
    </row>
    <row r="207" spans="1:46" x14ac:dyDescent="0.25">
      <c r="A207" s="61">
        <v>40210</v>
      </c>
      <c r="B207" s="10">
        <v>2010</v>
      </c>
      <c r="C207" s="10">
        <v>2</v>
      </c>
      <c r="D207" s="23">
        <v>76.775973481802893</v>
      </c>
      <c r="E207" s="23">
        <v>91.012407043260652</v>
      </c>
      <c r="F207" s="23">
        <v>56.9</v>
      </c>
      <c r="G207" s="23">
        <v>56.562229145839702</v>
      </c>
      <c r="H207" s="23">
        <v>0.5</v>
      </c>
      <c r="I207" s="23">
        <v>2801.8</v>
      </c>
      <c r="J207" s="23">
        <v>8673.2252000000008</v>
      </c>
      <c r="K207" s="23">
        <v>2401.0747999999999</v>
      </c>
      <c r="L207" s="23">
        <f t="shared" si="47"/>
        <v>13876.1</v>
      </c>
      <c r="M207" s="23">
        <v>2634.1</v>
      </c>
      <c r="N207" s="23">
        <v>38257.214500000002</v>
      </c>
      <c r="O207" s="23">
        <f t="shared" si="48"/>
        <v>54767.414499999999</v>
      </c>
      <c r="P207" s="23">
        <f t="shared" si="44"/>
        <v>15246.382829326023</v>
      </c>
      <c r="Q207" s="23">
        <f t="shared" si="45"/>
        <v>60175.767545591421</v>
      </c>
      <c r="R207" s="23">
        <v>532.55700000000002</v>
      </c>
      <c r="S207" s="23"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43"/>
        <v>3892.932561415912</v>
      </c>
      <c r="X207" s="23">
        <v>989.69498501989801</v>
      </c>
      <c r="Y207" s="23">
        <f t="shared" si="42"/>
        <v>2183.0239051854501</v>
      </c>
      <c r="Z207" s="23">
        <v>1288.33166564099</v>
      </c>
      <c r="AA207" s="23">
        <v>894.69223954445999</v>
      </c>
      <c r="AB207" s="23">
        <v>720.21367121056403</v>
      </c>
      <c r="AC207" s="23">
        <f t="shared" si="35"/>
        <v>2770.5918220965</v>
      </c>
      <c r="AD207" s="23">
        <v>93.209862012044624</v>
      </c>
      <c r="AE207" s="23">
        <v>99.184641654084558</v>
      </c>
      <c r="AF207" s="23">
        <f t="shared" si="46"/>
        <v>93.976104019332439</v>
      </c>
      <c r="AG207" s="23">
        <f t="shared" si="36"/>
        <v>5368.6836828188971</v>
      </c>
      <c r="AH207" s="23">
        <f t="shared" si="37"/>
        <v>3256.3938506141653</v>
      </c>
      <c r="AI207" s="23">
        <f t="shared" si="38"/>
        <v>3695.4149357356869</v>
      </c>
      <c r="AJ207" s="23">
        <f t="shared" si="39"/>
        <v>997.83088239764891</v>
      </c>
      <c r="AK207" s="23">
        <f t="shared" si="40"/>
        <v>2200.9696952870427</v>
      </c>
      <c r="AL207" s="23">
        <f t="shared" si="41"/>
        <v>726.13426756369654</v>
      </c>
      <c r="AM207" s="23">
        <v>4385.919132</v>
      </c>
      <c r="AN207" s="23">
        <v>81.474191316595295</v>
      </c>
      <c r="AO207" s="23">
        <v>60.000626977732367</v>
      </c>
      <c r="AP207" s="23">
        <v>56.7</v>
      </c>
      <c r="AQ207" s="23">
        <v>393.6</v>
      </c>
      <c r="AR207" s="23">
        <v>17615</v>
      </c>
      <c r="AS207" s="23">
        <v>81041.830059999993</v>
      </c>
      <c r="AT207" s="23">
        <f t="shared" si="34"/>
        <v>890.44815638683883</v>
      </c>
    </row>
    <row r="208" spans="1:46" x14ac:dyDescent="0.25">
      <c r="A208" s="61">
        <v>40238</v>
      </c>
      <c r="B208" s="10">
        <v>2010</v>
      </c>
      <c r="C208" s="10">
        <v>3</v>
      </c>
      <c r="D208" s="23">
        <v>83.666745402318298</v>
      </c>
      <c r="E208" s="23">
        <v>91.084991955666794</v>
      </c>
      <c r="F208" s="23">
        <v>46.5</v>
      </c>
      <c r="G208" s="23">
        <v>56.946622066306197</v>
      </c>
      <c r="H208" s="23">
        <v>0.5</v>
      </c>
      <c r="I208" s="23">
        <v>2869.8</v>
      </c>
      <c r="J208" s="23">
        <v>8709.5172000000002</v>
      </c>
      <c r="K208" s="23">
        <v>2625.3827999999999</v>
      </c>
      <c r="L208" s="23">
        <f t="shared" si="47"/>
        <v>14204.7</v>
      </c>
      <c r="M208" s="23">
        <v>2654.9</v>
      </c>
      <c r="N208" s="23">
        <v>38357.781499999997</v>
      </c>
      <c r="O208" s="23">
        <f t="shared" si="48"/>
        <v>55217.381500000003</v>
      </c>
      <c r="P208" s="23">
        <f t="shared" si="44"/>
        <v>15594.995064514867</v>
      </c>
      <c r="Q208" s="23">
        <f t="shared" si="45"/>
        <v>60621.821789121532</v>
      </c>
      <c r="R208" s="23">
        <v>523.16260869565201</v>
      </c>
      <c r="S208" s="23"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43"/>
        <v>4492.9028844991753</v>
      </c>
      <c r="X208" s="23">
        <v>1243.7659785589301</v>
      </c>
      <c r="Y208" s="23">
        <f t="shared" si="42"/>
        <v>2451.671291403512</v>
      </c>
      <c r="Z208" s="23">
        <v>1635.1166471454901</v>
      </c>
      <c r="AA208" s="23">
        <v>816.55464425802199</v>
      </c>
      <c r="AB208" s="23">
        <v>797.46561453673303</v>
      </c>
      <c r="AC208" s="23">
        <f t="shared" si="35"/>
        <v>3396.4445495675977</v>
      </c>
      <c r="AD208" s="23">
        <v>98.886485534422249</v>
      </c>
      <c r="AE208" s="23">
        <v>99.242119029621776</v>
      </c>
      <c r="AF208" s="23">
        <f t="shared" si="46"/>
        <v>99.641650643217943</v>
      </c>
      <c r="AG208" s="23">
        <f t="shared" si="36"/>
        <v>5606.4321815700287</v>
      </c>
      <c r="AH208" s="23">
        <f t="shared" si="37"/>
        <v>3552.4117535993937</v>
      </c>
      <c r="AI208" s="23">
        <f t="shared" si="38"/>
        <v>4245.1725487321819</v>
      </c>
      <c r="AJ208" s="23">
        <f t="shared" si="39"/>
        <v>1253.2642296641116</v>
      </c>
      <c r="AK208" s="23">
        <f t="shared" si="40"/>
        <v>2470.3939369449954</v>
      </c>
      <c r="AL208" s="23">
        <f t="shared" si="41"/>
        <v>803.55560958820877</v>
      </c>
      <c r="AM208" s="23">
        <v>4528.1935999999996</v>
      </c>
      <c r="AN208" s="23">
        <v>85.890692107301703</v>
      </c>
      <c r="AO208" s="23">
        <v>68.707034366282187</v>
      </c>
      <c r="AP208" s="23">
        <v>74.2</v>
      </c>
      <c r="AQ208" s="23">
        <v>452</v>
      </c>
      <c r="AR208" s="23">
        <v>17808</v>
      </c>
      <c r="AS208" s="23">
        <v>81023.523499999996</v>
      </c>
      <c r="AT208" s="23">
        <f t="shared" si="34"/>
        <v>889.53758199194931</v>
      </c>
    </row>
    <row r="209" spans="1:46" x14ac:dyDescent="0.25">
      <c r="A209" s="61">
        <v>40269</v>
      </c>
      <c r="B209" s="10">
        <v>2010</v>
      </c>
      <c r="C209" s="10">
        <v>4</v>
      </c>
      <c r="D209" s="23">
        <v>84.935024213132294</v>
      </c>
      <c r="E209" s="23">
        <v>91.511428316052914</v>
      </c>
      <c r="F209" s="23">
        <v>48.3</v>
      </c>
      <c r="G209" s="23">
        <v>59.464297348827202</v>
      </c>
      <c r="H209" s="23">
        <v>0.5</v>
      </c>
      <c r="I209" s="23">
        <v>2918.6</v>
      </c>
      <c r="J209" s="23">
        <v>9012.4270500000002</v>
      </c>
      <c r="K209" s="23">
        <v>2402.77295</v>
      </c>
      <c r="L209" s="23">
        <f t="shared" si="47"/>
        <v>14333.800000000001</v>
      </c>
      <c r="M209" s="23">
        <v>2726.8</v>
      </c>
      <c r="N209" s="23">
        <v>38372.536500000002</v>
      </c>
      <c r="O209" s="23">
        <f t="shared" si="48"/>
        <v>55433.136500000008</v>
      </c>
      <c r="P209" s="23">
        <f t="shared" si="44"/>
        <v>15663.398838553117</v>
      </c>
      <c r="Q209" s="23">
        <f t="shared" si="45"/>
        <v>60575.097034384213</v>
      </c>
      <c r="R209" s="23">
        <v>520.62428571428597</v>
      </c>
      <c r="S209" s="23"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43"/>
        <v>4503.4739782871757</v>
      </c>
      <c r="X209" s="23">
        <v>1194.8096043304899</v>
      </c>
      <c r="Y209" s="23">
        <f t="shared" si="42"/>
        <v>2365.8958721359959</v>
      </c>
      <c r="Z209" s="23">
        <v>1556.4097303332001</v>
      </c>
      <c r="AA209" s="23">
        <v>809.48614180279606</v>
      </c>
      <c r="AB209" s="23">
        <v>942.76850182068995</v>
      </c>
      <c r="AC209" s="23">
        <f t="shared" si="35"/>
        <v>3414.0299951929537</v>
      </c>
      <c r="AD209" s="23">
        <v>102.01324880872949</v>
      </c>
      <c r="AE209" s="23">
        <v>101.44098109175148</v>
      </c>
      <c r="AF209" s="23">
        <f t="shared" si="46"/>
        <v>100.56413858661362</v>
      </c>
      <c r="AG209" s="23">
        <f t="shared" si="36"/>
        <v>5255.2269670455153</v>
      </c>
      <c r="AH209" s="23">
        <f t="shared" si="37"/>
        <v>3068.1739132069815</v>
      </c>
      <c r="AI209" s="23">
        <f t="shared" si="38"/>
        <v>4163.5205925065502</v>
      </c>
      <c r="AJ209" s="23">
        <f t="shared" si="39"/>
        <v>1177.8371930864971</v>
      </c>
      <c r="AK209" s="23">
        <f t="shared" si="40"/>
        <v>2332.2880424392656</v>
      </c>
      <c r="AL209" s="23">
        <f t="shared" si="41"/>
        <v>929.37636414219367</v>
      </c>
      <c r="AM209" s="23">
        <v>4607.9886800000004</v>
      </c>
      <c r="AN209" s="23">
        <v>89.314768059423301</v>
      </c>
      <c r="AO209" s="23">
        <v>71.357183475679008</v>
      </c>
      <c r="AP209" s="23">
        <v>73.099999999999994</v>
      </c>
      <c r="AQ209" s="23">
        <v>452.8</v>
      </c>
      <c r="AR209" s="23">
        <v>22198</v>
      </c>
      <c r="AS209" s="23">
        <v>81455.068719999996</v>
      </c>
      <c r="AT209" s="23">
        <f t="shared" si="34"/>
        <v>890.10815609476356</v>
      </c>
    </row>
    <row r="210" spans="1:46" x14ac:dyDescent="0.25">
      <c r="A210" s="61">
        <v>40299</v>
      </c>
      <c r="B210" s="10">
        <v>2010</v>
      </c>
      <c r="C210" s="10">
        <v>5</v>
      </c>
      <c r="D210" s="23">
        <v>85.088090831222303</v>
      </c>
      <c r="E210" s="23">
        <v>91.838060421880598</v>
      </c>
      <c r="F210" s="23">
        <v>47.2</v>
      </c>
      <c r="G210" s="23">
        <v>59.3567318142698</v>
      </c>
      <c r="H210" s="23">
        <v>0.5</v>
      </c>
      <c r="I210" s="23">
        <v>2982.1</v>
      </c>
      <c r="J210" s="23">
        <v>9661.5828500000007</v>
      </c>
      <c r="K210" s="23">
        <v>2383.0171500000001</v>
      </c>
      <c r="L210" s="23">
        <f t="shared" si="47"/>
        <v>15026.7</v>
      </c>
      <c r="M210" s="23">
        <v>2738.3</v>
      </c>
      <c r="N210" s="23">
        <v>38750.056499999999</v>
      </c>
      <c r="O210" s="23">
        <f t="shared" si="48"/>
        <v>56515.056499999999</v>
      </c>
      <c r="P210" s="23">
        <f t="shared" si="44"/>
        <v>16362.170467201919</v>
      </c>
      <c r="Q210" s="23">
        <f t="shared" si="45"/>
        <v>61537.728737284146</v>
      </c>
      <c r="R210" s="23">
        <v>533.20650000000001</v>
      </c>
      <c r="S210" s="23"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43"/>
        <v>4856.2714291917837</v>
      </c>
      <c r="X210" s="23">
        <v>1190.4145054154601</v>
      </c>
      <c r="Y210" s="23">
        <f t="shared" si="42"/>
        <v>2831.6533703251298</v>
      </c>
      <c r="Z210" s="23">
        <v>1689.35749971117</v>
      </c>
      <c r="AA210" s="23">
        <v>1142.29587061396</v>
      </c>
      <c r="AB210" s="23">
        <v>834.20355345119401</v>
      </c>
      <c r="AC210" s="23">
        <f t="shared" si="35"/>
        <v>3413.9824721826299</v>
      </c>
      <c r="AD210" s="23">
        <v>95.126173013150321</v>
      </c>
      <c r="AE210" s="23">
        <v>99.843930517520079</v>
      </c>
      <c r="AF210" s="23">
        <f t="shared" si="46"/>
        <v>95.274868006581627</v>
      </c>
      <c r="AG210" s="23">
        <f t="shared" si="36"/>
        <v>5964.2355262626024</v>
      </c>
      <c r="AH210" s="23">
        <f t="shared" si="37"/>
        <v>3522.1795768425709</v>
      </c>
      <c r="AI210" s="23">
        <f t="shared" si="38"/>
        <v>4563.400418212781</v>
      </c>
      <c r="AJ210" s="23">
        <f t="shared" si="39"/>
        <v>1192.2752832798108</v>
      </c>
      <c r="AK210" s="23">
        <f t="shared" si="40"/>
        <v>2836.0796251187712</v>
      </c>
      <c r="AL210" s="23">
        <f t="shared" si="41"/>
        <v>835.50752572267015</v>
      </c>
      <c r="AM210" s="23">
        <v>4844.6632</v>
      </c>
      <c r="AN210" s="23">
        <v>88.300744635051998</v>
      </c>
      <c r="AO210" s="23">
        <v>73.482460010067186</v>
      </c>
      <c r="AP210" s="23">
        <v>87.9</v>
      </c>
      <c r="AQ210" s="23">
        <v>433.7</v>
      </c>
      <c r="AR210" s="23">
        <v>25016</v>
      </c>
      <c r="AS210" s="23">
        <v>82061.425659999994</v>
      </c>
      <c r="AT210" s="23">
        <f t="shared" si="34"/>
        <v>893.54484712580779</v>
      </c>
    </row>
    <row r="211" spans="1:46" x14ac:dyDescent="0.25">
      <c r="A211" s="61">
        <v>40330</v>
      </c>
      <c r="B211" s="10">
        <v>2010</v>
      </c>
      <c r="C211" s="10">
        <v>6</v>
      </c>
      <c r="D211" s="23">
        <v>84.953013952844302</v>
      </c>
      <c r="E211" s="23">
        <v>91.838060421880598</v>
      </c>
      <c r="F211" s="23">
        <v>47.9</v>
      </c>
      <c r="G211" s="23">
        <v>57.896814881210801</v>
      </c>
      <c r="H211" s="23">
        <v>0.74</v>
      </c>
      <c r="I211" s="23">
        <v>3009.4</v>
      </c>
      <c r="J211" s="23">
        <v>9852.5455999999995</v>
      </c>
      <c r="K211" s="23">
        <v>2460.4544000000001</v>
      </c>
      <c r="L211" s="23">
        <f t="shared" si="47"/>
        <v>15322.4</v>
      </c>
      <c r="M211" s="23">
        <v>2798.4</v>
      </c>
      <c r="N211" s="23">
        <v>38568.084000000003</v>
      </c>
      <c r="O211" s="23">
        <f t="shared" si="48"/>
        <v>56688.884000000005</v>
      </c>
      <c r="P211" s="23">
        <f t="shared" si="44"/>
        <v>16684.15026364103</v>
      </c>
      <c r="Q211" s="23">
        <f t="shared" si="45"/>
        <v>61727.004838283552</v>
      </c>
      <c r="R211" s="23">
        <v>536.66809523809502</v>
      </c>
      <c r="S211" s="23"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43"/>
        <v>4553.4158772074743</v>
      </c>
      <c r="X211" s="23">
        <v>1161.44007808725</v>
      </c>
      <c r="Y211" s="23">
        <f t="shared" si="42"/>
        <v>2515.4202836826139</v>
      </c>
      <c r="Z211" s="23">
        <v>1705.7283812561</v>
      </c>
      <c r="AA211" s="23">
        <v>809.69190242651405</v>
      </c>
      <c r="AB211" s="23">
        <v>876.55551543761101</v>
      </c>
      <c r="AC211" s="23">
        <f t="shared" si="35"/>
        <v>3439.0097615345062</v>
      </c>
      <c r="AD211" s="23">
        <v>91.942509952466338</v>
      </c>
      <c r="AE211" s="23">
        <v>98.828313137638901</v>
      </c>
      <c r="AF211" s="23">
        <f t="shared" si="46"/>
        <v>93.032560238499002</v>
      </c>
      <c r="AG211" s="23">
        <f t="shared" si="36"/>
        <v>5834.6200477788552</v>
      </c>
      <c r="AH211" s="23">
        <f t="shared" si="37"/>
        <v>3475.3783210421866</v>
      </c>
      <c r="AI211" s="23">
        <f t="shared" si="38"/>
        <v>4299.0733415067225</v>
      </c>
      <c r="AJ211" s="23">
        <f t="shared" si="39"/>
        <v>1175.2098575938496</v>
      </c>
      <c r="AK211" s="23">
        <f t="shared" si="40"/>
        <v>2545.2425563303605</v>
      </c>
      <c r="AL211" s="23">
        <f t="shared" si="41"/>
        <v>886.94776588650848</v>
      </c>
      <c r="AM211" s="23">
        <v>4897.5466699999997</v>
      </c>
      <c r="AN211" s="23">
        <v>90.273452606456004</v>
      </c>
      <c r="AO211" s="23">
        <v>69.143842139072476</v>
      </c>
      <c r="AP211" s="23">
        <v>78.400000000000006</v>
      </c>
      <c r="AQ211" s="23">
        <v>470.2</v>
      </c>
      <c r="AR211" s="23">
        <v>21739</v>
      </c>
      <c r="AS211" s="23">
        <v>82940.694099999993</v>
      </c>
      <c r="AT211" s="23">
        <f t="shared" si="34"/>
        <v>903.1189652633301</v>
      </c>
    </row>
    <row r="212" spans="1:46" x14ac:dyDescent="0.25">
      <c r="A212" s="61">
        <v>40360</v>
      </c>
      <c r="B212" s="10">
        <v>2010</v>
      </c>
      <c r="C212" s="10">
        <v>7</v>
      </c>
      <c r="D212" s="23">
        <v>85.270078619426798</v>
      </c>
      <c r="E212" s="23">
        <v>92.427812835180561</v>
      </c>
      <c r="F212" s="23">
        <v>45.1</v>
      </c>
      <c r="G212" s="23">
        <v>58.961241822833102</v>
      </c>
      <c r="H212" s="23">
        <v>1.24</v>
      </c>
      <c r="I212" s="23">
        <v>3005.2</v>
      </c>
      <c r="J212" s="23">
        <v>9514.0820500000009</v>
      </c>
      <c r="K212" s="23">
        <v>2626.0179499999999</v>
      </c>
      <c r="L212" s="23">
        <f t="shared" si="47"/>
        <v>15145.300000000001</v>
      </c>
      <c r="M212" s="23">
        <v>2838.2</v>
      </c>
      <c r="N212" s="23">
        <v>38190.2745</v>
      </c>
      <c r="O212" s="23">
        <f t="shared" si="48"/>
        <v>56173.7745</v>
      </c>
      <c r="P212" s="23">
        <f t="shared" si="44"/>
        <v>16386.08502724981</v>
      </c>
      <c r="Q212" s="23">
        <f t="shared" si="45"/>
        <v>60775.834434349745</v>
      </c>
      <c r="R212" s="23">
        <v>531.72142857142899</v>
      </c>
      <c r="S212" s="23"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43"/>
        <v>5316.6937543663289</v>
      </c>
      <c r="X212" s="23">
        <v>1409.4140687506399</v>
      </c>
      <c r="Y212" s="23">
        <f t="shared" si="42"/>
        <v>2890.090015934999</v>
      </c>
      <c r="Z212" s="23">
        <v>1968.7357019072799</v>
      </c>
      <c r="AA212" s="23">
        <v>921.35431402771906</v>
      </c>
      <c r="AB212" s="23">
        <v>1017.18966968069</v>
      </c>
      <c r="AC212" s="23">
        <f t="shared" si="35"/>
        <v>4041.4915540178408</v>
      </c>
      <c r="AD212" s="23">
        <v>94.046280490343761</v>
      </c>
      <c r="AE212" s="23">
        <v>98.063567649988357</v>
      </c>
      <c r="AF212" s="23">
        <f t="shared" si="46"/>
        <v>95.903384655570321</v>
      </c>
      <c r="AG212" s="23">
        <f t="shared" si="36"/>
        <v>6386.2067832808943</v>
      </c>
      <c r="AH212" s="23">
        <f t="shared" si="37"/>
        <v>3940.6532172279144</v>
      </c>
      <c r="AI212" s="23">
        <f t="shared" si="38"/>
        <v>5060.8457217864125</v>
      </c>
      <c r="AJ212" s="23">
        <f t="shared" si="39"/>
        <v>1437.2453527095465</v>
      </c>
      <c r="AK212" s="23">
        <f t="shared" si="40"/>
        <v>2947.1597711500781</v>
      </c>
      <c r="AL212" s="23">
        <f t="shared" si="41"/>
        <v>1037.2758141038435</v>
      </c>
      <c r="AM212" s="23">
        <v>5100.2466299999996</v>
      </c>
      <c r="AN212" s="23">
        <v>91.268547448797307</v>
      </c>
      <c r="AO212" s="23">
        <v>73.100363357362468</v>
      </c>
      <c r="AP212" s="23">
        <v>81.3</v>
      </c>
      <c r="AQ212" s="23">
        <v>452.2</v>
      </c>
      <c r="AR212" s="23">
        <v>20861</v>
      </c>
      <c r="AS212" s="23">
        <v>81985.617169999998</v>
      </c>
      <c r="AT212" s="23">
        <f t="shared" si="34"/>
        <v>887.02323094238602</v>
      </c>
    </row>
    <row r="213" spans="1:46" x14ac:dyDescent="0.25">
      <c r="A213" s="61">
        <v>40391</v>
      </c>
      <c r="B213" s="10">
        <v>2010</v>
      </c>
      <c r="C213" s="10">
        <v>8</v>
      </c>
      <c r="D213" s="23">
        <v>86.139571002333199</v>
      </c>
      <c r="E213" s="23">
        <v>92.337081694672861</v>
      </c>
      <c r="F213" s="23">
        <v>49.4</v>
      </c>
      <c r="G213" s="23">
        <v>58.8036288343474</v>
      </c>
      <c r="H213" s="23">
        <v>1.8</v>
      </c>
      <c r="I213" s="23">
        <v>2950.8</v>
      </c>
      <c r="J213" s="23">
        <v>9348.52045</v>
      </c>
      <c r="K213" s="23">
        <v>2826.2795500000002</v>
      </c>
      <c r="L213" s="23">
        <f t="shared" si="47"/>
        <v>15125.599999999999</v>
      </c>
      <c r="M213" s="23">
        <v>2831.9</v>
      </c>
      <c r="N213" s="23">
        <v>38130.357000000004</v>
      </c>
      <c r="O213" s="23">
        <f t="shared" si="48"/>
        <v>56087.857000000004</v>
      </c>
      <c r="P213" s="23">
        <f t="shared" si="44"/>
        <v>16380.851248922056</v>
      </c>
      <c r="Q213" s="23">
        <f t="shared" si="45"/>
        <v>60742.505579138138</v>
      </c>
      <c r="R213" s="23">
        <v>509.32409090909101</v>
      </c>
      <c r="S213" s="23"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43"/>
        <v>5338.7986485777574</v>
      </c>
      <c r="X213" s="23">
        <v>1412.0937552124799</v>
      </c>
      <c r="Y213" s="23">
        <f t="shared" si="42"/>
        <v>2983.1632403791</v>
      </c>
      <c r="Z213" s="23">
        <v>1899.6010408936299</v>
      </c>
      <c r="AA213" s="23">
        <v>1083.56219948547</v>
      </c>
      <c r="AB213" s="23">
        <v>943.54165298617795</v>
      </c>
      <c r="AC213" s="23">
        <f t="shared" si="35"/>
        <v>3890.1964658382203</v>
      </c>
      <c r="AD213" s="23">
        <v>98.121593641974982</v>
      </c>
      <c r="AE213" s="23">
        <v>98.150051256592533</v>
      </c>
      <c r="AF213" s="23">
        <f t="shared" si="46"/>
        <v>99.9710060114557</v>
      </c>
      <c r="AG213" s="23">
        <f t="shared" si="36"/>
        <v>6443.5411395092697</v>
      </c>
      <c r="AH213" s="23">
        <f t="shared" si="37"/>
        <v>4052.2864893739998</v>
      </c>
      <c r="AI213" s="23">
        <f t="shared" si="38"/>
        <v>5067.504908704379</v>
      </c>
      <c r="AJ213" s="23">
        <f t="shared" si="39"/>
        <v>1438.7091368101883</v>
      </c>
      <c r="AK213" s="23">
        <f t="shared" si="40"/>
        <v>3039.3904049833363</v>
      </c>
      <c r="AL213" s="23">
        <f t="shared" si="41"/>
        <v>961.32568542372746</v>
      </c>
      <c r="AM213" s="23">
        <v>5086.5332539999999</v>
      </c>
      <c r="AN213" s="23">
        <v>93.337515702813704</v>
      </c>
      <c r="AO213" s="23">
        <v>70.309819507791673</v>
      </c>
      <c r="AP213" s="23">
        <v>78.5</v>
      </c>
      <c r="AQ213" s="23">
        <v>466.8</v>
      </c>
      <c r="AR213" s="23">
        <v>17999</v>
      </c>
      <c r="AS213" s="23">
        <v>82619.810970000006</v>
      </c>
      <c r="AT213" s="23">
        <f t="shared" si="34"/>
        <v>894.76307301107317</v>
      </c>
    </row>
    <row r="214" spans="1:46" x14ac:dyDescent="0.25">
      <c r="A214" s="61">
        <v>40422</v>
      </c>
      <c r="B214" s="10">
        <v>2010</v>
      </c>
      <c r="C214" s="10">
        <v>9</v>
      </c>
      <c r="D214" s="23">
        <v>85.058511677701404</v>
      </c>
      <c r="E214" s="23">
        <v>92.709079370754395</v>
      </c>
      <c r="F214" s="23">
        <v>53.8</v>
      </c>
      <c r="G214" s="23">
        <v>60.603886233885497</v>
      </c>
      <c r="H214" s="23">
        <v>2.2000000000000002</v>
      </c>
      <c r="I214" s="23">
        <v>3056.3</v>
      </c>
      <c r="J214" s="23">
        <v>9287.37565</v>
      </c>
      <c r="K214" s="23">
        <v>3305.12435</v>
      </c>
      <c r="L214" s="23">
        <f t="shared" si="47"/>
        <v>15648.800000000001</v>
      </c>
      <c r="M214" s="23">
        <v>2869.5</v>
      </c>
      <c r="N214" s="23">
        <v>38170.465499999998</v>
      </c>
      <c r="O214" s="23">
        <f t="shared" si="48"/>
        <v>56688.765500000001</v>
      </c>
      <c r="P214" s="23">
        <f t="shared" si="44"/>
        <v>16879.468662846524</v>
      </c>
      <c r="Q214" s="23">
        <f t="shared" si="45"/>
        <v>61146.940391129363</v>
      </c>
      <c r="R214" s="23">
        <v>493.93299999999999</v>
      </c>
      <c r="S214" s="23"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43"/>
        <v>5131.1568769097066</v>
      </c>
      <c r="X214" s="23">
        <v>1424.6481733056301</v>
      </c>
      <c r="Y214" s="23">
        <f t="shared" si="42"/>
        <v>2776.5547252954402</v>
      </c>
      <c r="Z214" s="23">
        <v>1887.92896448174</v>
      </c>
      <c r="AA214" s="23">
        <v>888.62576081370003</v>
      </c>
      <c r="AB214" s="23">
        <v>929.95397830863703</v>
      </c>
      <c r="AC214" s="23">
        <f t="shared" si="35"/>
        <v>3885.23820629703</v>
      </c>
      <c r="AD214" s="23">
        <v>101.37893726512732</v>
      </c>
      <c r="AE214" s="23">
        <v>98.327187924948404</v>
      </c>
      <c r="AF214" s="23">
        <f t="shared" si="46"/>
        <v>103.10366787109611</v>
      </c>
      <c r="AG214" s="23">
        <f t="shared" si="36"/>
        <v>6056.7327119105885</v>
      </c>
      <c r="AH214" s="23">
        <f t="shared" si="37"/>
        <v>4017.8738341448466</v>
      </c>
      <c r="AI214" s="23">
        <f t="shared" si="38"/>
        <v>4855.0803372456312</v>
      </c>
      <c r="AJ214" s="23">
        <f t="shared" si="39"/>
        <v>1448.8853015841778</v>
      </c>
      <c r="AK214" s="23">
        <f t="shared" si="40"/>
        <v>2823.7914496392809</v>
      </c>
      <c r="AL214" s="23">
        <f t="shared" si="41"/>
        <v>945.77501699576351</v>
      </c>
      <c r="AM214" s="23">
        <v>4778.3692899999996</v>
      </c>
      <c r="AN214" s="23">
        <v>88.032634756053795</v>
      </c>
      <c r="AO214" s="23">
        <v>74.87283871274677</v>
      </c>
      <c r="AP214" s="23">
        <v>76.2</v>
      </c>
      <c r="AQ214" s="23">
        <v>444</v>
      </c>
      <c r="AR214" s="23">
        <v>32732</v>
      </c>
      <c r="AS214" s="23">
        <v>82695.994359999997</v>
      </c>
      <c r="AT214" s="23">
        <f t="shared" si="34"/>
        <v>891.99455890710658</v>
      </c>
    </row>
    <row r="215" spans="1:46" x14ac:dyDescent="0.25">
      <c r="A215" s="61">
        <v>40452</v>
      </c>
      <c r="B215" s="10">
        <v>2010</v>
      </c>
      <c r="C215" s="10">
        <v>10</v>
      </c>
      <c r="D215" s="23">
        <v>89.008317365732097</v>
      </c>
      <c r="E215" s="23">
        <v>92.799810511262081</v>
      </c>
      <c r="F215" s="23">
        <v>56.5</v>
      </c>
      <c r="G215" s="23">
        <v>60.180344401506098</v>
      </c>
      <c r="H215" s="23">
        <v>2.64</v>
      </c>
      <c r="I215" s="23">
        <v>3025.5</v>
      </c>
      <c r="J215" s="23">
        <v>9274.7973999999995</v>
      </c>
      <c r="K215" s="23">
        <v>3148.7026000000001</v>
      </c>
      <c r="L215" s="23">
        <f t="shared" si="47"/>
        <v>15449</v>
      </c>
      <c r="M215" s="23">
        <v>2849.5</v>
      </c>
      <c r="N215" s="23">
        <v>38748.2045</v>
      </c>
      <c r="O215" s="23">
        <f t="shared" si="48"/>
        <v>57046.7045</v>
      </c>
      <c r="P215" s="23">
        <f t="shared" si="44"/>
        <v>16647.663303283498</v>
      </c>
      <c r="Q215" s="23">
        <f t="shared" si="45"/>
        <v>61472.867439828318</v>
      </c>
      <c r="R215" s="23">
        <v>484.04149999999998</v>
      </c>
      <c r="S215" s="23"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43"/>
        <v>5587.8666267872104</v>
      </c>
      <c r="X215" s="23">
        <v>1492.1760815580301</v>
      </c>
      <c r="Y215" s="23">
        <f t="shared" si="42"/>
        <v>3012.08692897941</v>
      </c>
      <c r="Z215" s="23">
        <v>1928.2762018209201</v>
      </c>
      <c r="AA215" s="23">
        <v>1083.81072715849</v>
      </c>
      <c r="AB215" s="23">
        <v>1083.6036162497701</v>
      </c>
      <c r="AC215" s="23">
        <f t="shared" si="35"/>
        <v>4132.4971915024908</v>
      </c>
      <c r="AD215" s="23">
        <v>106.53039152950161</v>
      </c>
      <c r="AE215" s="23">
        <v>99.975736759551467</v>
      </c>
      <c r="AF215" s="23">
        <f t="shared" si="46"/>
        <v>106.5562455275669</v>
      </c>
      <c r="AG215" s="23">
        <f t="shared" si="36"/>
        <v>5953.9155833810855</v>
      </c>
      <c r="AH215" s="23">
        <f t="shared" si="37"/>
        <v>3873.4070812122118</v>
      </c>
      <c r="AI215" s="23">
        <f t="shared" si="38"/>
        <v>5217.5738711549184</v>
      </c>
      <c r="AJ215" s="23">
        <f t="shared" si="39"/>
        <v>1492.5382196950609</v>
      </c>
      <c r="AK215" s="23">
        <f t="shared" si="40"/>
        <v>3012.8179362395563</v>
      </c>
      <c r="AL215" s="23">
        <f t="shared" si="41"/>
        <v>1083.8665974084406</v>
      </c>
      <c r="AM215" s="23">
        <v>5000.5794500000002</v>
      </c>
      <c r="AN215" s="23">
        <v>93.886611775697105</v>
      </c>
      <c r="AO215" s="23">
        <v>76.314125015608795</v>
      </c>
      <c r="AP215" s="23">
        <v>83.2</v>
      </c>
      <c r="AQ215" s="23">
        <v>461.3</v>
      </c>
      <c r="AR215" s="23">
        <v>24088</v>
      </c>
      <c r="AS215" s="23">
        <v>83932.896959999998</v>
      </c>
      <c r="AT215" s="23">
        <f t="shared" si="34"/>
        <v>904.45116749256715</v>
      </c>
    </row>
    <row r="216" spans="1:46" x14ac:dyDescent="0.25">
      <c r="A216" s="61">
        <v>40483</v>
      </c>
      <c r="B216" s="10">
        <v>2010</v>
      </c>
      <c r="C216" s="10">
        <v>11</v>
      </c>
      <c r="D216" s="23">
        <v>92.298995644183705</v>
      </c>
      <c r="E216" s="23">
        <v>92.863322309617445</v>
      </c>
      <c r="F216" s="23">
        <v>53.7</v>
      </c>
      <c r="G216" s="23">
        <v>60.411620176234997</v>
      </c>
      <c r="H216" s="23">
        <v>2.87</v>
      </c>
      <c r="I216" s="23">
        <v>3035.3</v>
      </c>
      <c r="J216" s="23">
        <v>9401.2369500000004</v>
      </c>
      <c r="K216" s="23">
        <v>2911.6630500000001</v>
      </c>
      <c r="L216" s="23">
        <f t="shared" si="47"/>
        <v>15348.2</v>
      </c>
      <c r="M216" s="23">
        <v>2861.7</v>
      </c>
      <c r="N216" s="23">
        <v>39528.4395</v>
      </c>
      <c r="O216" s="23">
        <f t="shared" si="48"/>
        <v>57738.339500000002</v>
      </c>
      <c r="P216" s="23">
        <f t="shared" si="44"/>
        <v>16527.730882626904</v>
      </c>
      <c r="Q216" s="23">
        <f t="shared" si="45"/>
        <v>62175.612571229634</v>
      </c>
      <c r="R216" s="23">
        <v>482.316666666667</v>
      </c>
      <c r="S216" s="23"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43"/>
        <v>5515.693530786175</v>
      </c>
      <c r="X216" s="23">
        <v>1500.47330719768</v>
      </c>
      <c r="Y216" s="23">
        <f t="shared" si="42"/>
        <v>2890.735471139255</v>
      </c>
      <c r="Z216" s="23">
        <v>1946.22162846841</v>
      </c>
      <c r="AA216" s="23">
        <v>944.51384267084495</v>
      </c>
      <c r="AB216" s="23">
        <v>1124.48475244924</v>
      </c>
      <c r="AC216" s="23">
        <f t="shared" si="35"/>
        <v>4223.4432179395644</v>
      </c>
      <c r="AD216" s="23">
        <v>108.04885887069319</v>
      </c>
      <c r="AE216" s="23">
        <v>102.34924993699204</v>
      </c>
      <c r="AF216" s="23">
        <f t="shared" si="46"/>
        <v>105.56878427268391</v>
      </c>
      <c r="AG216" s="23">
        <f t="shared" si="36"/>
        <v>6035.956442271623</v>
      </c>
      <c r="AH216" s="23">
        <f t="shared" si="37"/>
        <v>3980.413080353866</v>
      </c>
      <c r="AI216" s="23">
        <f t="shared" si="38"/>
        <v>5049.3355484206222</v>
      </c>
      <c r="AJ216" s="23">
        <f t="shared" si="39"/>
        <v>1466.0325387058501</v>
      </c>
      <c r="AK216" s="23">
        <f t="shared" si="40"/>
        <v>2824.3836402502625</v>
      </c>
      <c r="AL216" s="23">
        <f t="shared" si="41"/>
        <v>1098.6741506571784</v>
      </c>
      <c r="AM216" s="23">
        <v>4996.4964120000004</v>
      </c>
      <c r="AN216" s="23">
        <v>94.659200427957998</v>
      </c>
      <c r="AO216" s="23">
        <v>75.570541014514887</v>
      </c>
      <c r="AP216" s="23">
        <v>81.2</v>
      </c>
      <c r="AQ216" s="23">
        <v>468.6</v>
      </c>
      <c r="AR216" s="23">
        <v>24072</v>
      </c>
      <c r="AS216" s="23">
        <v>84588.650540000002</v>
      </c>
      <c r="AT216" s="23">
        <f t="shared" si="34"/>
        <v>910.89407998963577</v>
      </c>
    </row>
    <row r="217" spans="1:46" x14ac:dyDescent="0.25">
      <c r="A217" s="61">
        <v>40513</v>
      </c>
      <c r="B217" s="10">
        <v>2010</v>
      </c>
      <c r="C217" s="10">
        <v>12</v>
      </c>
      <c r="D217" s="23">
        <v>97.260339769442893</v>
      </c>
      <c r="E217" s="23">
        <v>92.972199678226673</v>
      </c>
      <c r="F217" s="23">
        <v>52.2</v>
      </c>
      <c r="G217" s="23">
        <v>56.805820292240099</v>
      </c>
      <c r="H217" s="23">
        <v>3.12</v>
      </c>
      <c r="I217" s="23">
        <v>3209.2</v>
      </c>
      <c r="J217" s="23">
        <v>9745.1939000000002</v>
      </c>
      <c r="K217" s="23">
        <v>3151.0061000000001</v>
      </c>
      <c r="L217" s="23">
        <f t="shared" si="47"/>
        <v>16105.4</v>
      </c>
      <c r="M217" s="23">
        <v>2840.7</v>
      </c>
      <c r="N217" s="23">
        <v>40025.0645</v>
      </c>
      <c r="O217" s="23">
        <f t="shared" si="48"/>
        <v>58971.164499999999</v>
      </c>
      <c r="P217" s="23">
        <f t="shared" si="44"/>
        <v>17322.81268566323</v>
      </c>
      <c r="Q217" s="23">
        <f t="shared" si="45"/>
        <v>63428.81496199617</v>
      </c>
      <c r="R217" s="23">
        <v>474.77809523809498</v>
      </c>
      <c r="S217" s="23"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43"/>
        <v>5682.5340575031996</v>
      </c>
      <c r="X217" s="23">
        <v>1469.2901499259599</v>
      </c>
      <c r="Y217" s="23">
        <f t="shared" si="42"/>
        <v>3030.80648771508</v>
      </c>
      <c r="Z217" s="23">
        <v>1991.19875839222</v>
      </c>
      <c r="AA217" s="23">
        <v>1039.60772932286</v>
      </c>
      <c r="AB217" s="23">
        <v>1182.4374198621599</v>
      </c>
      <c r="AC217" s="23">
        <f t="shared" si="35"/>
        <v>4287.7399612597401</v>
      </c>
      <c r="AD217" s="23">
        <v>113.98024619225703</v>
      </c>
      <c r="AE217" s="23">
        <v>104.59823446820474</v>
      </c>
      <c r="AF217" s="23">
        <f t="shared" si="46"/>
        <v>108.9695698706121</v>
      </c>
      <c r="AG217" s="23">
        <f t="shared" si="36"/>
        <v>6808.6920264341243</v>
      </c>
      <c r="AH217" s="23">
        <f t="shared" si="37"/>
        <v>4722.5745977207125</v>
      </c>
      <c r="AI217" s="23">
        <f t="shared" si="38"/>
        <v>5093.1525925535407</v>
      </c>
      <c r="AJ217" s="23">
        <f t="shared" si="39"/>
        <v>1404.6988052868021</v>
      </c>
      <c r="AK217" s="23">
        <f t="shared" si="40"/>
        <v>2897.5694505019296</v>
      </c>
      <c r="AL217" s="23">
        <f t="shared" si="41"/>
        <v>1130.4563847314187</v>
      </c>
      <c r="AM217" s="23">
        <v>5226.2096300000003</v>
      </c>
      <c r="AN217" s="23">
        <v>98.511782075048203</v>
      </c>
      <c r="AO217" s="23">
        <v>100.41798574033021</v>
      </c>
      <c r="AP217" s="23">
        <v>119.7</v>
      </c>
      <c r="AQ217" s="23">
        <v>497.2</v>
      </c>
      <c r="AR217" s="23">
        <v>31800</v>
      </c>
      <c r="AS217" s="23">
        <v>84954.488150000005</v>
      </c>
      <c r="AT217" s="23">
        <f t="shared" si="34"/>
        <v>913.76226919470912</v>
      </c>
    </row>
    <row r="218" spans="1:46" x14ac:dyDescent="0.25">
      <c r="A218" s="61">
        <v>40544</v>
      </c>
      <c r="B218" s="10">
        <v>2011</v>
      </c>
      <c r="C218" s="10">
        <v>1</v>
      </c>
      <c r="D218" s="23">
        <v>87.826273940699394</v>
      </c>
      <c r="E218" s="23">
        <v>93.235319985698979</v>
      </c>
      <c r="F218" s="23">
        <v>51.7</v>
      </c>
      <c r="G218" s="23">
        <v>62.727940620163103</v>
      </c>
      <c r="H218" s="23">
        <v>3.25</v>
      </c>
      <c r="I218" s="23">
        <v>3195.2</v>
      </c>
      <c r="J218" s="23">
        <v>10156.911</v>
      </c>
      <c r="K218" s="23">
        <v>3133.6889999999999</v>
      </c>
      <c r="L218" s="23">
        <f t="shared" si="47"/>
        <v>16485.8</v>
      </c>
      <c r="M218" s="23">
        <v>2861.7</v>
      </c>
      <c r="N218" s="23">
        <v>40608.252999999997</v>
      </c>
      <c r="O218" s="23">
        <f t="shared" si="48"/>
        <v>59955.752999999997</v>
      </c>
      <c r="P218" s="23">
        <f t="shared" si="44"/>
        <v>17681.925693534056</v>
      </c>
      <c r="Q218" s="23">
        <f t="shared" si="45"/>
        <v>64305.83711108235</v>
      </c>
      <c r="R218" s="23">
        <v>489.44095238095201</v>
      </c>
      <c r="S218" s="23"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si="43"/>
        <v>5154.8436958147922</v>
      </c>
      <c r="X218" s="23">
        <v>1293.3873627831599</v>
      </c>
      <c r="Y218" s="23">
        <f t="shared" si="42"/>
        <v>2873.7223250864799</v>
      </c>
      <c r="Z218" s="23">
        <v>1815.9734857562401</v>
      </c>
      <c r="AA218" s="23">
        <v>1057.7488393302399</v>
      </c>
      <c r="AB218" s="23">
        <v>987.73400794515203</v>
      </c>
      <c r="AC218" s="23">
        <f t="shared" ref="AC218:AC249" si="49">V218-AA218</f>
        <v>3773.6064796751298</v>
      </c>
      <c r="AD218" s="23">
        <v>117.45193523327019</v>
      </c>
      <c r="AE218" s="23">
        <v>107.03449100600585</v>
      </c>
      <c r="AF218" s="23">
        <f t="shared" si="46"/>
        <v>109.73279185928936</v>
      </c>
      <c r="AG218" s="23">
        <f t="shared" ref="AG218:AG249" si="50">T218/$AD218*100</f>
        <v>5526.0499880238012</v>
      </c>
      <c r="AH218" s="23">
        <f t="shared" ref="AH218:AH249" si="51">U218/$AD218*100</f>
        <v>3236.7807078318001</v>
      </c>
      <c r="AI218" s="23">
        <f t="shared" ref="AI218:AI249" si="52">V218/$AE218*100</f>
        <v>4513.8303303878711</v>
      </c>
      <c r="AJ218" s="23">
        <f t="shared" ref="AJ218:AJ249" si="53">X218/$AE218*100</f>
        <v>1208.3837187683607</v>
      </c>
      <c r="AK218" s="23">
        <f t="shared" ref="AK218:AK249" si="54">Y218/$AE218*100</f>
        <v>2684.85634684359</v>
      </c>
      <c r="AL218" s="23">
        <f t="shared" ref="AL218:AL249" si="55">AB218/$AE218*100</f>
        <v>922.81842858460357</v>
      </c>
      <c r="AM218" s="23">
        <v>5201.7854399999997</v>
      </c>
      <c r="AN218" s="23">
        <v>92.769174296035402</v>
      </c>
      <c r="AO218" s="23">
        <v>75.714937779560287</v>
      </c>
      <c r="AP218" s="23">
        <v>74.580859024327495</v>
      </c>
      <c r="AQ218" s="23">
        <v>449.9</v>
      </c>
      <c r="AR218" s="23">
        <v>28846</v>
      </c>
      <c r="AS218" s="23">
        <v>86103.503549999994</v>
      </c>
      <c r="AT218" s="23">
        <f t="shared" si="34"/>
        <v>923.50735282730932</v>
      </c>
    </row>
    <row r="219" spans="1:46" x14ac:dyDescent="0.25">
      <c r="A219" s="61">
        <v>40575</v>
      </c>
      <c r="B219" s="10">
        <v>2011</v>
      </c>
      <c r="C219" s="10">
        <v>2</v>
      </c>
      <c r="D219" s="23">
        <v>81.668752654881999</v>
      </c>
      <c r="E219" s="23">
        <v>93.434928494815878</v>
      </c>
      <c r="F219" s="23">
        <v>46.9</v>
      </c>
      <c r="G219" s="23">
        <v>63.0309069306062</v>
      </c>
      <c r="H219" s="23">
        <v>3.34</v>
      </c>
      <c r="I219" s="23">
        <v>3217.8</v>
      </c>
      <c r="J219" s="23">
        <v>10284.7682</v>
      </c>
      <c r="K219" s="23">
        <v>2595.3317999999999</v>
      </c>
      <c r="L219" s="23">
        <f t="shared" si="47"/>
        <v>16097.900000000001</v>
      </c>
      <c r="M219" s="23">
        <v>2841.1</v>
      </c>
      <c r="N219" s="23">
        <v>41002.036500000002</v>
      </c>
      <c r="O219" s="23">
        <f t="shared" si="48"/>
        <v>59941.036500000002</v>
      </c>
      <c r="P219" s="23">
        <f t="shared" si="44"/>
        <v>17228.99590049258</v>
      </c>
      <c r="Q219" s="23">
        <f t="shared" si="45"/>
        <v>64152.70762831028</v>
      </c>
      <c r="R219" s="23">
        <v>475.69099999999997</v>
      </c>
      <c r="S219" s="23"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43"/>
        <v>5311.2831501924002</v>
      </c>
      <c r="X219" s="23">
        <v>1348.90651177111</v>
      </c>
      <c r="Y219" s="23">
        <f t="shared" si="42"/>
        <v>2906.6981939135403</v>
      </c>
      <c r="Z219" s="23">
        <v>1770.24136883399</v>
      </c>
      <c r="AA219" s="23">
        <v>1136.4568250795501</v>
      </c>
      <c r="AB219" s="23">
        <v>1055.6784445077501</v>
      </c>
      <c r="AC219" s="23">
        <f t="shared" si="49"/>
        <v>3860.7030282282603</v>
      </c>
      <c r="AD219" s="23">
        <v>120.63092558302466</v>
      </c>
      <c r="AE219" s="23">
        <v>108.94804370205763</v>
      </c>
      <c r="AF219" s="23">
        <f t="shared" si="46"/>
        <v>110.72335168579662</v>
      </c>
      <c r="AG219" s="23">
        <f t="shared" si="50"/>
        <v>4976.8200272490003</v>
      </c>
      <c r="AH219" s="23">
        <f t="shared" si="51"/>
        <v>3021.2089482115193</v>
      </c>
      <c r="AI219" s="23">
        <f t="shared" si="52"/>
        <v>4586.7366530909376</v>
      </c>
      <c r="AJ219" s="23">
        <f t="shared" si="53"/>
        <v>1238.1190757862446</v>
      </c>
      <c r="AK219" s="23">
        <f t="shared" si="54"/>
        <v>2667.9673128069608</v>
      </c>
      <c r="AL219" s="23">
        <f t="shared" si="55"/>
        <v>968.97420883915527</v>
      </c>
      <c r="AM219" s="23">
        <v>4729.4819500000003</v>
      </c>
      <c r="AN219" s="23">
        <v>82.938846529594599</v>
      </c>
      <c r="AO219" s="23">
        <v>71.427883087005455</v>
      </c>
      <c r="AP219" s="23">
        <v>67.675916157652793</v>
      </c>
      <c r="AQ219" s="23">
        <v>368.3</v>
      </c>
      <c r="AR219" s="23">
        <v>24143</v>
      </c>
      <c r="AS219" s="23">
        <v>86555.440549999999</v>
      </c>
      <c r="AT219" s="23">
        <f t="shared" si="34"/>
        <v>926.3713468224297</v>
      </c>
    </row>
    <row r="220" spans="1:46" x14ac:dyDescent="0.25">
      <c r="A220" s="61">
        <v>40603</v>
      </c>
      <c r="B220" s="10">
        <v>2011</v>
      </c>
      <c r="C220" s="10">
        <v>3</v>
      </c>
      <c r="D220" s="23">
        <v>94.235408991466301</v>
      </c>
      <c r="E220" s="23">
        <v>94.151704504826597</v>
      </c>
      <c r="F220" s="23">
        <v>46.7</v>
      </c>
      <c r="G220" s="23">
        <v>60.889740043531098</v>
      </c>
      <c r="H220" s="23">
        <v>3.72</v>
      </c>
      <c r="I220" s="23">
        <v>3174.1</v>
      </c>
      <c r="J220" s="23">
        <v>10253.6952</v>
      </c>
      <c r="K220" s="23">
        <v>2598.7048</v>
      </c>
      <c r="L220" s="23">
        <f t="shared" si="47"/>
        <v>16026.5</v>
      </c>
      <c r="M220" s="23">
        <v>2827.7</v>
      </c>
      <c r="N220" s="23">
        <v>41572.324000000001</v>
      </c>
      <c r="O220" s="23">
        <f t="shared" si="48"/>
        <v>60426.524000000005</v>
      </c>
      <c r="P220" s="23">
        <f t="shared" si="44"/>
        <v>17021.996664094826</v>
      </c>
      <c r="Q220" s="23">
        <f t="shared" si="45"/>
        <v>64179.957567207181</v>
      </c>
      <c r="R220" s="23">
        <v>479.65217391304401</v>
      </c>
      <c r="S220" s="23"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43"/>
        <v>6563.18380228961</v>
      </c>
      <c r="X220" s="23">
        <v>1501.9772783645501</v>
      </c>
      <c r="Y220" s="23">
        <f t="shared" si="42"/>
        <v>3849.9046296563802</v>
      </c>
      <c r="Z220" s="23">
        <v>2317.9030495444699</v>
      </c>
      <c r="AA220" s="23">
        <v>1532.00158011191</v>
      </c>
      <c r="AB220" s="23">
        <v>1211.3018942686799</v>
      </c>
      <c r="AC220" s="23">
        <f t="shared" si="49"/>
        <v>4645.3616751833206</v>
      </c>
      <c r="AD220" s="23">
        <v>119.04106926351027</v>
      </c>
      <c r="AE220" s="23">
        <v>112.51856707387451</v>
      </c>
      <c r="AF220" s="23">
        <f t="shared" si="46"/>
        <v>105.79682301264411</v>
      </c>
      <c r="AG220" s="23">
        <f t="shared" si="50"/>
        <v>6484.3192783096838</v>
      </c>
      <c r="AH220" s="23">
        <f t="shared" si="51"/>
        <v>3980.8157516042647</v>
      </c>
      <c r="AI220" s="23">
        <f t="shared" si="52"/>
        <v>5490.0834732808662</v>
      </c>
      <c r="AJ220" s="23">
        <f t="shared" si="53"/>
        <v>1334.8706061804191</v>
      </c>
      <c r="AK220" s="23">
        <f t="shared" si="54"/>
        <v>3421.572749969976</v>
      </c>
      <c r="AL220" s="23">
        <f t="shared" si="55"/>
        <v>1076.5351228418995</v>
      </c>
      <c r="AM220" s="23">
        <v>5277.6621009999999</v>
      </c>
      <c r="AN220" s="23">
        <v>97.930671186040001</v>
      </c>
      <c r="AO220" s="23">
        <v>80.383451473544554</v>
      </c>
      <c r="AP220" s="23">
        <v>83.2733166488309</v>
      </c>
      <c r="AQ220" s="23">
        <v>446.6</v>
      </c>
      <c r="AR220" s="23">
        <v>27918</v>
      </c>
      <c r="AS220" s="23">
        <v>87250.35484</v>
      </c>
      <c r="AT220" s="23">
        <f t="shared" si="34"/>
        <v>926.69968429012556</v>
      </c>
    </row>
    <row r="221" spans="1:46" x14ac:dyDescent="0.25">
      <c r="A221" s="61">
        <v>40634</v>
      </c>
      <c r="B221" s="10">
        <v>2011</v>
      </c>
      <c r="C221" s="10">
        <v>4</v>
      </c>
      <c r="D221" s="23">
        <v>90.149901123054704</v>
      </c>
      <c r="E221" s="23">
        <v>94.451117268501974</v>
      </c>
      <c r="F221" s="23">
        <v>46</v>
      </c>
      <c r="G221" s="23">
        <v>62.335597926456501</v>
      </c>
      <c r="H221" s="23">
        <v>4.3</v>
      </c>
      <c r="I221" s="23">
        <v>3199.8</v>
      </c>
      <c r="J221" s="23">
        <v>10332.5</v>
      </c>
      <c r="K221" s="23">
        <v>2769.2</v>
      </c>
      <c r="L221" s="23">
        <f t="shared" si="47"/>
        <v>16301.5</v>
      </c>
      <c r="M221" s="23">
        <v>2869</v>
      </c>
      <c r="N221" s="23">
        <v>42519.936000000002</v>
      </c>
      <c r="O221" s="23">
        <f t="shared" si="48"/>
        <v>61690.436000000002</v>
      </c>
      <c r="P221" s="23">
        <f t="shared" si="44"/>
        <v>17259.192343547114</v>
      </c>
      <c r="Q221" s="23">
        <f t="shared" si="45"/>
        <v>65314.670470894293</v>
      </c>
      <c r="R221" s="23">
        <v>471.32</v>
      </c>
      <c r="S221" s="23"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43"/>
        <v>5911.8508741857404</v>
      </c>
      <c r="X221" s="23">
        <v>1462.6145539642901</v>
      </c>
      <c r="Y221" s="23">
        <f t="shared" si="42"/>
        <v>3384.5505822700302</v>
      </c>
      <c r="Z221" s="23">
        <v>2022.8286994841201</v>
      </c>
      <c r="AA221" s="23">
        <v>1361.7218827859101</v>
      </c>
      <c r="AB221" s="23">
        <v>1064.6857379514199</v>
      </c>
      <c r="AC221" s="23">
        <f t="shared" si="49"/>
        <v>4220.1203148552595</v>
      </c>
      <c r="AD221" s="23">
        <v>119.96453257107542</v>
      </c>
      <c r="AE221" s="23">
        <v>114.63263421971021</v>
      </c>
      <c r="AF221" s="23">
        <f t="shared" si="46"/>
        <v>104.6512918312126</v>
      </c>
      <c r="AG221" s="23">
        <f t="shared" si="50"/>
        <v>6056.0238392280362</v>
      </c>
      <c r="AH221" s="23">
        <f t="shared" si="51"/>
        <v>3556.5997079861681</v>
      </c>
      <c r="AI221" s="23">
        <f t="shared" si="52"/>
        <v>4869.3308285516259</v>
      </c>
      <c r="AJ221" s="23">
        <f t="shared" si="53"/>
        <v>1275.914632792068</v>
      </c>
      <c r="AK221" s="23">
        <f t="shared" si="54"/>
        <v>2952.5192414082048</v>
      </c>
      <c r="AL221" s="23">
        <f t="shared" si="55"/>
        <v>928.78066110806969</v>
      </c>
      <c r="AM221" s="23">
        <v>4971.0083130000003</v>
      </c>
      <c r="AN221" s="23">
        <v>91.512365949632894</v>
      </c>
      <c r="AO221" s="23">
        <v>78.88891434037356</v>
      </c>
      <c r="AP221" s="23">
        <v>84.170436614054296</v>
      </c>
      <c r="AQ221" s="23">
        <v>436.3</v>
      </c>
      <c r="AR221" s="23">
        <v>28153</v>
      </c>
      <c r="AS221" s="23">
        <v>88107.234160000007</v>
      </c>
      <c r="AT221" s="23">
        <f t="shared" si="34"/>
        <v>932.83421846172746</v>
      </c>
    </row>
    <row r="222" spans="1:46" x14ac:dyDescent="0.25">
      <c r="A222" s="61">
        <v>40664</v>
      </c>
      <c r="B222" s="10">
        <v>2011</v>
      </c>
      <c r="C222" s="10">
        <v>5</v>
      </c>
      <c r="D222" s="23">
        <v>92.004514432853</v>
      </c>
      <c r="E222" s="23">
        <v>94.832188058634259</v>
      </c>
      <c r="F222" s="23">
        <v>47.2</v>
      </c>
      <c r="G222" s="23">
        <v>60.096217423435697</v>
      </c>
      <c r="H222" s="23">
        <v>4.8</v>
      </c>
      <c r="I222" s="23">
        <v>3250.6</v>
      </c>
      <c r="J222" s="23">
        <v>10529.42525</v>
      </c>
      <c r="K222" s="23">
        <v>2799.5747500000002</v>
      </c>
      <c r="L222" s="23">
        <f t="shared" si="47"/>
        <v>16579.600000000002</v>
      </c>
      <c r="M222" s="23">
        <v>2878.3</v>
      </c>
      <c r="N222" s="23">
        <v>43652.352500000001</v>
      </c>
      <c r="O222" s="23">
        <f t="shared" si="48"/>
        <v>63110.252500000002</v>
      </c>
      <c r="P222" s="23">
        <f t="shared" si="44"/>
        <v>17483.093387815665</v>
      </c>
      <c r="Q222" s="23">
        <f t="shared" si="45"/>
        <v>66549.400358641156</v>
      </c>
      <c r="R222" s="23">
        <v>467.72863636363599</v>
      </c>
      <c r="S222" s="23"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43"/>
        <v>6321.5696593395696</v>
      </c>
      <c r="X222" s="23">
        <v>1537.6444542916299</v>
      </c>
      <c r="Y222" s="23">
        <f t="shared" si="42"/>
        <v>3689.2097105979301</v>
      </c>
      <c r="Z222" s="23">
        <v>2094.5576828380899</v>
      </c>
      <c r="AA222" s="23">
        <v>1594.6520277598399</v>
      </c>
      <c r="AB222" s="23">
        <v>1094.7154944500101</v>
      </c>
      <c r="AC222" s="23">
        <f t="shared" si="49"/>
        <v>4384.0902896584803</v>
      </c>
      <c r="AD222" s="23">
        <v>115.19041959761051</v>
      </c>
      <c r="AE222" s="23">
        <v>112.76195135798673</v>
      </c>
      <c r="AF222" s="23">
        <f t="shared" si="46"/>
        <v>102.15362381581539</v>
      </c>
      <c r="AG222" s="23">
        <f t="shared" si="50"/>
        <v>6431.4159612907406</v>
      </c>
      <c r="AH222" s="23">
        <f t="shared" si="51"/>
        <v>3780.1702791313965</v>
      </c>
      <c r="AI222" s="23">
        <f t="shared" si="52"/>
        <v>5302.0919249947483</v>
      </c>
      <c r="AJ222" s="23">
        <f t="shared" si="53"/>
        <v>1363.6199407458384</v>
      </c>
      <c r="AK222" s="23">
        <f t="shared" si="54"/>
        <v>3271.679556950688</v>
      </c>
      <c r="AL222" s="23">
        <f t="shared" si="55"/>
        <v>970.81992752555641</v>
      </c>
      <c r="AM222" s="23">
        <v>5229.1952380000002</v>
      </c>
      <c r="AN222" s="23">
        <v>93.679426203141901</v>
      </c>
      <c r="AO222" s="23">
        <v>79.799622306034337</v>
      </c>
      <c r="AP222" s="23">
        <v>90.599749358066006</v>
      </c>
      <c r="AQ222" s="23">
        <v>443.7</v>
      </c>
      <c r="AR222" s="23">
        <v>28096</v>
      </c>
      <c r="AS222" s="23">
        <v>89340.570330000002</v>
      </c>
      <c r="AT222" s="23">
        <f t="shared" si="34"/>
        <v>942.09120509548075</v>
      </c>
    </row>
    <row r="223" spans="1:46" x14ac:dyDescent="0.25">
      <c r="A223" s="61">
        <v>40695</v>
      </c>
      <c r="B223" s="10">
        <v>2011</v>
      </c>
      <c r="C223" s="10">
        <v>6</v>
      </c>
      <c r="D223" s="23">
        <v>89.815001954550993</v>
      </c>
      <c r="E223" s="23">
        <v>94.995504111548101</v>
      </c>
      <c r="F223" s="23">
        <v>44.1</v>
      </c>
      <c r="G223" s="23">
        <v>60.527298435194297</v>
      </c>
      <c r="H223" s="23">
        <v>5.13</v>
      </c>
      <c r="I223" s="23">
        <v>3289.4</v>
      </c>
      <c r="J223" s="23">
        <v>10554.3632</v>
      </c>
      <c r="K223" s="23">
        <v>2863.2368000000001</v>
      </c>
      <c r="L223" s="23">
        <f t="shared" si="47"/>
        <v>16707</v>
      </c>
      <c r="M223" s="23">
        <v>2918.6</v>
      </c>
      <c r="N223" s="23">
        <v>44557.904000000002</v>
      </c>
      <c r="O223" s="23">
        <f t="shared" si="48"/>
        <v>64183.504000000001</v>
      </c>
      <c r="P223" s="23">
        <f t="shared" si="44"/>
        <v>17587.148103748015</v>
      </c>
      <c r="Q223" s="23">
        <f t="shared" si="45"/>
        <v>67564.780670707085</v>
      </c>
      <c r="R223" s="23">
        <v>469.41190476190502</v>
      </c>
      <c r="S223" s="23"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43"/>
        <v>6182.1048111178507</v>
      </c>
      <c r="X223" s="23">
        <v>1469.50030092721</v>
      </c>
      <c r="Y223" s="23">
        <f t="shared" si="42"/>
        <v>3614.8767215089601</v>
      </c>
      <c r="Z223" s="23">
        <v>2140.9316024797699</v>
      </c>
      <c r="AA223" s="23">
        <v>1473.94511902919</v>
      </c>
      <c r="AB223" s="23">
        <v>1097.7277886816801</v>
      </c>
      <c r="AC223" s="23">
        <f t="shared" si="49"/>
        <v>4434.0734909844195</v>
      </c>
      <c r="AD223" s="23">
        <v>115.04261896185756</v>
      </c>
      <c r="AE223" s="23">
        <v>111.94819373289431</v>
      </c>
      <c r="AF223" s="23">
        <f t="shared" si="46"/>
        <v>102.76415824657829</v>
      </c>
      <c r="AG223" s="23">
        <f t="shared" si="50"/>
        <v>5821.5449216518873</v>
      </c>
      <c r="AH223" s="23">
        <f t="shared" si="51"/>
        <v>3707.4149187474154</v>
      </c>
      <c r="AI223" s="23">
        <f t="shared" si="52"/>
        <v>5277.4577355933052</v>
      </c>
      <c r="AJ223" s="23">
        <f t="shared" si="53"/>
        <v>1312.6610192866553</v>
      </c>
      <c r="AK223" s="23">
        <f t="shared" si="54"/>
        <v>3229.0621232656677</v>
      </c>
      <c r="AL223" s="23">
        <f t="shared" si="55"/>
        <v>980.56766445096207</v>
      </c>
      <c r="AM223" s="23">
        <v>5072.8531670000002</v>
      </c>
      <c r="AN223" s="23">
        <v>91.040134283203002</v>
      </c>
      <c r="AO223" s="23">
        <v>79.066826851349617</v>
      </c>
      <c r="AP223" s="23">
        <v>87.735618973340806</v>
      </c>
      <c r="AQ223" s="23">
        <v>427.1</v>
      </c>
      <c r="AR223" s="23">
        <v>26253</v>
      </c>
      <c r="AS223" s="23">
        <v>89730.222089999996</v>
      </c>
      <c r="AT223" s="23">
        <f t="shared" si="34"/>
        <v>944.57335564675384</v>
      </c>
    </row>
    <row r="224" spans="1:46" x14ac:dyDescent="0.25">
      <c r="A224" s="61">
        <v>40725</v>
      </c>
      <c r="B224" s="10">
        <v>2011</v>
      </c>
      <c r="C224" s="10">
        <v>7</v>
      </c>
      <c r="D224" s="23">
        <v>88.432879603237097</v>
      </c>
      <c r="E224" s="23">
        <v>95.113454594208079</v>
      </c>
      <c r="F224" s="23">
        <v>44.7</v>
      </c>
      <c r="G224" s="23">
        <v>59.273348393164703</v>
      </c>
      <c r="H224" s="23">
        <v>5.25</v>
      </c>
      <c r="I224" s="23">
        <v>3288.1</v>
      </c>
      <c r="J224" s="23">
        <v>10332.2862</v>
      </c>
      <c r="K224" s="23">
        <v>2678.3137999999999</v>
      </c>
      <c r="L224" s="23">
        <f t="shared" si="47"/>
        <v>16298.7</v>
      </c>
      <c r="M224" s="23">
        <v>2933.6</v>
      </c>
      <c r="N224" s="23">
        <v>45479.787499999999</v>
      </c>
      <c r="O224" s="23">
        <f t="shared" si="48"/>
        <v>64712.087499999994</v>
      </c>
      <c r="P224" s="23">
        <f t="shared" si="44"/>
        <v>17136.061422158153</v>
      </c>
      <c r="Q224" s="23">
        <f t="shared" si="45"/>
        <v>68036.733368678033</v>
      </c>
      <c r="R224" s="23">
        <v>462.93714285714299</v>
      </c>
      <c r="S224" s="23"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43"/>
        <v>6458.19623518141</v>
      </c>
      <c r="X224" s="23">
        <v>1651.97168142652</v>
      </c>
      <c r="Y224" s="23">
        <f t="shared" si="42"/>
        <v>3683.75896772328</v>
      </c>
      <c r="Z224" s="23">
        <v>2190.9427946342598</v>
      </c>
      <c r="AA224" s="23">
        <v>1492.8161730890199</v>
      </c>
      <c r="AB224" s="23">
        <v>1122.46558603161</v>
      </c>
      <c r="AC224" s="23">
        <f t="shared" si="49"/>
        <v>4615.5992194249602</v>
      </c>
      <c r="AD224" s="23">
        <v>119.11405104922335</v>
      </c>
      <c r="AE224" s="23">
        <v>113.14069339440401</v>
      </c>
      <c r="AF224" s="23">
        <f t="shared" si="46"/>
        <v>105.27958374269146</v>
      </c>
      <c r="AG224" s="23">
        <f t="shared" si="50"/>
        <v>5362.0179457853501</v>
      </c>
      <c r="AH224" s="23">
        <f t="shared" si="51"/>
        <v>3164.9672762713421</v>
      </c>
      <c r="AI224" s="23">
        <f t="shared" si="52"/>
        <v>5398.9552381655321</v>
      </c>
      <c r="AJ224" s="23">
        <f t="shared" si="53"/>
        <v>1460.1039041433232</v>
      </c>
      <c r="AK224" s="23">
        <f t="shared" si="54"/>
        <v>3255.9098386305982</v>
      </c>
      <c r="AL224" s="23">
        <f t="shared" si="55"/>
        <v>992.09714237718083</v>
      </c>
      <c r="AM224" s="23">
        <v>5156.7112399999996</v>
      </c>
      <c r="AN224" s="23">
        <v>86.186527343700604</v>
      </c>
      <c r="AO224" s="23">
        <v>80.044549770716969</v>
      </c>
      <c r="AP224" s="23">
        <v>87.903611134986605</v>
      </c>
      <c r="AQ224" s="23">
        <v>372.4</v>
      </c>
      <c r="AR224" s="23">
        <v>24327</v>
      </c>
      <c r="AS224" s="23">
        <v>90269.775399999999</v>
      </c>
      <c r="AT224" s="23">
        <f t="shared" si="34"/>
        <v>949.07472118562885</v>
      </c>
    </row>
    <row r="225" spans="1:46" x14ac:dyDescent="0.25">
      <c r="A225" s="61">
        <v>40756</v>
      </c>
      <c r="B225" s="10">
        <v>2011</v>
      </c>
      <c r="C225" s="10">
        <v>8</v>
      </c>
      <c r="D225" s="23">
        <v>89.7773375048464</v>
      </c>
      <c r="E225" s="23">
        <v>95.267697533071157</v>
      </c>
      <c r="F225" s="23">
        <v>42</v>
      </c>
      <c r="G225" s="23">
        <v>59.693510566954103</v>
      </c>
      <c r="H225" s="23">
        <v>5.25</v>
      </c>
      <c r="I225" s="23">
        <v>3274.4</v>
      </c>
      <c r="J225" s="23">
        <v>10202.7961</v>
      </c>
      <c r="K225" s="23">
        <v>3054.8038999999999</v>
      </c>
      <c r="L225" s="23">
        <f t="shared" si="47"/>
        <v>16532</v>
      </c>
      <c r="M225" s="23">
        <v>2935.5</v>
      </c>
      <c r="N225" s="23">
        <v>47082.287499999999</v>
      </c>
      <c r="O225" s="23">
        <f t="shared" si="48"/>
        <v>66549.787500000006</v>
      </c>
      <c r="P225" s="23">
        <f t="shared" si="44"/>
        <v>17353.20620534688</v>
      </c>
      <c r="Q225" s="23">
        <f t="shared" si="45"/>
        <v>69855.564082356417</v>
      </c>
      <c r="R225" s="23">
        <v>466.79045454545502</v>
      </c>
      <c r="S225" s="23"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43"/>
        <v>6840.5809186392298</v>
      </c>
      <c r="X225" s="23">
        <v>1733.82906681072</v>
      </c>
      <c r="Y225" s="23">
        <f t="shared" si="42"/>
        <v>3891.2708075912797</v>
      </c>
      <c r="Z225" s="23">
        <v>2430.1473239698098</v>
      </c>
      <c r="AA225" s="23">
        <v>1461.1234836214701</v>
      </c>
      <c r="AB225" s="23">
        <v>1215.48104423723</v>
      </c>
      <c r="AC225" s="23">
        <f t="shared" si="49"/>
        <v>5003.1335960701299</v>
      </c>
      <c r="AD225" s="23">
        <v>115.0937709197102</v>
      </c>
      <c r="AE225" s="23">
        <v>112.7216144117148</v>
      </c>
      <c r="AF225" s="23">
        <f t="shared" si="46"/>
        <v>102.10443801783313</v>
      </c>
      <c r="AG225" s="23">
        <f t="shared" si="50"/>
        <v>5515.3249896163916</v>
      </c>
      <c r="AH225" s="23">
        <f t="shared" si="51"/>
        <v>3079.2686309022747</v>
      </c>
      <c r="AI225" s="23">
        <f t="shared" si="52"/>
        <v>5734.7094551724149</v>
      </c>
      <c r="AJ225" s="23">
        <f t="shared" si="53"/>
        <v>1538.1513792713465</v>
      </c>
      <c r="AK225" s="23">
        <f t="shared" si="54"/>
        <v>3452.1070585260113</v>
      </c>
      <c r="AL225" s="23">
        <f t="shared" si="55"/>
        <v>1078.3034385913736</v>
      </c>
      <c r="AM225" s="23">
        <v>5273.40708</v>
      </c>
      <c r="AN225" s="23">
        <v>92.804227184091104</v>
      </c>
      <c r="AO225" s="23">
        <v>78.219727026100031</v>
      </c>
      <c r="AP225" s="23">
        <v>81.1281833281557</v>
      </c>
      <c r="AQ225" s="23">
        <v>426.5</v>
      </c>
      <c r="AR225" s="23">
        <v>23988</v>
      </c>
      <c r="AS225" s="23">
        <v>91218.348370000007</v>
      </c>
      <c r="AT225" s="23">
        <f t="shared" si="34"/>
        <v>957.49504535190999</v>
      </c>
    </row>
    <row r="226" spans="1:46" x14ac:dyDescent="0.25">
      <c r="A226" s="61">
        <v>40787</v>
      </c>
      <c r="B226" s="10">
        <v>2011</v>
      </c>
      <c r="C226" s="10">
        <v>9</v>
      </c>
      <c r="D226" s="23">
        <v>88.967125517750901</v>
      </c>
      <c r="E226" s="23">
        <v>95.739499463711127</v>
      </c>
      <c r="F226" s="23">
        <v>45.9</v>
      </c>
      <c r="G226" s="23">
        <v>59.04206319435</v>
      </c>
      <c r="H226" s="23">
        <v>5.25</v>
      </c>
      <c r="I226" s="23">
        <v>3394</v>
      </c>
      <c r="J226" s="23">
        <v>10317.933300000001</v>
      </c>
      <c r="K226" s="23">
        <v>3100.0666999999999</v>
      </c>
      <c r="L226" s="23">
        <f t="shared" si="47"/>
        <v>16812</v>
      </c>
      <c r="M226" s="23">
        <v>2964</v>
      </c>
      <c r="N226" s="23">
        <v>48399.377999999997</v>
      </c>
      <c r="O226" s="23">
        <f t="shared" si="48"/>
        <v>68175.377999999997</v>
      </c>
      <c r="P226" s="23">
        <f t="shared" si="44"/>
        <v>17560.150297602486</v>
      </c>
      <c r="Q226" s="23">
        <f t="shared" si="45"/>
        <v>71209.248410412925</v>
      </c>
      <c r="R226" s="23">
        <v>483.69380952380999</v>
      </c>
      <c r="S226" s="23"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43"/>
        <v>6744.6882413849999</v>
      </c>
      <c r="X226" s="23">
        <v>1788.0990296116499</v>
      </c>
      <c r="Y226" s="23">
        <f t="shared" si="42"/>
        <v>3671.6529081951298</v>
      </c>
      <c r="Z226" s="23">
        <v>2356.0769073681699</v>
      </c>
      <c r="AA226" s="23">
        <v>1315.5760008269599</v>
      </c>
      <c r="AB226" s="23">
        <v>1284.9363035782201</v>
      </c>
      <c r="AC226" s="23">
        <f t="shared" si="49"/>
        <v>5041.2020292779398</v>
      </c>
      <c r="AD226" s="23">
        <v>108.83266266201643</v>
      </c>
      <c r="AE226" s="23">
        <v>111.48082132450122</v>
      </c>
      <c r="AF226" s="23">
        <f t="shared" si="46"/>
        <v>97.624561219569358</v>
      </c>
      <c r="AG226" s="23">
        <f t="shared" si="50"/>
        <v>6009.7844727131087</v>
      </c>
      <c r="AH226" s="23">
        <f t="shared" si="51"/>
        <v>3605.9541373309066</v>
      </c>
      <c r="AI226" s="23">
        <f t="shared" si="52"/>
        <v>5702.1270157325343</v>
      </c>
      <c r="AJ226" s="23">
        <f t="shared" si="53"/>
        <v>1603.9521492282568</v>
      </c>
      <c r="AK226" s="23">
        <f t="shared" si="54"/>
        <v>3293.5287564015957</v>
      </c>
      <c r="AL226" s="23">
        <f t="shared" si="55"/>
        <v>1152.6074963495241</v>
      </c>
      <c r="AM226" s="23">
        <v>4981.5132850099999</v>
      </c>
      <c r="AN226" s="23">
        <v>92.375523844149299</v>
      </c>
      <c r="AO226" s="23">
        <v>83.072409195357096</v>
      </c>
      <c r="AP226" s="23">
        <v>80.855189178202707</v>
      </c>
      <c r="AQ226" s="23">
        <v>438.1</v>
      </c>
      <c r="AR226" s="23">
        <v>36595</v>
      </c>
      <c r="AS226" s="23">
        <v>93334.537100000001</v>
      </c>
      <c r="AT226" s="23">
        <f t="shared" ref="AT226:AT289" si="56">AS226/E226</f>
        <v>974.8801447972611</v>
      </c>
    </row>
    <row r="227" spans="1:46" x14ac:dyDescent="0.25">
      <c r="A227" s="61">
        <v>40817</v>
      </c>
      <c r="B227" s="10">
        <v>2011</v>
      </c>
      <c r="C227" s="10">
        <v>10</v>
      </c>
      <c r="D227" s="23">
        <v>92.914910004950798</v>
      </c>
      <c r="E227" s="23">
        <v>96.202228280300332</v>
      </c>
      <c r="F227" s="23">
        <v>42.8</v>
      </c>
      <c r="G227" s="23">
        <v>57.406358406835999</v>
      </c>
      <c r="H227" s="23">
        <v>5.25</v>
      </c>
      <c r="I227" s="23">
        <v>3402.2</v>
      </c>
      <c r="J227" s="23">
        <v>10414.15855</v>
      </c>
      <c r="K227" s="23">
        <v>3101.74145</v>
      </c>
      <c r="L227" s="23">
        <f t="shared" si="47"/>
        <v>16918.100000000002</v>
      </c>
      <c r="M227" s="23">
        <v>2979.3</v>
      </c>
      <c r="N227" s="23">
        <v>49404.421499999997</v>
      </c>
      <c r="O227" s="23">
        <f t="shared" si="48"/>
        <v>69301.821499999991</v>
      </c>
      <c r="P227" s="23">
        <f t="shared" si="44"/>
        <v>17585.975192493937</v>
      </c>
      <c r="Q227" s="23">
        <f t="shared" si="45"/>
        <v>72037.646880775181</v>
      </c>
      <c r="R227" s="23">
        <v>511.74421052631601</v>
      </c>
      <c r="S227" s="23"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43"/>
        <v>6113.9213372923696</v>
      </c>
      <c r="X227" s="23">
        <v>1636.4113163151401</v>
      </c>
      <c r="Y227" s="23">
        <f t="shared" si="42"/>
        <v>3237.3783994754099</v>
      </c>
      <c r="Z227" s="23">
        <v>2155.1941724163498</v>
      </c>
      <c r="AA227" s="23">
        <v>1082.18422705906</v>
      </c>
      <c r="AB227" s="23">
        <v>1240.1316215018201</v>
      </c>
      <c r="AC227" s="23">
        <f t="shared" si="49"/>
        <v>4689.2161105067898</v>
      </c>
      <c r="AD227" s="23">
        <v>99.956766100825632</v>
      </c>
      <c r="AE227" s="23">
        <v>109.53641665533905</v>
      </c>
      <c r="AF227" s="23">
        <f t="shared" si="46"/>
        <v>91.25436923442895</v>
      </c>
      <c r="AG227" s="23">
        <f t="shared" si="50"/>
        <v>6682.6632094030256</v>
      </c>
      <c r="AH227" s="23">
        <f t="shared" si="51"/>
        <v>4183.4272473763731</v>
      </c>
      <c r="AI227" s="23">
        <f t="shared" si="52"/>
        <v>5268.9329391939164</v>
      </c>
      <c r="AJ227" s="23">
        <f t="shared" si="53"/>
        <v>1493.9427144710942</v>
      </c>
      <c r="AK227" s="23">
        <f t="shared" si="54"/>
        <v>2955.5270277481845</v>
      </c>
      <c r="AL227" s="23">
        <f t="shared" si="55"/>
        <v>1132.1637674198769</v>
      </c>
      <c r="AM227" s="23">
        <v>5258.5330000000004</v>
      </c>
      <c r="AN227" s="23">
        <v>96.569620316345393</v>
      </c>
      <c r="AO227" s="23">
        <v>83.562421071261653</v>
      </c>
      <c r="AP227" s="23">
        <v>86.773268716827005</v>
      </c>
      <c r="AQ227" s="23">
        <v>469.5</v>
      </c>
      <c r="AR227" s="23">
        <v>26412</v>
      </c>
      <c r="AS227" s="23">
        <v>93469.436019999994</v>
      </c>
      <c r="AT227" s="23">
        <f t="shared" si="56"/>
        <v>971.59325403214234</v>
      </c>
    </row>
    <row r="228" spans="1:46" x14ac:dyDescent="0.25">
      <c r="A228" s="61">
        <v>40848</v>
      </c>
      <c r="B228" s="10">
        <v>2011</v>
      </c>
      <c r="C228" s="10">
        <v>11</v>
      </c>
      <c r="D228" s="23">
        <v>95.981833859920599</v>
      </c>
      <c r="E228" s="23">
        <v>96.510714158026474</v>
      </c>
      <c r="F228" s="23">
        <v>46</v>
      </c>
      <c r="G228" s="23">
        <v>58.029246669307</v>
      </c>
      <c r="H228" s="23">
        <v>5.25</v>
      </c>
      <c r="I228" s="23">
        <v>3458.7</v>
      </c>
      <c r="J228" s="23">
        <v>10500.2325</v>
      </c>
      <c r="K228" s="23">
        <v>2847.4675000000002</v>
      </c>
      <c r="L228" s="23">
        <f t="shared" si="47"/>
        <v>16806.399999999998</v>
      </c>
      <c r="M228" s="23">
        <v>2990.1</v>
      </c>
      <c r="N228" s="23">
        <v>50432.493499999997</v>
      </c>
      <c r="O228" s="23">
        <f t="shared" si="48"/>
        <v>70228.993499999997</v>
      </c>
      <c r="P228" s="23">
        <f t="shared" si="44"/>
        <v>17414.025112777868</v>
      </c>
      <c r="Q228" s="23">
        <f t="shared" si="45"/>
        <v>72768.079806152062</v>
      </c>
      <c r="R228" s="23">
        <v>508.43761904761902</v>
      </c>
      <c r="S228" s="23"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43"/>
        <v>6825.5340779075796</v>
      </c>
      <c r="X228" s="23">
        <v>1664.0810070280299</v>
      </c>
      <c r="Y228" s="23">
        <f t="shared" si="42"/>
        <v>3630.1347721372999</v>
      </c>
      <c r="Z228" s="23">
        <v>2270.39090933431</v>
      </c>
      <c r="AA228" s="23">
        <v>1359.74386280299</v>
      </c>
      <c r="AB228" s="23">
        <v>1531.3182987422499</v>
      </c>
      <c r="AC228" s="23">
        <f t="shared" si="49"/>
        <v>5077.4792389950908</v>
      </c>
      <c r="AD228" s="23">
        <v>100.87208680710857</v>
      </c>
      <c r="AE228" s="23">
        <v>109.13134142602269</v>
      </c>
      <c r="AF228" s="23">
        <f t="shared" si="46"/>
        <v>92.431821591313579</v>
      </c>
      <c r="AG228" s="23">
        <f t="shared" si="50"/>
        <v>6692.153251321497</v>
      </c>
      <c r="AH228" s="23">
        <f t="shared" si="51"/>
        <v>4067.6585964753904</v>
      </c>
      <c r="AI228" s="23">
        <f t="shared" si="52"/>
        <v>5898.6016461290428</v>
      </c>
      <c r="AJ228" s="23">
        <f t="shared" si="53"/>
        <v>1524.8424378216478</v>
      </c>
      <c r="AK228" s="23">
        <f t="shared" si="54"/>
        <v>3326.3906818171704</v>
      </c>
      <c r="AL228" s="23">
        <f t="shared" si="55"/>
        <v>1403.1883771723735</v>
      </c>
      <c r="AM228" s="23">
        <v>5262.4462199999998</v>
      </c>
      <c r="AN228" s="23">
        <v>97.461693427400505</v>
      </c>
      <c r="AO228" s="23">
        <v>81.666103790742127</v>
      </c>
      <c r="AP228" s="23">
        <v>83.192499420056805</v>
      </c>
      <c r="AQ228" s="23">
        <v>463.7</v>
      </c>
      <c r="AR228" s="23">
        <v>28384</v>
      </c>
      <c r="AS228" s="23">
        <v>94898.394260000001</v>
      </c>
      <c r="AT228" s="23">
        <f t="shared" si="56"/>
        <v>983.2938766219628</v>
      </c>
    </row>
    <row r="229" spans="1:46" x14ac:dyDescent="0.25">
      <c r="A229" s="61">
        <v>40878</v>
      </c>
      <c r="B229" s="10">
        <v>2011</v>
      </c>
      <c r="C229" s="10">
        <v>12</v>
      </c>
      <c r="D229" s="23">
        <v>103.328687246046</v>
      </c>
      <c r="E229" s="23">
        <v>97.100466571326422</v>
      </c>
      <c r="F229" s="23">
        <v>44.8</v>
      </c>
      <c r="G229" s="23">
        <v>54.809890557103401</v>
      </c>
      <c r="H229" s="23">
        <v>5.25</v>
      </c>
      <c r="I229" s="23">
        <v>3646.9</v>
      </c>
      <c r="J229" s="23">
        <v>10872.137849999999</v>
      </c>
      <c r="K229" s="23">
        <v>3490.0621500000002</v>
      </c>
      <c r="L229" s="23">
        <f t="shared" si="47"/>
        <v>18009.099999999999</v>
      </c>
      <c r="M229" s="23">
        <v>2984.7</v>
      </c>
      <c r="N229" s="23">
        <v>51368.130499999999</v>
      </c>
      <c r="O229" s="23">
        <f t="shared" si="48"/>
        <v>72361.930500000002</v>
      </c>
      <c r="P229" s="23">
        <f t="shared" si="44"/>
        <v>18546.872776117074</v>
      </c>
      <c r="Q229" s="23">
        <f t="shared" si="45"/>
        <v>74522.742325697895</v>
      </c>
      <c r="R229" s="23">
        <v>517.17190476190501</v>
      </c>
      <c r="S229" s="23"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43"/>
        <v>6421.6049976755303</v>
      </c>
      <c r="X229" s="23">
        <v>1531.66945708253</v>
      </c>
      <c r="Y229" s="23">
        <f t="shared" si="42"/>
        <v>3443.6188735240303</v>
      </c>
      <c r="Z229" s="23">
        <v>2216.9528358141001</v>
      </c>
      <c r="AA229" s="23">
        <v>1226.6660377099299</v>
      </c>
      <c r="AB229" s="23">
        <v>1446.31666706897</v>
      </c>
      <c r="AC229" s="23">
        <f t="shared" si="49"/>
        <v>4826.3097435028403</v>
      </c>
      <c r="AD229" s="23">
        <v>100.60071689641661</v>
      </c>
      <c r="AE229" s="23">
        <v>108.4493804142019</v>
      </c>
      <c r="AF229" s="23">
        <f t="shared" si="46"/>
        <v>92.762832311435261</v>
      </c>
      <c r="AG229" s="23">
        <f t="shared" si="50"/>
        <v>7105.7955210160017</v>
      </c>
      <c r="AH229" s="23">
        <f t="shared" si="51"/>
        <v>4462.3699791401623</v>
      </c>
      <c r="AI229" s="23">
        <f t="shared" si="52"/>
        <v>5581.3834602784955</v>
      </c>
      <c r="AJ229" s="23">
        <f t="shared" si="53"/>
        <v>1412.3358300735404</v>
      </c>
      <c r="AK229" s="23">
        <f t="shared" si="54"/>
        <v>3175.3236951394092</v>
      </c>
      <c r="AL229" s="23">
        <f t="shared" si="55"/>
        <v>1333.6329461219946</v>
      </c>
      <c r="AM229" s="23">
        <v>5594.9859900000001</v>
      </c>
      <c r="AN229" s="23">
        <v>103.76742338719799</v>
      </c>
      <c r="AO229" s="23">
        <v>109.38670309924325</v>
      </c>
      <c r="AP229" s="23">
        <v>124.854721909671</v>
      </c>
      <c r="AQ229" s="23">
        <v>520.70000000000005</v>
      </c>
      <c r="AR229" s="23">
        <v>30937</v>
      </c>
      <c r="AS229" s="23">
        <v>95128.425889999999</v>
      </c>
      <c r="AT229" s="23">
        <f t="shared" si="56"/>
        <v>979.69071878889645</v>
      </c>
    </row>
    <row r="230" spans="1:46" x14ac:dyDescent="0.25">
      <c r="A230" s="62">
        <v>40909</v>
      </c>
      <c r="B230" s="63">
        <v>2012</v>
      </c>
      <c r="C230" s="63">
        <v>1</v>
      </c>
      <c r="D230" s="64">
        <v>92.094080042946501</v>
      </c>
      <c r="E230" s="64">
        <v>97.182124597783343</v>
      </c>
      <c r="F230" s="64">
        <v>48.7</v>
      </c>
      <c r="G230" s="64">
        <v>59.511278276059898</v>
      </c>
      <c r="H230" s="64">
        <v>5.0999999999999996</v>
      </c>
      <c r="I230" s="64">
        <v>3635.9290000000001</v>
      </c>
      <c r="J230" s="64">
        <v>11086.1265</v>
      </c>
      <c r="K230" s="64">
        <v>3466.2575000000002</v>
      </c>
      <c r="L230" s="64">
        <f t="shared" si="47"/>
        <v>18188.313000000002</v>
      </c>
      <c r="M230" s="64">
        <v>2999.076</v>
      </c>
      <c r="N230" s="64">
        <v>51741.173000000003</v>
      </c>
      <c r="O230" s="64">
        <f t="shared" si="48"/>
        <v>72928.562000000005</v>
      </c>
      <c r="P230" s="64">
        <f t="shared" si="44"/>
        <v>18715.698051753505</v>
      </c>
      <c r="Q230" s="64">
        <f t="shared" si="45"/>
        <v>75043.185464236565</v>
      </c>
      <c r="R230" s="64">
        <v>501.33954545454498</v>
      </c>
      <c r="S230" s="64"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43"/>
        <v>5940.9320504474699</v>
      </c>
      <c r="X230" s="64">
        <v>1507.60406768601</v>
      </c>
      <c r="Y230" s="64">
        <f t="shared" si="42"/>
        <v>3439.2411808361703</v>
      </c>
      <c r="Z230" s="64">
        <v>1959.75622670444</v>
      </c>
      <c r="AA230" s="64">
        <v>1479.4849541317301</v>
      </c>
      <c r="AB230" s="64">
        <v>994.08680192528902</v>
      </c>
      <c r="AC230" s="64">
        <f t="shared" si="49"/>
        <v>4127.9080535708299</v>
      </c>
      <c r="AD230" s="64">
        <v>104.16762855820664</v>
      </c>
      <c r="AE230" s="64">
        <v>109.5356639610967</v>
      </c>
      <c r="AF230" s="64">
        <f t="shared" si="46"/>
        <v>95.099280719385973</v>
      </c>
      <c r="AG230" s="64">
        <f t="shared" si="50"/>
        <v>6207.4781643251627</v>
      </c>
      <c r="AH230" s="64">
        <f t="shared" si="51"/>
        <v>3464.8410230324985</v>
      </c>
      <c r="AI230" s="64">
        <f t="shared" si="52"/>
        <v>5119.2395288662447</v>
      </c>
      <c r="AJ230" s="64">
        <f t="shared" si="53"/>
        <v>1376.359089968596</v>
      </c>
      <c r="AK230" s="64">
        <f t="shared" si="54"/>
        <v>3139.8368864205454</v>
      </c>
      <c r="AL230" s="64">
        <f t="shared" si="55"/>
        <v>907.54624199690284</v>
      </c>
      <c r="AM230" s="64">
        <v>5580.1862099999998</v>
      </c>
      <c r="AN230" s="64">
        <v>93.912823491525202</v>
      </c>
      <c r="AO230" s="64">
        <v>80.81184421936301</v>
      </c>
      <c r="AP230" s="64">
        <v>76.701708517956504</v>
      </c>
      <c r="AQ230" s="64">
        <v>431</v>
      </c>
      <c r="AR230" s="64">
        <v>27513</v>
      </c>
      <c r="AS230" s="64">
        <v>95323.113589999994</v>
      </c>
      <c r="AT230" s="64">
        <f t="shared" si="56"/>
        <v>980.87085443462558</v>
      </c>
    </row>
    <row r="231" spans="1:46" x14ac:dyDescent="0.25">
      <c r="A231" s="61">
        <v>40940</v>
      </c>
      <c r="B231" s="10">
        <v>2012</v>
      </c>
      <c r="C231" s="10">
        <v>2</v>
      </c>
      <c r="D231" s="23">
        <v>87.021536773329402</v>
      </c>
      <c r="E231" s="23">
        <v>97.563195387915627</v>
      </c>
      <c r="F231" s="23">
        <v>49.6</v>
      </c>
      <c r="G231" s="23">
        <v>61.174619742224699</v>
      </c>
      <c r="H231" s="23">
        <v>5</v>
      </c>
      <c r="I231" s="23">
        <v>3661.1179999999999</v>
      </c>
      <c r="J231" s="23">
        <v>11005.47575</v>
      </c>
      <c r="K231" s="23">
        <v>3069.4972499999999</v>
      </c>
      <c r="L231" s="23">
        <f t="shared" si="47"/>
        <v>17736.091</v>
      </c>
      <c r="M231" s="23">
        <v>3013.2620000000002</v>
      </c>
      <c r="N231" s="23">
        <v>51951.417999999998</v>
      </c>
      <c r="O231" s="23">
        <f t="shared" si="48"/>
        <v>72700.770999999993</v>
      </c>
      <c r="P231" s="23">
        <f t="shared" si="44"/>
        <v>18179.079651379303</v>
      </c>
      <c r="Q231" s="23">
        <f t="shared" si="45"/>
        <v>74516.594819325546</v>
      </c>
      <c r="R231" s="23">
        <v>481.48857142857099</v>
      </c>
      <c r="S231" s="23"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43"/>
        <v>5873.2529529641397</v>
      </c>
      <c r="X231" s="23">
        <v>1529.46685368626</v>
      </c>
      <c r="Y231" s="23">
        <f t="shared" si="42"/>
        <v>3334.2348684956796</v>
      </c>
      <c r="Z231" s="23">
        <v>2077.2299225536699</v>
      </c>
      <c r="AA231" s="23">
        <v>1257.00494594201</v>
      </c>
      <c r="AB231" s="23">
        <v>1009.5512307822</v>
      </c>
      <c r="AC231" s="23">
        <f t="shared" si="49"/>
        <v>4272.1613284506802</v>
      </c>
      <c r="AD231" s="23">
        <v>107.37634907252814</v>
      </c>
      <c r="AE231" s="23">
        <v>109.06913901196147</v>
      </c>
      <c r="AF231" s="23">
        <f t="shared" si="46"/>
        <v>98.447966166444488</v>
      </c>
      <c r="AG231" s="23">
        <f t="shared" si="50"/>
        <v>5895.7771975790611</v>
      </c>
      <c r="AH231" s="23">
        <f t="shared" si="51"/>
        <v>3475.2013948742856</v>
      </c>
      <c r="AI231" s="23">
        <f t="shared" si="52"/>
        <v>5069.4140656838908</v>
      </c>
      <c r="AJ231" s="23">
        <f t="shared" si="53"/>
        <v>1402.2911224397997</v>
      </c>
      <c r="AK231" s="23">
        <f t="shared" si="54"/>
        <v>3056.992013231184</v>
      </c>
      <c r="AL231" s="23">
        <f t="shared" si="55"/>
        <v>925.60667474553361</v>
      </c>
      <c r="AM231" s="23">
        <v>5289.1265919999996</v>
      </c>
      <c r="AN231" s="23">
        <v>90.176987437017701</v>
      </c>
      <c r="AO231" s="23">
        <v>80.255590498139185</v>
      </c>
      <c r="AP231" s="23">
        <v>72.796830622034804</v>
      </c>
      <c r="AQ231" s="23">
        <v>405.8</v>
      </c>
      <c r="AR231" s="23">
        <v>23701</v>
      </c>
      <c r="AS231" s="23">
        <v>95700.560310000001</v>
      </c>
      <c r="AT231" s="23">
        <f t="shared" si="56"/>
        <v>980.90842483674601</v>
      </c>
    </row>
    <row r="232" spans="1:46" x14ac:dyDescent="0.25">
      <c r="A232" s="61">
        <v>40969</v>
      </c>
      <c r="B232" s="10">
        <v>2012</v>
      </c>
      <c r="C232" s="10">
        <v>3</v>
      </c>
      <c r="D232" s="23">
        <v>98.082013487866604</v>
      </c>
      <c r="E232" s="23">
        <v>97.717438326778705</v>
      </c>
      <c r="F232" s="23">
        <v>46.2</v>
      </c>
      <c r="G232" s="23">
        <v>62.040746592298198</v>
      </c>
      <c r="H232" s="23">
        <v>5</v>
      </c>
      <c r="I232" s="23">
        <v>3643.5210000000002</v>
      </c>
      <c r="J232" s="23">
        <v>11256.132299999999</v>
      </c>
      <c r="K232" s="23">
        <v>2963.7307000000001</v>
      </c>
      <c r="L232" s="23">
        <f t="shared" si="47"/>
        <v>17863.383999999998</v>
      </c>
      <c r="M232" s="23">
        <v>3033.127</v>
      </c>
      <c r="N232" s="23">
        <v>52688.383500000004</v>
      </c>
      <c r="O232" s="23">
        <f t="shared" si="48"/>
        <v>73584.894499999995</v>
      </c>
      <c r="P232" s="23">
        <f t="shared" si="44"/>
        <v>18280.651136456039</v>
      </c>
      <c r="Q232" s="23">
        <f t="shared" si="45"/>
        <v>75303.749013480454</v>
      </c>
      <c r="R232" s="23">
        <v>485.39545454545402</v>
      </c>
      <c r="S232" s="23"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43"/>
        <v>6417.60954341463</v>
      </c>
      <c r="X232" s="23">
        <v>1494.0604398770399</v>
      </c>
      <c r="Y232" s="23">
        <f t="shared" si="42"/>
        <v>3752.8519598125204</v>
      </c>
      <c r="Z232" s="23">
        <v>2261.4004682780501</v>
      </c>
      <c r="AA232" s="23">
        <v>1491.4514915344701</v>
      </c>
      <c r="AB232" s="23">
        <v>1170.69714372507</v>
      </c>
      <c r="AC232" s="23">
        <f t="shared" si="49"/>
        <v>4555.6182826815602</v>
      </c>
      <c r="AD232" s="23">
        <v>107.90772788369671</v>
      </c>
      <c r="AE232" s="23">
        <v>110.38938654758377</v>
      </c>
      <c r="AF232" s="23">
        <f t="shared" si="46"/>
        <v>97.751904651796096</v>
      </c>
      <c r="AG232" s="23">
        <f t="shared" si="50"/>
        <v>6549.5281390347845</v>
      </c>
      <c r="AH232" s="23">
        <f t="shared" si="51"/>
        <v>3607.9980274611012</v>
      </c>
      <c r="AI232" s="23">
        <f t="shared" si="52"/>
        <v>5477.9449033439614</v>
      </c>
      <c r="AJ232" s="23">
        <f t="shared" si="53"/>
        <v>1353.4457311555213</v>
      </c>
      <c r="AK232" s="23">
        <f t="shared" si="54"/>
        <v>3399.6492572180741</v>
      </c>
      <c r="AL232" s="23">
        <f t="shared" si="55"/>
        <v>1060.5160335957084</v>
      </c>
      <c r="AM232" s="23">
        <v>5671.1519500000004</v>
      </c>
      <c r="AN232" s="23">
        <v>100.088050429753</v>
      </c>
      <c r="AO232" s="23">
        <v>87.76364018815103</v>
      </c>
      <c r="AP232" s="23">
        <v>89.926263230227207</v>
      </c>
      <c r="AQ232" s="23">
        <v>441.9</v>
      </c>
      <c r="AR232" s="23">
        <v>26245</v>
      </c>
      <c r="AS232" s="23">
        <v>97282.014169999995</v>
      </c>
      <c r="AT232" s="23">
        <f t="shared" si="56"/>
        <v>995.54404859322449</v>
      </c>
    </row>
    <row r="233" spans="1:46" x14ac:dyDescent="0.25">
      <c r="A233" s="61">
        <v>41000</v>
      </c>
      <c r="B233" s="10">
        <v>2012</v>
      </c>
      <c r="C233" s="10">
        <v>4</v>
      </c>
      <c r="D233" s="23">
        <v>94.731697081649301</v>
      </c>
      <c r="E233" s="23">
        <v>97.771877011083319</v>
      </c>
      <c r="F233" s="23">
        <v>46.5</v>
      </c>
      <c r="G233" s="23">
        <v>60.751308865368301</v>
      </c>
      <c r="H233" s="23">
        <v>5</v>
      </c>
      <c r="I233" s="23">
        <v>3684.8290000000002</v>
      </c>
      <c r="J233" s="23">
        <v>11473.032999999999</v>
      </c>
      <c r="K233" s="23">
        <v>3111.951</v>
      </c>
      <c r="L233" s="23">
        <f t="shared" si="47"/>
        <v>18269.812999999998</v>
      </c>
      <c r="M233" s="23">
        <v>3062.04</v>
      </c>
      <c r="N233" s="23">
        <v>53970.497499999998</v>
      </c>
      <c r="O233" s="23">
        <f t="shared" si="48"/>
        <v>75302.3505</v>
      </c>
      <c r="P233" s="23">
        <f t="shared" si="44"/>
        <v>18686.163709354736</v>
      </c>
      <c r="Q233" s="23">
        <f t="shared" si="45"/>
        <v>77018.415521943796</v>
      </c>
      <c r="R233" s="23">
        <v>486.00099999999998</v>
      </c>
      <c r="S233" s="23"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43"/>
        <v>6091.7304126766803</v>
      </c>
      <c r="X233" s="23">
        <v>1485.4323218582199</v>
      </c>
      <c r="Y233" s="23">
        <f t="shared" si="42"/>
        <v>3539.48768191814</v>
      </c>
      <c r="Z233" s="23">
        <v>2117.22439384464</v>
      </c>
      <c r="AA233" s="23">
        <v>1422.2632880735</v>
      </c>
      <c r="AB233" s="23">
        <v>1066.81040890032</v>
      </c>
      <c r="AC233" s="23">
        <f t="shared" si="49"/>
        <v>4308.2247753942102</v>
      </c>
      <c r="AD233" s="23">
        <v>106.44645440498265</v>
      </c>
      <c r="AE233" s="23">
        <v>110.03904215343607</v>
      </c>
      <c r="AF233" s="23">
        <f t="shared" si="46"/>
        <v>96.735169919560008</v>
      </c>
      <c r="AG233" s="23">
        <f t="shared" si="50"/>
        <v>6169.973093632485</v>
      </c>
      <c r="AH233" s="23">
        <f t="shared" si="51"/>
        <v>3377.7843582171363</v>
      </c>
      <c r="AI233" s="23">
        <f t="shared" si="52"/>
        <v>5207.6862460118846</v>
      </c>
      <c r="AJ233" s="23">
        <f t="shared" si="53"/>
        <v>1349.9138967303668</v>
      </c>
      <c r="AK233" s="23">
        <f t="shared" si="54"/>
        <v>3216.5744199979081</v>
      </c>
      <c r="AL233" s="23">
        <f t="shared" si="55"/>
        <v>969.48354695125613</v>
      </c>
      <c r="AM233" s="23">
        <v>5206.6393699999999</v>
      </c>
      <c r="AN233" s="23">
        <v>95.311322074031594</v>
      </c>
      <c r="AO233" s="23">
        <v>84.515965350857314</v>
      </c>
      <c r="AP233" s="23">
        <v>88.642363630784502</v>
      </c>
      <c r="AQ233" s="23">
        <v>443.9</v>
      </c>
      <c r="AR233" s="23">
        <v>25315</v>
      </c>
      <c r="AS233" s="23">
        <v>98335.017609999995</v>
      </c>
      <c r="AT233" s="23">
        <f t="shared" si="56"/>
        <v>1005.7597400820365</v>
      </c>
    </row>
    <row r="234" spans="1:46" x14ac:dyDescent="0.25">
      <c r="A234" s="61">
        <v>41030</v>
      </c>
      <c r="B234" s="10">
        <v>2012</v>
      </c>
      <c r="C234" s="10">
        <v>5</v>
      </c>
      <c r="D234" s="23">
        <v>96.473896391041706</v>
      </c>
      <c r="E234" s="23">
        <v>97.799096353235626</v>
      </c>
      <c r="F234" s="23">
        <v>48.7</v>
      </c>
      <c r="G234" s="23">
        <v>60.260552264745002</v>
      </c>
      <c r="H234" s="23">
        <v>5</v>
      </c>
      <c r="I234" s="23">
        <v>3749.7829999999999</v>
      </c>
      <c r="J234" s="23">
        <v>11474.85145</v>
      </c>
      <c r="K234" s="23">
        <v>3514.1815499999998</v>
      </c>
      <c r="L234" s="23">
        <f t="shared" si="47"/>
        <v>18738.815999999999</v>
      </c>
      <c r="M234" s="23">
        <v>3097.4270000000001</v>
      </c>
      <c r="N234" s="23">
        <v>55536.853499999997</v>
      </c>
      <c r="O234" s="23">
        <f t="shared" si="48"/>
        <v>77373.0965</v>
      </c>
      <c r="P234" s="23">
        <f t="shared" si="44"/>
        <v>19160.520596548475</v>
      </c>
      <c r="Q234" s="23">
        <f t="shared" si="45"/>
        <v>79114.326599235646</v>
      </c>
      <c r="R234" s="23">
        <v>497.08809523809498</v>
      </c>
      <c r="S234" s="23"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43"/>
        <v>6987.0074394153498</v>
      </c>
      <c r="X234" s="23">
        <v>1751.4310141281401</v>
      </c>
      <c r="Y234" s="23">
        <f t="shared" si="42"/>
        <v>4009.6004039601899</v>
      </c>
      <c r="Z234" s="23">
        <v>2313.8884652544298</v>
      </c>
      <c r="AA234" s="23">
        <v>1695.7119387057601</v>
      </c>
      <c r="AB234" s="23">
        <v>1225.9760213270199</v>
      </c>
      <c r="AC234" s="23">
        <f t="shared" si="49"/>
        <v>4884.0443328224501</v>
      </c>
      <c r="AD234" s="23">
        <v>103.45183827540696</v>
      </c>
      <c r="AE234" s="23">
        <v>107.67622150648393</v>
      </c>
      <c r="AF234" s="23">
        <f t="shared" si="46"/>
        <v>96.076772409010843</v>
      </c>
      <c r="AG234" s="23">
        <f t="shared" si="50"/>
        <v>6206.0718050662244</v>
      </c>
      <c r="AH234" s="23">
        <f t="shared" si="51"/>
        <v>3451.5255173866885</v>
      </c>
      <c r="AI234" s="23">
        <f t="shared" si="52"/>
        <v>6110.6864444830071</v>
      </c>
      <c r="AJ234" s="23">
        <f t="shared" si="53"/>
        <v>1626.5717626641219</v>
      </c>
      <c r="AK234" s="23">
        <f t="shared" si="54"/>
        <v>3723.7565990544576</v>
      </c>
      <c r="AL234" s="23">
        <f t="shared" si="55"/>
        <v>1138.576376635946</v>
      </c>
      <c r="AM234" s="23">
        <v>5478.0139912978202</v>
      </c>
      <c r="AN234" s="23">
        <v>97.581614225668602</v>
      </c>
      <c r="AO234" s="23">
        <v>84.264520313197508</v>
      </c>
      <c r="AP234" s="23">
        <v>93.809315378737494</v>
      </c>
      <c r="AQ234" s="23">
        <v>455.7</v>
      </c>
      <c r="AR234" s="23">
        <v>28105</v>
      </c>
      <c r="AS234" s="23">
        <v>100659.0006</v>
      </c>
      <c r="AT234" s="23">
        <f t="shared" si="56"/>
        <v>1029.2426449057855</v>
      </c>
    </row>
    <row r="235" spans="1:46" x14ac:dyDescent="0.25">
      <c r="A235" s="61">
        <v>41061</v>
      </c>
      <c r="B235" s="10">
        <v>2012</v>
      </c>
      <c r="C235" s="10">
        <v>6</v>
      </c>
      <c r="D235" s="23">
        <v>95.298739020784495</v>
      </c>
      <c r="E235" s="23">
        <v>97.508756703611013</v>
      </c>
      <c r="F235" s="23">
        <v>50.3</v>
      </c>
      <c r="G235" s="23">
        <v>56.923372748353401</v>
      </c>
      <c r="H235" s="23">
        <v>5</v>
      </c>
      <c r="I235" s="23">
        <v>3788.317</v>
      </c>
      <c r="J235" s="23">
        <v>11530.507949999999</v>
      </c>
      <c r="K235" s="23">
        <v>3111.57105</v>
      </c>
      <c r="L235" s="23">
        <f t="shared" si="47"/>
        <v>18430.395999999997</v>
      </c>
      <c r="M235" s="23">
        <v>3194.3960000000002</v>
      </c>
      <c r="N235" s="23">
        <v>56885.2255</v>
      </c>
      <c r="O235" s="23">
        <f t="shared" si="48"/>
        <v>78510.017500000002</v>
      </c>
      <c r="P235" s="23">
        <f t="shared" si="44"/>
        <v>18901.272688791723</v>
      </c>
      <c r="Q235" s="23">
        <f t="shared" si="45"/>
        <v>80515.863553301329</v>
      </c>
      <c r="R235" s="23">
        <v>505.628095238095</v>
      </c>
      <c r="S235" s="23"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43"/>
        <v>6114.4103713309005</v>
      </c>
      <c r="X235" s="23">
        <v>1568.45008005369</v>
      </c>
      <c r="Y235" s="23">
        <f t="shared" si="42"/>
        <v>3329.1817790263299</v>
      </c>
      <c r="Z235" s="23">
        <v>2167.7268965551898</v>
      </c>
      <c r="AA235" s="23">
        <v>1161.4548824711401</v>
      </c>
      <c r="AB235" s="23">
        <v>1216.7785122508801</v>
      </c>
      <c r="AC235" s="23">
        <f t="shared" si="49"/>
        <v>4583.4110630406303</v>
      </c>
      <c r="AD235" s="23">
        <v>98.892541737289534</v>
      </c>
      <c r="AE235" s="23">
        <v>103.89011835625166</v>
      </c>
      <c r="AF235" s="23">
        <f t="shared" si="46"/>
        <v>95.189555370584102</v>
      </c>
      <c r="AG235" s="23">
        <f t="shared" si="50"/>
        <v>6838.4128311879022</v>
      </c>
      <c r="AH235" s="23">
        <f t="shared" si="51"/>
        <v>4088.5394991436174</v>
      </c>
      <c r="AI235" s="23">
        <f t="shared" si="52"/>
        <v>5529.7520461108124</v>
      </c>
      <c r="AJ235" s="23">
        <f t="shared" si="53"/>
        <v>1509.7201782707446</v>
      </c>
      <c r="AK235" s="23">
        <f t="shared" si="54"/>
        <v>3204.5220774608865</v>
      </c>
      <c r="AL235" s="23">
        <f t="shared" si="55"/>
        <v>1171.2167928025656</v>
      </c>
      <c r="AM235" s="23">
        <v>5443.864466</v>
      </c>
      <c r="AN235" s="23">
        <v>94.429599683019305</v>
      </c>
      <c r="AO235" s="23">
        <v>86.148022993288507</v>
      </c>
      <c r="AP235" s="23">
        <v>93.756025650341002</v>
      </c>
      <c r="AQ235" s="23">
        <v>447.1</v>
      </c>
      <c r="AR235" s="23">
        <v>26411</v>
      </c>
      <c r="AS235" s="23">
        <v>101692.6229</v>
      </c>
      <c r="AT235" s="23">
        <f t="shared" si="56"/>
        <v>1042.9075945364202</v>
      </c>
    </row>
    <row r="236" spans="1:46" x14ac:dyDescent="0.25">
      <c r="A236" s="61">
        <v>41091</v>
      </c>
      <c r="B236" s="10">
        <v>2012</v>
      </c>
      <c r="C236" s="10">
        <v>7</v>
      </c>
      <c r="D236" s="23">
        <v>94.020392888483002</v>
      </c>
      <c r="E236" s="23">
        <v>97.499683589560249</v>
      </c>
      <c r="F236" s="23">
        <v>50.4</v>
      </c>
      <c r="G236" s="23">
        <v>57.083433220996803</v>
      </c>
      <c r="H236" s="23">
        <v>5</v>
      </c>
      <c r="I236" s="23">
        <v>3821.8780000000002</v>
      </c>
      <c r="J236" s="23">
        <v>11420.041450000001</v>
      </c>
      <c r="K236" s="23">
        <v>3097.8985499999999</v>
      </c>
      <c r="L236" s="23">
        <f t="shared" si="47"/>
        <v>18339.817999999999</v>
      </c>
      <c r="M236" s="23">
        <v>3162.57</v>
      </c>
      <c r="N236" s="23">
        <v>57658.697</v>
      </c>
      <c r="O236" s="23">
        <f t="shared" si="48"/>
        <v>79161.084999999992</v>
      </c>
      <c r="P236" s="23">
        <f t="shared" si="44"/>
        <v>18810.130786889782</v>
      </c>
      <c r="Q236" s="23">
        <f t="shared" si="45"/>
        <v>81191.119894543066</v>
      </c>
      <c r="R236" s="23">
        <v>491.93450000000001</v>
      </c>
      <c r="S236" s="23"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43"/>
        <v>6674.4925505524197</v>
      </c>
      <c r="X236" s="23">
        <v>1623.6053698407</v>
      </c>
      <c r="Y236" s="23">
        <f t="shared" si="42"/>
        <v>3575.71219005181</v>
      </c>
      <c r="Z236" s="23">
        <v>2324.0153943810901</v>
      </c>
      <c r="AA236" s="23">
        <v>1251.6967956707199</v>
      </c>
      <c r="AB236" s="23">
        <v>1475.17499065991</v>
      </c>
      <c r="AC236" s="23">
        <f t="shared" si="49"/>
        <v>5025.7851175241703</v>
      </c>
      <c r="AD236" s="23">
        <v>99.870963929209623</v>
      </c>
      <c r="AE236" s="23">
        <v>105.10096138136686</v>
      </c>
      <c r="AF236" s="23">
        <f t="shared" si="46"/>
        <v>95.023834812338407</v>
      </c>
      <c r="AG236" s="23">
        <f t="shared" si="50"/>
        <v>5941.3094189490603</v>
      </c>
      <c r="AH236" s="23">
        <f t="shared" si="51"/>
        <v>3504.9573836407071</v>
      </c>
      <c r="AI236" s="23">
        <f t="shared" si="52"/>
        <v>5972.8111243593357</v>
      </c>
      <c r="AJ236" s="23">
        <f t="shared" si="53"/>
        <v>1544.8054408839553</v>
      </c>
      <c r="AK236" s="23">
        <f t="shared" si="54"/>
        <v>3402.1688698708149</v>
      </c>
      <c r="AL236" s="23">
        <f t="shared" si="55"/>
        <v>1403.5789694702457</v>
      </c>
      <c r="AM236" s="23">
        <v>5483.3885300000002</v>
      </c>
      <c r="AN236" s="23">
        <v>91.201725523476497</v>
      </c>
      <c r="AO236" s="23">
        <v>86.347154712414863</v>
      </c>
      <c r="AP236" s="23">
        <v>90.015732408738899</v>
      </c>
      <c r="AQ236" s="23">
        <v>415.3</v>
      </c>
      <c r="AR236" s="23">
        <v>26448</v>
      </c>
      <c r="AS236" s="23">
        <v>101672.9347</v>
      </c>
      <c r="AT236" s="23">
        <f t="shared" si="56"/>
        <v>1042.8027143965685</v>
      </c>
    </row>
    <row r="237" spans="1:46" x14ac:dyDescent="0.25">
      <c r="A237" s="61">
        <v>41122</v>
      </c>
      <c r="B237" s="10">
        <v>2012</v>
      </c>
      <c r="C237" s="10">
        <v>8</v>
      </c>
      <c r="D237" s="23">
        <v>95.705941698994707</v>
      </c>
      <c r="E237" s="23">
        <v>97.708365212727927</v>
      </c>
      <c r="F237" s="23">
        <v>52.4</v>
      </c>
      <c r="G237" s="23">
        <v>56.271536690174301</v>
      </c>
      <c r="H237" s="23">
        <v>5</v>
      </c>
      <c r="I237" s="23">
        <v>3815.6089999999999</v>
      </c>
      <c r="J237" s="23">
        <v>11218.270549999999</v>
      </c>
      <c r="K237" s="23">
        <v>2774.23045</v>
      </c>
      <c r="L237" s="23">
        <f t="shared" si="47"/>
        <v>17808.11</v>
      </c>
      <c r="M237" s="23">
        <v>3214.3910000000001</v>
      </c>
      <c r="N237" s="23">
        <v>57998.027999999998</v>
      </c>
      <c r="O237" s="23">
        <f t="shared" si="48"/>
        <v>79020.528999999995</v>
      </c>
      <c r="P237" s="23">
        <f t="shared" si="44"/>
        <v>18225.778275205688</v>
      </c>
      <c r="Q237" s="23">
        <f t="shared" si="45"/>
        <v>80873.862568428711</v>
      </c>
      <c r="R237" s="23">
        <v>480.99409090909103</v>
      </c>
      <c r="S237" s="23"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43"/>
        <v>7545.1068996155791</v>
      </c>
      <c r="X237" s="23">
        <v>1871.7500154321101</v>
      </c>
      <c r="Y237" s="23">
        <f t="shared" si="42"/>
        <v>3738.7029849939299</v>
      </c>
      <c r="Z237" s="23">
        <v>2541.4066478109798</v>
      </c>
      <c r="AA237" s="23">
        <v>1197.2963371829501</v>
      </c>
      <c r="AB237" s="23">
        <v>1934.65389918954</v>
      </c>
      <c r="AC237" s="23">
        <f t="shared" si="49"/>
        <v>5909.3690913873697</v>
      </c>
      <c r="AD237" s="23">
        <v>99.051179016894281</v>
      </c>
      <c r="AE237" s="23">
        <v>106.4501625353208</v>
      </c>
      <c r="AF237" s="23">
        <f t="shared" si="46"/>
        <v>93.049345024746671</v>
      </c>
      <c r="AG237" s="23">
        <f t="shared" si="50"/>
        <v>5835.3506332165007</v>
      </c>
      <c r="AH237" s="23">
        <f t="shared" si="51"/>
        <v>3249.0237202604326</v>
      </c>
      <c r="AI237" s="23">
        <f t="shared" si="52"/>
        <v>6676.049391857232</v>
      </c>
      <c r="AJ237" s="23">
        <f t="shared" si="53"/>
        <v>1758.3345772826342</v>
      </c>
      <c r="AK237" s="23">
        <f t="shared" si="54"/>
        <v>3512.162777349829</v>
      </c>
      <c r="AL237" s="23">
        <f t="shared" si="55"/>
        <v>1817.4269095621253</v>
      </c>
      <c r="AM237" s="23">
        <v>5610.25432</v>
      </c>
      <c r="AN237" s="23">
        <v>98.220028791325404</v>
      </c>
      <c r="AO237" s="23">
        <v>87.080254601737764</v>
      </c>
      <c r="AP237" s="23">
        <v>87.992192443626905</v>
      </c>
      <c r="AQ237" s="23">
        <v>459.9</v>
      </c>
      <c r="AR237" s="23">
        <v>26951</v>
      </c>
      <c r="AS237" s="23">
        <v>102083.3107</v>
      </c>
      <c r="AT237" s="23">
        <f t="shared" si="56"/>
        <v>1044.7755468812427</v>
      </c>
    </row>
    <row r="238" spans="1:46" x14ac:dyDescent="0.25">
      <c r="A238" s="61">
        <v>41153</v>
      </c>
      <c r="B238" s="10">
        <v>2012</v>
      </c>
      <c r="C238" s="10">
        <v>9</v>
      </c>
      <c r="D238" s="23">
        <v>92.368760222143905</v>
      </c>
      <c r="E238" s="23">
        <v>98.461433678941731</v>
      </c>
      <c r="F238" s="23">
        <v>53.6</v>
      </c>
      <c r="G238" s="23">
        <v>59.512654741107497</v>
      </c>
      <c r="H238" s="23">
        <v>5</v>
      </c>
      <c r="I238" s="23">
        <v>4002.335</v>
      </c>
      <c r="J238" s="23">
        <v>11133.54005</v>
      </c>
      <c r="K238" s="23">
        <v>3502.86195</v>
      </c>
      <c r="L238" s="23">
        <f t="shared" si="47"/>
        <v>18638.736999999997</v>
      </c>
      <c r="M238" s="23">
        <v>3165.8609999999999</v>
      </c>
      <c r="N238" s="23">
        <v>58377.897499999999</v>
      </c>
      <c r="O238" s="23">
        <f t="shared" si="48"/>
        <v>80182.49549999999</v>
      </c>
      <c r="P238" s="23">
        <f t="shared" si="44"/>
        <v>18929.987410884438</v>
      </c>
      <c r="Q238" s="23">
        <f t="shared" si="45"/>
        <v>81435.433655633315</v>
      </c>
      <c r="R238" s="23">
        <v>474.97176470588198</v>
      </c>
      <c r="S238" s="23"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43"/>
        <v>6473.0007084609506</v>
      </c>
      <c r="X238" s="23">
        <v>1620.1126368062401</v>
      </c>
      <c r="Y238" s="23">
        <f t="shared" si="42"/>
        <v>3396.5086579519402</v>
      </c>
      <c r="Z238" s="23">
        <v>2018.7338185372801</v>
      </c>
      <c r="AA238" s="23">
        <v>1377.7748394146599</v>
      </c>
      <c r="AB238" s="23">
        <v>1456.3794137027701</v>
      </c>
      <c r="AC238" s="23">
        <f t="shared" si="49"/>
        <v>4713.0082783049002</v>
      </c>
      <c r="AD238" s="23">
        <v>103.63999752390086</v>
      </c>
      <c r="AE238" s="23">
        <v>107.25813904176897</v>
      </c>
      <c r="AF238" s="23">
        <f t="shared" si="46"/>
        <v>96.626697470054822</v>
      </c>
      <c r="AG238" s="23">
        <f t="shared" si="50"/>
        <v>5492.8050133195557</v>
      </c>
      <c r="AH238" s="23">
        <f t="shared" si="51"/>
        <v>3447.8793153832498</v>
      </c>
      <c r="AI238" s="23">
        <f t="shared" si="52"/>
        <v>5678.6209159825712</v>
      </c>
      <c r="AJ238" s="23">
        <f t="shared" si="53"/>
        <v>1510.4799050963659</v>
      </c>
      <c r="AK238" s="23">
        <f t="shared" si="54"/>
        <v>3166.6675259294361</v>
      </c>
      <c r="AL238" s="23">
        <f t="shared" si="55"/>
        <v>1357.8264798493474</v>
      </c>
      <c r="AM238" s="23">
        <v>5176.8612229999999</v>
      </c>
      <c r="AN238" s="23">
        <v>92.502369430516595</v>
      </c>
      <c r="AO238" s="23">
        <v>88.626291740461127</v>
      </c>
      <c r="AP238" s="23">
        <v>88.7863992297262</v>
      </c>
      <c r="AQ238" s="23">
        <v>464.4</v>
      </c>
      <c r="AR238" s="23">
        <v>32068</v>
      </c>
      <c r="AS238" s="23">
        <v>101923.25509999999</v>
      </c>
      <c r="AT238" s="23">
        <f t="shared" si="56"/>
        <v>1035.1591612239408</v>
      </c>
    </row>
    <row r="239" spans="1:46" x14ac:dyDescent="0.25">
      <c r="A239" s="61">
        <v>41183</v>
      </c>
      <c r="B239" s="10">
        <v>2012</v>
      </c>
      <c r="C239" s="10">
        <v>10</v>
      </c>
      <c r="D239" s="23">
        <v>99.069175161722399</v>
      </c>
      <c r="E239" s="23">
        <v>99.014893636038622</v>
      </c>
      <c r="F239" s="23">
        <v>52.7</v>
      </c>
      <c r="G239" s="23">
        <v>59.713654779189703</v>
      </c>
      <c r="H239" s="23">
        <v>5</v>
      </c>
      <c r="I239" s="23">
        <v>3917.4520000000002</v>
      </c>
      <c r="J239" s="23">
        <v>11044.362300000001</v>
      </c>
      <c r="K239" s="23">
        <v>3350.9827</v>
      </c>
      <c r="L239" s="23">
        <f t="shared" si="47"/>
        <v>18312.797000000002</v>
      </c>
      <c r="M239" s="23">
        <v>3183.35</v>
      </c>
      <c r="N239" s="23">
        <v>58732.563000000002</v>
      </c>
      <c r="O239" s="23">
        <f t="shared" si="48"/>
        <v>80228.710000000006</v>
      </c>
      <c r="P239" s="23">
        <f t="shared" si="44"/>
        <v>18494.992346620733</v>
      </c>
      <c r="Q239" s="23">
        <f t="shared" si="45"/>
        <v>81026.911259337081</v>
      </c>
      <c r="R239" s="23">
        <v>475.362727272727</v>
      </c>
      <c r="S239" s="23"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43"/>
        <v>8322.7001034937712</v>
      </c>
      <c r="X239" s="23">
        <v>2021.1581099688501</v>
      </c>
      <c r="Y239" s="23">
        <f t="shared" si="42"/>
        <v>4128.1846122399502</v>
      </c>
      <c r="Z239" s="23">
        <v>2633.62251209541</v>
      </c>
      <c r="AA239" s="23">
        <v>1494.56210014454</v>
      </c>
      <c r="AB239" s="23">
        <v>2173.35738128497</v>
      </c>
      <c r="AC239" s="23">
        <f t="shared" si="49"/>
        <v>6371.0275913650703</v>
      </c>
      <c r="AD239" s="23">
        <v>103.69098019762829</v>
      </c>
      <c r="AE239" s="23">
        <v>107.41703525529216</v>
      </c>
      <c r="AF239" s="23">
        <f t="shared" si="46"/>
        <v>96.531225192718864</v>
      </c>
      <c r="AG239" s="23">
        <f t="shared" si="50"/>
        <v>7106.0933411098913</v>
      </c>
      <c r="AH239" s="23">
        <f t="shared" si="51"/>
        <v>4640.1471385348241</v>
      </c>
      <c r="AI239" s="23">
        <f t="shared" si="52"/>
        <v>7322.4788533921983</v>
      </c>
      <c r="AJ239" s="23">
        <f t="shared" si="53"/>
        <v>1881.5992315979254</v>
      </c>
      <c r="AK239" s="23">
        <f t="shared" si="54"/>
        <v>3843.1377317654701</v>
      </c>
      <c r="AL239" s="23">
        <f t="shared" si="55"/>
        <v>2023.2893005468554</v>
      </c>
      <c r="AM239" s="23">
        <v>5562.83439</v>
      </c>
      <c r="AN239" s="23">
        <v>101.41914580287801</v>
      </c>
      <c r="AO239" s="23">
        <v>88.95144658536374</v>
      </c>
      <c r="AP239" s="23">
        <v>84.607688908324704</v>
      </c>
      <c r="AQ239" s="23">
        <v>474.9</v>
      </c>
      <c r="AR239" s="23">
        <v>34175</v>
      </c>
      <c r="AS239" s="23">
        <v>102397.0254</v>
      </c>
      <c r="AT239" s="23">
        <f t="shared" si="56"/>
        <v>1034.1578083837921</v>
      </c>
    </row>
    <row r="240" spans="1:46" x14ac:dyDescent="0.25">
      <c r="A240" s="61">
        <v>41214</v>
      </c>
      <c r="B240" s="10">
        <v>2012</v>
      </c>
      <c r="C240" s="10">
        <v>11</v>
      </c>
      <c r="D240" s="23">
        <v>101.302018607696</v>
      </c>
      <c r="E240" s="23">
        <v>98.570311047550959</v>
      </c>
      <c r="F240" s="23">
        <v>53.4</v>
      </c>
      <c r="G240" s="23">
        <v>59.382228005710502</v>
      </c>
      <c r="H240" s="23">
        <v>5</v>
      </c>
      <c r="I240" s="23">
        <v>3957.4079999999999</v>
      </c>
      <c r="J240" s="23">
        <v>11176.9256</v>
      </c>
      <c r="K240" s="23">
        <v>3137.7004000000002</v>
      </c>
      <c r="L240" s="23">
        <f t="shared" si="47"/>
        <v>18272.034</v>
      </c>
      <c r="M240" s="23">
        <v>3196.913</v>
      </c>
      <c r="N240" s="23">
        <v>58880.646000000001</v>
      </c>
      <c r="O240" s="23">
        <f t="shared" si="48"/>
        <v>80349.592999999993</v>
      </c>
      <c r="P240" s="23">
        <f t="shared" si="44"/>
        <v>18537.056245247568</v>
      </c>
      <c r="Q240" s="23">
        <f t="shared" si="45"/>
        <v>81515.004006874675</v>
      </c>
      <c r="R240" s="23">
        <v>480.57049999999998</v>
      </c>
      <c r="S240" s="23"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43"/>
        <v>6597.2971525285793</v>
      </c>
      <c r="X240" s="23">
        <v>1631.00204117983</v>
      </c>
      <c r="Y240" s="23">
        <f t="shared" si="42"/>
        <v>3323.8028168736701</v>
      </c>
      <c r="Z240" s="23">
        <v>2171.6122534505398</v>
      </c>
      <c r="AA240" s="23">
        <v>1152.19056342313</v>
      </c>
      <c r="AB240" s="23">
        <v>1642.4922944750799</v>
      </c>
      <c r="AC240" s="23">
        <f t="shared" si="49"/>
        <v>5070.0169479587203</v>
      </c>
      <c r="AD240" s="23">
        <v>100.98004486288156</v>
      </c>
      <c r="AE240" s="23">
        <v>105.93822124474647</v>
      </c>
      <c r="AF240" s="23">
        <f t="shared" si="46"/>
        <v>95.319747373886742</v>
      </c>
      <c r="AG240" s="23">
        <f t="shared" si="50"/>
        <v>6482.85455158679</v>
      </c>
      <c r="AH240" s="23">
        <f t="shared" si="51"/>
        <v>4044.9720210542905</v>
      </c>
      <c r="AI240" s="23">
        <f t="shared" si="52"/>
        <v>5873.4302296872029</v>
      </c>
      <c r="AJ240" s="23">
        <f t="shared" si="53"/>
        <v>1539.5784656528883</v>
      </c>
      <c r="AK240" s="23">
        <f t="shared" si="54"/>
        <v>3137.4916227777417</v>
      </c>
      <c r="AL240" s="23">
        <f t="shared" si="55"/>
        <v>1550.4246486076734</v>
      </c>
      <c r="AM240" s="23">
        <v>5442.1587300000001</v>
      </c>
      <c r="AN240" s="23">
        <v>100.213929750421</v>
      </c>
      <c r="AO240" s="23">
        <v>90.429470848729409</v>
      </c>
      <c r="AP240" s="23">
        <v>91.335997104975306</v>
      </c>
      <c r="AQ240" s="23">
        <v>479</v>
      </c>
      <c r="AR240" s="23">
        <v>29399</v>
      </c>
      <c r="AS240" s="23">
        <v>104363.1602</v>
      </c>
      <c r="AT240" s="23">
        <f t="shared" si="56"/>
        <v>1058.7687011523635</v>
      </c>
    </row>
    <row r="241" spans="1:46" x14ac:dyDescent="0.25">
      <c r="A241" s="61">
        <v>41244</v>
      </c>
      <c r="B241" s="10">
        <v>2012</v>
      </c>
      <c r="C241" s="10">
        <v>12</v>
      </c>
      <c r="D241" s="23">
        <v>107.178810401916</v>
      </c>
      <c r="E241" s="23">
        <v>98.543091705398652</v>
      </c>
      <c r="F241" s="23">
        <v>58.1</v>
      </c>
      <c r="G241" s="23">
        <v>58.166478963509199</v>
      </c>
      <c r="H241" s="23">
        <v>5</v>
      </c>
      <c r="I241" s="23">
        <v>4199.0810000000001</v>
      </c>
      <c r="J241" s="23">
        <v>12108.53925</v>
      </c>
      <c r="K241" s="23">
        <v>3290.7957500000002</v>
      </c>
      <c r="L241" s="23">
        <f t="shared" si="47"/>
        <v>19598.416000000001</v>
      </c>
      <c r="M241" s="23">
        <v>3189.6790000000001</v>
      </c>
      <c r="N241" s="23">
        <v>58532.285499999998</v>
      </c>
      <c r="O241" s="23">
        <f t="shared" si="48"/>
        <v>81320.380499999999</v>
      </c>
      <c r="P241" s="23">
        <f t="shared" si="44"/>
        <v>19888.168374695219</v>
      </c>
      <c r="Q241" s="23">
        <f t="shared" si="45"/>
        <v>82522.659978147291</v>
      </c>
      <c r="R241" s="23">
        <v>477.12842105263201</v>
      </c>
      <c r="S241" s="23"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43"/>
        <v>7054.8351855422507</v>
      </c>
      <c r="X241" s="23">
        <v>1601.93637882504</v>
      </c>
      <c r="Y241" s="23">
        <f t="shared" si="42"/>
        <v>3650.8061834392101</v>
      </c>
      <c r="Z241" s="23">
        <v>2539.7983010164498</v>
      </c>
      <c r="AA241" s="23">
        <v>1111.0078824227601</v>
      </c>
      <c r="AB241" s="23">
        <v>1802.092623278</v>
      </c>
      <c r="AC241" s="23">
        <f t="shared" si="49"/>
        <v>5542.1581420625298</v>
      </c>
      <c r="AD241" s="23">
        <v>103.6202470444634</v>
      </c>
      <c r="AE241" s="23">
        <v>105.70913440795921</v>
      </c>
      <c r="AF241" s="23">
        <f t="shared" si="46"/>
        <v>98.023929175851293</v>
      </c>
      <c r="AG241" s="23">
        <f t="shared" si="50"/>
        <v>6877.8643638491503</v>
      </c>
      <c r="AH241" s="23">
        <f t="shared" si="51"/>
        <v>4467.0733897065957</v>
      </c>
      <c r="AI241" s="23">
        <f t="shared" si="52"/>
        <v>6293.8421185145471</v>
      </c>
      <c r="AJ241" s="23">
        <f t="shared" si="53"/>
        <v>1515.419067422072</v>
      </c>
      <c r="AK241" s="23">
        <f t="shared" si="54"/>
        <v>3453.6335992969098</v>
      </c>
      <c r="AL241" s="23">
        <f t="shared" si="55"/>
        <v>1704.7652819890218</v>
      </c>
      <c r="AM241" s="23">
        <v>5666.1271070000003</v>
      </c>
      <c r="AN241" s="23">
        <v>102.051852369944</v>
      </c>
      <c r="AO241" s="23">
        <v>121.26094142219547</v>
      </c>
      <c r="AP241" s="23">
        <v>135.86704341087699</v>
      </c>
      <c r="AQ241" s="23">
        <v>515.04</v>
      </c>
      <c r="AR241" s="23">
        <v>32495</v>
      </c>
      <c r="AS241" s="23">
        <v>105340.63280000001</v>
      </c>
      <c r="AT241" s="23">
        <f t="shared" si="56"/>
        <v>1068.9803919986909</v>
      </c>
    </row>
    <row r="242" spans="1:46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98.879610118985198</v>
      </c>
      <c r="F242" s="64">
        <v>58</v>
      </c>
      <c r="G242" s="64">
        <v>58.497902264706198</v>
      </c>
      <c r="H242" s="64">
        <v>5</v>
      </c>
      <c r="I242" s="64">
        <v>4180.4549999999999</v>
      </c>
      <c r="J242" s="64">
        <v>12451.327300000001</v>
      </c>
      <c r="K242" s="64">
        <v>3481.7707</v>
      </c>
      <c r="L242" s="64">
        <f t="shared" si="47"/>
        <v>20113.553</v>
      </c>
      <c r="M242" s="64">
        <v>3186.9140000000002</v>
      </c>
      <c r="N242" s="64">
        <v>58628.198499999999</v>
      </c>
      <c r="O242" s="64">
        <f t="shared" si="48"/>
        <v>81928.665500000003</v>
      </c>
      <c r="P242" s="64">
        <f t="shared" si="44"/>
        <v>20341.456621639871</v>
      </c>
      <c r="Q242" s="64">
        <f t="shared" si="45"/>
        <v>82856.986795773613</v>
      </c>
      <c r="R242" s="64">
        <v>472.66863636363598</v>
      </c>
      <c r="S242" s="64"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43"/>
        <v>7046.5619745870808</v>
      </c>
      <c r="X242" s="64">
        <v>1747.3503536378801</v>
      </c>
      <c r="Y242" s="64">
        <f t="shared" si="42"/>
        <v>3875.1786602883503</v>
      </c>
      <c r="Z242" s="64">
        <v>2374.74755931146</v>
      </c>
      <c r="AA242" s="64">
        <v>1500.4311009768901</v>
      </c>
      <c r="AB242" s="64">
        <v>1424.03296066085</v>
      </c>
      <c r="AC242" s="64">
        <f t="shared" si="49"/>
        <v>5142.5226129864304</v>
      </c>
      <c r="AD242" s="64">
        <v>105.2921489427702</v>
      </c>
      <c r="AE242" s="64">
        <v>106.53448862779177</v>
      </c>
      <c r="AF242" s="64">
        <f t="shared" si="46"/>
        <v>98.833861502482975</v>
      </c>
      <c r="AG242" s="64">
        <f t="shared" si="50"/>
        <v>6479.0200849700195</v>
      </c>
      <c r="AH242" s="64">
        <f t="shared" si="51"/>
        <v>3535.1071707811043</v>
      </c>
      <c r="AI242" s="64">
        <f t="shared" si="52"/>
        <v>6235.4959408237737</v>
      </c>
      <c r="AJ242" s="64">
        <f t="shared" si="53"/>
        <v>1640.1734087660011</v>
      </c>
      <c r="AK242" s="64">
        <f t="shared" si="54"/>
        <v>3637.4874561301717</v>
      </c>
      <c r="AL242" s="64">
        <f t="shared" si="55"/>
        <v>1336.6872822153491</v>
      </c>
      <c r="AM242" s="64">
        <v>5821.6622719999996</v>
      </c>
      <c r="AN242" s="64">
        <v>99.865660211996101</v>
      </c>
      <c r="AO242" s="64">
        <v>88.348944389701316</v>
      </c>
      <c r="AP242" s="64">
        <v>80.690364971844005</v>
      </c>
      <c r="AQ242" s="64">
        <v>475.1</v>
      </c>
      <c r="AR242" s="64">
        <v>33568</v>
      </c>
      <c r="AS242" s="64">
        <v>105229.34209999999</v>
      </c>
      <c r="AT242" s="64">
        <f t="shared" si="56"/>
        <v>1064.216798320442</v>
      </c>
    </row>
    <row r="243" spans="1:46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98.996980181279994</v>
      </c>
      <c r="F243" s="23">
        <v>58.1</v>
      </c>
      <c r="G243" s="23">
        <v>58.920641699452901</v>
      </c>
      <c r="H243" s="23">
        <v>5</v>
      </c>
      <c r="I243" s="23">
        <v>4212.2952080445002</v>
      </c>
      <c r="J243" s="23">
        <v>12069.05285</v>
      </c>
      <c r="K243" s="23">
        <v>3354.4937</v>
      </c>
      <c r="L243" s="23">
        <f t="shared" si="47"/>
        <v>19635.841758044498</v>
      </c>
      <c r="M243" s="23">
        <v>3193.5790000000002</v>
      </c>
      <c r="N243" s="23">
        <v>59185.428999999996</v>
      </c>
      <c r="O243" s="23">
        <f t="shared" si="48"/>
        <v>82014.849758044496</v>
      </c>
      <c r="P243" s="23">
        <f t="shared" si="44"/>
        <v>19834.788618893217</v>
      </c>
      <c r="Q243" s="23">
        <f t="shared" si="45"/>
        <v>82845.809647790884</v>
      </c>
      <c r="R243" s="23">
        <v>472.34449999999998</v>
      </c>
      <c r="S243" s="23"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43"/>
        <v>6135.8738157204198</v>
      </c>
      <c r="X243" s="23">
        <v>1615.45656449339</v>
      </c>
      <c r="Y243" s="23">
        <f t="shared" si="42"/>
        <v>3316.3635882898197</v>
      </c>
      <c r="Z243" s="23">
        <v>2056.32263575356</v>
      </c>
      <c r="AA243" s="23">
        <v>1260.04095253626</v>
      </c>
      <c r="AB243" s="23">
        <v>1204.05366293721</v>
      </c>
      <c r="AC243" s="23">
        <f t="shared" si="49"/>
        <v>4525.7782056814194</v>
      </c>
      <c r="AD243" s="23">
        <v>105.81483882356952</v>
      </c>
      <c r="AE243" s="23">
        <v>107.50544444439703</v>
      </c>
      <c r="AF243" s="23">
        <f t="shared" si="46"/>
        <v>98.427423253245649</v>
      </c>
      <c r="AG243" s="23">
        <f t="shared" si="50"/>
        <v>5269.3189451769276</v>
      </c>
      <c r="AH243" s="23">
        <f t="shared" si="51"/>
        <v>3060.7033445317757</v>
      </c>
      <c r="AI243" s="23">
        <f t="shared" si="52"/>
        <v>5381.8847855748991</v>
      </c>
      <c r="AJ243" s="23">
        <f t="shared" si="53"/>
        <v>1502.6741881234877</v>
      </c>
      <c r="AK243" s="23">
        <f t="shared" si="54"/>
        <v>3084.8331500132335</v>
      </c>
      <c r="AL243" s="23">
        <f t="shared" si="55"/>
        <v>1119.9931958422435</v>
      </c>
      <c r="AM243" s="23">
        <v>5324.4824399999998</v>
      </c>
      <c r="AN243" s="23">
        <v>92.4686051406415</v>
      </c>
      <c r="AO243" s="23">
        <v>86.080334428334822</v>
      </c>
      <c r="AP243" s="23">
        <v>78.526803543156603</v>
      </c>
      <c r="AQ243" s="23">
        <v>422.3</v>
      </c>
      <c r="AR243" s="23">
        <v>28140</v>
      </c>
      <c r="AS243" s="23">
        <v>105869.5095</v>
      </c>
      <c r="AT243" s="23">
        <f t="shared" si="56"/>
        <v>1069.4216056503467</v>
      </c>
    </row>
    <row r="244" spans="1:46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99.548560885187101</v>
      </c>
      <c r="F244" s="23">
        <v>56.8</v>
      </c>
      <c r="G244" s="23">
        <v>58.425382953106698</v>
      </c>
      <c r="H244" s="23">
        <v>5</v>
      </c>
      <c r="I244" s="23">
        <v>4204.3719233996999</v>
      </c>
      <c r="J244" s="23">
        <v>12123.876099999999</v>
      </c>
      <c r="K244" s="23">
        <v>3598.0753500000001</v>
      </c>
      <c r="L244" s="23">
        <f t="shared" si="47"/>
        <v>19926.3233733997</v>
      </c>
      <c r="M244" s="23">
        <v>3214.194</v>
      </c>
      <c r="N244" s="23">
        <v>59984.014999999999</v>
      </c>
      <c r="O244" s="23">
        <f t="shared" si="48"/>
        <v>83124.532373399707</v>
      </c>
      <c r="P244" s="23">
        <f t="shared" si="44"/>
        <v>20016.686525866946</v>
      </c>
      <c r="Q244" s="23">
        <f t="shared" si="45"/>
        <v>83501.490764161004</v>
      </c>
      <c r="R244" s="23">
        <v>472.48399999999998</v>
      </c>
      <c r="S244" s="23"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43"/>
        <v>6064.6912765408006</v>
      </c>
      <c r="X244" s="23">
        <v>1699.9340702535201</v>
      </c>
      <c r="Y244" s="23">
        <f t="shared" si="42"/>
        <v>3151.7538008574802</v>
      </c>
      <c r="Z244" s="23">
        <v>2083.17256777274</v>
      </c>
      <c r="AA244" s="23">
        <v>1068.58123308474</v>
      </c>
      <c r="AB244" s="23">
        <v>1213.0034054298001</v>
      </c>
      <c r="AC244" s="23">
        <f t="shared" si="49"/>
        <v>4627.8294580042593</v>
      </c>
      <c r="AD244" s="23">
        <v>102.48064964701464</v>
      </c>
      <c r="AE244" s="23">
        <v>106.81905885768168</v>
      </c>
      <c r="AF244" s="23">
        <f t="shared" si="46"/>
        <v>95.938543873104862</v>
      </c>
      <c r="AG244" s="23">
        <f t="shared" si="50"/>
        <v>6038.7331576441838</v>
      </c>
      <c r="AH244" s="23">
        <f t="shared" si="51"/>
        <v>2964.0196765635515</v>
      </c>
      <c r="AI244" s="23">
        <f t="shared" si="52"/>
        <v>5332.7662235617545</v>
      </c>
      <c r="AJ244" s="23">
        <f t="shared" si="53"/>
        <v>1591.4145737966055</v>
      </c>
      <c r="AK244" s="23">
        <f t="shared" si="54"/>
        <v>2950.5538005691092</v>
      </c>
      <c r="AL244" s="23">
        <f t="shared" si="55"/>
        <v>1135.5683324695099</v>
      </c>
      <c r="AM244" s="23">
        <v>5804.8067199999996</v>
      </c>
      <c r="AN244" s="23">
        <v>102.761704680124</v>
      </c>
      <c r="AO244" s="23">
        <v>96.550499525543614</v>
      </c>
      <c r="AP244" s="23">
        <v>99.968128201911099</v>
      </c>
      <c r="AQ244" s="23">
        <v>480.8</v>
      </c>
      <c r="AR244" s="23">
        <v>28577</v>
      </c>
      <c r="AS244" s="23">
        <v>106538.5555</v>
      </c>
      <c r="AT244" s="23">
        <f t="shared" si="56"/>
        <v>1070.2169328482278</v>
      </c>
    </row>
    <row r="245" spans="1:46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99.373800384154805</v>
      </c>
      <c r="F245" s="23">
        <v>59.2</v>
      </c>
      <c r="G245" s="23">
        <v>58.172662609405997</v>
      </c>
      <c r="H245" s="23">
        <v>5</v>
      </c>
      <c r="I245" s="23">
        <v>4208.2879999999996</v>
      </c>
      <c r="J245" s="23">
        <v>12221.612150000001</v>
      </c>
      <c r="K245" s="23">
        <v>3562.06185</v>
      </c>
      <c r="L245" s="23">
        <f t="shared" si="47"/>
        <v>19991.962</v>
      </c>
      <c r="M245" s="23">
        <v>3241.1439999999998</v>
      </c>
      <c r="N245" s="23">
        <v>60604.859499999999</v>
      </c>
      <c r="O245" s="23">
        <f t="shared" si="48"/>
        <v>83837.965499999991</v>
      </c>
      <c r="P245" s="23">
        <f t="shared" si="44"/>
        <v>20117.940465913514</v>
      </c>
      <c r="Q245" s="23">
        <f t="shared" si="45"/>
        <v>84366.266738217644</v>
      </c>
      <c r="R245" s="23">
        <v>472.137272727273</v>
      </c>
      <c r="S245" s="23"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43"/>
        <v>6786.5626552670701</v>
      </c>
      <c r="X245" s="23">
        <v>1685.4492918650201</v>
      </c>
      <c r="Y245" s="23">
        <f t="shared" si="42"/>
        <v>3653.88591445272</v>
      </c>
      <c r="Z245" s="23">
        <v>2196.6232543072902</v>
      </c>
      <c r="AA245" s="23">
        <v>1457.2626601454299</v>
      </c>
      <c r="AB245" s="23">
        <v>1447.22744894933</v>
      </c>
      <c r="AC245" s="23">
        <f t="shared" si="49"/>
        <v>4940.0754594752107</v>
      </c>
      <c r="AD245" s="23">
        <v>98.889408072179577</v>
      </c>
      <c r="AE245" s="23">
        <v>105.2221170568193</v>
      </c>
      <c r="AF245" s="23">
        <f t="shared" si="46"/>
        <v>93.981579955077223</v>
      </c>
      <c r="AG245" s="23">
        <f t="shared" si="50"/>
        <v>6848.950846839185</v>
      </c>
      <c r="AH245" s="23">
        <f t="shared" si="51"/>
        <v>3834.1362811223285</v>
      </c>
      <c r="AI245" s="23">
        <f t="shared" si="52"/>
        <v>6079.8416707070401</v>
      </c>
      <c r="AJ245" s="23">
        <f t="shared" si="53"/>
        <v>1601.8013503329225</v>
      </c>
      <c r="AK245" s="23">
        <f t="shared" si="54"/>
        <v>3472.5455224205803</v>
      </c>
      <c r="AL245" s="23">
        <f t="shared" si="55"/>
        <v>1375.4023293105156</v>
      </c>
      <c r="AM245" s="23">
        <v>5448.1503199999997</v>
      </c>
      <c r="AN245" s="23">
        <v>96.808717907348694</v>
      </c>
      <c r="AO245" s="23">
        <v>93.912776145053641</v>
      </c>
      <c r="AP245" s="23">
        <v>96.424156592479605</v>
      </c>
      <c r="AQ245" s="23">
        <v>442.8</v>
      </c>
      <c r="AR245" s="23">
        <v>32206</v>
      </c>
      <c r="AS245" s="23">
        <v>107778.2164</v>
      </c>
      <c r="AT245" s="23">
        <f t="shared" si="56"/>
        <v>1084.5737607232065</v>
      </c>
    </row>
    <row r="246" spans="1:46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99.320931140437594</v>
      </c>
      <c r="F246" s="23">
        <v>55.2</v>
      </c>
      <c r="G246" s="23">
        <v>57.245805634505501</v>
      </c>
      <c r="H246" s="23">
        <v>5</v>
      </c>
      <c r="I246" s="23">
        <v>4336.6379999999999</v>
      </c>
      <c r="J246" s="23">
        <v>12518.7413</v>
      </c>
      <c r="K246" s="23">
        <v>3515.1547</v>
      </c>
      <c r="L246" s="23">
        <f t="shared" si="47"/>
        <v>20370.534</v>
      </c>
      <c r="M246" s="23">
        <v>3267.82</v>
      </c>
      <c r="N246" s="23">
        <v>61312.447999999997</v>
      </c>
      <c r="O246" s="23">
        <f t="shared" si="48"/>
        <v>84950.801999999996</v>
      </c>
      <c r="P246" s="23">
        <f t="shared" si="44"/>
        <v>20509.809731038986</v>
      </c>
      <c r="Q246" s="23">
        <f t="shared" si="45"/>
        <v>85531.620600577589</v>
      </c>
      <c r="R246" s="23">
        <v>479.58285714285699</v>
      </c>
      <c r="S246" s="23"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43"/>
        <v>7094.9121348143299</v>
      </c>
      <c r="X246" s="23">
        <v>1778.3771066822601</v>
      </c>
      <c r="Y246" s="23">
        <f t="shared" si="42"/>
        <v>3867.35027470965</v>
      </c>
      <c r="Z246" s="23">
        <v>2368.32826691319</v>
      </c>
      <c r="AA246" s="23">
        <v>1499.02200779646</v>
      </c>
      <c r="AB246" s="23">
        <v>1449.18475342242</v>
      </c>
      <c r="AC246" s="23">
        <f t="shared" si="49"/>
        <v>5188.0193368515302</v>
      </c>
      <c r="AD246" s="23">
        <v>98.898735607457667</v>
      </c>
      <c r="AE246" s="23">
        <v>104.33730361865958</v>
      </c>
      <c r="AF246" s="23">
        <f t="shared" si="46"/>
        <v>94.78751336043797</v>
      </c>
      <c r="AG246" s="23">
        <f t="shared" si="50"/>
        <v>7099.3145616371121</v>
      </c>
      <c r="AH246" s="23">
        <f t="shared" si="51"/>
        <v>3862.6747558389361</v>
      </c>
      <c r="AI246" s="23">
        <f t="shared" si="52"/>
        <v>6409.0609137153197</v>
      </c>
      <c r="AJ246" s="23">
        <f t="shared" si="53"/>
        <v>1704.4499378496657</v>
      </c>
      <c r="AK246" s="23">
        <f t="shared" si="54"/>
        <v>3706.5844530968084</v>
      </c>
      <c r="AL246" s="23">
        <f t="shared" si="55"/>
        <v>1388.9421167323028</v>
      </c>
      <c r="AM246" s="23">
        <v>5689.1916000000001</v>
      </c>
      <c r="AN246" s="23">
        <v>97.847187357893006</v>
      </c>
      <c r="AO246" s="23">
        <v>95.453363193256948</v>
      </c>
      <c r="AP246" s="23">
        <v>107.726069370825</v>
      </c>
      <c r="AQ246" s="23">
        <v>469.9</v>
      </c>
      <c r="AR246" s="23">
        <v>31589</v>
      </c>
      <c r="AS246" s="23">
        <v>109448.5309</v>
      </c>
      <c r="AT246" s="23">
        <f t="shared" si="56"/>
        <v>1101.9684334739291</v>
      </c>
    </row>
    <row r="247" spans="1:46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99.776335912597304</v>
      </c>
      <c r="F247" s="23">
        <v>53</v>
      </c>
      <c r="G247" s="23">
        <v>53.036816766842101</v>
      </c>
      <c r="H247" s="23">
        <v>5</v>
      </c>
      <c r="I247" s="23">
        <v>4335.1360000000004</v>
      </c>
      <c r="J247" s="23">
        <v>12745.0643</v>
      </c>
      <c r="K247" s="23">
        <v>3693.7856999999999</v>
      </c>
      <c r="L247" s="23">
        <f t="shared" si="47"/>
        <v>20773.986000000001</v>
      </c>
      <c r="M247" s="23">
        <v>3297.049</v>
      </c>
      <c r="N247" s="23">
        <v>62329.648000000001</v>
      </c>
      <c r="O247" s="23">
        <f t="shared" si="48"/>
        <v>86400.683000000005</v>
      </c>
      <c r="P247" s="23">
        <f t="shared" si="44"/>
        <v>20820.55410232515</v>
      </c>
      <c r="Q247" s="23">
        <f t="shared" si="45"/>
        <v>86594.363492848453</v>
      </c>
      <c r="R247" s="23">
        <v>502.88600000000002</v>
      </c>
      <c r="S247" s="23"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43"/>
        <v>6122.0484591283193</v>
      </c>
      <c r="X247" s="23">
        <v>1647.3553758632499</v>
      </c>
      <c r="Y247" s="23">
        <f t="shared" si="42"/>
        <v>3250.8015543321499</v>
      </c>
      <c r="Z247" s="23">
        <v>2075.66173257012</v>
      </c>
      <c r="AA247" s="23">
        <v>1175.1398217620299</v>
      </c>
      <c r="AB247" s="23">
        <v>1223.89152893292</v>
      </c>
      <c r="AC247" s="23">
        <f t="shared" si="49"/>
        <v>4595.9959366809198</v>
      </c>
      <c r="AD247" s="23">
        <v>96.627000077845082</v>
      </c>
      <c r="AE247" s="23">
        <v>103.75169052345353</v>
      </c>
      <c r="AF247" s="23">
        <f t="shared" si="46"/>
        <v>93.132940379416866</v>
      </c>
      <c r="AG247" s="23">
        <f t="shared" si="50"/>
        <v>6570.411313076519</v>
      </c>
      <c r="AH247" s="23">
        <f t="shared" si="51"/>
        <v>3727.943213525898</v>
      </c>
      <c r="AI247" s="23">
        <f t="shared" si="52"/>
        <v>5562.4498543841637</v>
      </c>
      <c r="AJ247" s="23">
        <f t="shared" si="53"/>
        <v>1587.7865387560678</v>
      </c>
      <c r="AK247" s="23">
        <f t="shared" si="54"/>
        <v>3133.2516491355791</v>
      </c>
      <c r="AL247" s="23">
        <f t="shared" si="55"/>
        <v>1179.6352645032362</v>
      </c>
      <c r="AM247" s="23">
        <v>5659.4867000000004</v>
      </c>
      <c r="AN247" s="23">
        <v>96.664713507401402</v>
      </c>
      <c r="AO247" s="23">
        <v>92.789507923383908</v>
      </c>
      <c r="AP247" s="23">
        <v>103.749303748887</v>
      </c>
      <c r="AQ247" s="23">
        <v>483.4</v>
      </c>
      <c r="AR247" s="23">
        <v>28457</v>
      </c>
      <c r="AS247" s="23">
        <v>109671.34179999999</v>
      </c>
      <c r="AT247" s="23">
        <f t="shared" si="56"/>
        <v>1099.1718707336636</v>
      </c>
    </row>
    <row r="248" spans="1:46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99.830480866175506</v>
      </c>
      <c r="F248" s="23">
        <v>50.7</v>
      </c>
      <c r="G248" s="23">
        <v>52.206668725922903</v>
      </c>
      <c r="H248" s="23">
        <v>5</v>
      </c>
      <c r="I248" s="23">
        <v>4346.9279999999999</v>
      </c>
      <c r="J248" s="23">
        <v>12640.7035</v>
      </c>
      <c r="K248" s="23">
        <v>3861.11105</v>
      </c>
      <c r="L248" s="23">
        <f t="shared" si="47"/>
        <v>20848.742549999999</v>
      </c>
      <c r="M248" s="23">
        <v>3317.72</v>
      </c>
      <c r="N248" s="23">
        <v>62829.701999999997</v>
      </c>
      <c r="O248" s="23">
        <f t="shared" si="48"/>
        <v>86996.164550000001</v>
      </c>
      <c r="P248" s="23">
        <f t="shared" si="44"/>
        <v>20884.145172002227</v>
      </c>
      <c r="Q248" s="23">
        <f t="shared" si="45"/>
        <v>87143.890117708506</v>
      </c>
      <c r="R248" s="23">
        <v>504.96227272727299</v>
      </c>
      <c r="S248" s="23"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43"/>
        <v>6957.4181198945998</v>
      </c>
      <c r="X248" s="23">
        <v>1834.6985809282201</v>
      </c>
      <c r="Y248" s="23">
        <f t="shared" si="42"/>
        <v>3506.4255264572203</v>
      </c>
      <c r="Z248" s="23">
        <v>2290.1012595270699</v>
      </c>
      <c r="AA248" s="23">
        <v>1216.3242669301501</v>
      </c>
      <c r="AB248" s="23">
        <v>1616.29401250916</v>
      </c>
      <c r="AC248" s="23">
        <f t="shared" si="49"/>
        <v>5345.4442750295702</v>
      </c>
      <c r="AD248" s="23">
        <v>96.097140897068428</v>
      </c>
      <c r="AE248" s="23">
        <v>104.05322845225663</v>
      </c>
      <c r="AF248" s="23">
        <f t="shared" si="46"/>
        <v>92.353829214594001</v>
      </c>
      <c r="AG248" s="23">
        <f t="shared" si="50"/>
        <v>6689.9621222821634</v>
      </c>
      <c r="AH248" s="23">
        <f t="shared" si="51"/>
        <v>3789.2332452542446</v>
      </c>
      <c r="AI248" s="23">
        <f t="shared" si="52"/>
        <v>6306.1652574965474</v>
      </c>
      <c r="AJ248" s="23">
        <f t="shared" si="53"/>
        <v>1763.2308081339791</v>
      </c>
      <c r="AK248" s="23">
        <f t="shared" si="54"/>
        <v>3369.8382823999495</v>
      </c>
      <c r="AL248" s="23">
        <f t="shared" si="55"/>
        <v>1553.3338432173432</v>
      </c>
      <c r="AM248" s="23">
        <v>5863.2989900000002</v>
      </c>
      <c r="AN248" s="23">
        <v>100.100748803793</v>
      </c>
      <c r="AO248" s="23">
        <v>95.297601328012334</v>
      </c>
      <c r="AP248" s="23">
        <v>98.313740944279402</v>
      </c>
      <c r="AQ248" s="23">
        <v>480.3</v>
      </c>
      <c r="AR248" s="23">
        <v>31736</v>
      </c>
      <c r="AS248" s="23">
        <v>110269.3061</v>
      </c>
      <c r="AT248" s="23">
        <f t="shared" si="56"/>
        <v>1104.565510886579</v>
      </c>
    </row>
    <row r="249" spans="1:46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100.11375769977001</v>
      </c>
      <c r="F249" s="23">
        <v>50.4</v>
      </c>
      <c r="G249" s="23">
        <v>50.889259980170202</v>
      </c>
      <c r="H249" s="23">
        <v>5</v>
      </c>
      <c r="I249" s="23">
        <v>4303.2259999999997</v>
      </c>
      <c r="J249" s="23">
        <v>12462.707899999999</v>
      </c>
      <c r="K249" s="23">
        <v>3678.9731000000002</v>
      </c>
      <c r="L249" s="23">
        <f t="shared" si="47"/>
        <v>20444.906999999999</v>
      </c>
      <c r="M249" s="23">
        <v>3334.85</v>
      </c>
      <c r="N249" s="23">
        <v>63499.520499999999</v>
      </c>
      <c r="O249" s="23">
        <f t="shared" si="48"/>
        <v>87279.277499999997</v>
      </c>
      <c r="P249" s="23">
        <f t="shared" si="44"/>
        <v>20421.675771387978</v>
      </c>
      <c r="Q249" s="23">
        <f t="shared" si="45"/>
        <v>87180.103419692648</v>
      </c>
      <c r="R249" s="23">
        <v>512.58857142857096</v>
      </c>
      <c r="S249" s="23"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43"/>
        <v>7143.0626157336701</v>
      </c>
      <c r="X249" s="23">
        <v>1962.307512998</v>
      </c>
      <c r="Y249" s="23">
        <f t="shared" si="42"/>
        <v>3743.88258531988</v>
      </c>
      <c r="Z249" s="23">
        <v>2240.8872353138499</v>
      </c>
      <c r="AA249" s="23">
        <v>1502.9953500060301</v>
      </c>
      <c r="AB249" s="23">
        <v>1436.8725174157901</v>
      </c>
      <c r="AC249" s="23">
        <f t="shared" si="49"/>
        <v>5224.2303125230201</v>
      </c>
      <c r="AD249" s="23">
        <v>98.228208995734789</v>
      </c>
      <c r="AE249" s="23">
        <v>104.51697015202834</v>
      </c>
      <c r="AF249" s="23">
        <f t="shared" si="46"/>
        <v>93.983023860004707</v>
      </c>
      <c r="AG249" s="23">
        <f t="shared" si="50"/>
        <v>6536.5464502644936</v>
      </c>
      <c r="AH249" s="23">
        <f t="shared" si="51"/>
        <v>3829.0340655336659</v>
      </c>
      <c r="AI249" s="23">
        <f t="shared" si="52"/>
        <v>6436.4912728944973</v>
      </c>
      <c r="AJ249" s="23">
        <f t="shared" si="53"/>
        <v>1877.5013379584827</v>
      </c>
      <c r="AK249" s="23">
        <f t="shared" si="54"/>
        <v>3582.0810533199556</v>
      </c>
      <c r="AL249" s="23">
        <f t="shared" si="55"/>
        <v>1374.7743694882693</v>
      </c>
      <c r="AM249" s="23">
        <v>5819.1658649999999</v>
      </c>
      <c r="AN249" s="23">
        <v>100.982205214743</v>
      </c>
      <c r="AO249" s="23">
        <v>97.590383266441037</v>
      </c>
      <c r="AP249" s="23">
        <v>98.356422446914394</v>
      </c>
      <c r="AQ249" s="23">
        <v>492.8</v>
      </c>
      <c r="AR249" s="23">
        <v>27984</v>
      </c>
      <c r="AS249" s="23">
        <v>111007.4982</v>
      </c>
      <c r="AT249" s="23">
        <f t="shared" si="56"/>
        <v>1108.8136211298661</v>
      </c>
    </row>
    <row r="250" spans="1:46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100.602761291685</v>
      </c>
      <c r="F250" s="23">
        <v>54.6</v>
      </c>
      <c r="G250" s="23">
        <v>54.2915818857294</v>
      </c>
      <c r="H250" s="23">
        <v>5</v>
      </c>
      <c r="I250" s="23">
        <v>4567.3610587642797</v>
      </c>
      <c r="J250" s="23">
        <v>12514.8717</v>
      </c>
      <c r="K250" s="23">
        <v>4021.6121499999999</v>
      </c>
      <c r="L250" s="23">
        <f t="shared" si="47"/>
        <v>21103.84490876428</v>
      </c>
      <c r="M250" s="23">
        <v>3349.0219999999999</v>
      </c>
      <c r="N250" s="23">
        <v>63824.336000000003</v>
      </c>
      <c r="O250" s="23">
        <f t="shared" si="48"/>
        <v>88277.202908764288</v>
      </c>
      <c r="P250" s="23">
        <f t="shared" si="44"/>
        <v>20977.401254003704</v>
      </c>
      <c r="Q250" s="23">
        <f t="shared" si="45"/>
        <v>87748.290181435164</v>
      </c>
      <c r="R250" s="23">
        <v>504.57</v>
      </c>
      <c r="S250" s="23"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si="43"/>
        <v>6181.6887720854702</v>
      </c>
      <c r="X250" s="23">
        <v>1778.81127417936</v>
      </c>
      <c r="Y250" s="23">
        <f t="shared" si="42"/>
        <v>3194.7066712077899</v>
      </c>
      <c r="Z250" s="23">
        <v>2005.547956225</v>
      </c>
      <c r="AA250" s="23">
        <v>1189.1587149827899</v>
      </c>
      <c r="AB250" s="23">
        <v>1208.1708266983201</v>
      </c>
      <c r="AC250" s="23">
        <f t="shared" ref="AC250:AC281" si="57">V250-AA250</f>
        <v>4634.4753948236803</v>
      </c>
      <c r="AD250" s="23">
        <v>97.125071252805483</v>
      </c>
      <c r="AE250" s="23">
        <v>104.48899464639979</v>
      </c>
      <c r="AF250" s="23">
        <f t="shared" si="46"/>
        <v>92.952441146060892</v>
      </c>
      <c r="AG250" s="23">
        <f t="shared" ref="AG250:AG281" si="58">T250/$AD250*100</f>
        <v>6013.8090597380997</v>
      </c>
      <c r="AH250" s="23">
        <f t="shared" ref="AH250:AH281" si="59">U250/$AD250*100</f>
        <v>3745.4879311951095</v>
      </c>
      <c r="AI250" s="23">
        <f t="shared" ref="AI250:AI281" si="60">V250/$AE250*100</f>
        <v>5573.4425711666336</v>
      </c>
      <c r="AJ250" s="23">
        <f t="shared" ref="AJ250:AJ281" si="61">X250/$AE250*100</f>
        <v>1702.3910318967257</v>
      </c>
      <c r="AK250" s="23">
        <f t="shared" ref="AK250:AK281" si="62">Y250/$AE250*100</f>
        <v>3057.4575648076302</v>
      </c>
      <c r="AL250" s="23">
        <f t="shared" ref="AL250:AL281" si="63">AB250/$AE250*100</f>
        <v>1156.2661032263536</v>
      </c>
      <c r="AM250" s="23">
        <v>5406.8281049999996</v>
      </c>
      <c r="AN250" s="23">
        <v>95.378121139791801</v>
      </c>
      <c r="AO250" s="23">
        <v>94.902332930323837</v>
      </c>
      <c r="AP250" s="23">
        <v>94.160597038060601</v>
      </c>
      <c r="AQ250" s="23">
        <v>489.2</v>
      </c>
      <c r="AR250" s="23">
        <v>32220</v>
      </c>
      <c r="AS250" s="23">
        <v>110603.76330000001</v>
      </c>
      <c r="AT250" s="23">
        <f t="shared" si="56"/>
        <v>1099.4108101995168</v>
      </c>
    </row>
    <row r="251" spans="1:46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100.90209713382001</v>
      </c>
      <c r="F251" s="23">
        <v>54</v>
      </c>
      <c r="G251" s="23">
        <v>51.502923331143997</v>
      </c>
      <c r="H251" s="23">
        <v>4.9000000000000004</v>
      </c>
      <c r="I251" s="23">
        <v>4493.9050318703803</v>
      </c>
      <c r="J251" s="23">
        <v>12508.895350000001</v>
      </c>
      <c r="K251" s="23">
        <v>3397.8575999999998</v>
      </c>
      <c r="L251" s="23">
        <f t="shared" si="47"/>
        <v>20400.657981870379</v>
      </c>
      <c r="M251" s="23">
        <v>3357.605</v>
      </c>
      <c r="N251" s="23">
        <v>64032.960500000001</v>
      </c>
      <c r="O251" s="23">
        <f t="shared" si="48"/>
        <v>87791.223481870373</v>
      </c>
      <c r="P251" s="23">
        <f t="shared" si="44"/>
        <v>20218.269551736164</v>
      </c>
      <c r="Q251" s="23">
        <f t="shared" si="45"/>
        <v>87006.34176655265</v>
      </c>
      <c r="R251" s="23">
        <v>500.80636363636398</v>
      </c>
      <c r="S251" s="23"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3"/>
        <v>7109.5981331147104</v>
      </c>
      <c r="X251" s="23">
        <v>2169.0370848463399</v>
      </c>
      <c r="Y251" s="23">
        <f t="shared" ref="Y251:Y303" si="64">SUM(Z251:AA251)</f>
        <v>3652.6513968989102</v>
      </c>
      <c r="Z251" s="23">
        <v>2499.3937715274801</v>
      </c>
      <c r="AA251" s="23">
        <v>1153.2576253714301</v>
      </c>
      <c r="AB251" s="23">
        <v>1287.9096513694601</v>
      </c>
      <c r="AC251" s="23">
        <f t="shared" si="57"/>
        <v>5541.4814446256805</v>
      </c>
      <c r="AD251" s="23">
        <v>97.554865148347133</v>
      </c>
      <c r="AE251" s="23">
        <v>104.10353644385629</v>
      </c>
      <c r="AF251" s="23">
        <f t="shared" si="46"/>
        <v>93.709463175594522</v>
      </c>
      <c r="AG251" s="23">
        <f t="shared" si="58"/>
        <v>7162.4338008115583</v>
      </c>
      <c r="AH251" s="23">
        <f t="shared" si="59"/>
        <v>4265.3125984958424</v>
      </c>
      <c r="AI251" s="23">
        <f t="shared" si="60"/>
        <v>6430.8469228685863</v>
      </c>
      <c r="AJ251" s="23">
        <f t="shared" si="61"/>
        <v>2083.5383301470415</v>
      </c>
      <c r="AK251" s="23">
        <f t="shared" si="62"/>
        <v>3508.6717720380316</v>
      </c>
      <c r="AL251" s="23">
        <f t="shared" si="63"/>
        <v>1237.1430360236016</v>
      </c>
      <c r="AM251" s="23">
        <v>5775.7591430000002</v>
      </c>
      <c r="AN251" s="23">
        <v>104.054621061379</v>
      </c>
      <c r="AO251" s="23">
        <v>100.91101000296818</v>
      </c>
      <c r="AP251" s="23">
        <v>98.164162074647706</v>
      </c>
      <c r="AQ251" s="23">
        <v>504.2</v>
      </c>
      <c r="AR251" s="23">
        <v>31380</v>
      </c>
      <c r="AS251" s="23">
        <v>111225.4564</v>
      </c>
      <c r="AT251" s="23">
        <f t="shared" si="56"/>
        <v>1102.3106512096451</v>
      </c>
    </row>
    <row r="252" spans="1:46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101.149177305903</v>
      </c>
      <c r="F252" s="23">
        <v>55.9</v>
      </c>
      <c r="G252" s="23">
        <v>49.289585495063299</v>
      </c>
      <c r="H252" s="23">
        <v>4.6500000000000004</v>
      </c>
      <c r="I252" s="23">
        <v>4490.2324316683998</v>
      </c>
      <c r="J252" s="23">
        <v>12536.067349999999</v>
      </c>
      <c r="K252" s="23">
        <v>3776.9123500000001</v>
      </c>
      <c r="L252" s="23">
        <f t="shared" si="47"/>
        <v>20803.212131668399</v>
      </c>
      <c r="M252" s="23">
        <v>3356.1350000000002</v>
      </c>
      <c r="N252" s="23">
        <v>64414.525500000003</v>
      </c>
      <c r="O252" s="23">
        <f t="shared" si="48"/>
        <v>88573.872631668404</v>
      </c>
      <c r="P252" s="23">
        <f t="shared" si="44"/>
        <v>20566.862416244625</v>
      </c>
      <c r="Q252" s="23">
        <f t="shared" si="45"/>
        <v>87567.566035457305</v>
      </c>
      <c r="R252" s="23">
        <v>519.25</v>
      </c>
      <c r="S252" s="23"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ref="W252:W303" si="65">SUM(X252:Y252,AB252)</f>
        <v>6410.5801284934196</v>
      </c>
      <c r="X252" s="23">
        <v>1748.1011574301699</v>
      </c>
      <c r="Y252" s="23">
        <f t="shared" si="64"/>
        <v>3417.3201497726996</v>
      </c>
      <c r="Z252" s="23">
        <v>2399.3916539575198</v>
      </c>
      <c r="AA252" s="23">
        <v>1017.92849581518</v>
      </c>
      <c r="AB252" s="23">
        <v>1245.1588212905499</v>
      </c>
      <c r="AC252" s="23">
        <f t="shared" si="57"/>
        <v>5014.1808849580502</v>
      </c>
      <c r="AD252" s="23">
        <v>96.783039340994421</v>
      </c>
      <c r="AE252" s="23">
        <v>103.36316241298411</v>
      </c>
      <c r="AF252" s="23">
        <f t="shared" si="46"/>
        <v>93.633976633088082</v>
      </c>
      <c r="AG252" s="23">
        <f t="shared" si="58"/>
        <v>6269.8573400641781</v>
      </c>
      <c r="AH252" s="23">
        <f t="shared" si="59"/>
        <v>3691.8148672010057</v>
      </c>
      <c r="AI252" s="23">
        <f t="shared" si="60"/>
        <v>5835.8405837779383</v>
      </c>
      <c r="AJ252" s="23">
        <f t="shared" si="61"/>
        <v>1691.2225948018979</v>
      </c>
      <c r="AK252" s="23">
        <f t="shared" si="62"/>
        <v>3306.1296403828183</v>
      </c>
      <c r="AL252" s="23">
        <f t="shared" si="63"/>
        <v>1204.6446647167768</v>
      </c>
      <c r="AM252" s="23">
        <v>5602.9374100000005</v>
      </c>
      <c r="AN252" s="23">
        <v>104.115839278914</v>
      </c>
      <c r="AO252" s="23">
        <v>99.035743141258664</v>
      </c>
      <c r="AP252" s="23">
        <v>97.780782733943994</v>
      </c>
      <c r="AQ252" s="23">
        <v>510.4</v>
      </c>
      <c r="AR252" s="23">
        <v>34358</v>
      </c>
      <c r="AS252" s="23">
        <v>112828.4292</v>
      </c>
      <c r="AT252" s="23">
        <f t="shared" si="56"/>
        <v>1115.4656143052525</v>
      </c>
    </row>
    <row r="253" spans="1:46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101.505507080006</v>
      </c>
      <c r="F253" s="23">
        <v>56.6</v>
      </c>
      <c r="G253" s="23">
        <v>50.875608418124699</v>
      </c>
      <c r="H253" s="23">
        <v>4.5</v>
      </c>
      <c r="I253" s="23">
        <v>4693.2209999999995</v>
      </c>
      <c r="J253" s="23">
        <v>13455.195299999999</v>
      </c>
      <c r="K253" s="23">
        <v>3963.4767000000002</v>
      </c>
      <c r="L253" s="23">
        <f t="shared" si="47"/>
        <v>22111.892999999996</v>
      </c>
      <c r="M253" s="23">
        <v>3345.5680000000002</v>
      </c>
      <c r="N253" s="23">
        <v>64506.849000000002</v>
      </c>
      <c r="O253" s="23">
        <f t="shared" si="48"/>
        <v>89964.31</v>
      </c>
      <c r="P253" s="23">
        <f t="shared" si="44"/>
        <v>21783.934326412007</v>
      </c>
      <c r="Q253" s="23">
        <f t="shared" si="45"/>
        <v>88629.979385345752</v>
      </c>
      <c r="R253" s="23">
        <v>529.45050000000003</v>
      </c>
      <c r="S253" s="23"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65"/>
        <v>6299.9465942810593</v>
      </c>
      <c r="X253" s="23">
        <v>1751.5555109961299</v>
      </c>
      <c r="Y253" s="23">
        <f t="shared" si="64"/>
        <v>3422.8063752406997</v>
      </c>
      <c r="Z253" s="23">
        <v>2239.59375932286</v>
      </c>
      <c r="AA253" s="23">
        <v>1183.2126159178399</v>
      </c>
      <c r="AB253" s="23">
        <v>1125.58470804423</v>
      </c>
      <c r="AC253" s="23">
        <f t="shared" si="57"/>
        <v>4751.11362858145</v>
      </c>
      <c r="AD253" s="23">
        <v>98.59741702750712</v>
      </c>
      <c r="AE253" s="23">
        <v>104.39258102031137</v>
      </c>
      <c r="AF253" s="23">
        <f t="shared" si="46"/>
        <v>94.448682141811688</v>
      </c>
      <c r="AG253" s="23">
        <f t="shared" si="58"/>
        <v>6384.5490130456301</v>
      </c>
      <c r="AH253" s="23">
        <f t="shared" si="59"/>
        <v>3766.3740888182588</v>
      </c>
      <c r="AI253" s="23">
        <f t="shared" si="60"/>
        <v>5684.6245073150021</v>
      </c>
      <c r="AJ253" s="23">
        <f t="shared" si="61"/>
        <v>1677.85439719642</v>
      </c>
      <c r="AK253" s="23">
        <f t="shared" si="62"/>
        <v>3278.7831681015091</v>
      </c>
      <c r="AL253" s="23">
        <f t="shared" si="63"/>
        <v>1078.2228938522253</v>
      </c>
      <c r="AM253" s="23">
        <v>5903.9997599999997</v>
      </c>
      <c r="AN253" s="23">
        <v>105.004191423905</v>
      </c>
      <c r="AO253" s="23">
        <v>130.44439814046356</v>
      </c>
      <c r="AP253" s="23">
        <v>146.13946833305101</v>
      </c>
      <c r="AQ253" s="23">
        <v>524.79999999999995</v>
      </c>
      <c r="AR253" s="23">
        <v>38025</v>
      </c>
      <c r="AS253" s="23">
        <v>112571.0227</v>
      </c>
      <c r="AT253" s="23">
        <f t="shared" si="56"/>
        <v>1109.013943561429</v>
      </c>
    </row>
    <row r="254" spans="1:46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101.687266375891</v>
      </c>
      <c r="F254" s="64">
        <v>54.6</v>
      </c>
      <c r="G254" s="64">
        <v>50.443900996590003</v>
      </c>
      <c r="H254" s="64">
        <v>4.5</v>
      </c>
      <c r="I254" s="64">
        <v>4742.973</v>
      </c>
      <c r="J254" s="64">
        <v>13837.76035</v>
      </c>
      <c r="K254" s="64">
        <v>3773.01935</v>
      </c>
      <c r="L254" s="64">
        <f t="shared" si="47"/>
        <v>22353.752700000001</v>
      </c>
      <c r="M254" s="64">
        <v>3353.6260000000002</v>
      </c>
      <c r="N254" s="64">
        <v>65180.911</v>
      </c>
      <c r="O254" s="64">
        <f t="shared" si="48"/>
        <v>90888.289699999994</v>
      </c>
      <c r="P254" s="64">
        <f t="shared" si="44"/>
        <v>21982.843571945843</v>
      </c>
      <c r="Q254" s="64">
        <f t="shared" si="45"/>
        <v>89380.20751194928</v>
      </c>
      <c r="R254" s="64">
        <v>537.02954545454497</v>
      </c>
      <c r="S254" s="64"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65"/>
        <v>6463.8287801182196</v>
      </c>
      <c r="X254" s="64">
        <v>1764.5323029061999</v>
      </c>
      <c r="Y254" s="64">
        <f t="shared" si="64"/>
        <v>3607.7862291195097</v>
      </c>
      <c r="Z254" s="64">
        <v>2330.6552657769098</v>
      </c>
      <c r="AA254" s="64">
        <v>1277.1309633425999</v>
      </c>
      <c r="AB254" s="64">
        <v>1091.51024809251</v>
      </c>
      <c r="AC254" s="64">
        <f t="shared" si="57"/>
        <v>4804.9073644232403</v>
      </c>
      <c r="AD254" s="64">
        <v>99.611589926564562</v>
      </c>
      <c r="AE254" s="64">
        <v>103.99239103917414</v>
      </c>
      <c r="AF254" s="64">
        <f t="shared" si="46"/>
        <v>95.787383029822507</v>
      </c>
      <c r="AG254" s="64">
        <f t="shared" si="58"/>
        <v>5512.0999414552207</v>
      </c>
      <c r="AH254" s="64">
        <f t="shared" si="59"/>
        <v>2517.3284880694418</v>
      </c>
      <c r="AI254" s="64">
        <f t="shared" si="60"/>
        <v>5848.5416740487526</v>
      </c>
      <c r="AJ254" s="64">
        <f t="shared" si="61"/>
        <v>1696.7898182488152</v>
      </c>
      <c r="AK254" s="64">
        <f t="shared" si="62"/>
        <v>3469.2790434642952</v>
      </c>
      <c r="AL254" s="64">
        <f t="shared" si="63"/>
        <v>1049.6058771081971</v>
      </c>
      <c r="AM254" s="64">
        <v>5860.9992339999999</v>
      </c>
      <c r="AN254" s="64">
        <v>98.286071431527603</v>
      </c>
      <c r="AO254" s="64">
        <v>93.742927461693299</v>
      </c>
      <c r="AP254" s="64">
        <v>85.3315497652153</v>
      </c>
      <c r="AQ254" s="64">
        <v>461.6</v>
      </c>
      <c r="AR254" s="64">
        <v>34224</v>
      </c>
      <c r="AS254" s="64">
        <v>113818.5563</v>
      </c>
      <c r="AT254" s="64">
        <f t="shared" si="56"/>
        <v>1119.2999906130351</v>
      </c>
    </row>
    <row r="255" spans="1:46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102.18187175006599</v>
      </c>
      <c r="F255" s="23">
        <v>54.3</v>
      </c>
      <c r="G255" s="23">
        <v>51.047205147080497</v>
      </c>
      <c r="H255" s="23">
        <v>4.4000000000000004</v>
      </c>
      <c r="I255" s="23">
        <v>4725.875</v>
      </c>
      <c r="J255" s="23">
        <v>13371.680850000001</v>
      </c>
      <c r="K255" s="23">
        <v>4010.8421499999999</v>
      </c>
      <c r="L255" s="23">
        <f t="shared" si="47"/>
        <v>22108.398000000001</v>
      </c>
      <c r="M255" s="23">
        <v>3372.81</v>
      </c>
      <c r="N255" s="23">
        <v>65782.934999999998</v>
      </c>
      <c r="O255" s="23">
        <f t="shared" si="48"/>
        <v>91264.142999999996</v>
      </c>
      <c r="P255" s="23">
        <f t="shared" si="44"/>
        <v>21636.321219556954</v>
      </c>
      <c r="Q255" s="23">
        <f t="shared" si="45"/>
        <v>89315.395614624809</v>
      </c>
      <c r="R255" s="23">
        <v>554.4085</v>
      </c>
      <c r="S255" s="23"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65"/>
        <v>5734.929449964261</v>
      </c>
      <c r="X255" s="23">
        <v>1708.0108452841</v>
      </c>
      <c r="Y255" s="23">
        <f t="shared" si="64"/>
        <v>3036.8944816878602</v>
      </c>
      <c r="Z255" s="23">
        <v>1939.7594407490801</v>
      </c>
      <c r="AA255" s="23">
        <v>1097.1350409387801</v>
      </c>
      <c r="AB255" s="23">
        <v>990.02412299230002</v>
      </c>
      <c r="AC255" s="23">
        <f t="shared" si="57"/>
        <v>4301.3150066382805</v>
      </c>
      <c r="AD255" s="23">
        <v>98.556115203431887</v>
      </c>
      <c r="AE255" s="23">
        <v>105.92159819331037</v>
      </c>
      <c r="AF255" s="23">
        <f t="shared" si="46"/>
        <v>93.046287900191771</v>
      </c>
      <c r="AG255" s="23">
        <f t="shared" si="58"/>
        <v>6279.2407251371787</v>
      </c>
      <c r="AH255" s="23">
        <f t="shared" si="59"/>
        <v>3879.064827200144</v>
      </c>
      <c r="AI255" s="23">
        <f t="shared" si="60"/>
        <v>5096.647085823528</v>
      </c>
      <c r="AJ255" s="23">
        <f t="shared" si="61"/>
        <v>1612.5236726195581</v>
      </c>
      <c r="AK255" s="23">
        <f t="shared" si="62"/>
        <v>2867.1154263981448</v>
      </c>
      <c r="AL255" s="23">
        <f t="shared" si="63"/>
        <v>934.67634540924655</v>
      </c>
      <c r="AM255" s="23">
        <v>5339.8389200000001</v>
      </c>
      <c r="AN255" s="23">
        <v>93.870247168634805</v>
      </c>
      <c r="AO255" s="23">
        <v>91.214003951073494</v>
      </c>
      <c r="AP255" s="23">
        <v>80.860792467220094</v>
      </c>
      <c r="AQ255" s="23">
        <v>450.8</v>
      </c>
      <c r="AR255" s="23">
        <v>25716</v>
      </c>
      <c r="AS255" s="23">
        <v>113805.4921</v>
      </c>
      <c r="AT255" s="23">
        <f t="shared" si="56"/>
        <v>1113.7542320458276</v>
      </c>
    </row>
    <row r="256" spans="1:46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103.037928574247</v>
      </c>
      <c r="F256" s="23">
        <v>53.4</v>
      </c>
      <c r="G256" s="23">
        <v>51.88</v>
      </c>
      <c r="H256" s="23">
        <v>4.1100000000000003</v>
      </c>
      <c r="I256" s="23">
        <v>4689.0720000000001</v>
      </c>
      <c r="J256" s="23">
        <v>13477.248149999999</v>
      </c>
      <c r="K256" s="23">
        <v>4007.330802381</v>
      </c>
      <c r="L256" s="23">
        <f t="shared" si="47"/>
        <v>22173.650952380998</v>
      </c>
      <c r="M256" s="23">
        <v>3402.75</v>
      </c>
      <c r="N256" s="23">
        <v>65792.729500000001</v>
      </c>
      <c r="O256" s="23">
        <f t="shared" si="48"/>
        <v>91369.130452380996</v>
      </c>
      <c r="P256" s="23">
        <f t="shared" si="44"/>
        <v>21519.892004043078</v>
      </c>
      <c r="Q256" s="23">
        <f t="shared" si="45"/>
        <v>88675.239998193763</v>
      </c>
      <c r="R256" s="23">
        <v>563.84333333333302</v>
      </c>
      <c r="S256" s="23"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65"/>
        <v>5997.49931312021</v>
      </c>
      <c r="X256" s="23">
        <v>1602.8921724791901</v>
      </c>
      <c r="Y256" s="23">
        <f t="shared" si="64"/>
        <v>3188.4312639524601</v>
      </c>
      <c r="Z256" s="23">
        <v>1924.3759213660601</v>
      </c>
      <c r="AA256" s="23">
        <v>1264.0553425864</v>
      </c>
      <c r="AB256" s="23">
        <v>1206.17587668856</v>
      </c>
      <c r="AC256" s="23">
        <f t="shared" si="57"/>
        <v>4387.2425504786297</v>
      </c>
      <c r="AD256" s="23">
        <v>94.608973483256392</v>
      </c>
      <c r="AE256" s="23">
        <v>105.16233564036291</v>
      </c>
      <c r="AF256" s="23">
        <f t="shared" si="46"/>
        <v>89.964694020112674</v>
      </c>
      <c r="AG256" s="23">
        <f t="shared" si="58"/>
        <v>7707.9528907544482</v>
      </c>
      <c r="AH256" s="23">
        <f t="shared" si="59"/>
        <v>4086.3930748959979</v>
      </c>
      <c r="AI256" s="23">
        <f t="shared" si="60"/>
        <v>5373.8801621823004</v>
      </c>
      <c r="AJ256" s="23">
        <f t="shared" si="61"/>
        <v>1524.2074671684788</v>
      </c>
      <c r="AK256" s="23">
        <f t="shared" si="62"/>
        <v>3031.9137023129138</v>
      </c>
      <c r="AL256" s="23">
        <f t="shared" si="63"/>
        <v>1146.9656596573452</v>
      </c>
      <c r="AM256" s="23">
        <v>5937.4156430000003</v>
      </c>
      <c r="AN256" s="23">
        <v>103.186320782729</v>
      </c>
      <c r="AO256" s="23">
        <v>101.415375261196</v>
      </c>
      <c r="AP256" s="23">
        <v>102.651588562097</v>
      </c>
      <c r="AQ256" s="23">
        <v>482.1</v>
      </c>
      <c r="AR256" s="23">
        <v>27801</v>
      </c>
      <c r="AS256" s="23">
        <v>112658.075</v>
      </c>
      <c r="AT256" s="23">
        <f t="shared" si="56"/>
        <v>1093.365099229658</v>
      </c>
    </row>
    <row r="257" spans="1:46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103.677408908237</v>
      </c>
      <c r="F257" s="23">
        <v>52.6</v>
      </c>
      <c r="G257" s="23">
        <v>48.902617869845798</v>
      </c>
      <c r="H257" s="23">
        <v>4</v>
      </c>
      <c r="I257" s="23">
        <v>4728.2</v>
      </c>
      <c r="J257" s="23">
        <v>13686.089599999999</v>
      </c>
      <c r="K257" s="23">
        <v>4185.1451500000003</v>
      </c>
      <c r="L257" s="23">
        <f t="shared" si="47"/>
        <v>22599.43475</v>
      </c>
      <c r="M257" s="23">
        <v>3434.453</v>
      </c>
      <c r="N257" s="23">
        <v>65189.603999999999</v>
      </c>
      <c r="O257" s="23">
        <f t="shared" si="48"/>
        <v>91223.491750000001</v>
      </c>
      <c r="P257" s="23">
        <f t="shared" si="44"/>
        <v>21797.839074086383</v>
      </c>
      <c r="Q257" s="23">
        <f t="shared" si="45"/>
        <v>87987.819825570929</v>
      </c>
      <c r="R257" s="23">
        <v>554.64095238095194</v>
      </c>
      <c r="S257" s="23"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65"/>
        <v>6195.6238757970395</v>
      </c>
      <c r="X257" s="23">
        <v>1580.81841022503</v>
      </c>
      <c r="Y257" s="23">
        <f t="shared" si="64"/>
        <v>3538.21721888313</v>
      </c>
      <c r="Z257" s="23">
        <v>2049.7063221551002</v>
      </c>
      <c r="AA257" s="23">
        <v>1488.51089672803</v>
      </c>
      <c r="AB257" s="23">
        <v>1076.58824668888</v>
      </c>
      <c r="AC257" s="23">
        <f t="shared" si="57"/>
        <v>4343.2141491070197</v>
      </c>
      <c r="AD257" s="23">
        <v>94.512955035719926</v>
      </c>
      <c r="AE257" s="23">
        <v>104.02693843463916</v>
      </c>
      <c r="AF257" s="23">
        <f t="shared" si="46"/>
        <v>90.85430798783247</v>
      </c>
      <c r="AG257" s="23">
        <f t="shared" si="58"/>
        <v>7057.3525713026838</v>
      </c>
      <c r="AH257" s="23">
        <f t="shared" si="59"/>
        <v>3606.9553794521057</v>
      </c>
      <c r="AI257" s="23">
        <f t="shared" si="60"/>
        <v>5605.975849706625</v>
      </c>
      <c r="AJ257" s="23">
        <f t="shared" si="61"/>
        <v>1519.6240839273271</v>
      </c>
      <c r="AK257" s="23">
        <f t="shared" si="62"/>
        <v>3401.2509376176786</v>
      </c>
      <c r="AL257" s="23">
        <f t="shared" si="63"/>
        <v>1034.9129397529157</v>
      </c>
      <c r="AM257" s="23">
        <v>5592.8929930000004</v>
      </c>
      <c r="AN257" s="23">
        <v>100.192635230942</v>
      </c>
      <c r="AO257" s="23">
        <v>95.505599170360398</v>
      </c>
      <c r="AP257" s="23">
        <v>100.24260558849301</v>
      </c>
      <c r="AQ257" s="23">
        <v>471.2</v>
      </c>
      <c r="AR257" s="23">
        <v>26698</v>
      </c>
      <c r="AS257" s="23">
        <v>112952.66250000001</v>
      </c>
      <c r="AT257" s="23">
        <f t="shared" si="56"/>
        <v>1089.4626292211099</v>
      </c>
    </row>
    <row r="258" spans="1:46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104.02755503610101</v>
      </c>
      <c r="F258" s="23">
        <v>50.3</v>
      </c>
      <c r="G258" s="23">
        <v>47.359182673925297</v>
      </c>
      <c r="H258" s="23">
        <v>4</v>
      </c>
      <c r="I258" s="23">
        <v>4767.1379999999999</v>
      </c>
      <c r="J258" s="23">
        <v>13853.728499999999</v>
      </c>
      <c r="K258" s="23">
        <v>4294.5091547619004</v>
      </c>
      <c r="L258" s="23">
        <f t="shared" si="47"/>
        <v>22915.375654761901</v>
      </c>
      <c r="M258" s="23">
        <v>3477.1849999999999</v>
      </c>
      <c r="N258" s="23">
        <v>64416.857499999998</v>
      </c>
      <c r="O258" s="23">
        <f t="shared" si="48"/>
        <v>90809.418154761894</v>
      </c>
      <c r="P258" s="23">
        <f t="shared" ref="P258:P273" si="66">L258/$E258*100</f>
        <v>22028.178636717461</v>
      </c>
      <c r="Q258" s="23">
        <f t="shared" ref="Q258:Q273" si="67">O258/$E258*100</f>
        <v>87293.61958304992</v>
      </c>
      <c r="R258" s="23">
        <v>555.40200000000004</v>
      </c>
      <c r="S258" s="23"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65"/>
        <v>5788.2744878818603</v>
      </c>
      <c r="X258" s="23">
        <v>1623.2654603864601</v>
      </c>
      <c r="Y258" s="23">
        <f t="shared" si="64"/>
        <v>3121.8100756008298</v>
      </c>
      <c r="Z258" s="23">
        <v>2041.3801561448399</v>
      </c>
      <c r="AA258" s="23">
        <v>1080.4299194559901</v>
      </c>
      <c r="AB258" s="23">
        <v>1043.19895189457</v>
      </c>
      <c r="AC258" s="23">
        <f t="shared" si="57"/>
        <v>4360.9570710654698</v>
      </c>
      <c r="AD258" s="23">
        <v>95.766041441597622</v>
      </c>
      <c r="AE258" s="23">
        <v>104.74391409300387</v>
      </c>
      <c r="AF258" s="23">
        <f t="shared" ref="AF258:AF303" si="68">100*AD258/AE258</f>
        <v>91.428740534333443</v>
      </c>
      <c r="AG258" s="23">
        <f t="shared" si="58"/>
        <v>7211.7347442882501</v>
      </c>
      <c r="AH258" s="23">
        <f t="shared" si="59"/>
        <v>3821.1745043612013</v>
      </c>
      <c r="AI258" s="23">
        <f t="shared" si="60"/>
        <v>5194.9433412331355</v>
      </c>
      <c r="AJ258" s="23">
        <f t="shared" si="61"/>
        <v>1549.7468033752639</v>
      </c>
      <c r="AK258" s="23">
        <f t="shared" si="62"/>
        <v>2980.4214427474258</v>
      </c>
      <c r="AL258" s="23">
        <f t="shared" si="63"/>
        <v>995.95185164485667</v>
      </c>
      <c r="AM258" s="23">
        <v>5863.0072710000004</v>
      </c>
      <c r="AN258" s="23">
        <v>102.625626573137</v>
      </c>
      <c r="AO258" s="23">
        <v>100.236887597802</v>
      </c>
      <c r="AP258" s="23">
        <v>112.14807765541499</v>
      </c>
      <c r="AQ258" s="23">
        <v>493.8</v>
      </c>
      <c r="AR258" s="23">
        <v>25289</v>
      </c>
      <c r="AS258" s="23">
        <v>113247.0218</v>
      </c>
      <c r="AT258" s="23">
        <f t="shared" si="56"/>
        <v>1088.6252374257911</v>
      </c>
    </row>
    <row r="259" spans="1:46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104.081150344958</v>
      </c>
      <c r="F259" s="23">
        <v>49.2</v>
      </c>
      <c r="G259" s="23">
        <v>43.7413227804537</v>
      </c>
      <c r="H259" s="23">
        <v>4</v>
      </c>
      <c r="I259" s="23">
        <v>4789.1390000000001</v>
      </c>
      <c r="J259" s="23">
        <v>13997.23755</v>
      </c>
      <c r="K259" s="23">
        <v>4346.7734</v>
      </c>
      <c r="L259" s="23">
        <f t="shared" ref="L259:L303" si="69">SUM(I259:K259)</f>
        <v>23133.149949999999</v>
      </c>
      <c r="M259" s="23">
        <v>3525.183</v>
      </c>
      <c r="N259" s="23">
        <v>64522.267</v>
      </c>
      <c r="O259" s="23">
        <f t="shared" ref="O259:O303" si="70">SUM(L259:N259)</f>
        <v>91180.599950000003</v>
      </c>
      <c r="P259" s="23">
        <f t="shared" si="66"/>
        <v>22226.070593310498</v>
      </c>
      <c r="Q259" s="23">
        <f t="shared" si="67"/>
        <v>87605.296105777583</v>
      </c>
      <c r="R259" s="23">
        <v>553.06333333333305</v>
      </c>
      <c r="S259" s="23"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65"/>
        <v>5990.3444480638991</v>
      </c>
      <c r="X259" s="23">
        <v>1578.7997828484299</v>
      </c>
      <c r="Y259" s="23">
        <f t="shared" si="64"/>
        <v>3202.7712503461898</v>
      </c>
      <c r="Z259" s="23">
        <v>1980.739200704</v>
      </c>
      <c r="AA259" s="23">
        <v>1222.03204964219</v>
      </c>
      <c r="AB259" s="23">
        <v>1208.77341486928</v>
      </c>
      <c r="AC259" s="23">
        <f t="shared" si="57"/>
        <v>4461.1669373678997</v>
      </c>
      <c r="AD259" s="23">
        <v>94.08462275565573</v>
      </c>
      <c r="AE259" s="23">
        <v>104.58088812061783</v>
      </c>
      <c r="AF259" s="23">
        <f t="shared" si="68"/>
        <v>89.963495669632977</v>
      </c>
      <c r="AG259" s="23">
        <f t="shared" si="58"/>
        <v>6510.5553204181815</v>
      </c>
      <c r="AH259" s="23">
        <f t="shared" si="59"/>
        <v>3534.6876070028438</v>
      </c>
      <c r="AI259" s="23">
        <f t="shared" si="60"/>
        <v>5434.2615454320885</v>
      </c>
      <c r="AJ259" s="23">
        <f t="shared" si="61"/>
        <v>1509.6446503949453</v>
      </c>
      <c r="AK259" s="23">
        <f t="shared" si="62"/>
        <v>3062.482359733157</v>
      </c>
      <c r="AL259" s="23">
        <f t="shared" si="63"/>
        <v>1155.8263049699362</v>
      </c>
      <c r="AM259" s="23">
        <v>5877.1608299999998</v>
      </c>
      <c r="AN259" s="23">
        <v>99.266665529928304</v>
      </c>
      <c r="AO259" s="23">
        <v>95.076138186512196</v>
      </c>
      <c r="AP259" s="23">
        <v>107.149252062005</v>
      </c>
      <c r="AQ259" s="23">
        <v>493</v>
      </c>
      <c r="AR259" s="23">
        <v>25797</v>
      </c>
      <c r="AS259" s="23">
        <v>113638.78350000001</v>
      </c>
      <c r="AT259" s="23">
        <f t="shared" si="56"/>
        <v>1091.8286656456521</v>
      </c>
    </row>
    <row r="260" spans="1:46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104.323591069358</v>
      </c>
      <c r="F260" s="23">
        <v>47.5</v>
      </c>
      <c r="G260" s="23">
        <v>42.18</v>
      </c>
      <c r="H260" s="23">
        <v>3.88</v>
      </c>
      <c r="I260" s="23">
        <v>4768.5929999999998</v>
      </c>
      <c r="J260" s="23">
        <v>13890.897349999999</v>
      </c>
      <c r="K260" s="23">
        <v>4270.7932204545496</v>
      </c>
      <c r="L260" s="23">
        <f t="shared" si="69"/>
        <v>22930.28357045455</v>
      </c>
      <c r="M260" s="23">
        <v>3583.2460000000001</v>
      </c>
      <c r="N260" s="23">
        <v>65535.362000000001</v>
      </c>
      <c r="O260" s="23">
        <f t="shared" si="70"/>
        <v>92048.891570454551</v>
      </c>
      <c r="P260" s="23">
        <f t="shared" si="66"/>
        <v>21979.959983557019</v>
      </c>
      <c r="Q260" s="23">
        <f t="shared" si="67"/>
        <v>88234.013636721153</v>
      </c>
      <c r="R260" s="23">
        <v>558.20818181818197</v>
      </c>
      <c r="S260" s="23"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65"/>
        <v>6449.2137011063005</v>
      </c>
      <c r="X260" s="23">
        <v>1652.10645162587</v>
      </c>
      <c r="Y260" s="23">
        <f t="shared" si="64"/>
        <v>3702.8505779042498</v>
      </c>
      <c r="Z260" s="23">
        <v>2317.46125285685</v>
      </c>
      <c r="AA260" s="23">
        <v>1385.3893250474</v>
      </c>
      <c r="AB260" s="23">
        <v>1094.25667157618</v>
      </c>
      <c r="AC260" s="23">
        <f t="shared" si="57"/>
        <v>4697.2320759364902</v>
      </c>
      <c r="AD260" s="23">
        <v>96.478692132242941</v>
      </c>
      <c r="AE260" s="23">
        <v>103.4615307573213</v>
      </c>
      <c r="AF260" s="23">
        <f t="shared" si="68"/>
        <v>93.250787443443826</v>
      </c>
      <c r="AG260" s="23">
        <f t="shared" si="58"/>
        <v>6486.1974587685354</v>
      </c>
      <c r="AH260" s="23">
        <f t="shared" si="59"/>
        <v>3529.0546507447098</v>
      </c>
      <c r="AI260" s="23">
        <f t="shared" si="60"/>
        <v>5879.1140595544139</v>
      </c>
      <c r="AJ260" s="23">
        <f t="shared" si="61"/>
        <v>1596.8316334899782</v>
      </c>
      <c r="AK260" s="23">
        <f t="shared" si="62"/>
        <v>3578.9636503539009</v>
      </c>
      <c r="AL260" s="23">
        <f t="shared" si="63"/>
        <v>1057.6459323251861</v>
      </c>
      <c r="AM260" s="23">
        <v>5990.3514219999997</v>
      </c>
      <c r="AN260" s="23">
        <v>98.751959356293995</v>
      </c>
      <c r="AO260" s="23">
        <v>96.674760071474907</v>
      </c>
      <c r="AP260" s="23">
        <v>95.30314525032</v>
      </c>
      <c r="AQ260" s="23">
        <v>465.4</v>
      </c>
      <c r="AR260" s="23">
        <v>27561</v>
      </c>
      <c r="AS260" s="23">
        <v>114279.99129999999</v>
      </c>
      <c r="AT260" s="23">
        <f t="shared" si="56"/>
        <v>1095.4376678235953</v>
      </c>
    </row>
    <row r="261" spans="1:46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104.661620836968</v>
      </c>
      <c r="F261" s="23">
        <v>43.1</v>
      </c>
      <c r="G261" s="23">
        <v>41.250069259728399</v>
      </c>
      <c r="H261" s="23">
        <v>3.63</v>
      </c>
      <c r="I261" s="23">
        <v>4708.0050000000001</v>
      </c>
      <c r="J261" s="23">
        <v>13914.768550000001</v>
      </c>
      <c r="K261" s="23">
        <v>3996.7362174999998</v>
      </c>
      <c r="L261" s="23">
        <f t="shared" si="69"/>
        <v>22619.5097675</v>
      </c>
      <c r="M261" s="23">
        <v>3557.9009999999998</v>
      </c>
      <c r="N261" s="23">
        <v>66249.885500000004</v>
      </c>
      <c r="O261" s="23">
        <f t="shared" si="70"/>
        <v>92427.296267500002</v>
      </c>
      <c r="P261" s="23">
        <f t="shared" si="66"/>
        <v>21612.038478493028</v>
      </c>
      <c r="Q261" s="23">
        <f t="shared" si="67"/>
        <v>88310.591340329542</v>
      </c>
      <c r="R261" s="23">
        <v>579.05200000000002</v>
      </c>
      <c r="S261" s="23"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65"/>
        <v>5984.9443467784295</v>
      </c>
      <c r="X261" s="23">
        <v>1650.83002657049</v>
      </c>
      <c r="Y261" s="23">
        <f t="shared" si="64"/>
        <v>3250.2555136194696</v>
      </c>
      <c r="Z261" s="23">
        <v>2081.1721685259899</v>
      </c>
      <c r="AA261" s="23">
        <v>1169.0833450934799</v>
      </c>
      <c r="AB261" s="23">
        <v>1083.8588065884701</v>
      </c>
      <c r="AC261" s="23">
        <f t="shared" si="57"/>
        <v>4473.8153312088707</v>
      </c>
      <c r="AD261" s="23">
        <v>95.236244687088615</v>
      </c>
      <c r="AE261" s="23">
        <v>102.78762298535355</v>
      </c>
      <c r="AF261" s="23">
        <f t="shared" si="68"/>
        <v>92.653416745184444</v>
      </c>
      <c r="AG261" s="23">
        <f t="shared" si="58"/>
        <v>6151.0094762526587</v>
      </c>
      <c r="AH261" s="23">
        <f t="shared" si="59"/>
        <v>3288.7816473805351</v>
      </c>
      <c r="AI261" s="23">
        <f t="shared" si="60"/>
        <v>5489.8620207477907</v>
      </c>
      <c r="AJ261" s="23">
        <f t="shared" si="61"/>
        <v>1606.0591524776487</v>
      </c>
      <c r="AK261" s="23">
        <f t="shared" si="62"/>
        <v>3162.1078678729696</v>
      </c>
      <c r="AL261" s="23">
        <f t="shared" si="63"/>
        <v>1054.4643169177205</v>
      </c>
      <c r="AM261" s="23">
        <v>5933.9846778000001</v>
      </c>
      <c r="AN261" s="23">
        <v>97.857579380703299</v>
      </c>
      <c r="AO261" s="23">
        <v>99.431600956467506</v>
      </c>
      <c r="AP261" s="23">
        <v>98.383819872391797</v>
      </c>
      <c r="AQ261" s="23">
        <v>483</v>
      </c>
      <c r="AR261" s="23">
        <v>30846</v>
      </c>
      <c r="AS261" s="23">
        <v>115148.5585</v>
      </c>
      <c r="AT261" s="23">
        <f t="shared" si="56"/>
        <v>1100.1985023657103</v>
      </c>
    </row>
    <row r="262" spans="1:46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105.537697290449</v>
      </c>
      <c r="F262" s="23">
        <v>42.5</v>
      </c>
      <c r="G262" s="23">
        <v>43.163229988492503</v>
      </c>
      <c r="H262" s="23">
        <v>3.36</v>
      </c>
      <c r="I262" s="23">
        <v>4883.9579999999996</v>
      </c>
      <c r="J262" s="23">
        <v>13997.462450000001</v>
      </c>
      <c r="K262" s="23">
        <v>4368.3925499999996</v>
      </c>
      <c r="L262" s="23">
        <f t="shared" si="69"/>
        <v>23249.813000000002</v>
      </c>
      <c r="M262" s="23">
        <v>3571.933</v>
      </c>
      <c r="N262" s="23">
        <v>66266.082999999999</v>
      </c>
      <c r="O262" s="23">
        <f t="shared" si="70"/>
        <v>93087.828999999998</v>
      </c>
      <c r="P262" s="23">
        <f t="shared" si="66"/>
        <v>22029.865722780058</v>
      </c>
      <c r="Q262" s="23">
        <f t="shared" si="67"/>
        <v>88203.392143201796</v>
      </c>
      <c r="R262" s="23">
        <v>593.46799999999996</v>
      </c>
      <c r="S262" s="23"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65"/>
        <v>5796.09560066623</v>
      </c>
      <c r="X262" s="23">
        <v>1703.1230602414901</v>
      </c>
      <c r="Y262" s="23">
        <f t="shared" si="64"/>
        <v>3093.6355146823353</v>
      </c>
      <c r="Z262" s="23">
        <v>2140.1027894690601</v>
      </c>
      <c r="AA262" s="23">
        <v>953.53272521327494</v>
      </c>
      <c r="AB262" s="23">
        <v>999.33702574240499</v>
      </c>
      <c r="AC262" s="23">
        <f t="shared" si="57"/>
        <v>4487.6566658614656</v>
      </c>
      <c r="AD262" s="23">
        <v>93.433503245249426</v>
      </c>
      <c r="AE262" s="23">
        <v>101.54395921633861</v>
      </c>
      <c r="AF262" s="23">
        <f t="shared" si="68"/>
        <v>92.012862179413432</v>
      </c>
      <c r="AG262" s="23">
        <f t="shared" si="58"/>
        <v>6181.8848650951932</v>
      </c>
      <c r="AH262" s="23">
        <f t="shared" si="59"/>
        <v>3445.470630876885</v>
      </c>
      <c r="AI262" s="23">
        <f t="shared" si="60"/>
        <v>5358.4570003640774</v>
      </c>
      <c r="AJ262" s="23">
        <f t="shared" si="61"/>
        <v>1677.2273539315122</v>
      </c>
      <c r="AK262" s="23">
        <f t="shared" si="62"/>
        <v>3046.5972949620459</v>
      </c>
      <c r="AL262" s="23">
        <f t="shared" si="63"/>
        <v>984.14227045581833</v>
      </c>
      <c r="AM262" s="23">
        <v>5638.0646999999999</v>
      </c>
      <c r="AN262" s="23">
        <v>95.956157526389006</v>
      </c>
      <c r="AO262" s="23">
        <v>94.0818462864151</v>
      </c>
      <c r="AP262" s="23">
        <v>87.943163667930406</v>
      </c>
      <c r="AQ262" s="23">
        <v>464.7</v>
      </c>
      <c r="AR262" s="23">
        <v>29753</v>
      </c>
      <c r="AS262" s="23">
        <v>115003.4534</v>
      </c>
      <c r="AT262" s="23">
        <f t="shared" si="56"/>
        <v>1089.6907583979248</v>
      </c>
    </row>
    <row r="263" spans="1:46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106.63634439883801</v>
      </c>
      <c r="F263" s="23">
        <v>43.1</v>
      </c>
      <c r="G263" s="23">
        <v>41.495197887189498</v>
      </c>
      <c r="H263" s="23">
        <v>3.14</v>
      </c>
      <c r="I263" s="23">
        <v>4801.4290000000001</v>
      </c>
      <c r="J263" s="23">
        <v>13795.696</v>
      </c>
      <c r="K263" s="23">
        <v>4223.4939999999997</v>
      </c>
      <c r="L263" s="23">
        <f t="shared" si="69"/>
        <v>22820.618999999999</v>
      </c>
      <c r="M263" s="23">
        <v>3599.4720000000002</v>
      </c>
      <c r="N263" s="23">
        <v>66838.039000000004</v>
      </c>
      <c r="O263" s="23">
        <f t="shared" si="70"/>
        <v>93258.13</v>
      </c>
      <c r="P263" s="23">
        <f t="shared" si="66"/>
        <v>21400.413835124556</v>
      </c>
      <c r="Q263" s="23">
        <f t="shared" si="67"/>
        <v>87454.357635515698</v>
      </c>
      <c r="R263" s="23">
        <v>589.98</v>
      </c>
      <c r="S263" s="23"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65"/>
        <v>6153.2095619293177</v>
      </c>
      <c r="X263" s="23">
        <v>1739.1027373275599</v>
      </c>
      <c r="Y263" s="23">
        <f t="shared" si="64"/>
        <v>3427.80928453664</v>
      </c>
      <c r="Z263" s="23">
        <v>2341.0443431849199</v>
      </c>
      <c r="AA263" s="23">
        <v>1086.7649413517199</v>
      </c>
      <c r="AB263" s="23">
        <v>986.29754006511803</v>
      </c>
      <c r="AC263" s="23">
        <f t="shared" si="57"/>
        <v>4687.3028946087798</v>
      </c>
      <c r="AD263" s="23">
        <v>91.970718796116458</v>
      </c>
      <c r="AE263" s="23">
        <v>98.658212545297275</v>
      </c>
      <c r="AF263" s="23">
        <f t="shared" si="68"/>
        <v>93.221553911580983</v>
      </c>
      <c r="AG263" s="23">
        <f t="shared" si="58"/>
        <v>6603.7059166454383</v>
      </c>
      <c r="AH263" s="23">
        <f t="shared" si="59"/>
        <v>3533.8520248740933</v>
      </c>
      <c r="AI263" s="23">
        <f t="shared" si="60"/>
        <v>5852.5972516575166</v>
      </c>
      <c r="AJ263" s="23">
        <f t="shared" si="61"/>
        <v>1762.7551649884999</v>
      </c>
      <c r="AK263" s="23">
        <f t="shared" si="62"/>
        <v>3474.4287334040423</v>
      </c>
      <c r="AL263" s="23">
        <f t="shared" si="63"/>
        <v>999.71154414770695</v>
      </c>
      <c r="AM263" s="23">
        <v>5967.3879399999996</v>
      </c>
      <c r="AN263" s="23">
        <v>104.080043145044</v>
      </c>
      <c r="AO263" s="23">
        <v>100.093563198791</v>
      </c>
      <c r="AP263" s="23">
        <v>98.422648591926006</v>
      </c>
      <c r="AQ263" s="23">
        <v>493.6</v>
      </c>
      <c r="AR263" s="23">
        <v>25459</v>
      </c>
      <c r="AS263" s="23">
        <v>114328.9087</v>
      </c>
      <c r="AT263" s="23">
        <f t="shared" si="56"/>
        <v>1072.1382971680885</v>
      </c>
    </row>
    <row r="264" spans="1:46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106.662591976135</v>
      </c>
      <c r="F264" s="23">
        <v>41.1</v>
      </c>
      <c r="G264" s="23">
        <v>40.561740059647597</v>
      </c>
      <c r="H264" s="23">
        <v>3</v>
      </c>
      <c r="I264" s="23">
        <v>4879.1970000000001</v>
      </c>
      <c r="J264" s="23">
        <v>14020.181200000001</v>
      </c>
      <c r="K264" s="23">
        <v>5062.4195499999996</v>
      </c>
      <c r="L264" s="23">
        <f t="shared" si="69"/>
        <v>23961.797749999998</v>
      </c>
      <c r="M264" s="23">
        <v>3627.8760000000002</v>
      </c>
      <c r="N264" s="23">
        <v>68224.428499999995</v>
      </c>
      <c r="O264" s="23">
        <f t="shared" si="70"/>
        <v>95814.102249999996</v>
      </c>
      <c r="P264" s="23">
        <f t="shared" si="66"/>
        <v>22465.043560315204</v>
      </c>
      <c r="Q264" s="23">
        <f t="shared" si="67"/>
        <v>89829.152353092752</v>
      </c>
      <c r="R264" s="23">
        <v>592.45950000000005</v>
      </c>
      <c r="S264" s="23"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65"/>
        <v>5670.2858613124381</v>
      </c>
      <c r="X264" s="23">
        <v>1560.2561974374401</v>
      </c>
      <c r="Y264" s="23">
        <f t="shared" si="64"/>
        <v>2846.3469251058677</v>
      </c>
      <c r="Z264" s="23">
        <v>2053.7203365201199</v>
      </c>
      <c r="AA264" s="23">
        <v>792.62658858574798</v>
      </c>
      <c r="AB264" s="23">
        <v>1263.6827387691301</v>
      </c>
      <c r="AC264" s="23">
        <f t="shared" si="57"/>
        <v>4544.2020489873821</v>
      </c>
      <c r="AD264" s="23">
        <v>91.561448630605412</v>
      </c>
      <c r="AE264" s="23">
        <v>96.876787895155957</v>
      </c>
      <c r="AF264" s="23">
        <f t="shared" si="68"/>
        <v>94.513299439383744</v>
      </c>
      <c r="AG264" s="23">
        <f t="shared" si="58"/>
        <v>6103.0893328099382</v>
      </c>
      <c r="AH264" s="23">
        <f t="shared" si="59"/>
        <v>3348.4755384167711</v>
      </c>
      <c r="AI264" s="23">
        <f t="shared" si="60"/>
        <v>5508.8827298329352</v>
      </c>
      <c r="AJ264" s="23">
        <f t="shared" si="61"/>
        <v>1610.5573185663563</v>
      </c>
      <c r="AK264" s="23">
        <f t="shared" si="62"/>
        <v>2938.1103429918644</v>
      </c>
      <c r="AL264" s="23">
        <f t="shared" si="63"/>
        <v>1304.4226240621638</v>
      </c>
      <c r="AM264" s="23">
        <v>5834.3424109999996</v>
      </c>
      <c r="AN264" s="23">
        <v>100.29653374919801</v>
      </c>
      <c r="AO264" s="23">
        <v>99.428119260926806</v>
      </c>
      <c r="AP264" s="23">
        <v>100.64035984641301</v>
      </c>
      <c r="AQ264" s="23">
        <v>477.3</v>
      </c>
      <c r="AR264" s="23">
        <v>24286</v>
      </c>
      <c r="AS264" s="23">
        <v>116968.6943</v>
      </c>
      <c r="AT264" s="23">
        <f t="shared" si="56"/>
        <v>1096.6234003217446</v>
      </c>
    </row>
    <row r="265" spans="1:46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106.22198982140399</v>
      </c>
      <c r="F265" s="23">
        <v>45.3</v>
      </c>
      <c r="G265" s="23">
        <v>40.216560543432102</v>
      </c>
      <c r="H265" s="23">
        <v>3</v>
      </c>
      <c r="I265" s="23">
        <v>5160.6040000000003</v>
      </c>
      <c r="J265" s="23">
        <v>15039.2947</v>
      </c>
      <c r="K265" s="23">
        <v>5290.9196000000002</v>
      </c>
      <c r="L265" s="23">
        <f t="shared" si="69"/>
        <v>25490.818300000003</v>
      </c>
      <c r="M265" s="23">
        <v>3636.7249999999999</v>
      </c>
      <c r="N265" s="23">
        <v>69242.271999999997</v>
      </c>
      <c r="O265" s="23">
        <f t="shared" si="70"/>
        <v>98369.815300000002</v>
      </c>
      <c r="P265" s="23">
        <f t="shared" si="66"/>
        <v>23997.684794701087</v>
      </c>
      <c r="Q265" s="23">
        <f t="shared" si="67"/>
        <v>92607.769319134182</v>
      </c>
      <c r="R265" s="23">
        <v>612.91899999999998</v>
      </c>
      <c r="S265" s="23"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65"/>
        <v>6627.924239042828</v>
      </c>
      <c r="X265" s="23">
        <v>1548.9787932746401</v>
      </c>
      <c r="Y265" s="23">
        <f t="shared" si="64"/>
        <v>3604.5742036045676</v>
      </c>
      <c r="Z265" s="23">
        <v>2669.3689723586599</v>
      </c>
      <c r="AA265" s="23">
        <v>935.20523124590795</v>
      </c>
      <c r="AB265" s="23">
        <v>1474.3712421636201</v>
      </c>
      <c r="AC265" s="23">
        <f t="shared" si="57"/>
        <v>5297.9409743119422</v>
      </c>
      <c r="AD265" s="23">
        <v>89.487917024910388</v>
      </c>
      <c r="AE265" s="23">
        <v>93.229083293572387</v>
      </c>
      <c r="AF265" s="23">
        <f t="shared" si="68"/>
        <v>95.987125329891626</v>
      </c>
      <c r="AG265" s="23">
        <f t="shared" si="58"/>
        <v>7641.0165379196978</v>
      </c>
      <c r="AH265" s="23">
        <f t="shared" si="59"/>
        <v>4218.013788717617</v>
      </c>
      <c r="AI265" s="23">
        <f t="shared" si="60"/>
        <v>6685.8387805123793</v>
      </c>
      <c r="AJ265" s="23">
        <f t="shared" si="61"/>
        <v>1661.4759456520724</v>
      </c>
      <c r="AK265" s="23">
        <f t="shared" si="62"/>
        <v>3866.3623799174288</v>
      </c>
      <c r="AL265" s="23">
        <f t="shared" si="63"/>
        <v>1581.4498974755763</v>
      </c>
      <c r="AM265" s="23">
        <v>6071.5211600000002</v>
      </c>
      <c r="AN265" s="23">
        <v>105.630160125472</v>
      </c>
      <c r="AO265" s="23">
        <v>133.099178597286</v>
      </c>
      <c r="AP265" s="23">
        <v>144.802804346996</v>
      </c>
      <c r="AQ265" s="23">
        <v>524.6</v>
      </c>
      <c r="AR265" s="23">
        <v>34164</v>
      </c>
      <c r="AS265" s="23">
        <v>118071.2463</v>
      </c>
      <c r="AT265" s="23">
        <f t="shared" si="56"/>
        <v>1111.5518217886779</v>
      </c>
    </row>
    <row r="266" spans="1:46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106.30422378839999</v>
      </c>
      <c r="F266" s="64">
        <v>41.9</v>
      </c>
      <c r="G266" s="64">
        <v>45.084540040948298</v>
      </c>
      <c r="H266" s="64">
        <v>3</v>
      </c>
      <c r="I266" s="64">
        <v>5142.750500997</v>
      </c>
      <c r="J266" s="64">
        <v>15547.218699999999</v>
      </c>
      <c r="K266" s="64">
        <v>4724.8112000000001</v>
      </c>
      <c r="L266" s="64">
        <f t="shared" si="69"/>
        <v>25414.780400996999</v>
      </c>
      <c r="M266" s="64">
        <v>3650.973</v>
      </c>
      <c r="N266" s="64">
        <v>69418.642500000002</v>
      </c>
      <c r="O266" s="64">
        <f t="shared" si="70"/>
        <v>98484.395900996999</v>
      </c>
      <c r="P266" s="64">
        <f t="shared" si="66"/>
        <v>23907.592281173573</v>
      </c>
      <c r="Q266" s="64">
        <f t="shared" si="67"/>
        <v>92643.916103495125</v>
      </c>
      <c r="R266" s="64">
        <v>620.90952380952399</v>
      </c>
      <c r="S266" s="64"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f t="shared" si="65"/>
        <v>5385.7781005187517</v>
      </c>
      <c r="X266" s="64">
        <v>1459.68096355904</v>
      </c>
      <c r="Y266" s="64">
        <f t="shared" si="64"/>
        <v>3031.8625210155169</v>
      </c>
      <c r="Z266" s="64">
        <v>2367.5323968573698</v>
      </c>
      <c r="AA266" s="64">
        <v>664.33012415814699</v>
      </c>
      <c r="AB266" s="64">
        <v>894.23461594419496</v>
      </c>
      <c r="AC266" s="64">
        <f t="shared" si="57"/>
        <v>4376.5306007030031</v>
      </c>
      <c r="AD266" s="64">
        <v>84.505094623766837</v>
      </c>
      <c r="AE266" s="64">
        <v>88.49708423721961</v>
      </c>
      <c r="AF266" s="64">
        <f t="shared" si="68"/>
        <v>95.489128655637842</v>
      </c>
      <c r="AG266" s="64">
        <f t="shared" si="58"/>
        <v>7076.304547081575</v>
      </c>
      <c r="AH266" s="64">
        <f t="shared" si="59"/>
        <v>3590.1360299604212</v>
      </c>
      <c r="AI266" s="64">
        <f t="shared" si="60"/>
        <v>5696.0754902940553</v>
      </c>
      <c r="AJ266" s="64">
        <f t="shared" si="61"/>
        <v>1649.4113632561191</v>
      </c>
      <c r="AK266" s="64">
        <f t="shared" si="62"/>
        <v>3425.9462299215429</v>
      </c>
      <c r="AL266" s="64">
        <f t="shared" si="63"/>
        <v>1010.4678856392228</v>
      </c>
      <c r="AM266" s="64">
        <v>6160.8656000000001</v>
      </c>
      <c r="AN266" s="64">
        <v>101.159891393865</v>
      </c>
      <c r="AO266" s="64">
        <v>97.799879649207298</v>
      </c>
      <c r="AP266" s="64">
        <v>89.030125748754799</v>
      </c>
      <c r="AQ266" s="64">
        <v>519</v>
      </c>
      <c r="AR266" s="64">
        <v>23891</v>
      </c>
      <c r="AS266" s="64">
        <v>119056.62119999999</v>
      </c>
      <c r="AT266" s="64">
        <f t="shared" si="56"/>
        <v>1119.9613426178043</v>
      </c>
    </row>
    <row r="267" spans="1:46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106.677954689475</v>
      </c>
      <c r="F267" s="23">
        <v>44.7</v>
      </c>
      <c r="G267" s="23">
        <v>41.869408843145202</v>
      </c>
      <c r="H267" s="23">
        <v>3</v>
      </c>
      <c r="I267" s="23">
        <v>5188.5173789404998</v>
      </c>
      <c r="J267" s="23">
        <v>15391.7826</v>
      </c>
      <c r="K267" s="23">
        <v>4756.1348500000004</v>
      </c>
      <c r="L267" s="23">
        <f t="shared" si="69"/>
        <v>25336.434828940502</v>
      </c>
      <c r="M267" s="23">
        <v>3669.6210000000001</v>
      </c>
      <c r="N267" s="23">
        <v>69137.103499999997</v>
      </c>
      <c r="O267" s="23">
        <f t="shared" si="70"/>
        <v>98143.159328940499</v>
      </c>
      <c r="P267" s="23">
        <f t="shared" si="66"/>
        <v>23750.394261580488</v>
      </c>
      <c r="Q267" s="23">
        <f t="shared" si="67"/>
        <v>91999.476006661236</v>
      </c>
      <c r="R267" s="23">
        <v>623.61749999999995</v>
      </c>
      <c r="S267" s="23"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f t="shared" si="65"/>
        <v>4804.1812528696655</v>
      </c>
      <c r="X267" s="23">
        <v>1435.18903384584</v>
      </c>
      <c r="Y267" s="23">
        <f t="shared" si="64"/>
        <v>2422.0362282395781</v>
      </c>
      <c r="Z267" s="23">
        <v>1807.60425540337</v>
      </c>
      <c r="AA267" s="23">
        <v>614.43197283620805</v>
      </c>
      <c r="AB267" s="23">
        <v>946.955990784248</v>
      </c>
      <c r="AC267" s="23">
        <f t="shared" si="57"/>
        <v>3886.8587191140623</v>
      </c>
      <c r="AD267" s="23">
        <v>83.059690662396719</v>
      </c>
      <c r="AE267" s="23">
        <v>88.550956817648114</v>
      </c>
      <c r="AF267" s="23">
        <f t="shared" si="68"/>
        <v>93.798750061436948</v>
      </c>
      <c r="AG267" s="23">
        <f t="shared" si="58"/>
        <v>6167.1946458455905</v>
      </c>
      <c r="AH267" s="23">
        <f t="shared" si="59"/>
        <v>3231.5722997692037</v>
      </c>
      <c r="AI267" s="23">
        <f t="shared" si="60"/>
        <v>5083.2773057661279</v>
      </c>
      <c r="AJ267" s="23">
        <f t="shared" si="61"/>
        <v>1620.7493238060736</v>
      </c>
      <c r="AK267" s="23">
        <f t="shared" si="62"/>
        <v>2735.1892235645146</v>
      </c>
      <c r="AL267" s="23">
        <f t="shared" si="63"/>
        <v>1069.3910318036458</v>
      </c>
      <c r="AM267" s="23">
        <v>5568.352245</v>
      </c>
      <c r="AN267" s="23">
        <v>93.8141984207614</v>
      </c>
      <c r="AO267" s="23">
        <v>93.787289938610897</v>
      </c>
      <c r="AP267" s="23">
        <v>83.137156252021498</v>
      </c>
      <c r="AQ267" s="23">
        <v>445.8</v>
      </c>
      <c r="AR267" s="23">
        <v>18233</v>
      </c>
      <c r="AS267" s="23">
        <v>118181.4635</v>
      </c>
      <c r="AT267" s="23">
        <f t="shared" si="56"/>
        <v>1107.8339835443053</v>
      </c>
    </row>
    <row r="268" spans="1:46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107.34917256917799</v>
      </c>
      <c r="F268" s="23">
        <v>39.700000000000003</v>
      </c>
      <c r="G268" s="23">
        <v>48.643100826245998</v>
      </c>
      <c r="H268" s="23">
        <v>3</v>
      </c>
      <c r="I268" s="23">
        <v>5184.0789063579996</v>
      </c>
      <c r="J268" s="23">
        <v>15487.551100000001</v>
      </c>
      <c r="K268" s="23">
        <v>4414.2667999999903</v>
      </c>
      <c r="L268" s="23">
        <f t="shared" si="69"/>
        <v>25085.896806357989</v>
      </c>
      <c r="M268" s="23">
        <v>3705.5129999999999</v>
      </c>
      <c r="N268" s="23">
        <v>69548.427500000005</v>
      </c>
      <c r="O268" s="23">
        <f t="shared" si="70"/>
        <v>98339.837306357993</v>
      </c>
      <c r="P268" s="23">
        <f t="shared" si="66"/>
        <v>23368.505043848498</v>
      </c>
      <c r="Q268" s="23">
        <f t="shared" si="67"/>
        <v>91607.447875749393</v>
      </c>
      <c r="R268" s="23">
        <v>628.50318181818204</v>
      </c>
      <c r="S268" s="23"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f t="shared" si="65"/>
        <v>5486.6167169780047</v>
      </c>
      <c r="X268" s="23">
        <v>1623.2588573476901</v>
      </c>
      <c r="Y268" s="23">
        <f t="shared" si="64"/>
        <v>2903.8511466359428</v>
      </c>
      <c r="Z268" s="23">
        <v>2013.0243086539399</v>
      </c>
      <c r="AA268" s="23">
        <v>890.82683798200298</v>
      </c>
      <c r="AB268" s="23">
        <v>959.50671299437204</v>
      </c>
      <c r="AC268" s="23">
        <f t="shared" si="57"/>
        <v>4244.6456128557975</v>
      </c>
      <c r="AD268" s="23">
        <v>84.17665294527869</v>
      </c>
      <c r="AE268" s="23">
        <v>88.636961593396819</v>
      </c>
      <c r="AF268" s="23">
        <f t="shared" si="68"/>
        <v>94.967890857339128</v>
      </c>
      <c r="AG268" s="23">
        <f t="shared" si="58"/>
        <v>7130.0958785725907</v>
      </c>
      <c r="AH268" s="23">
        <f t="shared" si="59"/>
        <v>3572.7661007586325</v>
      </c>
      <c r="AI268" s="23">
        <f t="shared" si="60"/>
        <v>5793.8272685786396</v>
      </c>
      <c r="AJ268" s="23">
        <f t="shared" si="61"/>
        <v>1831.3566125992047</v>
      </c>
      <c r="AK268" s="23">
        <f t="shared" si="62"/>
        <v>3276.1176538933514</v>
      </c>
      <c r="AL268" s="23">
        <f t="shared" si="63"/>
        <v>1082.5130913172598</v>
      </c>
      <c r="AM268" s="23">
        <v>6050.01307</v>
      </c>
      <c r="AN268" s="23">
        <v>103.41104597354899</v>
      </c>
      <c r="AO268" s="23">
        <v>103.21714394997301</v>
      </c>
      <c r="AP268" s="23">
        <v>99.5246586676693</v>
      </c>
      <c r="AQ268" s="23">
        <v>473.5</v>
      </c>
      <c r="AR268" s="23">
        <v>21469</v>
      </c>
      <c r="AS268" s="23">
        <v>117893.9608</v>
      </c>
      <c r="AT268" s="23">
        <f t="shared" si="56"/>
        <v>1098.2288729242578</v>
      </c>
    </row>
    <row r="269" spans="1:46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107.96665985372999</v>
      </c>
      <c r="F269" s="23">
        <v>38.299999999999997</v>
      </c>
      <c r="G269" s="23">
        <v>48.476602971343802</v>
      </c>
      <c r="H269" s="23">
        <v>3</v>
      </c>
      <c r="I269" s="23">
        <v>5203.5529140037597</v>
      </c>
      <c r="J269" s="23">
        <v>15606.2384</v>
      </c>
      <c r="K269" s="23">
        <v>4667.7035999999998</v>
      </c>
      <c r="L269" s="23">
        <f t="shared" si="69"/>
        <v>25477.494914003761</v>
      </c>
      <c r="M269" s="23">
        <v>3747.8679999999999</v>
      </c>
      <c r="N269" s="23">
        <v>70453.225999999995</v>
      </c>
      <c r="O269" s="23">
        <f t="shared" si="70"/>
        <v>99678.588914003747</v>
      </c>
      <c r="P269" s="23">
        <f t="shared" si="66"/>
        <v>23597.557753958408</v>
      </c>
      <c r="Q269" s="23">
        <f t="shared" si="67"/>
        <v>92323.490463672133</v>
      </c>
      <c r="R269" s="23">
        <v>614.72761904761899</v>
      </c>
      <c r="S269" s="23"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f t="shared" si="65"/>
        <v>5076.3301444994513</v>
      </c>
      <c r="X269" s="23">
        <v>1368.1236219426601</v>
      </c>
      <c r="Y269" s="23">
        <f t="shared" si="64"/>
        <v>2658.254842492061</v>
      </c>
      <c r="Z269" s="23">
        <v>1962.56147780028</v>
      </c>
      <c r="AA269" s="23">
        <v>695.69336469178097</v>
      </c>
      <c r="AB269" s="23">
        <v>1049.95168006473</v>
      </c>
      <c r="AC269" s="23">
        <f t="shared" si="57"/>
        <v>4050.0899560212788</v>
      </c>
      <c r="AD269" s="23">
        <v>84.687640840794955</v>
      </c>
      <c r="AE269" s="23">
        <v>88.382498399656356</v>
      </c>
      <c r="AF269" s="23">
        <f t="shared" si="68"/>
        <v>95.819469209669037</v>
      </c>
      <c r="AG269" s="23">
        <f t="shared" si="58"/>
        <v>6850.3109448847435</v>
      </c>
      <c r="AH269" s="23">
        <f t="shared" si="59"/>
        <v>3515.1727011523112</v>
      </c>
      <c r="AI269" s="23">
        <f t="shared" si="60"/>
        <v>5369.5962511187754</v>
      </c>
      <c r="AJ269" s="23">
        <f t="shared" si="61"/>
        <v>1547.9576236418991</v>
      </c>
      <c r="AK269" s="23">
        <f t="shared" si="62"/>
        <v>3007.6710781264774</v>
      </c>
      <c r="AL269" s="23">
        <f t="shared" si="63"/>
        <v>1187.9633401139658</v>
      </c>
      <c r="AM269" s="23">
        <v>5703.0404600000002</v>
      </c>
      <c r="AN269" s="23">
        <v>100.012666413269</v>
      </c>
      <c r="AO269" s="23">
        <v>99.041347833261199</v>
      </c>
      <c r="AP269" s="23">
        <v>98.7168646923446</v>
      </c>
      <c r="AQ269" s="23">
        <v>470.3</v>
      </c>
      <c r="AR269" s="23">
        <v>23084</v>
      </c>
      <c r="AS269" s="23">
        <v>117832.9558</v>
      </c>
      <c r="AT269" s="23">
        <f t="shared" si="56"/>
        <v>1091.3828024284217</v>
      </c>
    </row>
    <row r="270" spans="1:46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108.157105708017</v>
      </c>
      <c r="F270" s="23">
        <v>39</v>
      </c>
      <c r="G270" s="23">
        <v>46.447874212648301</v>
      </c>
      <c r="H270" s="23">
        <v>3</v>
      </c>
      <c r="I270" s="23">
        <v>5334.6192415104197</v>
      </c>
      <c r="J270" s="23">
        <v>15875.383</v>
      </c>
      <c r="K270" s="23">
        <v>4746.8241500000004</v>
      </c>
      <c r="L270" s="23">
        <f t="shared" si="69"/>
        <v>25956.826391510418</v>
      </c>
      <c r="M270" s="23">
        <v>3807.3530000000001</v>
      </c>
      <c r="N270" s="23">
        <v>70801.217000000004</v>
      </c>
      <c r="O270" s="23">
        <f t="shared" si="70"/>
        <v>100565.39639151043</v>
      </c>
      <c r="P270" s="23">
        <f t="shared" si="66"/>
        <v>23999.187313299568</v>
      </c>
      <c r="Q270" s="23">
        <f t="shared" si="67"/>
        <v>92980.850156067143</v>
      </c>
      <c r="R270" s="23">
        <v>607.59684210526302</v>
      </c>
      <c r="S270" s="23"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f t="shared" si="65"/>
        <v>4562.2228297132706</v>
      </c>
      <c r="X270" s="23">
        <v>1268.89915296096</v>
      </c>
      <c r="Y270" s="23">
        <f t="shared" si="64"/>
        <v>2501.8065796232891</v>
      </c>
      <c r="Z270" s="23">
        <v>1796.07858551097</v>
      </c>
      <c r="AA270" s="23">
        <v>705.72799411231904</v>
      </c>
      <c r="AB270" s="23">
        <v>791.51709712902198</v>
      </c>
      <c r="AC270" s="23">
        <f t="shared" si="57"/>
        <v>3565.211300151931</v>
      </c>
      <c r="AD270" s="23">
        <v>86.852222281974747</v>
      </c>
      <c r="AE270" s="23">
        <v>89.58584332188407</v>
      </c>
      <c r="AF270" s="23">
        <f t="shared" si="68"/>
        <v>96.948601544010302</v>
      </c>
      <c r="AG270" s="23">
        <f t="shared" si="58"/>
        <v>5742.7248776628257</v>
      </c>
      <c r="AH270" s="23">
        <f t="shared" si="59"/>
        <v>3098.0123658947809</v>
      </c>
      <c r="AI270" s="23">
        <f t="shared" si="60"/>
        <v>4767.4265664036484</v>
      </c>
      <c r="AJ270" s="23">
        <f t="shared" si="61"/>
        <v>1416.4058805605871</v>
      </c>
      <c r="AK270" s="23">
        <f t="shared" si="62"/>
        <v>2792.6360760307166</v>
      </c>
      <c r="AL270" s="23">
        <f t="shared" si="63"/>
        <v>883.52921374539301</v>
      </c>
      <c r="AM270" s="23">
        <v>5946.87734</v>
      </c>
      <c r="AN270" s="23">
        <v>101.604989439956</v>
      </c>
      <c r="AO270" s="23">
        <v>102.345927578858</v>
      </c>
      <c r="AP270" s="23">
        <v>117.584869953398</v>
      </c>
      <c r="AQ270" s="23">
        <v>507.2</v>
      </c>
      <c r="AR270" s="23">
        <v>21184</v>
      </c>
      <c r="AS270" s="23">
        <v>119243.62209999999</v>
      </c>
      <c r="AT270" s="23">
        <f t="shared" si="56"/>
        <v>1102.5038190455314</v>
      </c>
    </row>
    <row r="271" spans="1:46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108.68068943225001</v>
      </c>
      <c r="F271" s="23">
        <v>37.200000000000003</v>
      </c>
      <c r="G271" s="23">
        <v>47.137537639828501</v>
      </c>
      <c r="H271" s="23">
        <v>3</v>
      </c>
      <c r="I271" s="23">
        <v>5380.3431603669496</v>
      </c>
      <c r="J271" s="23">
        <v>16190.165950000001</v>
      </c>
      <c r="K271" s="23">
        <v>4894.1823999999997</v>
      </c>
      <c r="L271" s="23">
        <f t="shared" si="69"/>
        <v>26464.691510366953</v>
      </c>
      <c r="M271" s="23">
        <v>3874.8209999999999</v>
      </c>
      <c r="N271" s="23">
        <v>71297.129499999995</v>
      </c>
      <c r="O271" s="23">
        <f t="shared" si="70"/>
        <v>101636.64201036695</v>
      </c>
      <c r="P271" s="23">
        <f t="shared" si="66"/>
        <v>24350.868262447548</v>
      </c>
      <c r="Q271" s="23">
        <f t="shared" si="67"/>
        <v>93518.584158159749</v>
      </c>
      <c r="R271" s="23">
        <v>629.99476190476196</v>
      </c>
      <c r="S271" s="23"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f t="shared" si="65"/>
        <v>5043.7904117922253</v>
      </c>
      <c r="X271" s="23">
        <v>1358.82941379152</v>
      </c>
      <c r="Y271" s="23">
        <f t="shared" si="64"/>
        <v>2819.4105788660281</v>
      </c>
      <c r="Z271" s="23">
        <v>1938.74515310633</v>
      </c>
      <c r="AA271" s="23">
        <v>880.665425759698</v>
      </c>
      <c r="AB271" s="23">
        <v>865.55041913467699</v>
      </c>
      <c r="AC271" s="23">
        <f t="shared" si="57"/>
        <v>3852.7685007451223</v>
      </c>
      <c r="AD271" s="23">
        <v>83.38917538553514</v>
      </c>
      <c r="AE271" s="23">
        <v>89.04781002478363</v>
      </c>
      <c r="AF271" s="23">
        <f t="shared" si="68"/>
        <v>93.645397188685962</v>
      </c>
      <c r="AG271" s="23">
        <f t="shared" si="58"/>
        <v>6353.4585592271951</v>
      </c>
      <c r="AH271" s="23">
        <f t="shared" si="59"/>
        <v>3618.0948957715109</v>
      </c>
      <c r="AI271" s="23">
        <f t="shared" si="60"/>
        <v>5315.6095867909826</v>
      </c>
      <c r="AJ271" s="23">
        <f t="shared" si="61"/>
        <v>1525.9548925608983</v>
      </c>
      <c r="AK271" s="23">
        <f t="shared" si="62"/>
        <v>3166.1762126225617</v>
      </c>
      <c r="AL271" s="23">
        <f t="shared" si="63"/>
        <v>972.0064074498614</v>
      </c>
      <c r="AM271" s="23">
        <v>6014.1323499999999</v>
      </c>
      <c r="AN271" s="23">
        <v>101.690970043109</v>
      </c>
      <c r="AO271" s="23">
        <v>98.587190234177001</v>
      </c>
      <c r="AP271" s="23">
        <v>106.262986007837</v>
      </c>
      <c r="AQ271" s="23">
        <v>510.1</v>
      </c>
      <c r="AR271" s="23">
        <v>22632</v>
      </c>
      <c r="AS271" s="23">
        <v>119297.15294362001</v>
      </c>
      <c r="AT271" s="23">
        <f t="shared" si="56"/>
        <v>1097.6849113382571</v>
      </c>
    </row>
    <row r="272" spans="1:46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109.14038715157101</v>
      </c>
      <c r="F272" s="23">
        <v>34.299999999999997</v>
      </c>
      <c r="G272" s="23">
        <v>42.62</v>
      </c>
      <c r="H272" s="23">
        <v>3</v>
      </c>
      <c r="I272" s="23">
        <v>5331.02529720859</v>
      </c>
      <c r="J272" s="23">
        <v>16112.98905</v>
      </c>
      <c r="K272" s="23">
        <v>4858.94085</v>
      </c>
      <c r="L272" s="23">
        <f t="shared" si="69"/>
        <v>26302.95519720859</v>
      </c>
      <c r="M272" s="23">
        <v>3911.5630000000001</v>
      </c>
      <c r="N272" s="23">
        <v>72876.937999999995</v>
      </c>
      <c r="O272" s="23">
        <f t="shared" si="70"/>
        <v>103091.45619720858</v>
      </c>
      <c r="P272" s="23">
        <f t="shared" si="66"/>
        <v>24100.111685218606</v>
      </c>
      <c r="Q272" s="23">
        <f t="shared" si="67"/>
        <v>94457.660347162004</v>
      </c>
      <c r="R272" s="23">
        <v>650.13954545454499</v>
      </c>
      <c r="S272" s="23"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f t="shared" si="65"/>
        <v>5658.9637036545082</v>
      </c>
      <c r="X272" s="23">
        <v>1655.2967880226399</v>
      </c>
      <c r="Y272" s="23">
        <f t="shared" si="64"/>
        <v>2951.6952591409081</v>
      </c>
      <c r="Z272" s="23">
        <v>2267.0005795465399</v>
      </c>
      <c r="AA272" s="23">
        <v>684.69467959436804</v>
      </c>
      <c r="AB272" s="23">
        <v>1051.97165649096</v>
      </c>
      <c r="AC272" s="23">
        <f t="shared" si="57"/>
        <v>4640.0184121557322</v>
      </c>
      <c r="AD272" s="23">
        <v>80.291768744873238</v>
      </c>
      <c r="AE272" s="23">
        <v>87.7069988988478</v>
      </c>
      <c r="AF272" s="23">
        <f t="shared" si="68"/>
        <v>91.545452190735048</v>
      </c>
      <c r="AG272" s="23">
        <f t="shared" si="58"/>
        <v>6151.6836760261203</v>
      </c>
      <c r="AH272" s="23">
        <f t="shared" si="59"/>
        <v>2920.2227625486366</v>
      </c>
      <c r="AI272" s="23">
        <f t="shared" si="60"/>
        <v>6071.0241583925072</v>
      </c>
      <c r="AJ272" s="23">
        <f t="shared" si="61"/>
        <v>1887.3029619126389</v>
      </c>
      <c r="AK272" s="23">
        <f t="shared" si="62"/>
        <v>3365.4044673733379</v>
      </c>
      <c r="AL272" s="23">
        <f t="shared" si="63"/>
        <v>1199.4158615599144</v>
      </c>
      <c r="AM272" s="23">
        <v>6166.4728130000003</v>
      </c>
      <c r="AN272" s="23">
        <v>99.392602686448299</v>
      </c>
      <c r="AO272" s="23">
        <v>99.026966950191195</v>
      </c>
      <c r="AP272" s="23">
        <v>96.193369755206106</v>
      </c>
      <c r="AQ272" s="23">
        <v>456.5</v>
      </c>
      <c r="AR272" s="23">
        <v>22247</v>
      </c>
      <c r="AS272" s="23">
        <v>120443.96979443901</v>
      </c>
      <c r="AT272" s="23">
        <f t="shared" si="56"/>
        <v>1103.5692005304134</v>
      </c>
    </row>
    <row r="273" spans="1:46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109.878224507021</v>
      </c>
      <c r="F273" s="23">
        <v>33.9</v>
      </c>
      <c r="G273" s="23">
        <v>39.655332937617104</v>
      </c>
      <c r="H273" s="23">
        <v>3</v>
      </c>
      <c r="I273" s="23">
        <v>5309.7745912358596</v>
      </c>
      <c r="J273" s="23">
        <v>15969.947749999999</v>
      </c>
      <c r="K273" s="23">
        <v>4927.299035</v>
      </c>
      <c r="L273" s="23">
        <f t="shared" si="69"/>
        <v>26207.021376235858</v>
      </c>
      <c r="M273" s="23">
        <v>3952.2431428571399</v>
      </c>
      <c r="N273" s="23">
        <v>74528.410499999998</v>
      </c>
      <c r="O273" s="23">
        <f t="shared" si="70"/>
        <v>104687.675019093</v>
      </c>
      <c r="P273" s="23">
        <f t="shared" si="66"/>
        <v>23850.969101308405</v>
      </c>
      <c r="Q273" s="23">
        <f t="shared" si="67"/>
        <v>95276.089042013657</v>
      </c>
      <c r="R273" s="23">
        <v>688.11571428571403</v>
      </c>
      <c r="S273" s="23"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f t="shared" si="65"/>
        <v>5333.7087676089914</v>
      </c>
      <c r="X273" s="23">
        <v>1607.06462269079</v>
      </c>
      <c r="Y273" s="23">
        <f t="shared" si="64"/>
        <v>2636.6895131638112</v>
      </c>
      <c r="Z273" s="23">
        <v>2059.7937786642101</v>
      </c>
      <c r="AA273" s="23">
        <v>576.89573449960096</v>
      </c>
      <c r="AB273" s="23">
        <v>1089.95463175439</v>
      </c>
      <c r="AC273" s="23">
        <f t="shared" si="57"/>
        <v>4447.3591382917093</v>
      </c>
      <c r="AD273" s="23">
        <v>77.470305242633543</v>
      </c>
      <c r="AE273" s="23">
        <v>85.350947216168663</v>
      </c>
      <c r="AF273" s="23">
        <f t="shared" si="68"/>
        <v>90.766778541337345</v>
      </c>
      <c r="AG273" s="23">
        <f t="shared" si="58"/>
        <v>6009.0013103311621</v>
      </c>
      <c r="AH273" s="23">
        <f t="shared" si="59"/>
        <v>3106.7958616294218</v>
      </c>
      <c r="AI273" s="23">
        <f t="shared" si="60"/>
        <v>5886.5836134968258</v>
      </c>
      <c r="AJ273" s="23">
        <f t="shared" si="61"/>
        <v>1882.8902022851266</v>
      </c>
      <c r="AK273" s="23">
        <f t="shared" si="62"/>
        <v>3089.2328663744734</v>
      </c>
      <c r="AL273" s="23">
        <f t="shared" si="63"/>
        <v>1277.0269895117367</v>
      </c>
      <c r="AM273" s="23">
        <v>6071.2549790000003</v>
      </c>
      <c r="AN273" s="23">
        <v>95.450119526782103</v>
      </c>
      <c r="AO273" s="23">
        <v>100.824638138325</v>
      </c>
      <c r="AP273" s="23">
        <v>98.296660026329505</v>
      </c>
      <c r="AQ273" s="23">
        <v>442.3</v>
      </c>
      <c r="AR273" s="23">
        <v>24374</v>
      </c>
      <c r="AS273" s="23">
        <v>120822.332322253</v>
      </c>
      <c r="AT273" s="23">
        <f t="shared" si="56"/>
        <v>1099.6021537873748</v>
      </c>
    </row>
    <row r="274" spans="1:46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110.44018455779199</v>
      </c>
      <c r="F274" s="23">
        <v>34.1</v>
      </c>
      <c r="G274" s="23">
        <v>45.2767710624505</v>
      </c>
      <c r="H274" s="23">
        <v>3</v>
      </c>
      <c r="I274" s="23">
        <v>5432.6380919829999</v>
      </c>
      <c r="J274" s="23">
        <v>15997.23605</v>
      </c>
      <c r="K274" s="23">
        <v>5049.2496000000001</v>
      </c>
      <c r="L274" s="23">
        <f t="shared" si="69"/>
        <v>26479.123741982999</v>
      </c>
      <c r="M274" s="23">
        <v>3994.6990000000001</v>
      </c>
      <c r="N274" s="23">
        <v>75273.118000000002</v>
      </c>
      <c r="O274" s="23">
        <f t="shared" si="70"/>
        <v>105746.94074198301</v>
      </c>
      <c r="P274" s="23">
        <f t="shared" ref="P274:P281" si="71">L274/$E274*100</f>
        <v>23975.98650165855</v>
      </c>
      <c r="Q274" s="23">
        <f t="shared" ref="Q274:Q281" si="72">O274/$E274*100</f>
        <v>95750.420162189184</v>
      </c>
      <c r="R274" s="23">
        <v>691.72904761904704</v>
      </c>
      <c r="S274" s="23"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f t="shared" si="65"/>
        <v>5344.5177334718874</v>
      </c>
      <c r="X274" s="23">
        <v>1553.10329043355</v>
      </c>
      <c r="Y274" s="23">
        <f t="shared" si="64"/>
        <v>2618.1392497161378</v>
      </c>
      <c r="Z274" s="23">
        <v>2084.9470112862</v>
      </c>
      <c r="AA274" s="23">
        <v>533.19223842993802</v>
      </c>
      <c r="AB274" s="23">
        <v>1173.2751933222</v>
      </c>
      <c r="AC274" s="23">
        <f t="shared" si="57"/>
        <v>4507.5986168191721</v>
      </c>
      <c r="AD274" s="23">
        <v>77.705740821645406</v>
      </c>
      <c r="AE274" s="23">
        <v>84.006926665835152</v>
      </c>
      <c r="AF274" s="23">
        <f t="shared" si="68"/>
        <v>92.499206798440838</v>
      </c>
      <c r="AG274" s="23">
        <f t="shared" si="58"/>
        <v>5972.5292283366171</v>
      </c>
      <c r="AH274" s="23">
        <f t="shared" si="59"/>
        <v>3111.0442592789509</v>
      </c>
      <c r="AI274" s="23">
        <f t="shared" si="60"/>
        <v>6000.446695664149</v>
      </c>
      <c r="AJ274" s="23">
        <f t="shared" si="61"/>
        <v>1848.7800376408518</v>
      </c>
      <c r="AK274" s="23">
        <f t="shared" si="62"/>
        <v>3116.5754463684134</v>
      </c>
      <c r="AL274" s="23">
        <f t="shared" si="63"/>
        <v>1396.6410150787726</v>
      </c>
      <c r="AM274" s="23">
        <v>5794.5470079999996</v>
      </c>
      <c r="AN274" s="23">
        <v>99.330863607451505</v>
      </c>
      <c r="AO274" s="23">
        <v>97.447208768278799</v>
      </c>
      <c r="AP274" s="23">
        <v>88.744298173301999</v>
      </c>
      <c r="AQ274" s="23">
        <v>468.3</v>
      </c>
      <c r="AR274" s="23">
        <v>28669</v>
      </c>
      <c r="AS274" s="23">
        <v>121888.635128646</v>
      </c>
      <c r="AT274" s="23">
        <f t="shared" si="56"/>
        <v>1103.6620014417231</v>
      </c>
    </row>
    <row r="275" spans="1:46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110.890110512403</v>
      </c>
      <c r="F275" s="23">
        <v>35.200000000000003</v>
      </c>
      <c r="G275" s="23">
        <v>42.988875846715501</v>
      </c>
      <c r="H275" s="23">
        <v>3.13</v>
      </c>
      <c r="I275" s="23">
        <v>5406.51888037138</v>
      </c>
      <c r="J275" s="23">
        <v>16036.970450000001</v>
      </c>
      <c r="K275" s="23">
        <v>4783.2271500000097</v>
      </c>
      <c r="L275" s="23">
        <f t="shared" si="69"/>
        <v>26226.716480371389</v>
      </c>
      <c r="M275" s="23">
        <v>4046.2950000000001</v>
      </c>
      <c r="N275" s="23">
        <v>76298.981499999994</v>
      </c>
      <c r="O275" s="23">
        <f t="shared" si="70"/>
        <v>106571.99298037137</v>
      </c>
      <c r="P275" s="23">
        <f t="shared" si="71"/>
        <v>23651.086971761964</v>
      </c>
      <c r="Q275" s="23">
        <f t="shared" si="72"/>
        <v>96105.948932615909</v>
      </c>
      <c r="R275" s="23">
        <v>685.31428571428603</v>
      </c>
      <c r="S275" s="23"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f t="shared" si="65"/>
        <v>5463.8557771907172</v>
      </c>
      <c r="X275" s="23">
        <v>1738.9892627430199</v>
      </c>
      <c r="Y275" s="23">
        <f t="shared" si="64"/>
        <v>2612.9145425031879</v>
      </c>
      <c r="Z275" s="23">
        <v>2062.9639724849899</v>
      </c>
      <c r="AA275" s="23">
        <v>549.95057001819805</v>
      </c>
      <c r="AB275" s="23">
        <v>1111.95197194451</v>
      </c>
      <c r="AC275" s="23">
        <f t="shared" si="57"/>
        <v>4593.7555240637121</v>
      </c>
      <c r="AD275" s="23">
        <v>77.445714207532987</v>
      </c>
      <c r="AE275" s="23">
        <v>82.670222334797131</v>
      </c>
      <c r="AF275" s="23">
        <f t="shared" si="68"/>
        <v>93.680302314773044</v>
      </c>
      <c r="AG275" s="23">
        <f t="shared" si="58"/>
        <v>6072.5527984161399</v>
      </c>
      <c r="AH275" s="23">
        <f t="shared" si="59"/>
        <v>3110.9136650177929</v>
      </c>
      <c r="AI275" s="23">
        <f t="shared" si="60"/>
        <v>6221.9574942607205</v>
      </c>
      <c r="AJ275" s="23">
        <f t="shared" si="61"/>
        <v>2103.5255665582663</v>
      </c>
      <c r="AK275" s="23">
        <f t="shared" si="62"/>
        <v>3160.6477746260675</v>
      </c>
      <c r="AL275" s="23">
        <f t="shared" si="63"/>
        <v>1345.0453386242712</v>
      </c>
      <c r="AM275" s="23">
        <v>6096.2131200000003</v>
      </c>
      <c r="AN275" s="23">
        <v>104.32396459933</v>
      </c>
      <c r="AO275" s="23">
        <v>101.05603963977001</v>
      </c>
      <c r="AP275" s="23">
        <v>95.8345215489704</v>
      </c>
      <c r="AQ275" s="23">
        <v>498.6</v>
      </c>
      <c r="AR275" s="23">
        <v>22887</v>
      </c>
      <c r="AS275" s="23">
        <v>122183.242598921</v>
      </c>
      <c r="AT275" s="23">
        <f t="shared" si="56"/>
        <v>1101.8407505803223</v>
      </c>
    </row>
    <row r="276" spans="1:46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110.861362864911</v>
      </c>
      <c r="F276" s="23">
        <v>36.4</v>
      </c>
      <c r="G276" s="23">
        <v>42.514918588570502</v>
      </c>
      <c r="H276" s="23">
        <v>3.25</v>
      </c>
      <c r="I276" s="23">
        <v>5444.2311942447204</v>
      </c>
      <c r="J276" s="23">
        <v>16236.311449999999</v>
      </c>
      <c r="K276" s="23">
        <v>4992.0006999999996</v>
      </c>
      <c r="L276" s="23">
        <f t="shared" si="69"/>
        <v>26672.543344244721</v>
      </c>
      <c r="M276" s="23">
        <v>4203.1390000000001</v>
      </c>
      <c r="N276" s="23">
        <v>77029.819499999998</v>
      </c>
      <c r="O276" s="23">
        <f t="shared" si="70"/>
        <v>107905.50184424472</v>
      </c>
      <c r="P276" s="23">
        <f t="shared" si="71"/>
        <v>24059.368074652197</v>
      </c>
      <c r="Q276" s="23">
        <f t="shared" si="72"/>
        <v>97333.732019632371</v>
      </c>
      <c r="R276" s="23">
        <v>704.00238095238103</v>
      </c>
      <c r="S276" s="23"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f t="shared" si="65"/>
        <v>4825.8578483483434</v>
      </c>
      <c r="X276" s="23">
        <v>1452.2641053995401</v>
      </c>
      <c r="Y276" s="23">
        <f t="shared" si="64"/>
        <v>2418.1079051025349</v>
      </c>
      <c r="Z276" s="23">
        <v>1863.99841280039</v>
      </c>
      <c r="AA276" s="23">
        <v>554.10949230214499</v>
      </c>
      <c r="AB276" s="23">
        <v>955.48583784626896</v>
      </c>
      <c r="AC276" s="23">
        <f t="shared" si="57"/>
        <v>3986.1500067295551</v>
      </c>
      <c r="AD276" s="23">
        <v>74.055110131964085</v>
      </c>
      <c r="AE276" s="23">
        <v>81.79505197590008</v>
      </c>
      <c r="AF276" s="23">
        <f t="shared" si="68"/>
        <v>90.537396019729314</v>
      </c>
      <c r="AG276" s="23">
        <f t="shared" si="58"/>
        <v>6481.709106797156</v>
      </c>
      <c r="AH276" s="23">
        <f t="shared" si="59"/>
        <v>3554.3876869125911</v>
      </c>
      <c r="AI276" s="23">
        <f t="shared" si="60"/>
        <v>5550.775247834591</v>
      </c>
      <c r="AJ276" s="23">
        <f t="shared" si="61"/>
        <v>1775.491390148431</v>
      </c>
      <c r="AK276" s="23">
        <f t="shared" si="62"/>
        <v>2956.3009579295835</v>
      </c>
      <c r="AL276" s="23">
        <f t="shared" si="63"/>
        <v>1168.1462567293083</v>
      </c>
      <c r="AM276" s="23">
        <v>5923.9013699999996</v>
      </c>
      <c r="AN276" s="23">
        <v>101.02671910653901</v>
      </c>
      <c r="AO276" s="23">
        <v>104.252761949911</v>
      </c>
      <c r="AP276" s="23">
        <v>102.313328905706</v>
      </c>
      <c r="AQ276" s="23">
        <v>484.6</v>
      </c>
      <c r="AR276" s="23">
        <v>23727</v>
      </c>
      <c r="AS276" s="23">
        <v>123823.61140989199</v>
      </c>
      <c r="AT276" s="23">
        <f t="shared" si="56"/>
        <v>1116.9230488423275</v>
      </c>
    </row>
    <row r="277" spans="1:46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110.873433821074</v>
      </c>
      <c r="F277" s="23">
        <v>37</v>
      </c>
      <c r="G277" s="23">
        <v>42.86</v>
      </c>
      <c r="H277" s="23">
        <v>3.35</v>
      </c>
      <c r="I277" s="23">
        <v>5679.2734800485996</v>
      </c>
      <c r="J277" s="23">
        <v>17150.633150000001</v>
      </c>
      <c r="K277" s="23">
        <v>5380.1329000000096</v>
      </c>
      <c r="L277" s="23">
        <f t="shared" si="69"/>
        <v>28210.039530048613</v>
      </c>
      <c r="M277" s="23">
        <v>4071.2460000000001</v>
      </c>
      <c r="N277" s="23">
        <v>77307.429499999998</v>
      </c>
      <c r="O277" s="23">
        <f t="shared" si="70"/>
        <v>109588.71503004861</v>
      </c>
      <c r="P277" s="23">
        <f t="shared" si="71"/>
        <v>25443.461574008412</v>
      </c>
      <c r="Q277" s="23">
        <f t="shared" si="72"/>
        <v>98841.274463368158</v>
      </c>
      <c r="R277" s="23">
        <v>704.23800000000006</v>
      </c>
      <c r="S277" s="23"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f t="shared" si="65"/>
        <v>5402.0262481893169</v>
      </c>
      <c r="X277" s="23">
        <v>1498.62260110855</v>
      </c>
      <c r="Y277" s="23">
        <f t="shared" si="64"/>
        <v>2498.0517822301372</v>
      </c>
      <c r="Z277" s="23">
        <v>1950.28152306126</v>
      </c>
      <c r="AA277" s="23">
        <v>547.77025916887703</v>
      </c>
      <c r="AB277" s="23">
        <v>1405.3518648506299</v>
      </c>
      <c r="AC277" s="23">
        <f t="shared" si="57"/>
        <v>4559.6907833541036</v>
      </c>
      <c r="AD277" s="23">
        <v>73.065134468296506</v>
      </c>
      <c r="AE277" s="23">
        <v>80.329406772145575</v>
      </c>
      <c r="AF277" s="23">
        <f t="shared" si="68"/>
        <v>90.956895369021979</v>
      </c>
      <c r="AG277" s="23">
        <f t="shared" si="58"/>
        <v>6987.3571790173146</v>
      </c>
      <c r="AH277" s="23">
        <f t="shared" si="59"/>
        <v>3721.2098550776682</v>
      </c>
      <c r="AI277" s="23">
        <f t="shared" si="60"/>
        <v>6358.1460983650704</v>
      </c>
      <c r="AJ277" s="23">
        <f t="shared" si="61"/>
        <v>1865.5964998713287</v>
      </c>
      <c r="AK277" s="23">
        <f t="shared" si="62"/>
        <v>3109.7600276270718</v>
      </c>
      <c r="AL277" s="23">
        <f t="shared" si="63"/>
        <v>1749.4861736461114</v>
      </c>
      <c r="AM277" s="23">
        <v>6209.6</v>
      </c>
      <c r="AN277" s="23">
        <v>104.961828003478</v>
      </c>
      <c r="AO277" s="23">
        <v>135.02729216289001</v>
      </c>
      <c r="AP277" s="23">
        <v>145.84210390335701</v>
      </c>
      <c r="AQ277" s="23">
        <v>495.9</v>
      </c>
      <c r="AR277" s="23">
        <v>29835</v>
      </c>
      <c r="AS277" s="23">
        <v>124817.296257318</v>
      </c>
      <c r="AT277" s="23">
        <f t="shared" si="56"/>
        <v>1125.7637826816692</v>
      </c>
    </row>
    <row r="278" spans="1:46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111.394571529242</v>
      </c>
      <c r="F278" s="64">
        <v>34.299999999999997</v>
      </c>
      <c r="G278" s="64">
        <v>44.986567394162797</v>
      </c>
      <c r="H278" s="64">
        <v>3.5</v>
      </c>
      <c r="I278" s="64">
        <v>5657.7604470057004</v>
      </c>
      <c r="J278" s="64">
        <v>17805.491399999999</v>
      </c>
      <c r="K278" s="64">
        <v>5355.3672000000097</v>
      </c>
      <c r="L278" s="64">
        <f t="shared" si="69"/>
        <v>28818.619047005712</v>
      </c>
      <c r="M278" s="64">
        <v>4081.34</v>
      </c>
      <c r="N278" s="64">
        <v>77857.243000000002</v>
      </c>
      <c r="O278" s="64">
        <f t="shared" si="70"/>
        <v>110757.20204700572</v>
      </c>
      <c r="P278" s="64">
        <f t="shared" si="71"/>
        <v>25870.757121625611</v>
      </c>
      <c r="Q278" s="64">
        <f t="shared" si="72"/>
        <v>99427.827161156616</v>
      </c>
      <c r="R278" s="64">
        <v>721.94799999999998</v>
      </c>
      <c r="S278" s="64"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f t="shared" si="65"/>
        <v>4514.0287520776819</v>
      </c>
      <c r="X278" s="64">
        <v>1259.81728868085</v>
      </c>
      <c r="Y278" s="64">
        <f t="shared" si="64"/>
        <v>2218.1667128228419</v>
      </c>
      <c r="Z278" s="64">
        <v>1733.0327447740499</v>
      </c>
      <c r="AA278" s="64">
        <v>485.13396804879198</v>
      </c>
      <c r="AB278" s="64">
        <v>1036.0447505739901</v>
      </c>
      <c r="AC278" s="64">
        <f t="shared" si="57"/>
        <v>3751.9949668409581</v>
      </c>
      <c r="AD278" s="64">
        <v>72.110308908936531</v>
      </c>
      <c r="AE278" s="64">
        <v>78.19911381288226</v>
      </c>
      <c r="AF278" s="64">
        <f t="shared" si="68"/>
        <v>92.21371623402888</v>
      </c>
      <c r="AG278" s="64">
        <f t="shared" si="58"/>
        <v>7069.3430477889624</v>
      </c>
      <c r="AH278" s="64">
        <f t="shared" si="59"/>
        <v>3034.3585447168061</v>
      </c>
      <c r="AI278" s="64">
        <f t="shared" si="60"/>
        <v>5418.3848490003475</v>
      </c>
      <c r="AJ278" s="64">
        <f t="shared" si="61"/>
        <v>1611.0378075324327</v>
      </c>
      <c r="AK278" s="64">
        <f t="shared" si="62"/>
        <v>2836.5624681253466</v>
      </c>
      <c r="AL278" s="64">
        <f t="shared" si="63"/>
        <v>1324.8804239049005</v>
      </c>
      <c r="AM278" s="64">
        <v>6182.3966399999999</v>
      </c>
      <c r="AN278" s="64">
        <v>96.8494749496152</v>
      </c>
      <c r="AO278" s="64">
        <v>100.365906108761</v>
      </c>
      <c r="AP278" s="64">
        <v>89.851080176512198</v>
      </c>
      <c r="AQ278" s="64">
        <v>460.09999999999991</v>
      </c>
      <c r="AR278" s="64">
        <v>25484</v>
      </c>
      <c r="AS278" s="64">
        <v>124883.43225763</v>
      </c>
      <c r="AT278" s="64">
        <f t="shared" si="56"/>
        <v>1121.0908264488191</v>
      </c>
    </row>
    <row r="279" spans="1:46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111.704215937866</v>
      </c>
      <c r="F279" s="23">
        <v>37.6</v>
      </c>
      <c r="G279" s="23">
        <v>46.412639138003001</v>
      </c>
      <c r="H279" s="23">
        <v>3.5</v>
      </c>
      <c r="I279" s="23">
        <v>5701.4727835682397</v>
      </c>
      <c r="J279" s="23">
        <v>17604.643400000001</v>
      </c>
      <c r="K279" s="23">
        <v>5029.7100499999897</v>
      </c>
      <c r="L279" s="23">
        <f t="shared" si="69"/>
        <v>28335.82623356823</v>
      </c>
      <c r="M279" s="23">
        <v>4105.1940000000004</v>
      </c>
      <c r="N279" s="23">
        <v>78229.577499999999</v>
      </c>
      <c r="O279" s="23">
        <f t="shared" si="70"/>
        <v>110670.59773356823</v>
      </c>
      <c r="P279" s="23">
        <f t="shared" si="71"/>
        <v>25366.836869728948</v>
      </c>
      <c r="Q279" s="23">
        <f t="shared" si="72"/>
        <v>99074.68290644222</v>
      </c>
      <c r="R279" s="23">
        <v>704.08476190476199</v>
      </c>
      <c r="S279" s="23"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f t="shared" si="65"/>
        <v>4243.8375519749698</v>
      </c>
      <c r="X279" s="23">
        <v>1325.977135072</v>
      </c>
      <c r="Y279" s="23">
        <f t="shared" si="64"/>
        <v>2006.1421901329859</v>
      </c>
      <c r="Z279" s="23">
        <v>1636.83476116925</v>
      </c>
      <c r="AA279" s="23">
        <v>369.30742896373602</v>
      </c>
      <c r="AB279" s="23">
        <v>911.71822676998397</v>
      </c>
      <c r="AC279" s="23">
        <f t="shared" si="57"/>
        <v>3620.9350414759638</v>
      </c>
      <c r="AD279" s="23">
        <v>72.976608739696417</v>
      </c>
      <c r="AE279" s="23">
        <v>77.549008997698692</v>
      </c>
      <c r="AF279" s="23">
        <f t="shared" si="68"/>
        <v>94.103857267682216</v>
      </c>
      <c r="AG279" s="23">
        <f t="shared" si="58"/>
        <v>6570.6259789648702</v>
      </c>
      <c r="AH279" s="23">
        <f t="shared" si="59"/>
        <v>3447.1991845681991</v>
      </c>
      <c r="AI279" s="23">
        <f t="shared" si="60"/>
        <v>5145.4461146732547</v>
      </c>
      <c r="AJ279" s="23">
        <f t="shared" si="61"/>
        <v>1709.8569694312264</v>
      </c>
      <c r="AK279" s="23">
        <f t="shared" si="62"/>
        <v>2586.9346572726922</v>
      </c>
      <c r="AL279" s="23">
        <f t="shared" si="63"/>
        <v>1175.6671536538136</v>
      </c>
      <c r="AM279" s="23">
        <v>5976.82917</v>
      </c>
      <c r="AN279" s="23">
        <v>96.496003052881505</v>
      </c>
      <c r="AO279" s="23">
        <v>99.435993105461193</v>
      </c>
      <c r="AP279" s="23">
        <v>87.5618691536786</v>
      </c>
      <c r="AQ279" s="23">
        <v>447.30000000000007</v>
      </c>
      <c r="AR279" s="23">
        <v>21571</v>
      </c>
      <c r="AS279" s="23">
        <v>124970.94266323</v>
      </c>
      <c r="AT279" s="23">
        <f t="shared" si="56"/>
        <v>1118.7665712880832</v>
      </c>
    </row>
    <row r="280" spans="1:46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112.12821868200599</v>
      </c>
      <c r="F280" s="23">
        <v>35.5</v>
      </c>
      <c r="G280" s="23">
        <v>42.762517251673401</v>
      </c>
      <c r="H280" s="23">
        <v>3.5</v>
      </c>
      <c r="I280" s="23">
        <v>5684.2514632484599</v>
      </c>
      <c r="J280" s="23">
        <v>17211.32185</v>
      </c>
      <c r="K280" s="23">
        <v>4636.5458999999901</v>
      </c>
      <c r="L280" s="23">
        <f t="shared" si="69"/>
        <v>27532.11921324845</v>
      </c>
      <c r="M280" s="23">
        <v>4144.058</v>
      </c>
      <c r="N280" s="23">
        <v>79208.841</v>
      </c>
      <c r="O280" s="23">
        <f t="shared" si="70"/>
        <v>110885.01821324845</v>
      </c>
      <c r="P280" s="23">
        <f t="shared" si="71"/>
        <v>24554.13948145305</v>
      </c>
      <c r="Q280" s="23">
        <f t="shared" si="72"/>
        <v>98891.268867578066</v>
      </c>
      <c r="R280" s="23">
        <v>682.06772727272698</v>
      </c>
      <c r="S280" s="23"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f t="shared" si="65"/>
        <v>4975.6190138416387</v>
      </c>
      <c r="X280" s="23">
        <v>1454.8146904232001</v>
      </c>
      <c r="Y280" s="23">
        <f t="shared" si="64"/>
        <v>2421.3479220414688</v>
      </c>
      <c r="Z280" s="23">
        <v>1830.62370050442</v>
      </c>
      <c r="AA280" s="23">
        <v>590.72422153704895</v>
      </c>
      <c r="AB280" s="23">
        <v>1099.45640137697</v>
      </c>
      <c r="AC280" s="23">
        <f t="shared" si="57"/>
        <v>4087.8570808656314</v>
      </c>
      <c r="AD280" s="23">
        <v>76.437422660288007</v>
      </c>
      <c r="AE280" s="23">
        <v>78.657336318877412</v>
      </c>
      <c r="AF280" s="23">
        <f t="shared" si="68"/>
        <v>97.177741120561393</v>
      </c>
      <c r="AG280" s="23">
        <f t="shared" si="58"/>
        <v>6760.1365412361092</v>
      </c>
      <c r="AH280" s="23">
        <f t="shared" si="59"/>
        <v>3270.4892415675813</v>
      </c>
      <c r="AI280" s="23">
        <f t="shared" si="60"/>
        <v>5948.0545888760807</v>
      </c>
      <c r="AJ280" s="23">
        <f t="shared" si="61"/>
        <v>1849.5600773020979</v>
      </c>
      <c r="AK280" s="23">
        <f t="shared" si="62"/>
        <v>3078.3497577712351</v>
      </c>
      <c r="AL280" s="23">
        <f t="shared" si="63"/>
        <v>1397.7798547865464</v>
      </c>
      <c r="AM280" s="23">
        <v>6420.1699420000004</v>
      </c>
      <c r="AN280" s="23">
        <v>107.093319616323</v>
      </c>
      <c r="AO280" s="23">
        <v>105.09675034612</v>
      </c>
      <c r="AP280" s="23">
        <v>98.0222545861252</v>
      </c>
      <c r="AQ280" s="23">
        <v>487.19999999999993</v>
      </c>
      <c r="AR280" s="23">
        <v>23053</v>
      </c>
      <c r="AS280" s="23">
        <v>124330.77611575001</v>
      </c>
      <c r="AT280" s="23">
        <f t="shared" si="56"/>
        <v>1108.8268196639267</v>
      </c>
    </row>
    <row r="281" spans="1:46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112.493308218023</v>
      </c>
      <c r="F281" s="23">
        <v>34.6</v>
      </c>
      <c r="G281" s="23">
        <v>43.318481087651101</v>
      </c>
      <c r="H281" s="23">
        <v>3.5</v>
      </c>
      <c r="I281" s="23">
        <v>5656.8742472426202</v>
      </c>
      <c r="J281" s="23">
        <v>17270.322800000002</v>
      </c>
      <c r="K281" s="23">
        <v>4664.5281999999997</v>
      </c>
      <c r="L281" s="23">
        <f t="shared" si="69"/>
        <v>27591.725247242623</v>
      </c>
      <c r="M281" s="23">
        <v>4186.9430000000002</v>
      </c>
      <c r="N281" s="23">
        <v>79718.096000000005</v>
      </c>
      <c r="O281" s="23">
        <f t="shared" si="70"/>
        <v>111496.76424724262</v>
      </c>
      <c r="P281" s="23">
        <f t="shared" si="71"/>
        <v>24527.436950975938</v>
      </c>
      <c r="Q281" s="23">
        <f t="shared" si="72"/>
        <v>99114.130443342481</v>
      </c>
      <c r="R281" s="23">
        <v>669.93238095238098</v>
      </c>
      <c r="S281" s="23"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f t="shared" si="65"/>
        <v>4521.2863584627321</v>
      </c>
      <c r="X281" s="23">
        <v>1236.99363127847</v>
      </c>
      <c r="Y281" s="23">
        <f t="shared" si="64"/>
        <v>2214.2769109541719</v>
      </c>
      <c r="Z281" s="23">
        <v>1733.46137612503</v>
      </c>
      <c r="AA281" s="23">
        <v>480.815534829142</v>
      </c>
      <c r="AB281" s="23">
        <v>1070.01581623009</v>
      </c>
      <c r="AC281" s="23">
        <f t="shared" si="57"/>
        <v>3774.8933524916083</v>
      </c>
      <c r="AD281" s="23">
        <v>76.148295316049257</v>
      </c>
      <c r="AE281" s="23">
        <v>79.985649413367128</v>
      </c>
      <c r="AF281" s="23">
        <f t="shared" si="68"/>
        <v>95.202446782064172</v>
      </c>
      <c r="AG281" s="23">
        <f t="shared" si="58"/>
        <v>6649.1992603721146</v>
      </c>
      <c r="AH281" s="23">
        <f t="shared" si="59"/>
        <v>3090.1232026714301</v>
      </c>
      <c r="AI281" s="23">
        <f t="shared" si="60"/>
        <v>5320.5905290925102</v>
      </c>
      <c r="AJ281" s="23">
        <f t="shared" si="61"/>
        <v>1546.519457366242</v>
      </c>
      <c r="AK281" s="23">
        <f t="shared" si="62"/>
        <v>2768.3427304700035</v>
      </c>
      <c r="AL281" s="23">
        <f t="shared" si="63"/>
        <v>1337.7597407507826</v>
      </c>
      <c r="AM281" s="23">
        <v>5879.0695817633696</v>
      </c>
      <c r="AN281" s="23">
        <v>97.774141621510495</v>
      </c>
      <c r="AO281" s="23">
        <v>103.76033125852</v>
      </c>
      <c r="AP281" s="23">
        <v>108.04949861375501</v>
      </c>
      <c r="AQ281" s="23">
        <v>431.79999999999995</v>
      </c>
      <c r="AR281" s="23">
        <v>22401</v>
      </c>
      <c r="AS281" s="23">
        <v>124590.62144043</v>
      </c>
      <c r="AT281" s="23">
        <f t="shared" si="56"/>
        <v>1107.5380697219894</v>
      </c>
    </row>
    <row r="282" spans="1:46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112.746553005736</v>
      </c>
      <c r="F282" s="23">
        <v>33.9</v>
      </c>
      <c r="G282" s="23">
        <v>41.716320151446801</v>
      </c>
      <c r="H282" s="23">
        <v>3.5</v>
      </c>
      <c r="I282" s="23">
        <v>5714.1363962784098</v>
      </c>
      <c r="J282" s="23">
        <v>17509.4827</v>
      </c>
      <c r="K282" s="23">
        <v>4364.4739</v>
      </c>
      <c r="L282" s="23">
        <f t="shared" si="69"/>
        <v>27588.09299627841</v>
      </c>
      <c r="M282" s="23">
        <v>4241.5360000000001</v>
      </c>
      <c r="N282" s="23">
        <v>79905.5435</v>
      </c>
      <c r="O282" s="23">
        <f t="shared" si="70"/>
        <v>111735.17249627841</v>
      </c>
      <c r="P282" s="23">
        <f t="shared" ref="P282:P284" si="73">L282/$E282*100</f>
        <v>24469.123233306174</v>
      </c>
      <c r="Q282" s="23">
        <f t="shared" ref="Q282:Q284" si="74">O282/$E282*100</f>
        <v>99102.961037393179</v>
      </c>
      <c r="R282" s="23">
        <v>681.870454545455</v>
      </c>
      <c r="S282" s="23"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f t="shared" si="65"/>
        <v>4784.6328676524317</v>
      </c>
      <c r="X282" s="23">
        <v>1409.9252169681599</v>
      </c>
      <c r="Y282" s="23">
        <f t="shared" si="64"/>
        <v>2378.9203128607001</v>
      </c>
      <c r="Z282" s="23">
        <v>1818.1874779581999</v>
      </c>
      <c r="AA282" s="23">
        <v>560.73283490250003</v>
      </c>
      <c r="AB282" s="23">
        <v>995.78733782357199</v>
      </c>
      <c r="AC282" s="23">
        <f t="shared" ref="AC282:AC303" si="75">V282-AA282</f>
        <v>3948.02618152794</v>
      </c>
      <c r="AD282" s="23">
        <v>75.378706933957844</v>
      </c>
      <c r="AE282" s="23">
        <v>81.352031863659505</v>
      </c>
      <c r="AF282" s="23">
        <f t="shared" si="68"/>
        <v>92.657436092422927</v>
      </c>
      <c r="AG282" s="23">
        <f t="shared" ref="AG282:AG297" si="76">T282/$AD282*100</f>
        <v>6764.2573429054864</v>
      </c>
      <c r="AH282" s="23">
        <f t="shared" ref="AH282:AH297" si="77">U282/$AD282*100</f>
        <v>3294.1633506336693</v>
      </c>
      <c r="AI282" s="23">
        <f t="shared" ref="AI282:AI297" si="78">V282/$AE282*100</f>
        <v>5542.2819973160776</v>
      </c>
      <c r="AJ282" s="23">
        <f t="shared" ref="AJ282:AJ297" si="79">X282/$AE282*100</f>
        <v>1733.1161676835545</v>
      </c>
      <c r="AK282" s="23">
        <f t="shared" ref="AK282:AK297" si="80">Y282/$AE282*100</f>
        <v>2924.2297436990993</v>
      </c>
      <c r="AL282" s="23">
        <f t="shared" ref="AL282:AL297" si="81">AB282/$AE282*100</f>
        <v>1224.0472856196686</v>
      </c>
      <c r="AM282" s="23">
        <v>6211.8559016045401</v>
      </c>
      <c r="AN282" s="23">
        <v>101.438767728443</v>
      </c>
      <c r="AO282" s="23">
        <v>104.02271228917201</v>
      </c>
      <c r="AP282" s="23">
        <v>112.61459014755</v>
      </c>
      <c r="AQ282" s="23">
        <v>472.20000000000005</v>
      </c>
      <c r="AR282" s="23">
        <v>24002</v>
      </c>
      <c r="AS282" s="23">
        <v>125915.1125262</v>
      </c>
      <c r="AT282" s="23">
        <f t="shared" si="56"/>
        <v>1116.7978902183736</v>
      </c>
    </row>
    <row r="283" spans="1:46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113.253271763391</v>
      </c>
      <c r="F283" s="23">
        <v>35.1</v>
      </c>
      <c r="G283" s="23">
        <v>39.238170973964102</v>
      </c>
      <c r="H283" s="23">
        <v>3.5</v>
      </c>
      <c r="I283" s="23">
        <v>5756.1795162430999</v>
      </c>
      <c r="J283" s="23">
        <v>17257.402300000002</v>
      </c>
      <c r="K283" s="23">
        <v>4774.1586500000003</v>
      </c>
      <c r="L283" s="23">
        <f t="shared" si="69"/>
        <v>27787.740466243104</v>
      </c>
      <c r="M283" s="23">
        <v>4300.3339999999998</v>
      </c>
      <c r="N283" s="23">
        <v>80733.001499999998</v>
      </c>
      <c r="O283" s="23">
        <f t="shared" si="70"/>
        <v>112821.07596624311</v>
      </c>
      <c r="P283" s="23">
        <f t="shared" si="73"/>
        <v>24535.927336648885</v>
      </c>
      <c r="Q283" s="23">
        <f t="shared" si="74"/>
        <v>99618.38118191337</v>
      </c>
      <c r="R283" s="23">
        <v>681.07190476190499</v>
      </c>
      <c r="S283" s="23"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f t="shared" si="65"/>
        <v>4550.5545175413445</v>
      </c>
      <c r="X283" s="23">
        <v>1378.7066934549</v>
      </c>
      <c r="Y283" s="23">
        <f t="shared" si="64"/>
        <v>2329.3285657749839</v>
      </c>
      <c r="Z283" s="23">
        <v>1700.71779449158</v>
      </c>
      <c r="AA283" s="23">
        <v>628.61077128340401</v>
      </c>
      <c r="AB283" s="23">
        <v>842.51925831146002</v>
      </c>
      <c r="AC283" s="23">
        <f t="shared" si="75"/>
        <v>3654.2654723556957</v>
      </c>
      <c r="AD283" s="23">
        <v>75.234868835353637</v>
      </c>
      <c r="AE283" s="23">
        <v>82.616081723097665</v>
      </c>
      <c r="AF283" s="23">
        <f t="shared" si="68"/>
        <v>91.065646380466859</v>
      </c>
      <c r="AG283" s="23">
        <f t="shared" si="76"/>
        <v>6177.0639235054978</v>
      </c>
      <c r="AH283" s="23">
        <f t="shared" si="77"/>
        <v>3126.1745882047494</v>
      </c>
      <c r="AI283" s="23">
        <f t="shared" si="78"/>
        <v>5184.0708906940336</v>
      </c>
      <c r="AJ283" s="23">
        <f t="shared" si="79"/>
        <v>1668.8115251893428</v>
      </c>
      <c r="AK283" s="23">
        <f t="shared" si="80"/>
        <v>2819.4614380068742</v>
      </c>
      <c r="AL283" s="23">
        <f t="shared" si="81"/>
        <v>1019.8005530391911</v>
      </c>
      <c r="AM283" s="23">
        <v>6189.7592106277498</v>
      </c>
      <c r="AN283" s="23">
        <v>97.144713469071306</v>
      </c>
      <c r="AO283" s="23">
        <v>99.2478764248864</v>
      </c>
      <c r="AP283" s="23">
        <v>104.28924676898799</v>
      </c>
      <c r="AQ283" s="23">
        <v>469.1</v>
      </c>
      <c r="AR283" s="23">
        <v>23636</v>
      </c>
      <c r="AS283" s="23">
        <v>125367.21589568999</v>
      </c>
      <c r="AT283" s="23">
        <f t="shared" si="56"/>
        <v>1106.963303961827</v>
      </c>
    </row>
    <row r="284" spans="1:46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113.52761420333501</v>
      </c>
      <c r="F284" s="23">
        <v>33</v>
      </c>
      <c r="G284" s="23">
        <v>39.495737211149198</v>
      </c>
      <c r="H284" s="23">
        <v>3.5</v>
      </c>
      <c r="I284" s="23">
        <v>5755.0909127799096</v>
      </c>
      <c r="J284" s="23">
        <v>16907.030849999999</v>
      </c>
      <c r="K284" s="23">
        <v>4622.6599500000002</v>
      </c>
      <c r="L284" s="23">
        <f t="shared" si="69"/>
        <v>27284.78171277991</v>
      </c>
      <c r="M284" s="23">
        <v>4329.2160000000003</v>
      </c>
      <c r="N284" s="23">
        <v>81044.462499999994</v>
      </c>
      <c r="O284" s="23">
        <f t="shared" si="70"/>
        <v>112658.4602127799</v>
      </c>
      <c r="P284" s="23">
        <f t="shared" si="73"/>
        <v>24033.607950142574</v>
      </c>
      <c r="Q284" s="23">
        <f t="shared" si="74"/>
        <v>99234.411824247087</v>
      </c>
      <c r="R284" s="23">
        <v>657.56714285714304</v>
      </c>
      <c r="S284" s="23"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f t="shared" si="65"/>
        <v>4968.8743821242488</v>
      </c>
      <c r="X284" s="23">
        <v>1514.9015998954001</v>
      </c>
      <c r="Y284" s="23">
        <f t="shared" si="64"/>
        <v>2483.224725724308</v>
      </c>
      <c r="Z284" s="23">
        <v>1888.9873906131199</v>
      </c>
      <c r="AA284" s="23">
        <v>594.23733511118803</v>
      </c>
      <c r="AB284" s="23">
        <v>970.74805650454095</v>
      </c>
      <c r="AC284" s="23">
        <f t="shared" si="75"/>
        <v>4081.452906032152</v>
      </c>
      <c r="AD284" s="23">
        <v>77.425948374521909</v>
      </c>
      <c r="AE284" s="23">
        <v>82.511842077891671</v>
      </c>
      <c r="AF284" s="23">
        <f t="shared" si="68"/>
        <v>93.836165118494563</v>
      </c>
      <c r="AG284" s="23">
        <f t="shared" si="76"/>
        <v>5928.8103844909801</v>
      </c>
      <c r="AH284" s="23">
        <f t="shared" si="77"/>
        <v>3025.8498879772051</v>
      </c>
      <c r="AI284" s="23">
        <f t="shared" si="78"/>
        <v>5666.6899240104958</v>
      </c>
      <c r="AJ284" s="23">
        <f t="shared" si="79"/>
        <v>1835.9808262010731</v>
      </c>
      <c r="AK284" s="23">
        <f t="shared" si="80"/>
        <v>3009.5373745021097</v>
      </c>
      <c r="AL284" s="23">
        <f t="shared" si="81"/>
        <v>1176.4954363619092</v>
      </c>
      <c r="AM284" s="23">
        <v>6241.1336342221803</v>
      </c>
      <c r="AN284" s="23">
        <v>97.064748383780795</v>
      </c>
      <c r="AO284" s="23">
        <v>102.09402624002099</v>
      </c>
      <c r="AP284" s="23">
        <v>102.477944914402</v>
      </c>
      <c r="AQ284" s="23">
        <v>445.5</v>
      </c>
      <c r="AR284" s="23">
        <v>22528</v>
      </c>
      <c r="AS284" s="23">
        <v>126151.00839977</v>
      </c>
      <c r="AT284" s="23">
        <f t="shared" si="56"/>
        <v>1111.1922793852227</v>
      </c>
    </row>
    <row r="285" spans="1:46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113.58234442080401</v>
      </c>
      <c r="F285" s="23">
        <v>31.5</v>
      </c>
      <c r="G285" s="23">
        <v>40.182351293675303</v>
      </c>
      <c r="H285" s="23">
        <v>3.5</v>
      </c>
      <c r="I285" s="23">
        <v>5710.0370863707303</v>
      </c>
      <c r="J285" s="23">
        <v>16768.1348</v>
      </c>
      <c r="K285" s="23">
        <v>4489.7028</v>
      </c>
      <c r="L285" s="23">
        <f t="shared" si="69"/>
        <v>26967.874686370727</v>
      </c>
      <c r="M285" s="23">
        <v>4355.6580000000004</v>
      </c>
      <c r="N285" s="23">
        <v>81457.952000000005</v>
      </c>
      <c r="O285" s="23">
        <f t="shared" si="70"/>
        <v>112781.48468637074</v>
      </c>
      <c r="P285" s="23">
        <f t="shared" ref="P285:P287" si="82">L285/$E285*100</f>
        <v>23743.016420280219</v>
      </c>
      <c r="Q285" s="23">
        <f t="shared" ref="Q285:Q287" si="83">O285/$E285*100</f>
        <v>99294.908254872586</v>
      </c>
      <c r="R285" s="23">
        <v>658.89045454545396</v>
      </c>
      <c r="S285" s="23"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f t="shared" si="65"/>
        <v>5500.7352891072451</v>
      </c>
      <c r="X285" s="23">
        <v>1659.3896720575001</v>
      </c>
      <c r="Y285" s="23">
        <f t="shared" si="64"/>
        <v>2727.6057169793353</v>
      </c>
      <c r="Z285" s="23">
        <v>2108.6590596215501</v>
      </c>
      <c r="AA285" s="23">
        <v>618.94665735778506</v>
      </c>
      <c r="AB285" s="23">
        <v>1113.7399000704099</v>
      </c>
      <c r="AC285" s="23">
        <f t="shared" si="75"/>
        <v>4556.5038506196952</v>
      </c>
      <c r="AD285" s="23">
        <v>76.122298677605258</v>
      </c>
      <c r="AE285" s="23">
        <v>82.400754107847035</v>
      </c>
      <c r="AF285" s="23">
        <f t="shared" si="68"/>
        <v>92.380584985879537</v>
      </c>
      <c r="AG285" s="23">
        <f t="shared" si="76"/>
        <v>6497.9419591697078</v>
      </c>
      <c r="AH285" s="23">
        <f t="shared" si="77"/>
        <v>3195.2422590929273</v>
      </c>
      <c r="AI285" s="23">
        <f t="shared" si="78"/>
        <v>6280.8290579523</v>
      </c>
      <c r="AJ285" s="23">
        <f t="shared" si="79"/>
        <v>2013.8039876257349</v>
      </c>
      <c r="AK285" s="23">
        <f t="shared" si="80"/>
        <v>3310.1708188366993</v>
      </c>
      <c r="AL285" s="23">
        <f t="shared" si="81"/>
        <v>1351.6137226277501</v>
      </c>
      <c r="AM285" s="23">
        <v>6154.1857737403097</v>
      </c>
      <c r="AN285" s="23">
        <v>99.628514508274506</v>
      </c>
      <c r="AO285" s="23">
        <v>100.270117432552</v>
      </c>
      <c r="AP285" s="23">
        <v>94.162464056876601</v>
      </c>
      <c r="AQ285" s="23">
        <v>453.5</v>
      </c>
      <c r="AR285" s="23">
        <v>24544</v>
      </c>
      <c r="AS285" s="23">
        <v>127033.11712004</v>
      </c>
      <c r="AT285" s="23">
        <f t="shared" si="56"/>
        <v>1118.4230944327323</v>
      </c>
    </row>
    <row r="286" spans="1:46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113.858898097798</v>
      </c>
      <c r="F286" s="23">
        <v>33.4</v>
      </c>
      <c r="G286" s="23">
        <v>43.6275865152137</v>
      </c>
      <c r="H286" s="23">
        <v>3.5</v>
      </c>
      <c r="I286" s="23">
        <v>5858.2271978437102</v>
      </c>
      <c r="J286" s="23">
        <v>16724.228899999998</v>
      </c>
      <c r="K286" s="23">
        <v>4662.8067000000001</v>
      </c>
      <c r="L286" s="23">
        <f t="shared" si="69"/>
        <v>27245.262797843709</v>
      </c>
      <c r="M286" s="23">
        <v>4383.0230000000001</v>
      </c>
      <c r="N286" s="23">
        <v>82580.369577953999</v>
      </c>
      <c r="O286" s="23">
        <f t="shared" si="70"/>
        <v>114208.65537579771</v>
      </c>
      <c r="P286" s="23">
        <f t="shared" si="82"/>
        <v>23928.971080013132</v>
      </c>
      <c r="Q286" s="23">
        <f t="shared" si="83"/>
        <v>100307.18484355898</v>
      </c>
      <c r="R286" s="23">
        <v>668.63238095238103</v>
      </c>
      <c r="S286" s="23"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f t="shared" si="65"/>
        <v>4982.9290847432867</v>
      </c>
      <c r="X286" s="23">
        <v>1616.6376957018999</v>
      </c>
      <c r="Y286" s="23">
        <f t="shared" si="64"/>
        <v>2470.0768225572219</v>
      </c>
      <c r="Z286" s="23">
        <v>1873.27162833702</v>
      </c>
      <c r="AA286" s="23">
        <v>596.805194220202</v>
      </c>
      <c r="AB286" s="23">
        <v>896.21456648416495</v>
      </c>
      <c r="AC286" s="23">
        <f t="shared" si="75"/>
        <v>4086.1215658286083</v>
      </c>
      <c r="AD286" s="23">
        <v>75.322621208507258</v>
      </c>
      <c r="AE286" s="23">
        <v>82.618394031380902</v>
      </c>
      <c r="AF286" s="23">
        <f t="shared" si="68"/>
        <v>91.169311739341623</v>
      </c>
      <c r="AG286" s="23">
        <f t="shared" si="76"/>
        <v>6550.2462946736687</v>
      </c>
      <c r="AH286" s="23">
        <f t="shared" si="77"/>
        <v>3634.2210724120387</v>
      </c>
      <c r="AI286" s="23">
        <f t="shared" si="78"/>
        <v>5668.1406301242032</v>
      </c>
      <c r="AJ286" s="23">
        <f t="shared" si="79"/>
        <v>1956.7527481687107</v>
      </c>
      <c r="AK286" s="23">
        <f t="shared" si="80"/>
        <v>2989.7419957340417</v>
      </c>
      <c r="AL286" s="23">
        <f t="shared" si="81"/>
        <v>1084.7639644795761</v>
      </c>
      <c r="AM286" s="23">
        <v>5847.4182318498997</v>
      </c>
      <c r="AN286" s="23">
        <v>98.0000435280228</v>
      </c>
      <c r="AO286" s="23">
        <v>101.486057372083</v>
      </c>
      <c r="AP286" s="23">
        <v>95.963289248717302</v>
      </c>
      <c r="AQ286" s="23">
        <v>460.29999999999995</v>
      </c>
      <c r="AR286" s="23">
        <v>32377</v>
      </c>
      <c r="AS286" s="23">
        <v>126537.8180234</v>
      </c>
      <c r="AT286" s="23">
        <f t="shared" si="56"/>
        <v>1111.3564256937702</v>
      </c>
    </row>
    <row r="287" spans="1:46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114.048102625947</v>
      </c>
      <c r="F287" s="23">
        <v>36.200000000000003</v>
      </c>
      <c r="G287" s="23">
        <v>42.7297799892158</v>
      </c>
      <c r="H287" s="23">
        <v>3.5</v>
      </c>
      <c r="I287" s="23">
        <v>5845.6422270353696</v>
      </c>
      <c r="J287" s="23">
        <v>16680.6456</v>
      </c>
      <c r="K287" s="23">
        <v>4593.7765499999896</v>
      </c>
      <c r="L287" s="23">
        <f t="shared" si="69"/>
        <v>27120.064377035356</v>
      </c>
      <c r="M287" s="23">
        <v>4408.9930000000004</v>
      </c>
      <c r="N287" s="23">
        <v>83881.743577953996</v>
      </c>
      <c r="O287" s="23">
        <f t="shared" si="70"/>
        <v>115410.80095498936</v>
      </c>
      <c r="P287" s="23">
        <f t="shared" si="82"/>
        <v>23779.496328828263</v>
      </c>
      <c r="Q287" s="23">
        <f t="shared" si="83"/>
        <v>101194.84524307407</v>
      </c>
      <c r="R287" s="23">
        <v>663.92210526315796</v>
      </c>
      <c r="S287" s="23"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f t="shared" si="65"/>
        <v>5001.728796328126</v>
      </c>
      <c r="X287" s="23">
        <v>1644.37423969871</v>
      </c>
      <c r="Y287" s="23">
        <f t="shared" si="64"/>
        <v>2417.8084597371758</v>
      </c>
      <c r="Z287" s="23">
        <v>1753.2480474440499</v>
      </c>
      <c r="AA287" s="23">
        <v>664.56041229312598</v>
      </c>
      <c r="AB287" s="23">
        <v>939.54609689224003</v>
      </c>
      <c r="AC287" s="23">
        <f t="shared" si="75"/>
        <v>4044.2665196139737</v>
      </c>
      <c r="AD287" s="23">
        <v>75.881799114503366</v>
      </c>
      <c r="AE287" s="23">
        <v>83.797423840445319</v>
      </c>
      <c r="AF287" s="23">
        <f t="shared" si="68"/>
        <v>90.553856714003857</v>
      </c>
      <c r="AG287" s="23">
        <f t="shared" si="76"/>
        <v>6317.0481875409369</v>
      </c>
      <c r="AH287" s="23">
        <f t="shared" si="77"/>
        <v>3557.8571668142231</v>
      </c>
      <c r="AI287" s="23">
        <f t="shared" si="78"/>
        <v>5619.297964186766</v>
      </c>
      <c r="AJ287" s="23">
        <f t="shared" si="79"/>
        <v>1962.3207544299746</v>
      </c>
      <c r="AK287" s="23">
        <f t="shared" si="80"/>
        <v>2885.3016583669801</v>
      </c>
      <c r="AL287" s="23">
        <f t="shared" si="81"/>
        <v>1121.2111946080645</v>
      </c>
      <c r="AM287" s="23">
        <v>5948.4435103093401</v>
      </c>
      <c r="AN287" s="23">
        <v>98.697827248412906</v>
      </c>
      <c r="AO287" s="23">
        <v>102.07142533629801</v>
      </c>
      <c r="AP287" s="23">
        <v>101.80785173396499</v>
      </c>
      <c r="AQ287" s="23">
        <v>443.5</v>
      </c>
      <c r="AR287" s="23">
        <v>25552</v>
      </c>
      <c r="AS287" s="23">
        <v>126392.46851955001</v>
      </c>
      <c r="AT287" s="23">
        <f t="shared" si="56"/>
        <v>1108.2382399125906</v>
      </c>
    </row>
    <row r="288" spans="1:46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114.10901819906201</v>
      </c>
      <c r="F288" s="23">
        <v>37.221891100678697</v>
      </c>
      <c r="G288" s="23">
        <v>40.973735291706902</v>
      </c>
      <c r="H288" s="23">
        <v>3.5</v>
      </c>
      <c r="I288" s="23">
        <v>5857.3670630084298</v>
      </c>
      <c r="J288" s="23">
        <v>17129.491300000002</v>
      </c>
      <c r="K288" s="23">
        <v>4884.0195000000003</v>
      </c>
      <c r="L288" s="23">
        <f t="shared" si="69"/>
        <v>27870.877863008434</v>
      </c>
      <c r="M288" s="23">
        <v>4411.9790000000003</v>
      </c>
      <c r="N288" s="23">
        <v>83894.161500000002</v>
      </c>
      <c r="O288" s="23">
        <f t="shared" si="70"/>
        <v>116177.01836300844</v>
      </c>
      <c r="P288" s="23">
        <f t="shared" ref="P288:P291" si="84">L288/$E288*100</f>
        <v>24424.78105839801</v>
      </c>
      <c r="Q288" s="23">
        <f t="shared" ref="Q288:Q291" si="85">O288/$E288*100</f>
        <v>101812.30212702279</v>
      </c>
      <c r="R288" s="23">
        <v>666.11761904761897</v>
      </c>
      <c r="S288" s="23"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f t="shared" si="65"/>
        <v>5123.9881258061414</v>
      </c>
      <c r="X288" s="23">
        <v>1678.38150699211</v>
      </c>
      <c r="Y288" s="23">
        <f t="shared" si="64"/>
        <v>2331.5724601893412</v>
      </c>
      <c r="Z288" s="23">
        <v>1808.1524326690201</v>
      </c>
      <c r="AA288" s="23">
        <v>523.42002752032101</v>
      </c>
      <c r="AB288" s="23">
        <v>1114.03415862469</v>
      </c>
      <c r="AC288" s="23">
        <f t="shared" si="75"/>
        <v>4302.8677571875987</v>
      </c>
      <c r="AD288" s="23">
        <v>81.162013118812212</v>
      </c>
      <c r="AE288" s="23">
        <v>83.197316318745123</v>
      </c>
      <c r="AF288" s="23">
        <f t="shared" si="68"/>
        <v>97.553643206308152</v>
      </c>
      <c r="AG288" s="23">
        <f t="shared" si="76"/>
        <v>6491.0560550046157</v>
      </c>
      <c r="AH288" s="23">
        <f t="shared" si="77"/>
        <v>3604.1186375379289</v>
      </c>
      <c r="AI288" s="23">
        <f t="shared" si="78"/>
        <v>5801.0137805617087</v>
      </c>
      <c r="AJ288" s="23">
        <f t="shared" si="79"/>
        <v>2017.3505363585327</v>
      </c>
      <c r="AK288" s="23">
        <f t="shared" si="80"/>
        <v>2802.461141001992</v>
      </c>
      <c r="AL288" s="23">
        <f t="shared" si="81"/>
        <v>1339.0265550833492</v>
      </c>
      <c r="AM288" s="23">
        <v>6003.6363479404999</v>
      </c>
      <c r="AN288" s="23">
        <v>102.370813396969</v>
      </c>
      <c r="AO288" s="23">
        <v>105.720097868171</v>
      </c>
      <c r="AP288" s="23">
        <v>104.16031486243099</v>
      </c>
      <c r="AQ288" s="23">
        <v>479.19999999999993</v>
      </c>
      <c r="AR288" s="23">
        <v>28730</v>
      </c>
      <c r="AS288" s="23">
        <v>127881.74960852</v>
      </c>
      <c r="AT288" s="23">
        <f t="shared" si="56"/>
        <v>1120.6980099104139</v>
      </c>
    </row>
    <row r="289" spans="1:46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113.87605122871901</v>
      </c>
      <c r="F289" s="23">
        <v>40.084573330812901</v>
      </c>
      <c r="G289" s="23">
        <v>41.492066580541</v>
      </c>
      <c r="H289" s="23">
        <v>3.5</v>
      </c>
      <c r="I289" s="23">
        <v>6057.6641408510504</v>
      </c>
      <c r="J289" s="23">
        <v>18025.413349999999</v>
      </c>
      <c r="K289" s="23">
        <v>5286.8968000000004</v>
      </c>
      <c r="L289" s="23">
        <f t="shared" si="69"/>
        <v>29369.974290851053</v>
      </c>
      <c r="M289" s="23">
        <v>4396.4669999999996</v>
      </c>
      <c r="N289" s="23">
        <v>83646.736499999999</v>
      </c>
      <c r="O289" s="23">
        <f t="shared" si="70"/>
        <v>117413.17779085104</v>
      </c>
      <c r="P289" s="23">
        <f t="shared" si="84"/>
        <v>25791.177314237677</v>
      </c>
      <c r="Q289" s="23">
        <f t="shared" si="85"/>
        <v>103106.11978898685</v>
      </c>
      <c r="R289" s="23">
        <v>667.16809523809502</v>
      </c>
      <c r="S289" s="23"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f t="shared" si="65"/>
        <v>5613.8612934524817</v>
      </c>
      <c r="X289" s="23">
        <v>1635.22899398254</v>
      </c>
      <c r="Y289" s="23">
        <f t="shared" si="64"/>
        <v>2744.1575094456512</v>
      </c>
      <c r="Z289" s="23">
        <v>2052.67878892101</v>
      </c>
      <c r="AA289" s="23">
        <v>691.47872052464095</v>
      </c>
      <c r="AB289" s="23">
        <v>1234.4747900242901</v>
      </c>
      <c r="AC289" s="23">
        <f t="shared" si="75"/>
        <v>4579.2389991580285</v>
      </c>
      <c r="AD289" s="23">
        <v>83.356568245475955</v>
      </c>
      <c r="AE289" s="23">
        <v>85.321605728826199</v>
      </c>
      <c r="AF289" s="23">
        <f t="shared" si="68"/>
        <v>97.696905178278485</v>
      </c>
      <c r="AG289" s="23">
        <f t="shared" si="76"/>
        <v>7595.8634196964922</v>
      </c>
      <c r="AH289" s="23">
        <f t="shared" si="77"/>
        <v>3976.329174054621</v>
      </c>
      <c r="AI289" s="23">
        <f t="shared" si="78"/>
        <v>6177.4713153364146</v>
      </c>
      <c r="AJ289" s="23">
        <f t="shared" si="79"/>
        <v>1916.5473739204047</v>
      </c>
      <c r="AK289" s="23">
        <f t="shared" si="80"/>
        <v>3216.2516000546011</v>
      </c>
      <c r="AL289" s="23">
        <f t="shared" si="81"/>
        <v>1446.8489891619779</v>
      </c>
      <c r="AM289" s="23">
        <v>6309.1</v>
      </c>
      <c r="AN289" s="23">
        <v>104.203900546431</v>
      </c>
      <c r="AO289" s="23">
        <v>138.75548857250701</v>
      </c>
      <c r="AP289" s="23">
        <v>155.89965691436399</v>
      </c>
      <c r="AQ289" s="23">
        <v>502.90000000000009</v>
      </c>
      <c r="AR289" s="23">
        <v>31662</v>
      </c>
      <c r="AS289" s="23">
        <v>128387.52747935</v>
      </c>
      <c r="AT289" s="23">
        <f t="shared" si="56"/>
        <v>1127.4322045245917</v>
      </c>
    </row>
    <row r="290" spans="1:46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114.49103547515099</v>
      </c>
      <c r="F290" s="64">
        <v>39.200979172160601</v>
      </c>
      <c r="G290" s="64">
        <v>44.881469868047901</v>
      </c>
      <c r="H290" s="64">
        <v>3.5</v>
      </c>
      <c r="I290" s="64">
        <v>6020.24647380233</v>
      </c>
      <c r="J290" s="64">
        <v>18252.032738019501</v>
      </c>
      <c r="K290" s="64">
        <v>5241.5458619805204</v>
      </c>
      <c r="L290" s="64">
        <f t="shared" si="69"/>
        <v>29513.825073802353</v>
      </c>
      <c r="M290" s="64">
        <v>4389.2140258490999</v>
      </c>
      <c r="N290" s="64">
        <v>81901.430470934196</v>
      </c>
      <c r="O290" s="64">
        <f t="shared" si="70"/>
        <v>115804.46957058564</v>
      </c>
      <c r="P290" s="64">
        <f t="shared" si="84"/>
        <v>25778.284693920865</v>
      </c>
      <c r="Q290" s="64">
        <f t="shared" si="85"/>
        <v>101147.19383048965</v>
      </c>
      <c r="R290" s="64">
        <v>661.19428571428602</v>
      </c>
      <c r="S290" s="64"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f t="shared" si="65"/>
        <v>5192.5137210577313</v>
      </c>
      <c r="X290" s="64">
        <v>1547.80351892364</v>
      </c>
      <c r="Y290" s="64">
        <f t="shared" si="64"/>
        <v>2538.2828253260109</v>
      </c>
      <c r="Z290" s="64">
        <v>1837.97029523949</v>
      </c>
      <c r="AA290" s="64">
        <v>700.31253008652095</v>
      </c>
      <c r="AB290" s="64">
        <v>1106.42737680808</v>
      </c>
      <c r="AC290" s="64">
        <f t="shared" si="75"/>
        <v>4195.3885464756186</v>
      </c>
      <c r="AD290" s="64">
        <v>84.5458118141932</v>
      </c>
      <c r="AE290" s="64">
        <v>85.805832917148933</v>
      </c>
      <c r="AF290" s="64">
        <f t="shared" si="68"/>
        <v>98.531543765594165</v>
      </c>
      <c r="AG290" s="64">
        <f t="shared" si="76"/>
        <v>6582.312465520663</v>
      </c>
      <c r="AH290" s="64">
        <f t="shared" si="77"/>
        <v>3138.6879604838805</v>
      </c>
      <c r="AI290" s="64">
        <f t="shared" si="78"/>
        <v>5705.5574313802827</v>
      </c>
      <c r="AJ290" s="64">
        <f t="shared" si="79"/>
        <v>1803.8441750436061</v>
      </c>
      <c r="AK290" s="64">
        <f t="shared" si="80"/>
        <v>2958.1704868209677</v>
      </c>
      <c r="AL290" s="64">
        <f t="shared" si="81"/>
        <v>1289.4547365753176</v>
      </c>
      <c r="AM290" s="64">
        <v>6340.4</v>
      </c>
      <c r="AN290" s="64">
        <v>95.688427123182507</v>
      </c>
      <c r="AO290" s="64">
        <v>104.028962565138</v>
      </c>
      <c r="AP290" s="64">
        <v>95.215890827622601</v>
      </c>
      <c r="AQ290" s="64">
        <v>448.1</v>
      </c>
      <c r="AR290" s="64">
        <v>27308</v>
      </c>
      <c r="AS290" s="64">
        <v>127477.0275845</v>
      </c>
      <c r="AT290" s="64">
        <f t="shared" ref="AT290:AT298" si="86">AS290/E290</f>
        <v>1113.4236585026561</v>
      </c>
    </row>
    <row r="291" spans="1:46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114.76494617828099</v>
      </c>
      <c r="F291" s="23">
        <v>36.983463934311203</v>
      </c>
      <c r="G291" s="23">
        <v>45.984072302519799</v>
      </c>
      <c r="H291" s="23">
        <v>3.25</v>
      </c>
      <c r="I291" s="23">
        <v>6023.7079054802998</v>
      </c>
      <c r="J291" s="23">
        <v>17644.102957734201</v>
      </c>
      <c r="K291" s="23">
        <v>5415.9032422658001</v>
      </c>
      <c r="L291" s="23">
        <f t="shared" si="69"/>
        <v>29083.7141054803</v>
      </c>
      <c r="M291" s="23">
        <v>4396.3425587483998</v>
      </c>
      <c r="N291" s="23">
        <v>81274.815599480498</v>
      </c>
      <c r="O291" s="23">
        <f t="shared" si="70"/>
        <v>114754.8722637092</v>
      </c>
      <c r="P291" s="23">
        <f t="shared" si="84"/>
        <v>25341.983832154081</v>
      </c>
      <c r="Q291" s="23">
        <f t="shared" si="85"/>
        <v>99991.222132796422</v>
      </c>
      <c r="R291" s="23">
        <v>643.20950000000005</v>
      </c>
      <c r="S291" s="23"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f t="shared" si="65"/>
        <v>4729.1536149255971</v>
      </c>
      <c r="X291" s="23">
        <v>1516.5744754444399</v>
      </c>
      <c r="Y291" s="23">
        <f t="shared" si="64"/>
        <v>2349.2894951060002</v>
      </c>
      <c r="Z291" s="23">
        <v>1661.6806563252801</v>
      </c>
      <c r="AA291" s="23">
        <v>687.60883878072002</v>
      </c>
      <c r="AB291" s="23">
        <v>863.28964437515697</v>
      </c>
      <c r="AC291" s="23">
        <f t="shared" si="75"/>
        <v>3775.7601476742798</v>
      </c>
      <c r="AD291" s="23">
        <v>85.827367009829317</v>
      </c>
      <c r="AE291" s="23">
        <v>85.838205911126323</v>
      </c>
      <c r="AF291" s="23">
        <f t="shared" si="68"/>
        <v>99.987372870644307</v>
      </c>
      <c r="AG291" s="23">
        <f t="shared" si="76"/>
        <v>5407.5095078604572</v>
      </c>
      <c r="AH291" s="23">
        <f t="shared" si="77"/>
        <v>2603.239035334871</v>
      </c>
      <c r="AI291" s="23">
        <f t="shared" si="78"/>
        <v>5199.7463589537338</v>
      </c>
      <c r="AJ291" s="23">
        <f t="shared" si="79"/>
        <v>1766.7825874816681</v>
      </c>
      <c r="AK291" s="23">
        <f t="shared" si="80"/>
        <v>2736.8809380037214</v>
      </c>
      <c r="AL291" s="23">
        <f t="shared" si="81"/>
        <v>1005.7172505084449</v>
      </c>
      <c r="AM291" s="23">
        <v>5700.1</v>
      </c>
      <c r="AN291" s="23">
        <v>87.216436552984206</v>
      </c>
      <c r="AO291" s="23">
        <v>99.210925671471301</v>
      </c>
      <c r="AP291" s="23">
        <v>87.556524079959004</v>
      </c>
      <c r="AQ291" s="23">
        <v>370.9</v>
      </c>
      <c r="AR291" s="23">
        <v>23805</v>
      </c>
      <c r="AS291" s="23">
        <v>127773.74010261</v>
      </c>
      <c r="AT291" s="23">
        <f t="shared" si="86"/>
        <v>1113.351631813782</v>
      </c>
    </row>
    <row r="292" spans="1:46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115.204270961125</v>
      </c>
      <c r="F292" s="23">
        <v>37.324060056974801</v>
      </c>
      <c r="G292" s="23">
        <v>45.123846136212798</v>
      </c>
      <c r="H292" s="23">
        <v>3.13</v>
      </c>
      <c r="I292" s="23">
        <v>6015.6474524007199</v>
      </c>
      <c r="J292" s="23">
        <v>18270.866796498201</v>
      </c>
      <c r="K292" s="23">
        <v>4780.20931877165</v>
      </c>
      <c r="L292" s="23">
        <f t="shared" si="69"/>
        <v>29066.723567670571</v>
      </c>
      <c r="M292" s="23">
        <v>4426.39363307648</v>
      </c>
      <c r="N292" s="23">
        <v>82641.108153232999</v>
      </c>
      <c r="O292" s="23">
        <f t="shared" si="70"/>
        <v>116134.22535398006</v>
      </c>
      <c r="P292" s="23">
        <f t="shared" ref="P292:P294" si="87">L292/$E292*100</f>
        <v>25230.595467661929</v>
      </c>
      <c r="Q292" s="23">
        <f t="shared" ref="Q292:Q294" si="88">O292/$E292*100</f>
        <v>100807.2221499226</v>
      </c>
      <c r="R292" s="23">
        <v>661.20260869565197</v>
      </c>
      <c r="S292" s="23"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f t="shared" si="65"/>
        <v>5561.6613681819144</v>
      </c>
      <c r="X292" s="23">
        <v>1808.38060932761</v>
      </c>
      <c r="Y292" s="23">
        <f t="shared" si="64"/>
        <v>2702.0056182091648</v>
      </c>
      <c r="Z292" s="23">
        <v>1907.1663317709699</v>
      </c>
      <c r="AA292" s="23">
        <v>794.83928643819502</v>
      </c>
      <c r="AB292" s="23">
        <v>1051.27514064514</v>
      </c>
      <c r="AC292" s="23">
        <f t="shared" si="75"/>
        <v>4450.7102062283348</v>
      </c>
      <c r="AD292" s="23">
        <v>84.469495056375564</v>
      </c>
      <c r="AE292" s="23">
        <v>85.619805207105742</v>
      </c>
      <c r="AF292" s="23">
        <f t="shared" si="68"/>
        <v>98.656490577212026</v>
      </c>
      <c r="AG292" s="23">
        <f t="shared" si="76"/>
        <v>6512.9663750782684</v>
      </c>
      <c r="AH292" s="23">
        <f t="shared" si="77"/>
        <v>3044.5553702115476</v>
      </c>
      <c r="AI292" s="23">
        <f t="shared" si="78"/>
        <v>6126.5608815367777</v>
      </c>
      <c r="AJ292" s="23">
        <f t="shared" si="79"/>
        <v>2112.1054935284169</v>
      </c>
      <c r="AK292" s="23">
        <f t="shared" si="80"/>
        <v>3155.8184600785808</v>
      </c>
      <c r="AL292" s="23">
        <f t="shared" si="81"/>
        <v>1227.8410796453118</v>
      </c>
      <c r="AM292" s="23">
        <v>6132.4</v>
      </c>
      <c r="AN292" s="23">
        <v>97.3178307381325</v>
      </c>
      <c r="AO292" s="23">
        <v>111.45477930057299</v>
      </c>
      <c r="AP292" s="23">
        <v>102.643205611073</v>
      </c>
      <c r="AQ292" s="23">
        <v>373.09999999999997</v>
      </c>
      <c r="AR292" s="23">
        <v>29639</v>
      </c>
      <c r="AS292" s="23">
        <v>128181.82328241999</v>
      </c>
      <c r="AT292" s="23">
        <f t="shared" si="86"/>
        <v>1112.6481875457048</v>
      </c>
    </row>
    <row r="293" spans="1:46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115.48002702061601</v>
      </c>
      <c r="F293" s="23">
        <v>40.073681374694203</v>
      </c>
      <c r="G293" s="23">
        <v>44.110788835588302</v>
      </c>
      <c r="H293" s="23">
        <v>2.88</v>
      </c>
      <c r="I293" s="23">
        <v>6015.6474524007199</v>
      </c>
      <c r="J293" s="23">
        <v>18270.866796498201</v>
      </c>
      <c r="K293" s="23">
        <v>5577.1891535018503</v>
      </c>
      <c r="L293" s="23">
        <f t="shared" si="69"/>
        <v>29863.703402400773</v>
      </c>
      <c r="M293" s="23">
        <v>4462.28466564883</v>
      </c>
      <c r="N293" s="23">
        <v>81479.203169256201</v>
      </c>
      <c r="O293" s="23">
        <f t="shared" si="70"/>
        <v>115805.19123730581</v>
      </c>
      <c r="P293" s="23">
        <f t="shared" si="87"/>
        <v>25860.492219203734</v>
      </c>
      <c r="Q293" s="23">
        <f t="shared" si="88"/>
        <v>100281.57615223952</v>
      </c>
      <c r="R293" s="23">
        <v>655.743333333333</v>
      </c>
      <c r="S293" s="23"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f t="shared" si="65"/>
        <v>4761.2481754211012</v>
      </c>
      <c r="X293" s="23">
        <v>1496.16258830435</v>
      </c>
      <c r="Y293" s="23">
        <f t="shared" si="64"/>
        <v>2306.8670708074387</v>
      </c>
      <c r="Z293" s="23">
        <v>1703.7868545629899</v>
      </c>
      <c r="AA293" s="23">
        <v>603.08021624444905</v>
      </c>
      <c r="AB293" s="23">
        <v>958.21851630931303</v>
      </c>
      <c r="AC293" s="23">
        <f t="shared" si="75"/>
        <v>3885.7929434856514</v>
      </c>
      <c r="AD293" s="23">
        <v>83.578147302913663</v>
      </c>
      <c r="AE293" s="23">
        <v>85.890997318328473</v>
      </c>
      <c r="AF293" s="23">
        <f t="shared" si="68"/>
        <v>97.307226499137101</v>
      </c>
      <c r="AG293" s="23">
        <f t="shared" si="76"/>
        <v>6085.7314180260755</v>
      </c>
      <c r="AH293" s="23">
        <f t="shared" si="77"/>
        <v>3048.4997771220123</v>
      </c>
      <c r="AI293" s="23">
        <f t="shared" si="78"/>
        <v>5226.2440766562268</v>
      </c>
      <c r="AJ293" s="23">
        <f t="shared" si="79"/>
        <v>1741.9317914766843</v>
      </c>
      <c r="AK293" s="23">
        <f t="shared" si="80"/>
        <v>2685.8077596395206</v>
      </c>
      <c r="AL293" s="23">
        <f t="shared" si="81"/>
        <v>1115.6215974044078</v>
      </c>
      <c r="AM293" s="23">
        <v>5791.5</v>
      </c>
      <c r="AN293" s="23">
        <v>92.641509097757705</v>
      </c>
      <c r="AO293" s="23">
        <v>103.207220944266</v>
      </c>
      <c r="AP293" s="23">
        <v>109.20329262617</v>
      </c>
      <c r="AQ293" s="23">
        <v>420.1</v>
      </c>
      <c r="AR293" s="23">
        <v>24675</v>
      </c>
      <c r="AS293" s="23">
        <v>129259.60707708</v>
      </c>
      <c r="AT293" s="23">
        <f t="shared" si="86"/>
        <v>1119.3243577437336</v>
      </c>
    </row>
    <row r="294" spans="1:46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115.62622637303301</v>
      </c>
      <c r="F294" s="23">
        <v>40.562763875870502</v>
      </c>
      <c r="G294" s="23">
        <v>44.927816016187101</v>
      </c>
      <c r="H294" s="23">
        <v>2.65</v>
      </c>
      <c r="I294" s="23">
        <v>6040.2851864115901</v>
      </c>
      <c r="J294" s="23">
        <v>18534.8382917444</v>
      </c>
      <c r="K294" s="23">
        <v>5560.6210582555896</v>
      </c>
      <c r="L294" s="23">
        <f t="shared" si="69"/>
        <v>30135.744536411581</v>
      </c>
      <c r="M294" s="23">
        <v>4515.0460484838204</v>
      </c>
      <c r="N294" s="23">
        <v>82342.599778937103</v>
      </c>
      <c r="O294" s="23">
        <f t="shared" si="70"/>
        <v>116993.3903638325</v>
      </c>
      <c r="P294" s="23">
        <f t="shared" si="87"/>
        <v>26063.070188927315</v>
      </c>
      <c r="Q294" s="23">
        <f t="shared" si="88"/>
        <v>101182.39955906608</v>
      </c>
      <c r="R294" s="23">
        <v>671.53954545454599</v>
      </c>
      <c r="S294" s="23"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f t="shared" si="65"/>
        <v>5099.3478250539119</v>
      </c>
      <c r="X294" s="23">
        <v>1701.62427410388</v>
      </c>
      <c r="Y294" s="23">
        <f t="shared" si="64"/>
        <v>2477.715801566726</v>
      </c>
      <c r="Z294" s="23">
        <v>1850.6261411647799</v>
      </c>
      <c r="AA294" s="23">
        <v>627.08966040194605</v>
      </c>
      <c r="AB294" s="23">
        <v>920.00774938330596</v>
      </c>
      <c r="AC294" s="23">
        <f t="shared" si="75"/>
        <v>4175.5688611953738</v>
      </c>
      <c r="AD294" s="23">
        <v>82.991042396484886</v>
      </c>
      <c r="AE294" s="23">
        <v>85.366348551545585</v>
      </c>
      <c r="AF294" s="23">
        <f t="shared" si="68"/>
        <v>97.217514635024529</v>
      </c>
      <c r="AG294" s="23">
        <f t="shared" si="76"/>
        <v>7009.5806955828339</v>
      </c>
      <c r="AH294" s="23">
        <f t="shared" si="77"/>
        <v>3627.8438224478705</v>
      </c>
      <c r="AI294" s="23">
        <f t="shared" si="78"/>
        <v>5625.9387956571636</v>
      </c>
      <c r="AJ294" s="23">
        <f t="shared" si="79"/>
        <v>1993.3197366130892</v>
      </c>
      <c r="AK294" s="23">
        <f t="shared" si="80"/>
        <v>2902.4502554078917</v>
      </c>
      <c r="AL294" s="23">
        <f t="shared" si="81"/>
        <v>1077.7171156943541</v>
      </c>
      <c r="AM294" s="23">
        <v>6292.2</v>
      </c>
      <c r="AN294" s="23">
        <v>100.337989102405</v>
      </c>
      <c r="AO294" s="23">
        <v>109.91371506070401</v>
      </c>
      <c r="AP294" s="23">
        <v>116.343197109999</v>
      </c>
      <c r="AQ294" s="23">
        <v>466</v>
      </c>
      <c r="AR294" s="23">
        <v>29910</v>
      </c>
      <c r="AS294" s="23">
        <v>128682.26926994001</v>
      </c>
      <c r="AT294" s="23">
        <f t="shared" si="86"/>
        <v>1112.9159301176676</v>
      </c>
    </row>
    <row r="295" spans="1:46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115.175604676142</v>
      </c>
      <c r="F295" s="23">
        <v>40.812873517136097</v>
      </c>
      <c r="G295" s="23">
        <v>43.201095174331499</v>
      </c>
      <c r="H295" s="23">
        <v>2.5</v>
      </c>
      <c r="I295" s="23">
        <v>6160.3046845553299</v>
      </c>
      <c r="J295" s="23">
        <v>18783.010496445098</v>
      </c>
      <c r="K295" s="23">
        <v>5568.7798566143301</v>
      </c>
      <c r="L295" s="23">
        <f t="shared" si="69"/>
        <v>30512.095037614759</v>
      </c>
      <c r="M295" s="23">
        <v>4563.7838754866698</v>
      </c>
      <c r="N295" s="23">
        <v>82742.174257014398</v>
      </c>
      <c r="O295" s="23">
        <f t="shared" si="70"/>
        <v>117818.05317011583</v>
      </c>
      <c r="P295" s="23">
        <f t="shared" ref="P295:P297" si="89">L295/$E295*100</f>
        <v>26491.803644886939</v>
      </c>
      <c r="Q295" s="23">
        <f t="shared" ref="Q295:Q297" si="90">O295/$E295*100</f>
        <v>102294.27794314954</v>
      </c>
      <c r="R295" s="23">
        <v>665.15333333333297</v>
      </c>
      <c r="S295" s="23">
        <v>102.52225968646722</v>
      </c>
      <c r="T295" s="23">
        <v>5635.1765267930596</v>
      </c>
      <c r="U295" s="23">
        <v>3225.5540190000002</v>
      </c>
      <c r="V295" s="23">
        <v>5293.0577632108998</v>
      </c>
      <c r="W295" s="23">
        <f t="shared" si="65"/>
        <v>5616.4039093814954</v>
      </c>
      <c r="X295" s="23">
        <v>1786.14735980827</v>
      </c>
      <c r="Y295" s="23">
        <f t="shared" si="64"/>
        <v>2721.6436554864049</v>
      </c>
      <c r="Z295" s="23">
        <v>1929.75058074663</v>
      </c>
      <c r="AA295" s="23">
        <v>791.89307473977499</v>
      </c>
      <c r="AB295" s="23">
        <v>1108.61289408682</v>
      </c>
      <c r="AC295" s="23">
        <f t="shared" si="75"/>
        <v>4501.1646884711245</v>
      </c>
      <c r="AD295" s="23">
        <v>83.785303061122704</v>
      </c>
      <c r="AE295" s="23">
        <v>84.753147427954019</v>
      </c>
      <c r="AF295" s="23">
        <f t="shared" si="68"/>
        <v>98.858043156858514</v>
      </c>
      <c r="AG295" s="23">
        <f t="shared" si="76"/>
        <v>6725.7338947405951</v>
      </c>
      <c r="AH295" s="23">
        <f t="shared" si="77"/>
        <v>3849.7849875256852</v>
      </c>
      <c r="AI295" s="23">
        <f t="shared" si="78"/>
        <v>6245.2639504749495</v>
      </c>
      <c r="AJ295" s="23">
        <f t="shared" si="79"/>
        <v>2107.470240354929</v>
      </c>
      <c r="AK295" s="23">
        <f t="shared" si="80"/>
        <v>3211.2596854293683</v>
      </c>
      <c r="AL295" s="23">
        <f t="shared" si="81"/>
        <v>1308.0492320703688</v>
      </c>
      <c r="AM295" s="23">
        <v>6207.3</v>
      </c>
      <c r="AN295" s="23">
        <v>95.942562477073196</v>
      </c>
      <c r="AO295" s="23">
        <v>103.279722228141</v>
      </c>
      <c r="AP295" s="23">
        <v>109.909740920339</v>
      </c>
      <c r="AQ295" s="23">
        <v>443.79999999999995</v>
      </c>
      <c r="AR295" s="23">
        <v>27326</v>
      </c>
      <c r="AS295" s="23">
        <v>129469.62407228</v>
      </c>
      <c r="AT295" s="23">
        <f t="shared" si="86"/>
        <v>1124.1063108488192</v>
      </c>
    </row>
    <row r="296" spans="1:46" x14ac:dyDescent="0.25">
      <c r="A296" s="82">
        <v>42917</v>
      </c>
      <c r="B296" s="10">
        <v>2017</v>
      </c>
      <c r="C296" s="10">
        <v>7</v>
      </c>
      <c r="D296" s="23">
        <v>104.54999408202799</v>
      </c>
      <c r="E296" s="23">
        <v>115.453436717103</v>
      </c>
      <c r="F296" s="23">
        <v>41.048928057400197</v>
      </c>
      <c r="G296" s="23">
        <v>42.412832397202699</v>
      </c>
      <c r="H296" s="23">
        <v>2.5</v>
      </c>
      <c r="I296" s="23">
        <v>6066.1090585214797</v>
      </c>
      <c r="J296" s="23">
        <v>18397.7129835659</v>
      </c>
      <c r="K296" s="23">
        <v>5594.1779579125796</v>
      </c>
      <c r="L296" s="23">
        <f t="shared" si="69"/>
        <v>30057.99999999996</v>
      </c>
      <c r="M296" s="23">
        <v>4579.3337736028598</v>
      </c>
      <c r="N296" s="23">
        <v>83688.645064987897</v>
      </c>
      <c r="O296" s="23">
        <f t="shared" si="70"/>
        <v>118325.97883859072</v>
      </c>
      <c r="P296" s="23">
        <f t="shared" si="89"/>
        <v>26034.738206755555</v>
      </c>
      <c r="Q296" s="23">
        <f t="shared" si="90"/>
        <v>102488.05250252214</v>
      </c>
      <c r="R296" s="23">
        <v>658.17142857142801</v>
      </c>
      <c r="S296" s="23">
        <v>101.95689232130513</v>
      </c>
      <c r="T296" s="23">
        <v>5522.3824903866398</v>
      </c>
      <c r="U296" s="23">
        <v>2995.7947465485499</v>
      </c>
      <c r="V296" s="23">
        <v>5012.3475644207601</v>
      </c>
      <c r="W296" s="23">
        <f t="shared" si="65"/>
        <v>5318.7583448867554</v>
      </c>
      <c r="X296" s="23">
        <v>1762.81590647489</v>
      </c>
      <c r="Y296" s="23">
        <f t="shared" si="64"/>
        <v>2520.0856688692652</v>
      </c>
      <c r="Z296" s="23">
        <v>1965.3090465728001</v>
      </c>
      <c r="AA296" s="23">
        <v>554.77662229646501</v>
      </c>
      <c r="AB296" s="23">
        <v>1035.8567695426</v>
      </c>
      <c r="AC296" s="23">
        <f t="shared" si="75"/>
        <v>4457.5709421242955</v>
      </c>
      <c r="AD296" s="23">
        <v>85.536431287024726</v>
      </c>
      <c r="AE296" s="23">
        <v>85.056871995686009</v>
      </c>
      <c r="AF296" s="23">
        <f t="shared" si="68"/>
        <v>100.563810166171</v>
      </c>
      <c r="AG296" s="23">
        <f t="shared" si="76"/>
        <v>6456.1759326336851</v>
      </c>
      <c r="AH296" s="23">
        <f t="shared" si="77"/>
        <v>3502.3611594174504</v>
      </c>
      <c r="AI296" s="23">
        <f t="shared" si="78"/>
        <v>5892.9366279481574</v>
      </c>
      <c r="AJ296" s="23">
        <f t="shared" si="79"/>
        <v>2072.5143837458518</v>
      </c>
      <c r="AK296" s="23">
        <f t="shared" si="80"/>
        <v>2962.8242959570402</v>
      </c>
      <c r="AL296" s="23">
        <f t="shared" si="81"/>
        <v>1217.8401876748271</v>
      </c>
      <c r="AM296" s="23">
        <v>6396.6</v>
      </c>
      <c r="AN296" s="23">
        <v>100.372414486008</v>
      </c>
      <c r="AO296" s="23">
        <v>106.34385825128599</v>
      </c>
      <c r="AP296" s="23">
        <v>103.13437365141699</v>
      </c>
      <c r="AQ296" s="23">
        <v>468.1</v>
      </c>
      <c r="AR296" s="23">
        <v>28092</v>
      </c>
      <c r="AS296" s="23">
        <v>129105.05200538</v>
      </c>
      <c r="AT296" s="23">
        <f t="shared" si="86"/>
        <v>1118.24347266273</v>
      </c>
    </row>
    <row r="297" spans="1:46" x14ac:dyDescent="0.25">
      <c r="A297" s="82">
        <v>42948</v>
      </c>
      <c r="B297" s="10">
        <v>2017</v>
      </c>
      <c r="C297" s="10">
        <v>8</v>
      </c>
      <c r="D297" s="23">
        <v>105.485460672684</v>
      </c>
      <c r="E297" s="23">
        <v>115.686794384225</v>
      </c>
      <c r="F297" s="23">
        <v>41.129095433690097</v>
      </c>
      <c r="G297" s="23">
        <v>43.168221589815197</v>
      </c>
      <c r="H297" s="23">
        <v>2.5</v>
      </c>
      <c r="I297" s="23">
        <v>5984.4938318083196</v>
      </c>
      <c r="J297" s="23">
        <v>18233.137482544302</v>
      </c>
      <c r="K297" s="23">
        <v>5607.0400484397696</v>
      </c>
      <c r="L297" s="23">
        <f t="shared" si="69"/>
        <v>29824.671362792389</v>
      </c>
      <c r="M297" s="23">
        <v>4587.2443104154099</v>
      </c>
      <c r="N297" s="23">
        <v>83701.098820510597</v>
      </c>
      <c r="O297" s="23">
        <f t="shared" si="70"/>
        <v>118113.01449371839</v>
      </c>
      <c r="P297" s="23">
        <f t="shared" si="89"/>
        <v>25780.532273836838</v>
      </c>
      <c r="Q297" s="23">
        <f t="shared" si="90"/>
        <v>102097.23168699387</v>
      </c>
      <c r="R297" s="23">
        <v>644.24181818181796</v>
      </c>
      <c r="S297" s="23"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f t="shared" si="65"/>
        <v>5892.3381942491542</v>
      </c>
      <c r="X297" s="23">
        <v>1901.49539091668</v>
      </c>
      <c r="Y297" s="23">
        <f t="shared" si="64"/>
        <v>2867.0803841458742</v>
      </c>
      <c r="Z297" s="23">
        <v>2072.4967081506702</v>
      </c>
      <c r="AA297" s="23">
        <v>794.58367599520398</v>
      </c>
      <c r="AB297" s="23">
        <v>1123.7624191866</v>
      </c>
      <c r="AC297" s="23">
        <f t="shared" si="75"/>
        <v>4732.4527519967469</v>
      </c>
      <c r="AD297" s="23">
        <v>88.915961521481819</v>
      </c>
      <c r="AE297" s="23">
        <v>85.993137167242082</v>
      </c>
      <c r="AF297" s="23">
        <f t="shared" si="68"/>
        <v>103.39890420389634</v>
      </c>
      <c r="AG297" s="23">
        <f t="shared" si="76"/>
        <v>7079.0131905071048</v>
      </c>
      <c r="AH297" s="23">
        <f t="shared" si="77"/>
        <v>3920.4458492812755</v>
      </c>
      <c r="AI297" s="23">
        <f t="shared" si="78"/>
        <v>6427.299445120605</v>
      </c>
      <c r="AJ297" s="23">
        <f t="shared" si="79"/>
        <v>2211.2176082361011</v>
      </c>
      <c r="AK297" s="23">
        <f t="shared" si="80"/>
        <v>3334.0804610603855</v>
      </c>
      <c r="AL297" s="23">
        <f t="shared" si="81"/>
        <v>1306.8047709447703</v>
      </c>
      <c r="AM297" s="23">
        <v>6441.1</v>
      </c>
      <c r="AN297" s="23">
        <v>103.94719913788001</v>
      </c>
      <c r="AO297" s="23">
        <v>105.19460260741199</v>
      </c>
      <c r="AP297" s="23">
        <v>97.209409966561495</v>
      </c>
      <c r="AQ297" s="23">
        <v>496.6</v>
      </c>
      <c r="AR297" s="23">
        <v>35354</v>
      </c>
      <c r="AS297" s="23">
        <v>129012.71768571</v>
      </c>
      <c r="AT297" s="23">
        <f t="shared" si="86"/>
        <v>1115.1896668277129</v>
      </c>
    </row>
    <row r="298" spans="1:46" x14ac:dyDescent="0.25">
      <c r="A298" s="82">
        <v>42979</v>
      </c>
      <c r="B298" s="10">
        <v>2017</v>
      </c>
      <c r="C298" s="10">
        <v>9</v>
      </c>
      <c r="D298" s="23">
        <v>103.843340328387</v>
      </c>
      <c r="E298" s="23">
        <v>115.51197700899201</v>
      </c>
      <c r="F298" s="23">
        <v>45.890767897176303</v>
      </c>
      <c r="G298" s="23">
        <v>48.261905827130498</v>
      </c>
      <c r="H298" s="23">
        <v>2.5</v>
      </c>
      <c r="I298" s="23">
        <v>6118.5317593221598</v>
      </c>
      <c r="J298" s="23">
        <v>18291.9753681568</v>
      </c>
      <c r="K298" s="23">
        <v>5749.6088511358903</v>
      </c>
      <c r="L298" s="23">
        <f t="shared" si="69"/>
        <v>30160.115978614849</v>
      </c>
      <c r="M298" s="23">
        <v>4607.99297065275</v>
      </c>
      <c r="N298" s="23">
        <v>85528.546005450597</v>
      </c>
      <c r="O298" s="23">
        <f t="shared" si="70"/>
        <v>120296.65495471819</v>
      </c>
      <c r="P298" s="23">
        <f t="shared" ref="P298:P299" si="91">L298/$E298*100</f>
        <v>26109.947002523422</v>
      </c>
      <c r="Q298" s="23">
        <f t="shared" ref="Q298:Q299" si="92">O298/$E298*100</f>
        <v>104142.14877938911</v>
      </c>
      <c r="R298" s="23">
        <v>625.54157894736898</v>
      </c>
      <c r="S298" s="23"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f t="shared" si="65"/>
        <v>5354.7205132772533</v>
      </c>
      <c r="X298" s="23">
        <v>1849.27459909347</v>
      </c>
      <c r="Y298" s="23">
        <f t="shared" si="64"/>
        <v>2463.8498163047839</v>
      </c>
      <c r="Z298" s="23">
        <v>1864.64548214814</v>
      </c>
      <c r="AA298" s="23">
        <v>599.20433415664399</v>
      </c>
      <c r="AB298" s="23">
        <v>1041.5960978789999</v>
      </c>
      <c r="AC298" s="23">
        <f t="shared" si="75"/>
        <v>4439.0336813033955</v>
      </c>
      <c r="AD298" s="23">
        <v>90.104462747983263</v>
      </c>
      <c r="AE298" s="23">
        <v>87.104392531117853</v>
      </c>
      <c r="AF298" s="23">
        <f t="shared" si="68"/>
        <v>103.44422379823573</v>
      </c>
      <c r="AG298" s="23">
        <f t="shared" ref="AG298:AG299" si="93">T298/$AD298*100</f>
        <v>6605.5074044453204</v>
      </c>
      <c r="AH298" s="23">
        <f t="shared" ref="AH298:AH299" si="94">U298/$AD298*100</f>
        <v>3929.3429782023472</v>
      </c>
      <c r="AI298" s="23">
        <f t="shared" ref="AI298:AI299" si="95">V298/$AE298*100</f>
        <v>5784.1377100014097</v>
      </c>
      <c r="AJ298" s="23">
        <f t="shared" ref="AJ298:AJ299" si="96">X298/$AE298*100</f>
        <v>2123.0555031226704</v>
      </c>
      <c r="AK298" s="23">
        <f t="shared" ref="AK298:AK299" si="97">Y298/$AE298*100</f>
        <v>2828.6171853211408</v>
      </c>
      <c r="AL298" s="23">
        <f t="shared" ref="AL298:AL299" si="98">AB298/$AE298*100</f>
        <v>1195.8020343312676</v>
      </c>
      <c r="AM298" s="23">
        <v>5980</v>
      </c>
      <c r="AN298" s="23">
        <v>98.542603215436202</v>
      </c>
      <c r="AO298" s="23">
        <v>105.006338281673</v>
      </c>
      <c r="AP298" s="23">
        <v>99.643598762861103</v>
      </c>
      <c r="AQ298" s="23">
        <v>476.49999999999994</v>
      </c>
      <c r="AR298" s="23">
        <v>35461</v>
      </c>
      <c r="AS298" s="23">
        <v>130187.10908859</v>
      </c>
      <c r="AT298" s="23">
        <f t="shared" si="86"/>
        <v>1127.044246489311</v>
      </c>
    </row>
    <row r="299" spans="1:46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116.189430757172</v>
      </c>
      <c r="F299" s="23">
        <v>46.4527635244824</v>
      </c>
      <c r="G299" s="23">
        <v>48.9623088140075</v>
      </c>
      <c r="H299" s="23">
        <v>2.5</v>
      </c>
      <c r="I299" s="23">
        <v>6094.4273331703998</v>
      </c>
      <c r="J299" s="23">
        <v>18498.6132685843</v>
      </c>
      <c r="K299" s="23">
        <v>5783.9247098761498</v>
      </c>
      <c r="L299" s="23">
        <f t="shared" si="69"/>
        <v>30376.965311630847</v>
      </c>
      <c r="M299" s="23">
        <v>4631.9846776185004</v>
      </c>
      <c r="N299" s="23">
        <v>85355.006651895499</v>
      </c>
      <c r="O299" s="23">
        <f t="shared" si="70"/>
        <v>120363.95664114485</v>
      </c>
      <c r="P299" s="23">
        <f t="shared" si="91"/>
        <v>26144.34472539644</v>
      </c>
      <c r="Q299" s="23">
        <f t="shared" si="92"/>
        <v>103592.86198130819</v>
      </c>
      <c r="R299" s="23">
        <v>629.54650000000004</v>
      </c>
      <c r="S299" s="23"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f t="shared" si="65"/>
        <v>5729.4029299710819</v>
      </c>
      <c r="X299" s="23">
        <v>1888.88042636622</v>
      </c>
      <c r="Y299" s="23">
        <f t="shared" si="64"/>
        <v>2771.8846652523021</v>
      </c>
      <c r="Z299" s="23">
        <v>2000.75182378108</v>
      </c>
      <c r="AA299" s="23">
        <v>771.13284147122204</v>
      </c>
      <c r="AB299" s="23">
        <v>1068.63783835256</v>
      </c>
      <c r="AC299" s="23">
        <f t="shared" si="75"/>
        <v>4627.2196536828687</v>
      </c>
      <c r="AD299" s="23">
        <v>91.004708009397262</v>
      </c>
      <c r="AE299" s="23">
        <v>87.131316911846682</v>
      </c>
      <c r="AF299" s="23">
        <f t="shared" si="68"/>
        <v>104.44546373776193</v>
      </c>
      <c r="AG299" s="23">
        <f t="shared" si="93"/>
        <v>6731.1806366620431</v>
      </c>
      <c r="AH299" s="23">
        <f t="shared" si="94"/>
        <v>4064.5229371619498</v>
      </c>
      <c r="AI299" s="23">
        <f t="shared" si="95"/>
        <v>6195.6512152981259</v>
      </c>
      <c r="AJ299" s="23">
        <f t="shared" si="96"/>
        <v>2167.8547889701426</v>
      </c>
      <c r="AK299" s="23">
        <f t="shared" si="97"/>
        <v>3181.2725475694338</v>
      </c>
      <c r="AL299" s="23">
        <f t="shared" si="98"/>
        <v>1226.4681359444301</v>
      </c>
      <c r="AM299" s="23">
        <v>6192.8</v>
      </c>
      <c r="AN299" s="23">
        <v>102.483893272507</v>
      </c>
      <c r="AO299" s="23">
        <v>105.851814234316</v>
      </c>
      <c r="AP299" s="23">
        <v>100.886449193056</v>
      </c>
      <c r="AQ299" s="23">
        <v>510.4</v>
      </c>
      <c r="AR299" s="23">
        <v>30114</v>
      </c>
      <c r="AS299" s="23">
        <v>129745.19054716</v>
      </c>
      <c r="AT299" s="23">
        <f t="shared" ref="AT299:AT303" si="99">AS299/E299</f>
        <v>1116.6694741651554</v>
      </c>
    </row>
    <row r="300" spans="1:46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116.28911348547</v>
      </c>
      <c r="F300" s="23">
        <v>47.3843443944941</v>
      </c>
      <c r="G300" s="23">
        <v>47.012169102399703</v>
      </c>
      <c r="H300" s="23">
        <v>2.5</v>
      </c>
      <c r="I300" s="23">
        <v>6167.4993687808501</v>
      </c>
      <c r="J300" s="23">
        <v>18449.0431821893</v>
      </c>
      <c r="K300" s="23">
        <v>6038.1406005014496</v>
      </c>
      <c r="L300" s="23">
        <f t="shared" si="69"/>
        <v>30654.6831514716</v>
      </c>
      <c r="M300" s="23">
        <v>4629.9586097527499</v>
      </c>
      <c r="N300" s="23">
        <v>85619.242753744606</v>
      </c>
      <c r="O300" s="23">
        <f t="shared" si="70"/>
        <v>120903.88451496896</v>
      </c>
      <c r="P300" s="23">
        <f t="shared" ref="P300:P303" si="100">L300/$E300*100</f>
        <v>26360.750574731843</v>
      </c>
      <c r="Q300" s="23">
        <f t="shared" ref="Q300:Q303" si="101">O300/$E300*100</f>
        <v>103968.36031437763</v>
      </c>
      <c r="R300" s="23">
        <v>633.76761904761895</v>
      </c>
      <c r="S300" s="23"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f t="shared" si="65"/>
        <v>5855.0109797479618</v>
      </c>
      <c r="X300" s="23">
        <v>1959.34900763119</v>
      </c>
      <c r="Y300" s="23">
        <f t="shared" si="64"/>
        <v>2717.335739069722</v>
      </c>
      <c r="Z300" s="23">
        <v>1974.6146943087101</v>
      </c>
      <c r="AA300" s="23">
        <v>742.72104476101197</v>
      </c>
      <c r="AB300" s="23">
        <v>1178.32623304705</v>
      </c>
      <c r="AC300" s="23">
        <f t="shared" si="75"/>
        <v>4780.5848566874874</v>
      </c>
      <c r="AD300" s="23">
        <v>90.759437444790251</v>
      </c>
      <c r="AE300" s="23">
        <v>88.65745445586137</v>
      </c>
      <c r="AF300" s="23">
        <f t="shared" si="68"/>
        <v>102.37090383637776</v>
      </c>
      <c r="AG300" s="23">
        <f t="shared" ref="AG300:AG303" si="102">T300/$AD300*100</f>
        <v>6802.9163373430147</v>
      </c>
      <c r="AH300" s="23">
        <f t="shared" ref="AH300:AH303" si="103">U300/$AD300*100</f>
        <v>4076.9279798126681</v>
      </c>
      <c r="AI300" s="23">
        <f t="shared" ref="AI300:AI303" si="104">V300/$AE300*100</f>
        <v>6229.9396428061327</v>
      </c>
      <c r="AJ300" s="23">
        <f t="shared" ref="AJ300:AJ303" si="105">X300/$AE300*100</f>
        <v>2210.0217287500209</v>
      </c>
      <c r="AK300" s="23">
        <f t="shared" ref="AK300:AK303" si="106">Y300/$AE300*100</f>
        <v>3064.9828102413694</v>
      </c>
      <c r="AL300" s="23">
        <f t="shared" ref="AL300:AL303" si="107">AB300/$AE300*100</f>
        <v>1329.0774478909573</v>
      </c>
      <c r="AM300" s="23">
        <v>6158.2</v>
      </c>
      <c r="AN300" s="23">
        <v>104.75674240015</v>
      </c>
      <c r="AO300" s="23">
        <v>111.675246557238</v>
      </c>
      <c r="AP300" s="23">
        <v>107.375704730745</v>
      </c>
      <c r="AQ300" s="23">
        <v>497.8</v>
      </c>
      <c r="AR300" s="23">
        <v>34458</v>
      </c>
      <c r="AS300" s="23">
        <v>131306.84377447001</v>
      </c>
      <c r="AT300" s="23">
        <f t="shared" si="99"/>
        <v>1129.1413257774677</v>
      </c>
    </row>
    <row r="301" spans="1:46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116.460601090656</v>
      </c>
      <c r="F301" s="23">
        <v>53.1490158741031</v>
      </c>
      <c r="G301" s="23">
        <v>43.999521244993304</v>
      </c>
      <c r="H301" s="23">
        <v>2.5</v>
      </c>
      <c r="I301" s="23">
        <v>6364.8684279953704</v>
      </c>
      <c r="J301" s="23">
        <v>19704.757062478999</v>
      </c>
      <c r="K301" s="23">
        <v>6251.4050454342096</v>
      </c>
      <c r="L301" s="23">
        <f t="shared" si="69"/>
        <v>32321.03053590858</v>
      </c>
      <c r="M301" s="23">
        <v>4623.9748269281099</v>
      </c>
      <c r="N301" s="23">
        <v>86202.562248625298</v>
      </c>
      <c r="O301" s="23">
        <f t="shared" si="70"/>
        <v>123147.56761146199</v>
      </c>
      <c r="P301" s="23">
        <f t="shared" si="100"/>
        <v>27752.759502545443</v>
      </c>
      <c r="Q301" s="23">
        <f t="shared" si="101"/>
        <v>105741.82724301815</v>
      </c>
      <c r="R301" s="23">
        <v>636.92368421052595</v>
      </c>
      <c r="S301" s="10"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f t="shared" si="65"/>
        <v>5951.9032392398585</v>
      </c>
      <c r="X301" s="23">
        <v>1809.98189763339</v>
      </c>
      <c r="Y301" s="23">
        <f t="shared" si="64"/>
        <v>2952.1243347129389</v>
      </c>
      <c r="Z301" s="23">
        <v>2106.3214111515099</v>
      </c>
      <c r="AA301" s="23">
        <v>845.802923561429</v>
      </c>
      <c r="AB301" s="23">
        <v>1189.7970068935299</v>
      </c>
      <c r="AC301" s="23">
        <f t="shared" si="75"/>
        <v>4773.3610839352914</v>
      </c>
      <c r="AD301" s="23">
        <v>91.310972080701731</v>
      </c>
      <c r="AE301" s="23">
        <v>89.09327006898846</v>
      </c>
      <c r="AF301" s="23">
        <f t="shared" si="68"/>
        <v>102.48919139458683</v>
      </c>
      <c r="AG301" s="23">
        <f t="shared" si="102"/>
        <v>7572.7714272054545</v>
      </c>
      <c r="AH301" s="23">
        <f t="shared" si="103"/>
        <v>4700.1899854349113</v>
      </c>
      <c r="AI301" s="23">
        <f t="shared" si="104"/>
        <v>6307.0577644591767</v>
      </c>
      <c r="AJ301" s="23">
        <f t="shared" si="105"/>
        <v>2031.5584962049873</v>
      </c>
      <c r="AK301" s="23">
        <f t="shared" si="106"/>
        <v>3313.521136250798</v>
      </c>
      <c r="AL301" s="23">
        <f t="shared" si="107"/>
        <v>1335.4510458222296</v>
      </c>
      <c r="AM301" s="23">
        <v>6527</v>
      </c>
      <c r="AN301" s="23">
        <v>104.310909368593</v>
      </c>
      <c r="AO301" s="23">
        <v>144.98003542523401</v>
      </c>
      <c r="AP301" s="23">
        <v>157.25937879743501</v>
      </c>
      <c r="AQ301" s="23">
        <v>532.1</v>
      </c>
      <c r="AR301" s="23">
        <v>34758</v>
      </c>
      <c r="AS301" s="23">
        <v>131454.6751856</v>
      </c>
      <c r="AT301" s="23">
        <f t="shared" si="99"/>
        <v>1128.7480397192198</v>
      </c>
    </row>
    <row r="302" spans="1:46" x14ac:dyDescent="0.25">
      <c r="A302" s="62">
        <v>43101</v>
      </c>
      <c r="B302" s="63">
        <v>2018</v>
      </c>
      <c r="C302" s="63">
        <v>1</v>
      </c>
      <c r="D302" s="64">
        <v>107.74753963826799</v>
      </c>
      <c r="E302" s="64">
        <v>116.99728369074199</v>
      </c>
      <c r="F302" s="64">
        <v>51.491874070703602</v>
      </c>
      <c r="G302" s="64">
        <v>53.788512091258099</v>
      </c>
      <c r="H302" s="64">
        <v>2.5</v>
      </c>
      <c r="I302" s="64">
        <v>6310.1969504817298</v>
      </c>
      <c r="J302" s="64">
        <v>19898.677684025501</v>
      </c>
      <c r="K302" s="64">
        <v>6298.6369110307596</v>
      </c>
      <c r="L302" s="64">
        <f t="shared" si="69"/>
        <v>32507.511545537989</v>
      </c>
      <c r="M302" s="64">
        <v>4640.0999107623202</v>
      </c>
      <c r="N302" s="64">
        <v>86407.486227078</v>
      </c>
      <c r="O302" s="64">
        <f t="shared" si="70"/>
        <v>123555.09768337831</v>
      </c>
      <c r="P302" s="64">
        <f t="shared" si="100"/>
        <v>27784.842963931402</v>
      </c>
      <c r="Q302" s="64">
        <f t="shared" si="101"/>
        <v>105605.099354247</v>
      </c>
      <c r="R302" s="64">
        <v>605.528636363636</v>
      </c>
      <c r="S302" s="64"/>
      <c r="T302" s="64">
        <v>6652.5566095991599</v>
      </c>
      <c r="U302" s="64">
        <v>2925.93600189176</v>
      </c>
      <c r="V302" s="64">
        <v>5445.9048517271503</v>
      </c>
      <c r="W302" s="64">
        <f t="shared" si="65"/>
        <v>5771.6662911377489</v>
      </c>
      <c r="X302" s="64">
        <v>1831.8628893525399</v>
      </c>
      <c r="Y302" s="64">
        <f t="shared" si="64"/>
        <v>2894.7138047077492</v>
      </c>
      <c r="Z302" s="64">
        <v>2186.9399615634602</v>
      </c>
      <c r="AA302" s="64">
        <v>707.773843144289</v>
      </c>
      <c r="AB302" s="64">
        <v>1045.08959707746</v>
      </c>
      <c r="AC302" s="64">
        <f t="shared" si="75"/>
        <v>4738.1310085828609</v>
      </c>
      <c r="AD302" s="64">
        <v>94.215017718741265</v>
      </c>
      <c r="AE302" s="64">
        <v>90.349502017918851</v>
      </c>
      <c r="AF302" s="64">
        <f t="shared" si="68"/>
        <v>104.27840288489446</v>
      </c>
      <c r="AG302" s="64">
        <f t="shared" si="102"/>
        <v>7061.0363089448665</v>
      </c>
      <c r="AH302" s="64">
        <f t="shared" si="103"/>
        <v>3105.5940684812208</v>
      </c>
      <c r="AI302" s="64">
        <f t="shared" si="104"/>
        <v>6027.5980831051775</v>
      </c>
      <c r="AJ302" s="64">
        <f t="shared" si="105"/>
        <v>2027.5295916841135</v>
      </c>
      <c r="AK302" s="64">
        <f t="shared" si="106"/>
        <v>3203.9067621353856</v>
      </c>
      <c r="AL302" s="64">
        <f t="shared" si="107"/>
        <v>1156.7187131481801</v>
      </c>
      <c r="AM302" s="64">
        <v>6579.1</v>
      </c>
      <c r="AN302" s="64">
        <v>100.723480862939</v>
      </c>
      <c r="AO302" s="64">
        <v>107.93538815634101</v>
      </c>
      <c r="AP302" s="64"/>
      <c r="AQ302" s="64">
        <v>477.1</v>
      </c>
      <c r="AR302" s="64">
        <v>35322</v>
      </c>
      <c r="AS302" s="64">
        <v>130768.27026023</v>
      </c>
      <c r="AT302" s="64">
        <f t="shared" si="99"/>
        <v>1117.7034725514548</v>
      </c>
    </row>
    <row r="303" spans="1:46" x14ac:dyDescent="0.25">
      <c r="A303" s="38">
        <v>43132</v>
      </c>
      <c r="B303" s="3">
        <v>2018</v>
      </c>
      <c r="C303" s="3">
        <v>2</v>
      </c>
      <c r="D303"/>
      <c r="E303" s="10">
        <v>117.049472055379</v>
      </c>
      <c r="F303" s="10">
        <v>51.1</v>
      </c>
      <c r="G303" s="10">
        <v>57.379657143463803</v>
      </c>
      <c r="H303" s="10">
        <v>2.5</v>
      </c>
      <c r="I303" s="10">
        <v>6307.5547636990505</v>
      </c>
      <c r="J303" s="10">
        <v>19629.709771979698</v>
      </c>
      <c r="K303" s="10">
        <v>6322.9911398957902</v>
      </c>
      <c r="L303" s="23">
        <f t="shared" si="69"/>
        <v>32260.255675574539</v>
      </c>
      <c r="M303" s="10">
        <v>4665.3127018617397</v>
      </c>
      <c r="N303" s="10">
        <v>86209.849745703905</v>
      </c>
      <c r="O303" s="23">
        <f t="shared" si="70"/>
        <v>123135.41812314017</v>
      </c>
      <c r="P303" s="23">
        <f t="shared" si="100"/>
        <v>27561.214167895956</v>
      </c>
      <c r="Q303" s="23">
        <f t="shared" si="101"/>
        <v>105199.46477407584</v>
      </c>
      <c r="R303" s="10">
        <v>596.83900000000006</v>
      </c>
      <c r="T303" s="10">
        <v>6351.3144422031701</v>
      </c>
      <c r="U303" s="10">
        <v>3452.1146884814302</v>
      </c>
      <c r="V303" s="10">
        <v>5106.9368185678004</v>
      </c>
      <c r="W303" s="10">
        <f t="shared" si="65"/>
        <v>5423.1663708947672</v>
      </c>
      <c r="X303" s="10">
        <v>1736.8637946444801</v>
      </c>
      <c r="Y303" s="10">
        <f t="shared" si="64"/>
        <v>2766.4318937716912</v>
      </c>
      <c r="Z303" s="10">
        <v>1951.1366567431</v>
      </c>
      <c r="AA303" s="10">
        <v>815.29523702859103</v>
      </c>
      <c r="AB303" s="10">
        <v>919.870682478596</v>
      </c>
      <c r="AC303" s="10">
        <f t="shared" si="75"/>
        <v>4291.6415815392093</v>
      </c>
      <c r="AD303" s="10">
        <v>94.368115011939636</v>
      </c>
      <c r="AE303" s="10">
        <v>89.348657856794887</v>
      </c>
      <c r="AF303" s="23">
        <f t="shared" si="68"/>
        <v>105.61783162226094</v>
      </c>
      <c r="AG303" s="23">
        <f t="shared" si="102"/>
        <v>6730.3606111021609</v>
      </c>
      <c r="AH303" s="23">
        <f t="shared" si="103"/>
        <v>3658.1367425265007</v>
      </c>
      <c r="AI303" s="23">
        <f t="shared" si="104"/>
        <v>5715.7398231465686</v>
      </c>
      <c r="AJ303" s="23">
        <f t="shared" si="105"/>
        <v>1943.9170506940002</v>
      </c>
      <c r="AK303" s="23">
        <f t="shared" si="106"/>
        <v>3096.220984321486</v>
      </c>
      <c r="AL303" s="23">
        <f t="shared" si="107"/>
        <v>1029.5293791127056</v>
      </c>
      <c r="AM303" s="10">
        <v>6013.2</v>
      </c>
      <c r="AR303" s="10">
        <v>29427</v>
      </c>
      <c r="AS303" s="10">
        <v>130930.66202367</v>
      </c>
      <c r="AT303" s="23">
        <f t="shared" si="99"/>
        <v>1118.5925038749724</v>
      </c>
    </row>
    <row r="304" spans="1:46" x14ac:dyDescent="0.25">
      <c r="A304" s="38">
        <v>43160</v>
      </c>
      <c r="B304" s="3">
        <v>2018</v>
      </c>
      <c r="C304" s="3">
        <v>3</v>
      </c>
      <c r="D304"/>
    </row>
    <row r="305" spans="1:4" x14ac:dyDescent="0.25">
      <c r="A305" s="38">
        <v>43191</v>
      </c>
      <c r="B305" s="3">
        <v>2018</v>
      </c>
      <c r="C305" s="3">
        <v>4</v>
      </c>
      <c r="D305"/>
    </row>
    <row r="306" spans="1:4" x14ac:dyDescent="0.25">
      <c r="A306" s="38">
        <v>43221</v>
      </c>
      <c r="B306" s="3">
        <v>2018</v>
      </c>
      <c r="C306">
        <v>5</v>
      </c>
      <c r="D306"/>
    </row>
    <row r="307" spans="1:4" x14ac:dyDescent="0.25">
      <c r="A307" s="38">
        <v>43252</v>
      </c>
      <c r="B307" s="3">
        <v>2018</v>
      </c>
      <c r="C307">
        <v>6</v>
      </c>
      <c r="D307"/>
    </row>
    <row r="308" spans="1:4" x14ac:dyDescent="0.25">
      <c r="A308" s="38">
        <v>43282</v>
      </c>
      <c r="B308" s="3">
        <v>2018</v>
      </c>
      <c r="C308">
        <v>7</v>
      </c>
      <c r="D308"/>
    </row>
    <row r="309" spans="1:4" x14ac:dyDescent="0.25">
      <c r="A309" s="38">
        <v>43313</v>
      </c>
      <c r="B309" s="3">
        <v>2018</v>
      </c>
      <c r="C309">
        <v>8</v>
      </c>
      <c r="D309"/>
    </row>
    <row r="310" spans="1:4" x14ac:dyDescent="0.25">
      <c r="A310" s="38">
        <v>43344</v>
      </c>
      <c r="B310" s="3">
        <v>2018</v>
      </c>
      <c r="C310">
        <v>9</v>
      </c>
      <c r="D310"/>
    </row>
    <row r="311" spans="1:4" x14ac:dyDescent="0.25">
      <c r="A311" s="38">
        <v>43374</v>
      </c>
      <c r="B311" s="3">
        <v>2018</v>
      </c>
      <c r="C311">
        <v>10</v>
      </c>
      <c r="D311"/>
    </row>
    <row r="312" spans="1:4" x14ac:dyDescent="0.25">
      <c r="A312" s="38">
        <v>43405</v>
      </c>
      <c r="B312" s="3">
        <v>2018</v>
      </c>
      <c r="C312">
        <v>11</v>
      </c>
      <c r="D312"/>
    </row>
    <row r="313" spans="1:4" x14ac:dyDescent="0.25">
      <c r="A313" s="38">
        <v>43435</v>
      </c>
      <c r="B313" s="3">
        <v>2018</v>
      </c>
      <c r="C313">
        <v>12</v>
      </c>
      <c r="D313"/>
    </row>
    <row r="314" spans="1:4" x14ac:dyDescent="0.25">
      <c r="A314" s="82">
        <v>43466</v>
      </c>
      <c r="B314" s="87">
        <f t="shared" ref="B314:B325" si="108">B302+1</f>
        <v>2019</v>
      </c>
      <c r="C314" s="87">
        <f t="shared" ref="C314:C325" si="109">C302</f>
        <v>1</v>
      </c>
      <c r="D314"/>
    </row>
    <row r="315" spans="1:4" x14ac:dyDescent="0.25">
      <c r="A315" s="82">
        <v>43497</v>
      </c>
      <c r="B315" s="87">
        <f t="shared" si="108"/>
        <v>2019</v>
      </c>
      <c r="C315" s="87">
        <f t="shared" si="109"/>
        <v>2</v>
      </c>
      <c r="D315"/>
    </row>
    <row r="316" spans="1:4" x14ac:dyDescent="0.25">
      <c r="A316" s="82">
        <v>43525</v>
      </c>
      <c r="B316" s="87">
        <f t="shared" si="108"/>
        <v>2019</v>
      </c>
      <c r="C316" s="87">
        <f t="shared" si="109"/>
        <v>3</v>
      </c>
      <c r="D316"/>
    </row>
    <row r="317" spans="1:4" x14ac:dyDescent="0.25">
      <c r="A317" s="82">
        <v>43556</v>
      </c>
      <c r="B317" s="87">
        <f t="shared" si="108"/>
        <v>2019</v>
      </c>
      <c r="C317" s="87">
        <f t="shared" si="109"/>
        <v>4</v>
      </c>
      <c r="D317"/>
    </row>
    <row r="318" spans="1:4" x14ac:dyDescent="0.25">
      <c r="A318" s="82">
        <v>43586</v>
      </c>
      <c r="B318" s="87">
        <f t="shared" si="108"/>
        <v>2019</v>
      </c>
      <c r="C318" s="87">
        <f t="shared" si="109"/>
        <v>5</v>
      </c>
      <c r="D318"/>
    </row>
    <row r="319" spans="1:4" x14ac:dyDescent="0.25">
      <c r="A319" s="82">
        <v>43617</v>
      </c>
      <c r="B319" s="87">
        <f t="shared" si="108"/>
        <v>2019</v>
      </c>
      <c r="C319" s="87">
        <f t="shared" si="109"/>
        <v>6</v>
      </c>
      <c r="D319"/>
    </row>
    <row r="320" spans="1:4" x14ac:dyDescent="0.25">
      <c r="A320" s="82">
        <v>43647</v>
      </c>
      <c r="B320" s="87">
        <f t="shared" si="108"/>
        <v>2019</v>
      </c>
      <c r="C320" s="87">
        <f t="shared" si="109"/>
        <v>7</v>
      </c>
      <c r="D320"/>
    </row>
    <row r="321" spans="1:46" x14ac:dyDescent="0.25">
      <c r="A321" s="82">
        <v>43678</v>
      </c>
      <c r="B321" s="87">
        <f t="shared" si="108"/>
        <v>2019</v>
      </c>
      <c r="C321" s="87">
        <f t="shared" si="109"/>
        <v>8</v>
      </c>
      <c r="D321"/>
    </row>
    <row r="322" spans="1:46" x14ac:dyDescent="0.25">
      <c r="A322" s="82">
        <v>43709</v>
      </c>
      <c r="B322" s="87">
        <f t="shared" si="108"/>
        <v>2019</v>
      </c>
      <c r="C322" s="87">
        <f t="shared" si="109"/>
        <v>9</v>
      </c>
      <c r="D322"/>
    </row>
    <row r="323" spans="1:46" x14ac:dyDescent="0.25">
      <c r="A323" s="82">
        <v>43739</v>
      </c>
      <c r="B323" s="87">
        <f t="shared" si="108"/>
        <v>2019</v>
      </c>
      <c r="C323" s="87">
        <f t="shared" si="109"/>
        <v>10</v>
      </c>
      <c r="D323"/>
    </row>
    <row r="324" spans="1:46" x14ac:dyDescent="0.25">
      <c r="A324" s="82">
        <v>43770</v>
      </c>
      <c r="B324" s="87">
        <f t="shared" si="108"/>
        <v>2019</v>
      </c>
      <c r="C324" s="87">
        <f t="shared" si="109"/>
        <v>11</v>
      </c>
      <c r="D324"/>
    </row>
    <row r="325" spans="1:46" x14ac:dyDescent="0.25">
      <c r="A325" s="82">
        <v>43800</v>
      </c>
      <c r="B325" s="87">
        <f t="shared" si="108"/>
        <v>2019</v>
      </c>
      <c r="C325" s="87">
        <f t="shared" si="109"/>
        <v>12</v>
      </c>
      <c r="D325"/>
    </row>
    <row r="326" spans="1:46" x14ac:dyDescent="0.25">
      <c r="A326" s="38"/>
      <c r="B326" s="3"/>
      <c r="C326"/>
      <c r="D326"/>
    </row>
    <row r="327" spans="1:46" x14ac:dyDescent="0.25">
      <c r="A327" s="17"/>
    </row>
    <row r="329" spans="1:46" s="19" customFormat="1" ht="77.25" customHeight="1" x14ac:dyDescent="0.25">
      <c r="A329" s="66" t="s">
        <v>64</v>
      </c>
      <c r="B329" s="66"/>
      <c r="C329" s="66"/>
      <c r="D329" s="18" t="s">
        <v>81</v>
      </c>
      <c r="E329" s="18" t="s">
        <v>82</v>
      </c>
      <c r="F329" s="18" t="s">
        <v>83</v>
      </c>
      <c r="G329" s="18" t="s">
        <v>103</v>
      </c>
      <c r="H329" s="18" t="s">
        <v>24</v>
      </c>
      <c r="I329" s="18" t="s">
        <v>196</v>
      </c>
      <c r="J329" s="18" t="s">
        <v>200</v>
      </c>
      <c r="K329" s="18" t="s">
        <v>201</v>
      </c>
      <c r="L329" s="18" t="s">
        <v>77</v>
      </c>
      <c r="M329" s="18" t="s">
        <v>202</v>
      </c>
      <c r="N329" s="18" t="s">
        <v>203</v>
      </c>
      <c r="O329" s="18" t="s">
        <v>78</v>
      </c>
      <c r="P329" s="18" t="s">
        <v>84</v>
      </c>
      <c r="Q329" s="18" t="s">
        <v>65</v>
      </c>
      <c r="R329" s="18" t="s">
        <v>151</v>
      </c>
      <c r="S329" s="18" t="s">
        <v>152</v>
      </c>
      <c r="T329" s="18" t="s">
        <v>85</v>
      </c>
      <c r="U329" s="18" t="s">
        <v>86</v>
      </c>
      <c r="V329" s="18" t="s">
        <v>87</v>
      </c>
      <c r="W329" s="18" t="s">
        <v>208</v>
      </c>
      <c r="X329" s="18" t="s">
        <v>88</v>
      </c>
      <c r="Y329" s="18" t="s">
        <v>89</v>
      </c>
      <c r="Z329" s="18"/>
      <c r="AA329" s="18" t="s">
        <v>90</v>
      </c>
      <c r="AB329" s="18" t="s">
        <v>91</v>
      </c>
      <c r="AC329" s="18" t="s">
        <v>106</v>
      </c>
      <c r="AD329" s="18" t="s">
        <v>160</v>
      </c>
      <c r="AE329" s="18" t="s">
        <v>161</v>
      </c>
      <c r="AF329" s="18"/>
      <c r="AG329" s="18" t="s">
        <v>69</v>
      </c>
      <c r="AH329" s="18" t="s">
        <v>92</v>
      </c>
      <c r="AI329" s="18" t="s">
        <v>70</v>
      </c>
      <c r="AJ329" s="18" t="s">
        <v>66</v>
      </c>
      <c r="AK329" s="18" t="s">
        <v>68</v>
      </c>
      <c r="AL329" s="18" t="s">
        <v>67</v>
      </c>
      <c r="AM329" s="18" t="s">
        <v>93</v>
      </c>
      <c r="AN329" s="18" t="s">
        <v>94</v>
      </c>
      <c r="AO329" s="18" t="s">
        <v>95</v>
      </c>
      <c r="AP329" s="18"/>
      <c r="AQ329" s="18" t="s">
        <v>120</v>
      </c>
      <c r="AR329" s="18" t="s">
        <v>173</v>
      </c>
      <c r="AS329" s="18" t="s">
        <v>189</v>
      </c>
      <c r="AT329" s="18"/>
    </row>
    <row r="330" spans="1:46" s="20" customFormat="1" ht="135" customHeight="1" x14ac:dyDescent="0.25">
      <c r="A330" s="20" t="s">
        <v>5</v>
      </c>
      <c r="D330" s="16" t="s">
        <v>18</v>
      </c>
      <c r="E330" s="16" t="s">
        <v>147</v>
      </c>
      <c r="F330" s="16" t="s">
        <v>21</v>
      </c>
      <c r="G330" s="16" t="s">
        <v>80</v>
      </c>
      <c r="H330" s="16" t="s">
        <v>26</v>
      </c>
      <c r="I330" s="16"/>
      <c r="J330" s="16"/>
      <c r="K330" s="16"/>
      <c r="L330" s="16" t="s">
        <v>75</v>
      </c>
      <c r="M330" s="16"/>
      <c r="N330" s="16"/>
      <c r="O330" s="16" t="s">
        <v>76</v>
      </c>
      <c r="P330" s="16"/>
      <c r="Q330" s="16"/>
      <c r="R330" s="16" t="s">
        <v>28</v>
      </c>
      <c r="S330" s="65" t="s">
        <v>169</v>
      </c>
      <c r="T330" s="16" t="s">
        <v>31</v>
      </c>
      <c r="U330" s="16" t="s">
        <v>30</v>
      </c>
      <c r="V330" s="65" t="s">
        <v>206</v>
      </c>
      <c r="W330" s="16" t="s">
        <v>148</v>
      </c>
      <c r="X330" s="16" t="s">
        <v>57</v>
      </c>
      <c r="Y330" s="16" t="s">
        <v>71</v>
      </c>
      <c r="Z330" s="16"/>
      <c r="AA330" s="16" t="s">
        <v>72</v>
      </c>
      <c r="AB330" s="16" t="s">
        <v>105</v>
      </c>
      <c r="AC330" s="16"/>
      <c r="AD330" s="16" t="s">
        <v>162</v>
      </c>
      <c r="AE330" s="16" t="s">
        <v>162</v>
      </c>
      <c r="AF330" s="16"/>
      <c r="AG330" s="16" t="s">
        <v>133</v>
      </c>
      <c r="AH330" s="16" t="s">
        <v>133</v>
      </c>
      <c r="AI330" s="16" t="s">
        <v>133</v>
      </c>
      <c r="AJ330" s="16" t="s">
        <v>133</v>
      </c>
      <c r="AK330" s="16" t="s">
        <v>133</v>
      </c>
      <c r="AL330" s="16" t="s">
        <v>133</v>
      </c>
      <c r="AM330" s="16" t="s">
        <v>36</v>
      </c>
      <c r="AN330" s="65" t="s">
        <v>174</v>
      </c>
      <c r="AO330" s="16" t="s">
        <v>175</v>
      </c>
      <c r="AP330" s="16" t="s">
        <v>191</v>
      </c>
      <c r="AQ330" s="16" t="s">
        <v>150</v>
      </c>
      <c r="AR330" s="16" t="s">
        <v>172</v>
      </c>
      <c r="AS330" s="65" t="s">
        <v>133</v>
      </c>
      <c r="AT330" s="16"/>
    </row>
    <row r="331" spans="1:46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147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 t="s">
        <v>154</v>
      </c>
      <c r="AT331" s="16"/>
    </row>
    <row r="332" spans="1:46" s="20" customFormat="1" ht="60" x14ac:dyDescent="0.25">
      <c r="A332" s="20" t="s">
        <v>7</v>
      </c>
      <c r="D332" s="21" t="s">
        <v>9</v>
      </c>
      <c r="E332" s="2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 t="s">
        <v>149</v>
      </c>
      <c r="AR332" s="16"/>
      <c r="AS332" s="16"/>
      <c r="AT332" s="16"/>
    </row>
    <row r="333" spans="1:46" s="20" customFormat="1" ht="105" x14ac:dyDescent="0.25">
      <c r="A333" s="20" t="s">
        <v>10</v>
      </c>
      <c r="D333" s="16" t="s">
        <v>17</v>
      </c>
      <c r="E333" s="16"/>
      <c r="F333" s="16" t="s">
        <v>22</v>
      </c>
      <c r="G333" s="16" t="s">
        <v>23</v>
      </c>
      <c r="H333" s="16" t="s">
        <v>25</v>
      </c>
      <c r="I333" s="65" t="s">
        <v>199</v>
      </c>
      <c r="J333" s="16"/>
      <c r="K333" s="16"/>
      <c r="L333" s="16" t="s">
        <v>73</v>
      </c>
      <c r="M333" s="16"/>
      <c r="N333" s="16"/>
      <c r="O333" s="16"/>
      <c r="P333" s="16"/>
      <c r="Q333" s="16"/>
      <c r="R333" s="65" t="s">
        <v>170</v>
      </c>
      <c r="S333" s="16"/>
      <c r="T333" s="16" t="s">
        <v>29</v>
      </c>
      <c r="U333" s="16"/>
      <c r="V333" s="16"/>
      <c r="W333" s="16"/>
      <c r="X333" s="16" t="s">
        <v>56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 t="s">
        <v>35</v>
      </c>
      <c r="AN333" s="16" t="s">
        <v>35</v>
      </c>
      <c r="AO333" s="16"/>
      <c r="AP333" s="16"/>
      <c r="AQ333" s="16" t="s">
        <v>38</v>
      </c>
      <c r="AR333" s="16" t="s">
        <v>35</v>
      </c>
      <c r="AS333" s="16" t="s">
        <v>188</v>
      </c>
      <c r="AT333" s="16"/>
    </row>
    <row r="334" spans="1:46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</row>
    <row r="335" spans="1:46" ht="15" customHeight="1" x14ac:dyDescent="0.25"/>
    <row r="336" spans="1:46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Q332" r:id="rId1"/>
    <hyperlink ref="D33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5"/>
  <sheetViews>
    <sheetView zoomScale="80" zoomScaleNormal="80" workbookViewId="0">
      <selection activeCell="D1" sqref="D1"/>
    </sheetView>
  </sheetViews>
  <sheetFormatPr defaultColWidth="9.140625"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167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-8.9285588960000002</v>
      </c>
      <c r="M2" s="13">
        <v>1.0413697E-2</v>
      </c>
      <c r="N2" s="13">
        <v>10.273986000000001</v>
      </c>
    </row>
    <row r="3" spans="1:14" x14ac:dyDescent="0.25">
      <c r="A3" s="3" t="s">
        <v>99</v>
      </c>
      <c r="B3" s="2">
        <v>181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-8.8921413939999994</v>
      </c>
      <c r="M3" s="13">
        <v>1.1164441000000001E-2</v>
      </c>
      <c r="N3" s="13">
        <v>17.846291000000001</v>
      </c>
    </row>
    <row r="4" spans="1:14" x14ac:dyDescent="0.25">
      <c r="A4" s="3" t="s">
        <v>193</v>
      </c>
      <c r="B4" s="2">
        <v>302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-2.3855287729999999</v>
      </c>
      <c r="M4" s="13">
        <v>0.29612978200000001</v>
      </c>
      <c r="N4" s="13">
        <v>36.875833</v>
      </c>
    </row>
    <row r="5" spans="1:14" x14ac:dyDescent="0.25">
      <c r="A5" s="3" t="s">
        <v>101</v>
      </c>
      <c r="B5" s="2">
        <v>192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-5.9183827070000001</v>
      </c>
      <c r="M5" s="13">
        <v>5.0076163999999999E-2</v>
      </c>
      <c r="N5" s="13">
        <v>24.065542000000001</v>
      </c>
    </row>
    <row r="6" spans="1:14" x14ac:dyDescent="0.25">
      <c r="A6" s="3" t="s">
        <v>100</v>
      </c>
      <c r="B6" s="2">
        <v>172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1</v>
      </c>
      <c r="L6" s="13">
        <v>1.5648793990000001</v>
      </c>
      <c r="M6" s="13">
        <v>2.078028153</v>
      </c>
      <c r="N6" s="13">
        <v>20.613803000000001</v>
      </c>
    </row>
    <row r="7" spans="1:14" x14ac:dyDescent="0.25">
      <c r="A7" s="3" t="s">
        <v>210</v>
      </c>
      <c r="B7" s="2">
        <v>274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3">
        <v>-6.3116538520000001</v>
      </c>
      <c r="M7" s="13">
        <v>3.8197290000000002E-2</v>
      </c>
      <c r="N7" s="13">
        <v>43.543737</v>
      </c>
    </row>
    <row r="8" spans="1:14" x14ac:dyDescent="0.25">
      <c r="A8" s="3" t="s">
        <v>102</v>
      </c>
      <c r="B8" s="2">
        <v>302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-7.97366668</v>
      </c>
      <c r="M8" s="13">
        <v>1.8409218000000001E-2</v>
      </c>
      <c r="N8" s="13">
        <v>30.739111000000001</v>
      </c>
    </row>
    <row r="9" spans="1:14" x14ac:dyDescent="0.25">
      <c r="A9" s="3" t="s">
        <v>121</v>
      </c>
      <c r="B9" s="2">
        <v>302</v>
      </c>
      <c r="C9" s="12">
        <v>1</v>
      </c>
      <c r="D9" s="12">
        <v>1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1</v>
      </c>
      <c r="K9" s="12">
        <v>1</v>
      </c>
      <c r="L9" s="13">
        <v>-9.2289989119999998</v>
      </c>
      <c r="M9" s="13">
        <v>9.7485739999999994E-3</v>
      </c>
      <c r="N9" s="13">
        <v>19.729806</v>
      </c>
    </row>
    <row r="10" spans="1:14" x14ac:dyDescent="0.25">
      <c r="A10" s="3" t="s">
        <v>211</v>
      </c>
      <c r="B10" s="2">
        <v>302</v>
      </c>
      <c r="C10" s="12">
        <v>0</v>
      </c>
      <c r="D10" s="12">
        <v>1</v>
      </c>
      <c r="E10" s="12">
        <v>0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-7.7189675739999997</v>
      </c>
      <c r="M10" s="13">
        <v>2.0752036000000001E-2</v>
      </c>
      <c r="N10" s="13">
        <v>27.357904999999999</v>
      </c>
    </row>
    <row r="11" spans="1:14" x14ac:dyDescent="0.25">
      <c r="A11" s="3" t="s">
        <v>134</v>
      </c>
      <c r="B11" s="2">
        <v>299</v>
      </c>
      <c r="C11" s="12">
        <v>0</v>
      </c>
      <c r="D11" s="12">
        <v>1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v>0</v>
      </c>
      <c r="K11" s="12">
        <v>0</v>
      </c>
      <c r="L11" s="13">
        <v>-7.8998276069999998</v>
      </c>
      <c r="M11" s="13">
        <v>1.8955435999999999E-2</v>
      </c>
      <c r="N11" s="13">
        <v>32.049464999999998</v>
      </c>
    </row>
    <row r="12" spans="1:14" x14ac:dyDescent="0.25">
      <c r="A12" s="3" t="s">
        <v>166</v>
      </c>
      <c r="B12" s="2">
        <v>302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-7.2926469740000002</v>
      </c>
      <c r="M12" s="13">
        <v>2.5482690999999998E-2</v>
      </c>
      <c r="N12" s="13">
        <v>24.893809000000001</v>
      </c>
    </row>
    <row r="13" spans="1:14" x14ac:dyDescent="0.25">
      <c r="A13" s="3" t="s">
        <v>53</v>
      </c>
      <c r="B13" s="2">
        <v>182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1</v>
      </c>
      <c r="K13" s="12">
        <v>1</v>
      </c>
      <c r="L13" s="13">
        <v>-5.1061458550000003</v>
      </c>
      <c r="M13" s="13">
        <v>7.4139623000000002E-2</v>
      </c>
      <c r="N13" s="13">
        <v>33.328816000000003</v>
      </c>
    </row>
    <row r="14" spans="1:14" x14ac:dyDescent="0.25">
      <c r="A14" s="3" t="s">
        <v>98</v>
      </c>
      <c r="B14" s="2">
        <v>182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-4.1584724380000004</v>
      </c>
      <c r="M14" s="13">
        <v>0.119078962</v>
      </c>
      <c r="N14" s="13">
        <v>22.372191999999998</v>
      </c>
    </row>
    <row r="15" spans="1:14" x14ac:dyDescent="0.25">
      <c r="A15" s="3" t="s">
        <v>54</v>
      </c>
      <c r="B15" s="2">
        <v>182</v>
      </c>
      <c r="C15" s="12">
        <v>1</v>
      </c>
      <c r="D15" s="12">
        <v>1</v>
      </c>
      <c r="E15" s="12">
        <v>0</v>
      </c>
      <c r="F15" s="12">
        <v>2</v>
      </c>
      <c r="G15" s="12">
        <v>1</v>
      </c>
      <c r="H15" s="12">
        <v>0</v>
      </c>
      <c r="I15" s="12">
        <v>0</v>
      </c>
      <c r="J15" s="12">
        <v>1</v>
      </c>
      <c r="K15" s="12">
        <v>1</v>
      </c>
      <c r="L15" s="13">
        <v>-5.2334382420000001</v>
      </c>
      <c r="M15" s="13">
        <v>6.9567946000000006E-2</v>
      </c>
      <c r="N15" s="13">
        <v>26.088353000000001</v>
      </c>
    </row>
    <row r="16" spans="1:14" x14ac:dyDescent="0.25">
      <c r="A16" s="3" t="s">
        <v>62</v>
      </c>
      <c r="B16" s="2">
        <v>182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3">
        <v>-5.1523662259999998</v>
      </c>
      <c r="M16" s="13">
        <v>7.2624611000000006E-2</v>
      </c>
      <c r="N16" s="13">
        <v>34.017744</v>
      </c>
    </row>
    <row r="17" spans="1:14" x14ac:dyDescent="0.25">
      <c r="A17" s="3" t="s">
        <v>60</v>
      </c>
      <c r="B17" s="2">
        <v>182</v>
      </c>
      <c r="C17" s="12">
        <v>1</v>
      </c>
      <c r="D17" s="12">
        <v>1</v>
      </c>
      <c r="E17" s="12">
        <v>1</v>
      </c>
      <c r="F17" s="12">
        <v>2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3">
        <v>-4.8743203719999997</v>
      </c>
      <c r="M17" s="13">
        <v>8.2500071999999994E-2</v>
      </c>
      <c r="N17" s="13">
        <v>24.119472999999999</v>
      </c>
    </row>
    <row r="18" spans="1:14" x14ac:dyDescent="0.25">
      <c r="A18" s="3" t="s">
        <v>61</v>
      </c>
      <c r="B18" s="2">
        <v>182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-4.0924811099999996</v>
      </c>
      <c r="M18" s="13">
        <v>0.126104729</v>
      </c>
      <c r="N18" s="13">
        <v>22.451909000000001</v>
      </c>
    </row>
    <row r="19" spans="1:14" x14ac:dyDescent="0.25">
      <c r="A19" s="3" t="s">
        <v>97</v>
      </c>
      <c r="B19" s="2">
        <v>254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-8.3990168389999997</v>
      </c>
      <c r="M19" s="13">
        <v>1.4322521E-2</v>
      </c>
      <c r="N19" s="13">
        <v>26.079742</v>
      </c>
    </row>
    <row r="20" spans="1:14" x14ac:dyDescent="0.25">
      <c r="A20" s="3" t="s">
        <v>135</v>
      </c>
      <c r="B20" s="2">
        <v>109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-7.1561952010000001</v>
      </c>
      <c r="M20" s="13">
        <v>2.6913797999999999E-2</v>
      </c>
      <c r="N20" s="13">
        <v>27.347367999999999</v>
      </c>
    </row>
    <row r="21" spans="1:14" x14ac:dyDescent="0.25">
      <c r="A21" s="3" t="s">
        <v>136</v>
      </c>
      <c r="B21" s="2">
        <v>157</v>
      </c>
      <c r="C21" s="12">
        <v>1</v>
      </c>
      <c r="D21" s="12">
        <v>1</v>
      </c>
      <c r="E21" s="12">
        <v>0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1</v>
      </c>
      <c r="L21" s="13">
        <v>-7.5619936780000003</v>
      </c>
      <c r="M21" s="13">
        <v>2.1581116000000001E-2</v>
      </c>
      <c r="N21" s="13">
        <v>31.273731000000002</v>
      </c>
    </row>
    <row r="22" spans="1:14" x14ac:dyDescent="0.25">
      <c r="A22" s="3" t="s">
        <v>192</v>
      </c>
      <c r="B22" s="2">
        <v>180</v>
      </c>
      <c r="C22" s="12">
        <v>1</v>
      </c>
      <c r="D22" s="12">
        <v>1</v>
      </c>
      <c r="E22" s="12">
        <v>0</v>
      </c>
      <c r="F22" s="12">
        <v>3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-6.7819904800000002</v>
      </c>
      <c r="M22" s="13">
        <v>3.0904651000000002E-2</v>
      </c>
      <c r="N22" s="13">
        <v>49.414121999999999</v>
      </c>
    </row>
    <row r="23" spans="1:14" x14ac:dyDescent="0.25">
      <c r="A23" s="3" t="s">
        <v>96</v>
      </c>
      <c r="B23" s="2">
        <v>217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-6.0189211819999997</v>
      </c>
      <c r="M23" s="13">
        <v>4.7779583E-2</v>
      </c>
      <c r="N23" s="13">
        <v>29.170667999999999</v>
      </c>
    </row>
    <row r="24" spans="1:14" x14ac:dyDescent="0.25">
      <c r="A24" s="3" t="s">
        <v>176</v>
      </c>
      <c r="B24" s="2">
        <v>110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16.20464106</v>
      </c>
      <c r="M24" s="13">
        <v>3125.3003665719998</v>
      </c>
      <c r="N24" s="13">
        <v>23.385221999999999</v>
      </c>
    </row>
    <row r="25" spans="1:14" x14ac:dyDescent="0.25">
      <c r="A25" s="3" t="s">
        <v>155</v>
      </c>
      <c r="B25" s="2">
        <v>302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-9.2494826309999993</v>
      </c>
      <c r="M25" s="13">
        <v>9.7273700000000008E-3</v>
      </c>
      <c r="N25" s="13">
        <v>31.625744999999998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pane xSplit="1" ySplit="4" topLeftCell="B164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defaultColWidth="9.140625" defaultRowHeight="15" x14ac:dyDescent="0.25"/>
  <sheetData>
    <row r="1" spans="1:4" x14ac:dyDescent="0.25">
      <c r="B1" s="88" t="s">
        <v>405</v>
      </c>
    </row>
    <row r="2" spans="1:4" x14ac:dyDescent="0.25">
      <c r="B2" t="s">
        <v>212</v>
      </c>
    </row>
    <row r="3" spans="1:4" x14ac:dyDescent="0.25">
      <c r="B3" t="s">
        <v>213</v>
      </c>
    </row>
    <row r="4" spans="1:4" x14ac:dyDescent="0.25">
      <c r="B4" t="s">
        <v>214</v>
      </c>
    </row>
    <row r="6" spans="1:4" x14ac:dyDescent="0.25">
      <c r="A6" t="s">
        <v>215</v>
      </c>
      <c r="B6">
        <v>61.066896819471374</v>
      </c>
    </row>
    <row r="7" spans="1:4" x14ac:dyDescent="0.25">
      <c r="A7" t="s">
        <v>216</v>
      </c>
      <c r="B7">
        <v>57.960175595677214</v>
      </c>
      <c r="C7" s="6"/>
    </row>
    <row r="8" spans="1:4" x14ac:dyDescent="0.25">
      <c r="A8" t="s">
        <v>217</v>
      </c>
      <c r="B8">
        <v>65.037316764084437</v>
      </c>
      <c r="C8" s="6"/>
      <c r="D8" s="91" t="e">
        <f>AVERAGE(C6:C8)</f>
        <v>#DIV/0!</v>
      </c>
    </row>
    <row r="9" spans="1:4" x14ac:dyDescent="0.25">
      <c r="A9" t="s">
        <v>218</v>
      </c>
      <c r="B9">
        <v>63.293449824308631</v>
      </c>
      <c r="C9" s="6"/>
    </row>
    <row r="10" spans="1:4" x14ac:dyDescent="0.25">
      <c r="A10" t="s">
        <v>219</v>
      </c>
      <c r="B10">
        <v>63.143085818035338</v>
      </c>
      <c r="C10" s="6"/>
    </row>
    <row r="11" spans="1:4" x14ac:dyDescent="0.25">
      <c r="A11" t="s">
        <v>220</v>
      </c>
      <c r="B11">
        <v>62.359149088473252</v>
      </c>
      <c r="C11" s="6"/>
      <c r="D11" s="91" t="e">
        <f>AVERAGE(C9:C11)</f>
        <v>#DIV/0!</v>
      </c>
    </row>
    <row r="12" spans="1:4" x14ac:dyDescent="0.25">
      <c r="A12" t="s">
        <v>221</v>
      </c>
      <c r="B12">
        <v>62.670289373183856</v>
      </c>
      <c r="C12" s="6"/>
    </row>
    <row r="13" spans="1:4" x14ac:dyDescent="0.25">
      <c r="A13" t="s">
        <v>222</v>
      </c>
      <c r="B13">
        <v>61.316405716106942</v>
      </c>
      <c r="C13" s="6"/>
    </row>
    <row r="14" spans="1:4" x14ac:dyDescent="0.25">
      <c r="A14" t="s">
        <v>223</v>
      </c>
      <c r="B14">
        <v>61.393171851726684</v>
      </c>
      <c r="C14" s="6"/>
      <c r="D14" s="91" t="e">
        <f>AVERAGE(C12:C14)</f>
        <v>#DIV/0!</v>
      </c>
    </row>
    <row r="15" spans="1:4" x14ac:dyDescent="0.25">
      <c r="A15" t="s">
        <v>224</v>
      </c>
      <c r="B15">
        <v>65.699295762703329</v>
      </c>
      <c r="C15" s="6"/>
    </row>
    <row r="16" spans="1:4" x14ac:dyDescent="0.25">
      <c r="A16" t="s">
        <v>225</v>
      </c>
      <c r="B16">
        <v>65.509498092423229</v>
      </c>
      <c r="C16" s="6"/>
    </row>
    <row r="17" spans="1:4" x14ac:dyDescent="0.25">
      <c r="A17" t="s">
        <v>226</v>
      </c>
      <c r="B17">
        <v>69.939685548808072</v>
      </c>
      <c r="C17" s="6"/>
      <c r="D17" s="91" t="e">
        <f>AVERAGE(C15:C17)</f>
        <v>#DIV/0!</v>
      </c>
    </row>
    <row r="18" spans="1:4" x14ac:dyDescent="0.25">
      <c r="A18" t="s">
        <v>227</v>
      </c>
      <c r="B18">
        <v>63.063104503213033</v>
      </c>
      <c r="C18" s="6">
        <f>B18/B6-1</f>
        <v>3.2688867253938492E-2</v>
      </c>
    </row>
    <row r="19" spans="1:4" x14ac:dyDescent="0.25">
      <c r="A19" t="s">
        <v>228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229</v>
      </c>
      <c r="B20">
        <v>69.186649868160288</v>
      </c>
      <c r="C20" s="6">
        <f t="shared" si="0"/>
        <v>6.3799266490760731E-2</v>
      </c>
      <c r="D20" s="91">
        <f>AVERAGE(C18:C20)</f>
        <v>4.8791624259047373E-2</v>
      </c>
    </row>
    <row r="21" spans="1:4" x14ac:dyDescent="0.25">
      <c r="A21" t="s">
        <v>230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231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232</v>
      </c>
      <c r="B23">
        <v>65.790550632761807</v>
      </c>
      <c r="C23" s="6">
        <f t="shared" si="0"/>
        <v>5.5026433080736625E-2</v>
      </c>
      <c r="D23" s="91">
        <f>AVERAGE(C21:C23)</f>
        <v>5.5505614158345949E-2</v>
      </c>
    </row>
    <row r="24" spans="1:4" x14ac:dyDescent="0.25">
      <c r="A24" t="s">
        <v>233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234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235</v>
      </c>
      <c r="B26">
        <v>66.68163425497616</v>
      </c>
      <c r="C26" s="6">
        <f t="shared" si="0"/>
        <v>8.6140889022998657E-2</v>
      </c>
      <c r="D26" s="91">
        <f>AVERAGE(C24:C26)</f>
        <v>8.1610348949901379E-2</v>
      </c>
    </row>
    <row r="27" spans="1:4" x14ac:dyDescent="0.25">
      <c r="A27" t="s">
        <v>236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237</v>
      </c>
      <c r="B28">
        <v>71.987753032520544</v>
      </c>
      <c r="C28" s="6">
        <f t="shared" si="0"/>
        <v>9.8890315583819E-2</v>
      </c>
    </row>
    <row r="29" spans="1:4" x14ac:dyDescent="0.25">
      <c r="A29" t="s">
        <v>238</v>
      </c>
      <c r="B29">
        <v>76.90602443990187</v>
      </c>
      <c r="C29" s="6">
        <f t="shared" si="0"/>
        <v>9.960495012852566E-2</v>
      </c>
      <c r="D29" s="91">
        <f>AVERAGE(C27:C29)</f>
        <v>9.295478300660058E-2</v>
      </c>
    </row>
    <row r="30" spans="1:4" x14ac:dyDescent="0.25">
      <c r="A30" t="s">
        <v>239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240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241</v>
      </c>
      <c r="B32">
        <v>73.007976076183397</v>
      </c>
      <c r="C32" s="6">
        <f t="shared" si="0"/>
        <v>5.5232132431688674E-2</v>
      </c>
      <c r="D32" s="91">
        <f>AVERAGE(C30:C32)</f>
        <v>6.517112880896743E-2</v>
      </c>
    </row>
    <row r="33" spans="1:4" x14ac:dyDescent="0.25">
      <c r="A33" t="s">
        <v>242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243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244</v>
      </c>
      <c r="B35">
        <v>70.551274341907856</v>
      </c>
      <c r="C35" s="6">
        <f t="shared" si="0"/>
        <v>7.2361815843738242E-2</v>
      </c>
      <c r="D35" s="91">
        <f>AVERAGE(C33:C35)</f>
        <v>6.843451083849561E-2</v>
      </c>
    </row>
    <row r="36" spans="1:4" x14ac:dyDescent="0.25">
      <c r="A36" t="s">
        <v>245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246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247</v>
      </c>
      <c r="B38">
        <v>70.749228009272542</v>
      </c>
      <c r="C38" s="6">
        <f t="shared" si="0"/>
        <v>6.1000210923787268E-2</v>
      </c>
      <c r="D38" s="91">
        <f>AVERAGE(C36:C38)</f>
        <v>5.9755520579541622E-2</v>
      </c>
    </row>
    <row r="39" spans="1:4" x14ac:dyDescent="0.25">
      <c r="A39" t="s">
        <v>248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249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250</v>
      </c>
      <c r="B41">
        <v>81.877983401031187</v>
      </c>
      <c r="C41" s="6">
        <f t="shared" si="0"/>
        <v>6.4649798209432285E-2</v>
      </c>
      <c r="D41" s="91">
        <f>AVERAGE(C39:C41)</f>
        <v>5.4560642467808375E-2</v>
      </c>
    </row>
    <row r="42" spans="1:4" x14ac:dyDescent="0.25">
      <c r="A42" t="s">
        <v>251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252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253</v>
      </c>
      <c r="B44">
        <v>77.264458957081658</v>
      </c>
      <c r="C44" s="6">
        <f t="shared" si="0"/>
        <v>5.8301614558615489E-2</v>
      </c>
      <c r="D44" s="91">
        <f>AVERAGE(C42:C44)</f>
        <v>6.1823211852785644E-2</v>
      </c>
    </row>
    <row r="45" spans="1:4" x14ac:dyDescent="0.25">
      <c r="A45" t="s">
        <v>254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255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256</v>
      </c>
      <c r="B47">
        <v>74.559182391998021</v>
      </c>
      <c r="C47" s="6">
        <f t="shared" si="0"/>
        <v>5.6808443043380175E-2</v>
      </c>
      <c r="D47" s="91">
        <f>AVERAGE(C45:C47)</f>
        <v>5.5940882403032299E-2</v>
      </c>
    </row>
    <row r="48" spans="1:4" x14ac:dyDescent="0.25">
      <c r="A48" t="s">
        <v>257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258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259</v>
      </c>
      <c r="B50">
        <v>74.34707915482231</v>
      </c>
      <c r="C50" s="6">
        <f t="shared" si="0"/>
        <v>5.0853574615375763E-2</v>
      </c>
      <c r="D50" s="91">
        <f>AVERAGE(C48:C50)</f>
        <v>4.821597652127152E-2</v>
      </c>
    </row>
    <row r="51" spans="1:4" x14ac:dyDescent="0.25">
      <c r="A51" t="s">
        <v>260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261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262</v>
      </c>
      <c r="B53">
        <v>86.139401374508935</v>
      </c>
      <c r="C53" s="6">
        <f t="shared" si="0"/>
        <v>5.2045956635322854E-2</v>
      </c>
      <c r="D53" s="91">
        <f>AVERAGE(C51:C53)</f>
        <v>6.2307209950336041E-2</v>
      </c>
    </row>
    <row r="54" spans="1:4" x14ac:dyDescent="0.25">
      <c r="A54" t="s">
        <v>263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264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265</v>
      </c>
      <c r="B56">
        <v>82.572062091785682</v>
      </c>
      <c r="C56" s="6">
        <f t="shared" si="0"/>
        <v>6.8693979176793984E-2</v>
      </c>
      <c r="D56" s="91">
        <f>AVERAGE(C54:C56)</f>
        <v>5.7757955725892852E-2</v>
      </c>
    </row>
    <row r="57" spans="1:4" x14ac:dyDescent="0.25">
      <c r="A57" t="s">
        <v>266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267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268</v>
      </c>
      <c r="B59">
        <v>79.039433446049642</v>
      </c>
      <c r="C59" s="6">
        <f t="shared" si="0"/>
        <v>6.0089862982892095E-2</v>
      </c>
      <c r="D59" s="91">
        <f>AVERAGE(C57:C59)</f>
        <v>5.7536635378060273E-2</v>
      </c>
    </row>
    <row r="60" spans="1:4" x14ac:dyDescent="0.25">
      <c r="A60" t="s">
        <v>269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270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271</v>
      </c>
      <c r="B62">
        <v>77.846505339642121</v>
      </c>
      <c r="C62" s="6">
        <f t="shared" si="0"/>
        <v>4.7068778284248491E-2</v>
      </c>
      <c r="D62" s="91">
        <f>AVERAGE(C60:C62)</f>
        <v>4.2515189753597284E-2</v>
      </c>
    </row>
    <row r="63" spans="1:4" x14ac:dyDescent="0.25">
      <c r="A63" t="s">
        <v>272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273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274</v>
      </c>
      <c r="B65">
        <v>90.9271967079234</v>
      </c>
      <c r="C65" s="6">
        <f t="shared" si="0"/>
        <v>5.5581943419812374E-2</v>
      </c>
      <c r="D65" s="91">
        <f>AVERAGE(C63:C65)</f>
        <v>4.8532091480967786E-2</v>
      </c>
    </row>
    <row r="66" spans="1:4" x14ac:dyDescent="0.25">
      <c r="A66" t="s">
        <v>275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276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277</v>
      </c>
      <c r="B68">
        <v>85.402554140898999</v>
      </c>
      <c r="C68" s="6">
        <f t="shared" si="0"/>
        <v>3.42790524713672E-2</v>
      </c>
      <c r="D68" s="91">
        <f>AVERAGE(C66:C68)</f>
        <v>5.4183520442553222E-2</v>
      </c>
    </row>
    <row r="69" spans="1:4" x14ac:dyDescent="0.25">
      <c r="A69" t="s">
        <v>278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279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280</v>
      </c>
      <c r="B71">
        <v>82.885537170820797</v>
      </c>
      <c r="C71" s="6">
        <f t="shared" si="0"/>
        <v>4.8660567985933323E-2</v>
      </c>
      <c r="D71" s="91">
        <f>AVERAGE(C69:C71)</f>
        <v>4.5707912998341316E-2</v>
      </c>
    </row>
    <row r="72" spans="1:4" x14ac:dyDescent="0.25">
      <c r="A72" t="s">
        <v>281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282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283</v>
      </c>
      <c r="B74">
        <v>80.045748310859693</v>
      </c>
      <c r="C74" s="6">
        <f t="shared" si="0"/>
        <v>2.8251017327268979E-2</v>
      </c>
      <c r="D74" s="91">
        <f>AVERAGE(C72:C74)</f>
        <v>3.849821968309497E-2</v>
      </c>
    </row>
    <row r="75" spans="1:4" x14ac:dyDescent="0.25">
      <c r="A75" t="s">
        <v>284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285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286</v>
      </c>
      <c r="B77">
        <v>89.1056542686797</v>
      </c>
      <c r="C77" s="6">
        <f t="shared" si="0"/>
        <v>-2.0032976988115681E-2</v>
      </c>
      <c r="D77" s="91">
        <f>AVERAGE(C75:C77)</f>
        <v>-2.256997400794917E-3</v>
      </c>
    </row>
    <row r="78" spans="1:4" x14ac:dyDescent="0.25">
      <c r="A78" t="s">
        <v>287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288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289</v>
      </c>
      <c r="B80">
        <v>83.5335555994386</v>
      </c>
      <c r="C80" s="6">
        <f t="shared" si="0"/>
        <v>-2.1884574299462778E-2</v>
      </c>
      <c r="D80" s="91">
        <f>AVERAGE(C78:C80)</f>
        <v>-2.6819350934528252E-2</v>
      </c>
    </row>
    <row r="81" spans="1:4" x14ac:dyDescent="0.25">
      <c r="A81" t="s">
        <v>290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291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292</v>
      </c>
      <c r="B83">
        <v>79.736290258952707</v>
      </c>
      <c r="C83" s="6">
        <f t="shared" ref="C83:C146" si="1">B83/B71-1</f>
        <v>-3.7995131833165718E-2</v>
      </c>
      <c r="D83" s="91">
        <f>AVERAGE(C81:C83)</f>
        <v>-3.4432809993068858E-2</v>
      </c>
    </row>
    <row r="84" spans="1:4" x14ac:dyDescent="0.25">
      <c r="A84" t="s">
        <v>293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294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295</v>
      </c>
      <c r="B86">
        <v>79.915080349030603</v>
      </c>
      <c r="C86" s="6">
        <f t="shared" si="1"/>
        <v>-1.632416019419769E-3</v>
      </c>
      <c r="D86" s="91">
        <f>AVERAGE(C84:C86)</f>
        <v>-9.52167898464488E-3</v>
      </c>
    </row>
    <row r="87" spans="1:4" x14ac:dyDescent="0.25">
      <c r="A87" t="s">
        <v>296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297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298</v>
      </c>
      <c r="B89">
        <v>90.536881651713202</v>
      </c>
      <c r="C89" s="6">
        <f t="shared" si="1"/>
        <v>1.6062138758534017E-2</v>
      </c>
      <c r="D89" s="91">
        <f>AVERAGE(C87:C89)</f>
        <v>7.0927432442270399E-3</v>
      </c>
    </row>
    <row r="90" spans="1:4" x14ac:dyDescent="0.25">
      <c r="A90" t="s">
        <v>299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300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301</v>
      </c>
      <c r="B92">
        <v>83.666745402318298</v>
      </c>
      <c r="C92" s="6">
        <f t="shared" si="1"/>
        <v>1.5944467097555037E-3</v>
      </c>
      <c r="D92" s="91">
        <f>AVERAGE(C90:C92)</f>
        <v>2.244109945608767E-2</v>
      </c>
    </row>
    <row r="93" spans="1:4" x14ac:dyDescent="0.25">
      <c r="A93" t="s">
        <v>302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303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304</v>
      </c>
      <c r="B95">
        <v>84.953013952844302</v>
      </c>
      <c r="C95" s="6">
        <f t="shared" si="1"/>
        <v>6.542471034142272E-2</v>
      </c>
      <c r="D95" s="91">
        <f>AVERAGE(C93:C95)</f>
        <v>6.2259087326234752E-2</v>
      </c>
    </row>
    <row r="96" spans="1:4" x14ac:dyDescent="0.25">
      <c r="A96" t="s">
        <v>305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306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307</v>
      </c>
      <c r="B98">
        <v>85.058511677701404</v>
      </c>
      <c r="C98" s="6">
        <f t="shared" si="1"/>
        <v>6.4361210752798659E-2</v>
      </c>
      <c r="D98" s="91">
        <f>AVERAGE(C96:C98)</f>
        <v>7.4273659183466581E-2</v>
      </c>
    </row>
    <row r="99" spans="1:4" x14ac:dyDescent="0.25">
      <c r="A99" t="s">
        <v>308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309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310</v>
      </c>
      <c r="B101">
        <v>97.260339769442893</v>
      </c>
      <c r="C101" s="6">
        <f t="shared" si="1"/>
        <v>7.4262090709001916E-2</v>
      </c>
      <c r="D101" s="91">
        <f>AVERAGE(C99:C101)</f>
        <v>7.385752787359541E-2</v>
      </c>
    </row>
    <row r="102" spans="1:4" x14ac:dyDescent="0.25">
      <c r="A102" t="s">
        <v>311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312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313</v>
      </c>
      <c r="B104">
        <v>94.235408991466301</v>
      </c>
      <c r="C104" s="6">
        <f t="shared" si="1"/>
        <v>0.1263185694427067</v>
      </c>
      <c r="D104" s="91">
        <f>AVERAGE(C102:C104)</f>
        <v>8.8866109618067693E-2</v>
      </c>
    </row>
    <row r="105" spans="1:4" x14ac:dyDescent="0.25">
      <c r="A105" t="s">
        <v>314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315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316</v>
      </c>
      <c r="B107">
        <v>89.815001954550993</v>
      </c>
      <c r="C107" s="6">
        <f t="shared" si="1"/>
        <v>5.7231495099226093E-2</v>
      </c>
      <c r="D107" s="91">
        <f>AVERAGE(C105:C107)</f>
        <v>6.6638456876132457E-2</v>
      </c>
    </row>
    <row r="108" spans="1:4" x14ac:dyDescent="0.25">
      <c r="A108" t="s">
        <v>317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318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319</v>
      </c>
      <c r="B110">
        <v>88.967125517750901</v>
      </c>
      <c r="C110" s="6">
        <f t="shared" si="1"/>
        <v>4.5952060093171987E-2</v>
      </c>
      <c r="D110" s="91">
        <f>AVERAGE(C108:C110)</f>
        <v>4.1758233915639563E-2</v>
      </c>
    </row>
    <row r="111" spans="1:4" x14ac:dyDescent="0.25">
      <c r="A111" t="s">
        <v>320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321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322</v>
      </c>
      <c r="B113">
        <v>103.328687246046</v>
      </c>
      <c r="C113" s="6">
        <f t="shared" si="1"/>
        <v>6.2392826212495534E-2</v>
      </c>
      <c r="D113" s="91">
        <f>AVERAGE(C111:C113)</f>
        <v>4.8728065694014409E-2</v>
      </c>
    </row>
    <row r="114" spans="1:4" x14ac:dyDescent="0.25">
      <c r="A114" t="s">
        <v>323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324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325</v>
      </c>
      <c r="B116">
        <v>98.082013487866604</v>
      </c>
      <c r="C116" s="6">
        <f t="shared" si="1"/>
        <v>4.0819099079292487E-2</v>
      </c>
      <c r="D116" s="91">
        <f>AVERAGE(C114:C116)</f>
        <v>5.1651816223580026E-2</v>
      </c>
    </row>
    <row r="117" spans="1:4" x14ac:dyDescent="0.25">
      <c r="A117" t="s">
        <v>326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327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328</v>
      </c>
      <c r="B119">
        <v>95.298739020784495</v>
      </c>
      <c r="C119" s="6">
        <f t="shared" si="1"/>
        <v>6.105591434500468E-2</v>
      </c>
      <c r="D119" s="91">
        <f>AVERAGE(C117:C119)</f>
        <v>5.3485987380949895E-2</v>
      </c>
    </row>
    <row r="120" spans="1:4" x14ac:dyDescent="0.25">
      <c r="A120" t="s">
        <v>329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330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331</v>
      </c>
      <c r="B122">
        <v>92.368760222143905</v>
      </c>
      <c r="C122" s="6">
        <f t="shared" si="1"/>
        <v>3.8234737658398465E-2</v>
      </c>
      <c r="D122" s="91">
        <f>AVERAGE(C120:C122)</f>
        <v>5.5818385870716268E-2</v>
      </c>
    </row>
    <row r="123" spans="1:4" x14ac:dyDescent="0.25">
      <c r="A123" t="s">
        <v>332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333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334</v>
      </c>
      <c r="B125">
        <v>107.178810401916</v>
      </c>
      <c r="C125" s="6">
        <f t="shared" si="1"/>
        <v>3.7260931678170683E-2</v>
      </c>
      <c r="D125" s="91">
        <f>AVERAGE(C123:C125)</f>
        <v>5.2975169251165376E-2</v>
      </c>
    </row>
    <row r="126" spans="1:4" x14ac:dyDescent="0.25">
      <c r="A126" t="s">
        <v>335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336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337</v>
      </c>
      <c r="B128">
        <v>102.13945802823</v>
      </c>
      <c r="C128" s="6">
        <f t="shared" si="1"/>
        <v>4.1367875679523269E-2</v>
      </c>
      <c r="D128" s="91">
        <f>AVERAGE(C126:C128)</f>
        <v>4.7112449652398171E-2</v>
      </c>
    </row>
    <row r="129" spans="1:4" x14ac:dyDescent="0.25">
      <c r="A129" t="s">
        <v>338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339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340</v>
      </c>
      <c r="B131">
        <v>98.302940885846397</v>
      </c>
      <c r="C131" s="6">
        <f t="shared" si="1"/>
        <v>3.1524046340284606E-2</v>
      </c>
      <c r="D131" s="91">
        <f>AVERAGE(C129:C131)</f>
        <v>4.5688370045758875E-2</v>
      </c>
    </row>
    <row r="132" spans="1:4" x14ac:dyDescent="0.25">
      <c r="A132" t="s">
        <v>341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342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343</v>
      </c>
      <c r="B134">
        <v>95.654384788538806</v>
      </c>
      <c r="C134" s="6">
        <f t="shared" si="1"/>
        <v>3.5570733638657481E-2</v>
      </c>
      <c r="D134" s="91">
        <f>AVERAGE(C132:C134)</f>
        <v>3.8816102493345474E-2</v>
      </c>
    </row>
    <row r="135" spans="1:4" x14ac:dyDescent="0.25">
      <c r="A135" t="s">
        <v>344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345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346</v>
      </c>
      <c r="B137">
        <v>111.549875960413</v>
      </c>
      <c r="C137" s="6">
        <f t="shared" si="1"/>
        <v>4.0782926607467518E-2</v>
      </c>
      <c r="D137" s="91">
        <f>AVERAGE(C135:C137)</f>
        <v>3.0901090836838119E-2</v>
      </c>
    </row>
    <row r="138" spans="1:4" x14ac:dyDescent="0.25">
      <c r="A138" t="s">
        <v>347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348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349</v>
      </c>
      <c r="B140">
        <v>105.65898383550299</v>
      </c>
      <c r="C140" s="6">
        <f t="shared" si="1"/>
        <v>3.4458042711566383E-2</v>
      </c>
      <c r="D140" s="91">
        <f>AVERAGE(C138:C140)</f>
        <v>3.0217055486860007E-2</v>
      </c>
    </row>
    <row r="141" spans="1:4" x14ac:dyDescent="0.25">
      <c r="A141" t="s">
        <v>350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351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352</v>
      </c>
      <c r="B143">
        <v>99.3016696450631</v>
      </c>
      <c r="C143" s="6">
        <f t="shared" si="1"/>
        <v>1.0159703770983519E-2</v>
      </c>
      <c r="D143" s="91">
        <f>AVERAGE(C141:C143)</f>
        <v>1.4843220623793174E-2</v>
      </c>
    </row>
    <row r="144" spans="1:4" x14ac:dyDescent="0.25">
      <c r="A144" t="s">
        <v>353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354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355</v>
      </c>
      <c r="B146">
        <v>98.070214021681906</v>
      </c>
      <c r="C146" s="6">
        <f t="shared" si="1"/>
        <v>2.5255812773075981E-2</v>
      </c>
      <c r="D146" s="91">
        <f>AVERAGE(C144:C146)</f>
        <v>1.0182634708980546E-2</v>
      </c>
    </row>
    <row r="147" spans="1:4" x14ac:dyDescent="0.25">
      <c r="A147" t="s">
        <v>356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357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358</v>
      </c>
      <c r="B149">
        <v>113.92562458746499</v>
      </c>
      <c r="C149" s="6">
        <f t="shared" si="2"/>
        <v>2.1297635757973499E-2</v>
      </c>
      <c r="D149" s="91">
        <f>AVERAGE(C147:C149)</f>
        <v>1.5835006613877711E-2</v>
      </c>
    </row>
    <row r="150" spans="1:4" x14ac:dyDescent="0.25">
      <c r="A150" t="s">
        <v>359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360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361</v>
      </c>
      <c r="B152">
        <v>108.046760762763</v>
      </c>
      <c r="C152" s="6">
        <f t="shared" si="2"/>
        <v>2.2598901111688274E-2</v>
      </c>
      <c r="D152" s="91">
        <f>AVERAGE(C150:C152)</f>
        <v>2.3483196585754335E-2</v>
      </c>
    </row>
    <row r="153" spans="1:4" x14ac:dyDescent="0.25">
      <c r="A153" t="s">
        <v>362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363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364</v>
      </c>
      <c r="B155">
        <v>102.144472898195</v>
      </c>
      <c r="C155" s="6">
        <f t="shared" si="2"/>
        <v>2.8627950197544827E-2</v>
      </c>
      <c r="D155" s="91">
        <f>AVERAGE(C153:C155)</f>
        <v>2.504686287167875E-2</v>
      </c>
    </row>
    <row r="156" spans="1:4" x14ac:dyDescent="0.25">
      <c r="A156" t="s">
        <v>365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366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367</v>
      </c>
      <c r="B158">
        <v>100.660248367691</v>
      </c>
      <c r="C158" s="6">
        <f t="shared" si="2"/>
        <v>2.6409999935724349E-2</v>
      </c>
      <c r="D158" s="91">
        <f>AVERAGE(C156:C158)</f>
        <v>2.221441745327361E-2</v>
      </c>
    </row>
    <row r="159" spans="1:4" x14ac:dyDescent="0.25">
      <c r="A159" t="s">
        <v>368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369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370</v>
      </c>
      <c r="B161">
        <v>116.587642046244</v>
      </c>
      <c r="C161" s="6">
        <f t="shared" si="2"/>
        <v>2.3366274869401904E-2</v>
      </c>
      <c r="D161" s="91">
        <f>AVERAGE(C159:C161)</f>
        <v>2.1472524374629803E-2</v>
      </c>
    </row>
    <row r="162" spans="1:4" x14ac:dyDescent="0.25">
      <c r="A162" t="s">
        <v>371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372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373</v>
      </c>
      <c r="B164">
        <v>110.90568267210701</v>
      </c>
      <c r="C164" s="6">
        <f t="shared" si="2"/>
        <v>2.6460042755203972E-2</v>
      </c>
      <c r="D164" s="91">
        <f>AVERAGE(C162:C164)</f>
        <v>2.767893900105271E-2</v>
      </c>
    </row>
    <row r="165" spans="1:4" x14ac:dyDescent="0.25">
      <c r="A165" t="s">
        <v>374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375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376</v>
      </c>
      <c r="B167">
        <v>102.851933590469</v>
      </c>
      <c r="C167" s="6">
        <f t="shared" si="2"/>
        <v>6.9260790349283674E-3</v>
      </c>
      <c r="D167" s="91">
        <f>AVERAGE(C165:C167)</f>
        <v>8.809904468379667E-3</v>
      </c>
    </row>
    <row r="168" spans="1:4" x14ac:dyDescent="0.25">
      <c r="A168" t="s">
        <v>377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378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379</v>
      </c>
      <c r="B170">
        <v>101.46975812859699</v>
      </c>
      <c r="C170" s="6">
        <f t="shared" si="2"/>
        <v>8.0420004324748273E-3</v>
      </c>
      <c r="D170" s="91">
        <f>AVERAGE(C168:C170)</f>
        <v>1.1957176143818637E-2</v>
      </c>
    </row>
    <row r="171" spans="1:4" x14ac:dyDescent="0.25">
      <c r="A171" t="s">
        <v>380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381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382</v>
      </c>
      <c r="B173">
        <v>117.314630324082</v>
      </c>
      <c r="C173" s="6">
        <f t="shared" si="2"/>
        <v>6.2355517709986596E-3</v>
      </c>
      <c r="D173" s="91">
        <f>AVERAGE(C171:C173)</f>
        <v>3.1335833216402285E-3</v>
      </c>
    </row>
    <row r="174" spans="1:4" x14ac:dyDescent="0.25">
      <c r="A174" t="s">
        <v>383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384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385</v>
      </c>
      <c r="B176">
        <v>110.891409416426</v>
      </c>
      <c r="C176" s="6">
        <f t="shared" si="2"/>
        <v>-1.2869724379416247E-4</v>
      </c>
      <c r="D176" s="91">
        <f>AVERAGE(C174:C176)</f>
        <v>-4.3710261708175269E-3</v>
      </c>
    </row>
    <row r="177" spans="1:4" x14ac:dyDescent="0.25">
      <c r="A177" t="s">
        <v>386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387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388</v>
      </c>
      <c r="B179">
        <v>103.871598136435</v>
      </c>
      <c r="C179" s="6">
        <f t="shared" si="2"/>
        <v>9.9139074042695619E-3</v>
      </c>
      <c r="D179" s="91">
        <f>AVERAGE(C177:C179)</f>
        <v>5.3837626890343993E-3</v>
      </c>
    </row>
    <row r="180" spans="1:4" x14ac:dyDescent="0.25">
      <c r="A180" t="s">
        <v>389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390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391</v>
      </c>
      <c r="B182">
        <v>103.843340328387</v>
      </c>
      <c r="C182" s="6">
        <f t="shared" si="2"/>
        <v>2.3392015942147681E-2</v>
      </c>
      <c r="D182" s="91">
        <f>AVERAGE(C180:C182)</f>
        <v>2.5231396805233636E-2</v>
      </c>
    </row>
    <row r="183" spans="1:4" x14ac:dyDescent="0.25">
      <c r="A183" t="s">
        <v>392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393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394</v>
      </c>
      <c r="B185">
        <v>120.58224495322899</v>
      </c>
      <c r="C185" s="6">
        <f t="shared" si="2"/>
        <v>2.7853428171066064E-2</v>
      </c>
      <c r="D185" s="91">
        <f>AVERAGE(C183:C185)</f>
        <v>3.2667477628578689E-2</v>
      </c>
    </row>
    <row r="186" spans="1:4" x14ac:dyDescent="0.25">
      <c r="A186" s="94" t="s">
        <v>395</v>
      </c>
      <c r="B186" s="94">
        <v>107.74753963826799</v>
      </c>
      <c r="C186" s="90">
        <f t="shared" si="2"/>
        <v>3.4709419723924384E-2</v>
      </c>
    </row>
    <row r="187" spans="1:4" x14ac:dyDescent="0.25">
      <c r="A187" s="89" t="s">
        <v>396</v>
      </c>
      <c r="B187" s="89">
        <v>103.070467187985</v>
      </c>
      <c r="C187" s="90">
        <f t="shared" si="2"/>
        <v>5.0834882841659601E-2</v>
      </c>
    </row>
    <row r="188" spans="1:4" x14ac:dyDescent="0.25">
      <c r="A188" s="89" t="s">
        <v>397</v>
      </c>
      <c r="B188" s="89">
        <v>114.522073450668</v>
      </c>
      <c r="C188" s="90">
        <f t="shared" si="2"/>
        <v>3.2740715023360512E-2</v>
      </c>
      <c r="D188" s="91">
        <f>AVERAGE(C186:C188)</f>
        <v>3.9428339196314832E-2</v>
      </c>
    </row>
    <row r="189" spans="1:4" x14ac:dyDescent="0.25">
      <c r="A189" s="92" t="s">
        <v>398</v>
      </c>
      <c r="B189" s="92">
        <v>110.032392077396</v>
      </c>
      <c r="C189" s="93">
        <f t="shared" si="2"/>
        <v>4.487730709033988E-2</v>
      </c>
    </row>
    <row r="190" spans="1:4" x14ac:dyDescent="0.25">
      <c r="A190" s="92" t="s">
        <v>399</v>
      </c>
      <c r="B190" s="92">
        <v>110.822117092483</v>
      </c>
      <c r="C190" s="93">
        <f t="shared" si="2"/>
        <v>3.6898611392267355E-2</v>
      </c>
    </row>
    <row r="191" spans="1:4" x14ac:dyDescent="0.25">
      <c r="A191" s="92" t="s">
        <v>400</v>
      </c>
      <c r="B191" s="92">
        <v>108.489686461638</v>
      </c>
      <c r="C191" s="93">
        <f t="shared" si="2"/>
        <v>4.4459586721070421E-2</v>
      </c>
      <c r="D191" s="91">
        <f>AVERAGE(C189:C191)</f>
        <v>4.2078501734559216E-2</v>
      </c>
    </row>
    <row r="192" spans="1:4" x14ac:dyDescent="0.25">
      <c r="A192" s="92" t="s">
        <v>401</v>
      </c>
      <c r="B192" s="92">
        <v>108.468304140911</v>
      </c>
      <c r="C192" s="93">
        <f t="shared" si="2"/>
        <v>3.7477860169066846E-2</v>
      </c>
    </row>
    <row r="193" spans="1:11" x14ac:dyDescent="0.25">
      <c r="A193" s="92" t="s">
        <v>402</v>
      </c>
      <c r="B193" s="92">
        <v>109.054660283142</v>
      </c>
      <c r="C193" s="93">
        <f t="shared" si="2"/>
        <v>3.3835938978671543E-2</v>
      </c>
    </row>
    <row r="194" spans="1:11" x14ac:dyDescent="0.25">
      <c r="A194" s="92" t="s">
        <v>403</v>
      </c>
      <c r="B194" s="92">
        <v>107.861788104271</v>
      </c>
      <c r="C194" s="93">
        <f t="shared" si="2"/>
        <v>3.8697212196529218E-2</v>
      </c>
      <c r="D194" s="91">
        <f>AVERAGE(C192:C194)</f>
        <v>3.6670337114755869E-2</v>
      </c>
      <c r="I194" t="s">
        <v>229</v>
      </c>
      <c r="J194">
        <v>4.8791624259047373E-2</v>
      </c>
      <c r="K194">
        <f>J194*100</f>
        <v>4.8791624259047373</v>
      </c>
    </row>
    <row r="195" spans="1:11" x14ac:dyDescent="0.25">
      <c r="A195" s="92" t="s">
        <v>404</v>
      </c>
      <c r="B195" s="92">
        <v>111.49292339178599</v>
      </c>
      <c r="C195" s="93">
        <f t="shared" si="2"/>
        <v>3.9376165907153204E-2</v>
      </c>
      <c r="I195" t="s">
        <v>232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235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238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241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244</v>
      </c>
      <c r="J199">
        <v>6.843451083849561E-2</v>
      </c>
      <c r="K199">
        <f t="shared" si="3"/>
        <v>6.843451083849561</v>
      </c>
    </row>
    <row r="200" spans="1:11" x14ac:dyDescent="0.25">
      <c r="I200" t="s">
        <v>247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250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253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256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259</v>
      </c>
      <c r="J204">
        <v>4.821597652127152E-2</v>
      </c>
      <c r="K204">
        <f t="shared" si="3"/>
        <v>4.821597652127152</v>
      </c>
    </row>
    <row r="205" spans="1:11" x14ac:dyDescent="0.25">
      <c r="I205" t="s">
        <v>262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265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268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271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274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277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280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283</v>
      </c>
      <c r="J212">
        <v>3.849821968309497E-2</v>
      </c>
      <c r="K212">
        <f t="shared" si="3"/>
        <v>3.849821968309497</v>
      </c>
    </row>
    <row r="213" spans="9:11" x14ac:dyDescent="0.25">
      <c r="I213" t="s">
        <v>286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289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292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295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298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301</v>
      </c>
      <c r="J218">
        <v>2.244109945608767E-2</v>
      </c>
      <c r="K218">
        <f t="shared" si="3"/>
        <v>2.2441099456087672</v>
      </c>
    </row>
    <row r="219" spans="9:11" x14ac:dyDescent="0.25">
      <c r="I219" t="s">
        <v>304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307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310</v>
      </c>
      <c r="J221">
        <v>7.385752787359541E-2</v>
      </c>
      <c r="K221">
        <f t="shared" si="3"/>
        <v>7.3857527873595412</v>
      </c>
    </row>
    <row r="222" spans="9:11" x14ac:dyDescent="0.25">
      <c r="I222" t="s">
        <v>313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316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319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322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325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328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331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334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337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340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343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346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349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352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355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358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361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364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367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370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373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376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379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382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385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388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391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394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397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400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403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80" zoomScaleNormal="80" workbookViewId="0">
      <pane xSplit="1" ySplit="1" topLeftCell="B77" activePane="bottomRight" state="frozen"/>
      <selection activeCell="J47" sqref="J47"/>
      <selection pane="topRight" activeCell="J47" sqref="J47"/>
      <selection pane="bottomLeft" activeCell="J47" sqref="J47"/>
      <selection pane="bottomRight" activeCell="E97" sqref="E97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108</v>
      </c>
      <c r="C1" t="s">
        <v>109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84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84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84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84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84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84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84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84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84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84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84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84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84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84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84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84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84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84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84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84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84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84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84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84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84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84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84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84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84">
        <f t="shared" si="0"/>
        <v>4.9395072858263944</v>
      </c>
      <c r="D42" s="29"/>
      <c r="E42" s="84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84">
        <f t="shared" si="0"/>
        <v>6.2832331146176257</v>
      </c>
      <c r="D43" s="29"/>
      <c r="E43" s="84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84">
        <f t="shared" si="0"/>
        <v>8.2007964167331693</v>
      </c>
      <c r="D44" s="29"/>
      <c r="E44" s="84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84">
        <f t="shared" si="0"/>
        <v>9.3099185426205757</v>
      </c>
      <c r="D45" s="29"/>
      <c r="E45" s="84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84">
        <f t="shared" si="0"/>
        <v>6.3316459277691362</v>
      </c>
      <c r="D46" s="29"/>
      <c r="E46" s="84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84">
        <f t="shared" si="0"/>
        <v>5.9021519301356351</v>
      </c>
      <c r="D47" s="29"/>
      <c r="E47" s="84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84">
        <f t="shared" si="0"/>
        <v>5.1913436861266815</v>
      </c>
      <c r="D48" s="29"/>
      <c r="E48" s="84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84">
        <f t="shared" si="0"/>
        <v>5.5698766777965814</v>
      </c>
      <c r="D49" s="29"/>
      <c r="E49" s="84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84">
        <f t="shared" si="0"/>
        <v>6.1151122452332896</v>
      </c>
      <c r="D50" s="29"/>
      <c r="E50" s="84">
        <v>6.182321185278564</v>
      </c>
      <c r="F50" s="29"/>
      <c r="G50" s="29"/>
    </row>
    <row r="51" spans="1:7" x14ac:dyDescent="0.25">
      <c r="A51" s="79">
        <v>38869</v>
      </c>
      <c r="B51" s="5">
        <f>quarterly!E67</f>
        <v>25963.106635270899</v>
      </c>
      <c r="C51" s="85">
        <f t="shared" si="0"/>
        <v>6.7113011365025788</v>
      </c>
      <c r="D51" s="29"/>
      <c r="E51" s="84">
        <v>5.5940882403032299</v>
      </c>
      <c r="F51" s="29"/>
      <c r="G51" s="29"/>
    </row>
    <row r="52" spans="1:7" x14ac:dyDescent="0.25">
      <c r="A52" s="79">
        <v>38961</v>
      </c>
      <c r="B52" s="5">
        <f>quarterly!E68</f>
        <v>25509.402727771299</v>
      </c>
      <c r="C52" s="85">
        <f t="shared" si="0"/>
        <v>6.0159580436806914</v>
      </c>
      <c r="D52" s="29"/>
      <c r="E52" s="84">
        <v>4.821597652127152</v>
      </c>
      <c r="F52" s="29"/>
      <c r="G52" s="29"/>
    </row>
    <row r="53" spans="1:7" x14ac:dyDescent="0.25">
      <c r="A53" s="79">
        <v>39052</v>
      </c>
      <c r="B53" s="5">
        <f>quarterly!E69</f>
        <v>27920.846908957901</v>
      </c>
      <c r="C53" s="85">
        <f t="shared" si="0"/>
        <v>6.4122587228630845</v>
      </c>
      <c r="D53" s="29"/>
      <c r="E53" s="84">
        <v>6.2307209950336038</v>
      </c>
      <c r="F53" s="29"/>
      <c r="G53" s="29"/>
    </row>
    <row r="54" spans="1:7" x14ac:dyDescent="0.25">
      <c r="A54" s="79">
        <v>39142</v>
      </c>
      <c r="B54" s="5">
        <f>quarterly!E70</f>
        <v>26843.986326082199</v>
      </c>
      <c r="C54" s="85">
        <f t="shared" si="0"/>
        <v>5.6975813864588165</v>
      </c>
      <c r="D54" s="29"/>
      <c r="E54" s="84">
        <v>5.7757955725892849</v>
      </c>
      <c r="F54" s="29"/>
      <c r="G54" s="29"/>
    </row>
    <row r="55" spans="1:7" x14ac:dyDescent="0.25">
      <c r="A55" s="79">
        <v>39234</v>
      </c>
      <c r="B55" s="5">
        <f>quarterly!E71</f>
        <v>27396.6718965949</v>
      </c>
      <c r="C55" s="85">
        <f t="shared" si="0"/>
        <v>5.5215474845236923</v>
      </c>
      <c r="D55" s="29"/>
      <c r="E55" s="84">
        <v>5.7536635378060277</v>
      </c>
      <c r="F55" s="29"/>
      <c r="G55" s="29"/>
    </row>
    <row r="56" spans="1:7" x14ac:dyDescent="0.25">
      <c r="A56" s="79">
        <v>39326</v>
      </c>
      <c r="B56" s="5">
        <f>quarterly!E72</f>
        <v>26615.188703149699</v>
      </c>
      <c r="C56" s="85">
        <f t="shared" si="0"/>
        <v>4.3348171934051827</v>
      </c>
      <c r="D56" s="29"/>
      <c r="E56" s="84">
        <v>4.251518975359728</v>
      </c>
      <c r="F56" s="29"/>
      <c r="G56" s="29"/>
    </row>
    <row r="57" spans="1:7" x14ac:dyDescent="0.25">
      <c r="A57" s="79">
        <v>39417</v>
      </c>
      <c r="B57" s="5">
        <f>quarterly!E73</f>
        <v>29074.788164142399</v>
      </c>
      <c r="C57" s="85">
        <f t="shared" si="0"/>
        <v>4.1329020532478111</v>
      </c>
      <c r="D57" s="29"/>
      <c r="E57" s="84">
        <v>4.8532091480967789</v>
      </c>
      <c r="F57" s="29"/>
      <c r="G57" s="29"/>
    </row>
    <row r="58" spans="1:7" x14ac:dyDescent="0.25">
      <c r="A58" s="79">
        <v>39508</v>
      </c>
      <c r="B58" s="5">
        <f>quarterly!E74</f>
        <v>28286.463907411598</v>
      </c>
      <c r="C58" s="85">
        <f t="shared" si="0"/>
        <v>5.3735595146234161</v>
      </c>
      <c r="D58" s="29"/>
      <c r="E58" s="84">
        <v>5.4183520442553226</v>
      </c>
      <c r="F58" s="29"/>
      <c r="G58" s="29"/>
    </row>
    <row r="59" spans="1:7" x14ac:dyDescent="0.25">
      <c r="A59" s="79">
        <v>39600</v>
      </c>
      <c r="B59" s="5">
        <f>quarterly!E75</f>
        <v>28663.323673732801</v>
      </c>
      <c r="C59" s="85">
        <f t="shared" si="0"/>
        <v>4.6233782771816667</v>
      </c>
      <c r="D59" s="29"/>
      <c r="E59" s="84">
        <v>4.5707912998341316</v>
      </c>
      <c r="F59" s="29"/>
      <c r="G59" s="29"/>
    </row>
    <row r="60" spans="1:7" x14ac:dyDescent="0.25">
      <c r="A60" s="79">
        <v>39692</v>
      </c>
      <c r="B60" s="5">
        <f>quarterly!E76</f>
        <v>27526.563160400099</v>
      </c>
      <c r="C60" s="85">
        <f t="shared" si="0"/>
        <v>3.4242644957935164</v>
      </c>
      <c r="D60" s="29"/>
      <c r="E60" s="84">
        <v>3.849821968309497</v>
      </c>
      <c r="F60" s="29"/>
      <c r="G60" s="29"/>
    </row>
    <row r="61" spans="1:7" x14ac:dyDescent="0.25">
      <c r="A61" s="79">
        <v>39783</v>
      </c>
      <c r="B61" s="5">
        <f>quarterly!E77</f>
        <v>29334.319701292399</v>
      </c>
      <c r="C61" s="85">
        <f t="shared" si="0"/>
        <v>0.8926343183819796</v>
      </c>
      <c r="D61" s="29"/>
      <c r="E61" s="84">
        <v>-0.2256997400794917</v>
      </c>
      <c r="F61" s="29"/>
      <c r="G61" s="29"/>
    </row>
    <row r="62" spans="1:7" x14ac:dyDescent="0.25">
      <c r="A62" s="79">
        <v>39873</v>
      </c>
      <c r="B62" s="5">
        <f>quarterly!E78</f>
        <v>27495.012130089199</v>
      </c>
      <c r="C62" s="85">
        <f t="shared" si="0"/>
        <v>-2.7979876873723497</v>
      </c>
      <c r="D62" s="29"/>
      <c r="E62" s="84">
        <v>-2.6819350934528252</v>
      </c>
      <c r="F62" s="29"/>
      <c r="G62" s="29"/>
    </row>
    <row r="63" spans="1:7" x14ac:dyDescent="0.25">
      <c r="A63" s="79">
        <v>39965</v>
      </c>
      <c r="B63" s="5">
        <f>quarterly!E79</f>
        <v>27662.313560567902</v>
      </c>
      <c r="C63" s="85">
        <f t="shared" si="0"/>
        <v>-3.4923030021191459</v>
      </c>
      <c r="D63" s="29"/>
      <c r="E63" s="84">
        <v>-3.4432809993068858</v>
      </c>
      <c r="F63" s="29"/>
      <c r="G63" s="29"/>
    </row>
    <row r="64" spans="1:7" x14ac:dyDescent="0.25">
      <c r="A64" s="79">
        <v>40057</v>
      </c>
      <c r="B64" s="5">
        <f>quarterly!E80</f>
        <v>27250.876367142999</v>
      </c>
      <c r="C64" s="85">
        <f t="shared" si="0"/>
        <v>-1.0015300190243326</v>
      </c>
      <c r="D64" s="29"/>
      <c r="E64" s="84">
        <v>-0.95216789846448802</v>
      </c>
      <c r="F64" s="29"/>
      <c r="G64" s="29"/>
    </row>
    <row r="65" spans="1:7" x14ac:dyDescent="0.25">
      <c r="A65" s="79">
        <v>40148</v>
      </c>
      <c r="B65" s="5">
        <f>quarterly!E81</f>
        <v>29622.1969876066</v>
      </c>
      <c r="C65" s="85">
        <f t="shared" si="0"/>
        <v>0.98136684008907071</v>
      </c>
      <c r="D65" s="29"/>
      <c r="E65" s="84">
        <v>0.70927432442270399</v>
      </c>
      <c r="F65" s="29"/>
      <c r="G65" s="29"/>
    </row>
    <row r="66" spans="1:7" x14ac:dyDescent="0.25">
      <c r="A66" s="79">
        <v>40238</v>
      </c>
      <c r="B66" s="5">
        <f>quarterly!E82</f>
        <v>28004.569793262199</v>
      </c>
      <c r="C66" s="85">
        <f t="shared" si="0"/>
        <v>1.8532730982699475</v>
      </c>
      <c r="D66" s="81">
        <f>AVERAGE(C51:C66)</f>
        <v>3.0426888660316016</v>
      </c>
      <c r="E66" s="84">
        <v>2.2441099456087672</v>
      </c>
      <c r="F66" s="29"/>
      <c r="G66" s="29"/>
    </row>
    <row r="67" spans="1:7" x14ac:dyDescent="0.25">
      <c r="A67" s="80">
        <v>40330</v>
      </c>
      <c r="B67" s="5">
        <f>quarterly!E83</f>
        <v>29422.129039884501</v>
      </c>
      <c r="C67" s="86">
        <f t="shared" si="0"/>
        <v>6.361779810873025</v>
      </c>
      <c r="D67" s="29"/>
      <c r="E67" s="84">
        <v>6.2259087326234752</v>
      </c>
      <c r="F67" s="29"/>
      <c r="G67" s="29"/>
    </row>
    <row r="68" spans="1:7" x14ac:dyDescent="0.25">
      <c r="A68" s="80">
        <v>40422</v>
      </c>
      <c r="B68" s="5">
        <f>quarterly!E84</f>
        <v>29300.344424913401</v>
      </c>
      <c r="C68" s="86">
        <f t="shared" si="0"/>
        <v>7.5207418292113859</v>
      </c>
      <c r="D68" s="29"/>
      <c r="E68" s="84">
        <v>7.4273659183466583</v>
      </c>
      <c r="F68" s="29"/>
      <c r="G68" s="29"/>
    </row>
    <row r="69" spans="1:7" x14ac:dyDescent="0.25">
      <c r="A69" s="80">
        <v>40513</v>
      </c>
      <c r="B69" s="5">
        <f>quarterly!E85</f>
        <v>31850.6109327431</v>
      </c>
      <c r="C69" s="86">
        <f t="shared" si="0"/>
        <v>7.5227841677942608</v>
      </c>
      <c r="D69" s="29"/>
      <c r="E69" s="84">
        <v>7.3857527873595412</v>
      </c>
      <c r="F69" s="29"/>
      <c r="G69" s="29"/>
    </row>
    <row r="70" spans="1:7" x14ac:dyDescent="0.25">
      <c r="A70" s="80">
        <v>40603</v>
      </c>
      <c r="B70" s="5">
        <f>quarterly!E86</f>
        <v>30580.9838151966</v>
      </c>
      <c r="C70" s="86">
        <f t="shared" si="0"/>
        <v>9.1999771499945648</v>
      </c>
      <c r="D70" s="29"/>
      <c r="E70" s="84">
        <v>8.8866109618067686</v>
      </c>
      <c r="F70" s="29"/>
      <c r="G70" s="29"/>
    </row>
    <row r="71" spans="1:7" x14ac:dyDescent="0.25">
      <c r="A71" s="80">
        <v>40695</v>
      </c>
      <c r="B71" s="5">
        <f>quarterly!E87</f>
        <v>31313.521128825902</v>
      </c>
      <c r="C71" s="86">
        <f t="shared" si="0"/>
        <v>6.4284677916320643</v>
      </c>
      <c r="D71" s="29"/>
      <c r="E71" s="84">
        <v>6.6638456876132457</v>
      </c>
      <c r="F71" s="29"/>
      <c r="G71" s="29"/>
    </row>
    <row r="72" spans="1:7" x14ac:dyDescent="0.25">
      <c r="A72" s="80">
        <v>40787</v>
      </c>
      <c r="B72" s="5">
        <f>quarterly!E88</f>
        <v>30539.583262679898</v>
      </c>
      <c r="C72" s="86">
        <f t="shared" si="0"/>
        <v>4.2294343704465165</v>
      </c>
      <c r="D72" s="29"/>
      <c r="E72" s="84">
        <v>4.1758233915639567</v>
      </c>
      <c r="F72" s="29"/>
      <c r="G72" s="29"/>
    </row>
    <row r="73" spans="1:7" x14ac:dyDescent="0.25">
      <c r="A73" s="80">
        <v>40878</v>
      </c>
      <c r="B73" s="5">
        <f>quarterly!E89</f>
        <v>33389.750181194402</v>
      </c>
      <c r="C73" s="86">
        <f t="shared" si="0"/>
        <v>4.8323696261318272</v>
      </c>
      <c r="D73" s="29"/>
      <c r="E73" s="84">
        <v>4.8728065694014413</v>
      </c>
      <c r="F73" s="29"/>
      <c r="G73" s="29"/>
    </row>
    <row r="74" spans="1:7" x14ac:dyDescent="0.25">
      <c r="A74" s="80">
        <v>40969</v>
      </c>
      <c r="B74" s="5">
        <f>quarterly!E90</f>
        <v>32146.933175938801</v>
      </c>
      <c r="C74" s="86">
        <f t="shared" si="0"/>
        <v>5.1206637765657259</v>
      </c>
      <c r="D74" s="29"/>
      <c r="E74" s="84">
        <v>5.1651816223580029</v>
      </c>
      <c r="F74" s="29"/>
      <c r="G74" s="29"/>
    </row>
    <row r="75" spans="1:7" x14ac:dyDescent="0.25">
      <c r="A75" s="80">
        <v>41061</v>
      </c>
      <c r="B75" s="5">
        <f>quarterly!E91</f>
        <v>33039.947543686001</v>
      </c>
      <c r="C75" s="86">
        <f t="shared" si="0"/>
        <v>5.5133576570883358</v>
      </c>
      <c r="D75" s="29"/>
      <c r="E75" s="84">
        <v>5.3485987380949895</v>
      </c>
      <c r="F75" s="29"/>
      <c r="G75" s="29"/>
    </row>
    <row r="76" spans="1:7" x14ac:dyDescent="0.25">
      <c r="A76" s="80">
        <v>41153</v>
      </c>
      <c r="B76" s="5">
        <f>quarterly!E92</f>
        <v>32252.266660864399</v>
      </c>
      <c r="C76" s="86">
        <f t="shared" si="0"/>
        <v>5.6080771746399138</v>
      </c>
      <c r="D76" s="29"/>
      <c r="E76" s="84">
        <v>5.5818385870716272</v>
      </c>
      <c r="F76" s="29"/>
      <c r="G76" s="29"/>
    </row>
    <row r="77" spans="1:7" x14ac:dyDescent="0.25">
      <c r="A77" s="80">
        <v>41244</v>
      </c>
      <c r="B77" s="5">
        <f>quarterly!E93</f>
        <v>35076.7929071291</v>
      </c>
      <c r="C77" s="86">
        <f t="shared" si="0"/>
        <v>5.0525766643347403</v>
      </c>
      <c r="D77" s="29"/>
      <c r="E77" s="84">
        <v>5.2975169251165379</v>
      </c>
      <c r="F77" s="29"/>
      <c r="G77" s="29"/>
    </row>
    <row r="78" spans="1:7" x14ac:dyDescent="0.25">
      <c r="A78" s="80">
        <v>41334</v>
      </c>
      <c r="B78" s="5">
        <f>quarterly!E94</f>
        <v>33349.109730527904</v>
      </c>
      <c r="C78" s="86">
        <f t="shared" si="0"/>
        <v>3.7396306142475355</v>
      </c>
      <c r="D78" s="29"/>
      <c r="E78" s="84">
        <v>4.7112449652398167</v>
      </c>
      <c r="F78" s="29"/>
      <c r="G78" s="29"/>
    </row>
    <row r="79" spans="1:7" x14ac:dyDescent="0.25">
      <c r="A79" s="80">
        <v>41426</v>
      </c>
      <c r="B79" s="5">
        <f>quarterly!E95</f>
        <v>34420.448570093002</v>
      </c>
      <c r="C79" s="86">
        <f t="shared" ref="C79:C92" si="1">100*(B79/B75-1)</f>
        <v>4.178278505381039</v>
      </c>
      <c r="D79" s="29"/>
      <c r="E79" s="84">
        <v>4.5688370045758875</v>
      </c>
      <c r="F79" s="29"/>
      <c r="G79" s="29"/>
    </row>
    <row r="80" spans="1:7" x14ac:dyDescent="0.25">
      <c r="A80" s="80">
        <v>41518</v>
      </c>
      <c r="B80" s="5">
        <f>quarterly!E96</f>
        <v>33668.8913542101</v>
      </c>
      <c r="C80" s="86">
        <f t="shared" si="1"/>
        <v>4.3923259975543472</v>
      </c>
      <c r="D80" s="29"/>
      <c r="E80" s="84">
        <v>3.8816102493345475</v>
      </c>
      <c r="F80" s="29"/>
      <c r="G80" s="29"/>
    </row>
    <row r="81" spans="1:12" x14ac:dyDescent="0.25">
      <c r="A81" s="80">
        <v>41609</v>
      </c>
      <c r="B81" s="5">
        <f>quarterly!E97</f>
        <v>36437.766113139398</v>
      </c>
      <c r="C81" s="86">
        <f t="shared" si="1"/>
        <v>3.8799818718138646</v>
      </c>
      <c r="D81" s="29"/>
      <c r="E81" s="84">
        <v>3.0901090836838119</v>
      </c>
      <c r="F81" s="29"/>
      <c r="G81" s="29"/>
      <c r="I81" s="7"/>
      <c r="J81" s="7"/>
      <c r="K81" s="7" t="s">
        <v>115</v>
      </c>
      <c r="L81" s="7" t="s">
        <v>114</v>
      </c>
    </row>
    <row r="82" spans="1:12" x14ac:dyDescent="0.25">
      <c r="A82" s="80">
        <v>41699</v>
      </c>
      <c r="B82" s="5">
        <f>quarterly!E98</f>
        <v>34354.421165583197</v>
      </c>
      <c r="C82" s="86">
        <f t="shared" si="1"/>
        <v>3.0145075631060392</v>
      </c>
      <c r="D82" s="81">
        <f>AVERAGE(C67:C82)</f>
        <v>5.4121846606759503</v>
      </c>
      <c r="E82" s="84">
        <v>3.0217055486860005</v>
      </c>
      <c r="F82" s="29"/>
      <c r="G82" s="29"/>
      <c r="I82" s="101">
        <v>2014</v>
      </c>
      <c r="J82" s="7" t="s">
        <v>110</v>
      </c>
      <c r="K82" s="30">
        <f t="shared" ref="K82:K97" si="2">C82</f>
        <v>3.0145075631060392</v>
      </c>
      <c r="L82" s="7"/>
    </row>
    <row r="83" spans="1:12" x14ac:dyDescent="0.25">
      <c r="A83" s="79">
        <v>41791</v>
      </c>
      <c r="B83" s="5">
        <f>quarterly!E99</f>
        <v>34932.468864075403</v>
      </c>
      <c r="C83" s="85">
        <f t="shared" si="1"/>
        <v>1.4875468369906164</v>
      </c>
      <c r="D83" s="29"/>
      <c r="E83" s="84">
        <v>1.4843220623793174</v>
      </c>
      <c r="F83" s="29"/>
      <c r="G83" s="29"/>
      <c r="I83" s="101"/>
      <c r="J83" s="7" t="s">
        <v>111</v>
      </c>
      <c r="K83" s="30">
        <f t="shared" si="2"/>
        <v>1.4875468369906164</v>
      </c>
      <c r="L83" s="7"/>
    </row>
    <row r="84" spans="1:12" x14ac:dyDescent="0.25">
      <c r="A84" s="79">
        <v>41883</v>
      </c>
      <c r="B84" s="5">
        <f>quarterly!E100</f>
        <v>34006.489474529997</v>
      </c>
      <c r="C84" s="85">
        <f t="shared" si="1"/>
        <v>1.0027004357471503</v>
      </c>
      <c r="D84" s="29"/>
      <c r="E84" s="84">
        <v>1.0182634708980545</v>
      </c>
      <c r="F84" s="29"/>
      <c r="G84" s="29"/>
      <c r="I84" s="101"/>
      <c r="J84" s="7" t="s">
        <v>112</v>
      </c>
      <c r="K84" s="30">
        <f t="shared" si="2"/>
        <v>1.0027004357471503</v>
      </c>
      <c r="L84" s="7"/>
    </row>
    <row r="85" spans="1:12" x14ac:dyDescent="0.25">
      <c r="A85" s="79">
        <v>41974</v>
      </c>
      <c r="B85" s="5">
        <f>quarterly!E101</f>
        <v>37018.750220076101</v>
      </c>
      <c r="C85" s="85">
        <f t="shared" si="1"/>
        <v>1.5944558871494596</v>
      </c>
      <c r="D85" s="29"/>
      <c r="E85" s="84">
        <v>1.5835006613877711</v>
      </c>
      <c r="F85" s="29"/>
      <c r="G85" s="29"/>
      <c r="I85" s="101"/>
      <c r="J85" s="7" t="s">
        <v>113</v>
      </c>
      <c r="K85" s="30">
        <f t="shared" si="2"/>
        <v>1.5944558871494596</v>
      </c>
      <c r="L85" s="7"/>
    </row>
    <row r="86" spans="1:12" x14ac:dyDescent="0.25">
      <c r="A86" s="79">
        <v>42064</v>
      </c>
      <c r="B86" s="5">
        <f>quarterly!E102</f>
        <v>35162.024635803697</v>
      </c>
      <c r="C86" s="85">
        <f t="shared" si="1"/>
        <v>2.3507992357896912</v>
      </c>
      <c r="D86" s="29"/>
      <c r="E86" s="84">
        <v>2.3483196585754333</v>
      </c>
      <c r="F86" s="29"/>
      <c r="G86" s="29"/>
      <c r="I86" s="101">
        <v>2015</v>
      </c>
      <c r="J86" s="7" t="s">
        <v>110</v>
      </c>
      <c r="K86" s="30">
        <f t="shared" si="2"/>
        <v>2.3507992357896912</v>
      </c>
      <c r="L86" s="30"/>
    </row>
    <row r="87" spans="1:12" x14ac:dyDescent="0.25">
      <c r="A87" s="79">
        <v>42156</v>
      </c>
      <c r="B87" s="5">
        <f>quarterly!E103</f>
        <v>35806.210196163702</v>
      </c>
      <c r="C87" s="85">
        <f t="shared" si="1"/>
        <v>2.5012298314444514</v>
      </c>
      <c r="D87" s="29"/>
      <c r="E87" s="84">
        <v>2.5046862871678748</v>
      </c>
      <c r="F87" s="29"/>
      <c r="G87" s="29"/>
      <c r="I87" s="101"/>
      <c r="J87" s="7" t="s">
        <v>111</v>
      </c>
      <c r="K87" s="30">
        <f t="shared" si="2"/>
        <v>2.5012298314444514</v>
      </c>
      <c r="L87" s="30"/>
    </row>
    <row r="88" spans="1:12" x14ac:dyDescent="0.25">
      <c r="A88" s="79">
        <v>42248</v>
      </c>
      <c r="B88" s="5">
        <f>quarterly!E104</f>
        <v>34761.648309924502</v>
      </c>
      <c r="C88" s="85">
        <f t="shared" si="1"/>
        <v>2.2206315531630993</v>
      </c>
      <c r="D88" s="23"/>
      <c r="E88" s="77">
        <v>2.2214417453273612</v>
      </c>
      <c r="F88" s="23"/>
      <c r="G88" s="23"/>
      <c r="I88" s="101"/>
      <c r="J88" s="7" t="s">
        <v>112</v>
      </c>
      <c r="K88" s="30">
        <f t="shared" si="2"/>
        <v>2.2206315531630993</v>
      </c>
      <c r="L88" s="30"/>
    </row>
    <row r="89" spans="1:12" x14ac:dyDescent="0.25">
      <c r="A89" s="79">
        <v>42339</v>
      </c>
      <c r="B89" s="5">
        <f>quarterly!E105</f>
        <v>37816.801968862099</v>
      </c>
      <c r="C89" s="85">
        <f t="shared" si="1"/>
        <v>2.1558041372050418</v>
      </c>
      <c r="D89" s="23"/>
      <c r="E89" s="77">
        <v>2.1472524374629804</v>
      </c>
      <c r="F89" s="23"/>
      <c r="G89" s="23"/>
      <c r="I89" s="101"/>
      <c r="J89" s="7" t="s">
        <v>113</v>
      </c>
      <c r="K89" s="30">
        <f t="shared" si="2"/>
        <v>2.1558041372050418</v>
      </c>
      <c r="L89" s="30"/>
    </row>
    <row r="90" spans="1:12" x14ac:dyDescent="0.25">
      <c r="A90" s="79">
        <v>42430</v>
      </c>
      <c r="B90" s="5">
        <f>quarterly!E106</f>
        <v>36123.612666496403</v>
      </c>
      <c r="C90" s="85">
        <f t="shared" si="1"/>
        <v>2.7347345343520679</v>
      </c>
      <c r="D90" s="23"/>
      <c r="E90" s="84">
        <v>2.7678939001052711</v>
      </c>
      <c r="F90" s="23"/>
      <c r="G90" s="23"/>
      <c r="I90" s="101">
        <v>2016</v>
      </c>
      <c r="J90" s="7" t="s">
        <v>110</v>
      </c>
      <c r="K90" s="30">
        <f t="shared" si="2"/>
        <v>2.7347345343520679</v>
      </c>
      <c r="L90" s="30"/>
    </row>
    <row r="91" spans="1:12" x14ac:dyDescent="0.25">
      <c r="A91" s="79">
        <v>42522</v>
      </c>
      <c r="B91" s="5">
        <f>quarterly!E107</f>
        <v>36121.182200263102</v>
      </c>
      <c r="C91" s="85">
        <f t="shared" si="1"/>
        <v>0.87965747386788973</v>
      </c>
      <c r="D91" s="23"/>
      <c r="E91" s="84">
        <v>0.88099044683796668</v>
      </c>
      <c r="F91" s="23"/>
      <c r="G91" s="23"/>
      <c r="I91" s="101"/>
      <c r="J91" s="7" t="s">
        <v>111</v>
      </c>
      <c r="K91" s="30">
        <f t="shared" si="2"/>
        <v>0.87965747386788973</v>
      </c>
      <c r="L91" s="30"/>
    </row>
    <row r="92" spans="1:12" x14ac:dyDescent="0.25">
      <c r="A92" s="79">
        <v>42614</v>
      </c>
      <c r="B92" s="5">
        <f>quarterly!E108</f>
        <v>35176.072844430601</v>
      </c>
      <c r="C92" s="85">
        <f t="shared" si="1"/>
        <v>1.192188962995111</v>
      </c>
      <c r="D92" s="78"/>
      <c r="E92" s="84">
        <v>1.1957176143818637</v>
      </c>
      <c r="F92" s="23"/>
      <c r="G92" s="23"/>
      <c r="I92" s="101"/>
      <c r="J92" s="7" t="s">
        <v>112</v>
      </c>
      <c r="K92" s="30">
        <f t="shared" si="2"/>
        <v>1.192188962995111</v>
      </c>
      <c r="L92" s="30"/>
    </row>
    <row r="93" spans="1:12" x14ac:dyDescent="0.25">
      <c r="A93" s="79">
        <v>42705</v>
      </c>
      <c r="B93" s="5">
        <f>quarterly!E109</f>
        <v>37942.928381613201</v>
      </c>
      <c r="C93" s="85">
        <f t="shared" ref="C93" si="3">100*(B93/B89-1)</f>
        <v>0.33351951033551153</v>
      </c>
      <c r="D93" s="77"/>
      <c r="E93" s="84">
        <v>0.31335833216402287</v>
      </c>
      <c r="F93" s="23"/>
      <c r="G93" s="23"/>
      <c r="I93" s="101"/>
      <c r="J93" s="7" t="s">
        <v>113</v>
      </c>
      <c r="K93" s="30">
        <f t="shared" si="2"/>
        <v>0.33351951033551153</v>
      </c>
      <c r="L93" s="30"/>
    </row>
    <row r="94" spans="1:12" x14ac:dyDescent="0.25">
      <c r="A94" s="79">
        <v>42795</v>
      </c>
      <c r="B94" s="5">
        <f>quarterly!E110</f>
        <v>35975.226184738101</v>
      </c>
      <c r="C94" s="85">
        <f t="shared" ref="C94" si="4">100*(B94/B90-1)</f>
        <v>-0.41077420226002248</v>
      </c>
      <c r="D94" s="77"/>
      <c r="E94" s="84">
        <v>-0.43710261708175269</v>
      </c>
      <c r="F94" s="84"/>
      <c r="G94" s="23"/>
      <c r="I94" s="101">
        <v>2017</v>
      </c>
      <c r="J94" s="7" t="s">
        <v>110</v>
      </c>
      <c r="K94" s="30">
        <f t="shared" si="2"/>
        <v>-0.41077420226002248</v>
      </c>
      <c r="L94" s="30"/>
    </row>
    <row r="95" spans="1:12" x14ac:dyDescent="0.25">
      <c r="A95" s="79">
        <v>42887</v>
      </c>
      <c r="B95" s="5">
        <f>quarterly!E111</f>
        <v>36313.902958144499</v>
      </c>
      <c r="C95" s="85">
        <f t="shared" ref="C95" si="5">100*(B95/B91-1)</f>
        <v>0.53353945286982452</v>
      </c>
      <c r="D95" s="6"/>
      <c r="E95" s="84">
        <v>0.53837626890343993</v>
      </c>
      <c r="F95" s="84"/>
      <c r="G95" s="6"/>
      <c r="I95" s="101"/>
      <c r="J95" s="7" t="s">
        <v>111</v>
      </c>
      <c r="K95" s="30">
        <f t="shared" si="2"/>
        <v>0.53353945286982452</v>
      </c>
      <c r="L95" s="30"/>
    </row>
    <row r="96" spans="1:12" x14ac:dyDescent="0.25">
      <c r="A96" s="79">
        <v>42979</v>
      </c>
      <c r="B96" s="5">
        <f>quarterly!E112</f>
        <v>36063.683729923898</v>
      </c>
      <c r="C96" s="85">
        <f t="shared" ref="C96" si="6">100*(B96/B92-1)</f>
        <v>2.523337068975362</v>
      </c>
      <c r="D96" s="6"/>
      <c r="E96" s="84">
        <v>2.5231396805233635</v>
      </c>
      <c r="F96" s="84"/>
      <c r="G96" s="6"/>
      <c r="I96" s="101"/>
      <c r="J96" s="7" t="s">
        <v>112</v>
      </c>
      <c r="K96" s="30">
        <f t="shared" si="2"/>
        <v>2.523337068975362</v>
      </c>
      <c r="L96" s="30"/>
    </row>
    <row r="97" spans="1:12" x14ac:dyDescent="0.25">
      <c r="A97" s="79">
        <v>43070</v>
      </c>
      <c r="B97" s="5">
        <f>quarterly!E113</f>
        <v>39176.767146320002</v>
      </c>
      <c r="C97" s="85">
        <f t="shared" ref="C97" si="7">100*(B97/B93-1)</f>
        <v>3.251827988333944</v>
      </c>
      <c r="D97" s="6"/>
      <c r="E97" s="84">
        <v>3.2667477628578689</v>
      </c>
      <c r="F97" s="84"/>
      <c r="G97" s="6"/>
      <c r="I97" s="101"/>
      <c r="J97" s="7" t="s">
        <v>113</v>
      </c>
      <c r="K97" s="30">
        <f t="shared" si="2"/>
        <v>3.251827988333944</v>
      </c>
      <c r="L97" s="30"/>
    </row>
    <row r="98" spans="1:12" x14ac:dyDescent="0.25">
      <c r="A98" s="79">
        <v>43160</v>
      </c>
      <c r="B98" s="5" t="str">
        <f>quarterly!E114</f>
        <v/>
      </c>
      <c r="C98" s="85" t="e">
        <f t="shared" ref="C98" si="8">100*(B98/B94-1)</f>
        <v>#VALUE!</v>
      </c>
      <c r="D98" s="81" t="e">
        <f>AVERAGE(C83:C98)</f>
        <v>#VALUE!</v>
      </c>
      <c r="E98" s="84">
        <v>3.9428339196314832</v>
      </c>
      <c r="F98" s="84"/>
      <c r="G98" s="96"/>
      <c r="J98" s="4"/>
    </row>
    <row r="99" spans="1:12" x14ac:dyDescent="0.25">
      <c r="A99" s="4">
        <v>43252</v>
      </c>
      <c r="B99" s="5"/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O9" sqref="O9:R9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1" t="s">
        <v>130</v>
      </c>
    </row>
    <row r="3" spans="1:18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</row>
    <row r="4" spans="1:18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</row>
    <row r="5" spans="1:18" x14ac:dyDescent="0.25">
      <c r="A5" s="45" t="s">
        <v>138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</row>
    <row r="6" spans="1:18" x14ac:dyDescent="0.25">
      <c r="A6" s="45" t="s">
        <v>139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</row>
    <row r="7" spans="1:18" x14ac:dyDescent="0.25">
      <c r="A7" s="45" t="s">
        <v>140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</row>
    <row r="8" spans="1:18" x14ac:dyDescent="0.25">
      <c r="A8" s="45" t="s">
        <v>141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</row>
    <row r="9" spans="1:18" x14ac:dyDescent="0.25">
      <c r="A9" s="45" t="s">
        <v>142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</row>
    <row r="10" spans="1:18" x14ac:dyDescent="0.25">
      <c r="B10" s="34" t="s">
        <v>131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</row>
    <row r="11" spans="1:18" x14ac:dyDescent="0.25">
      <c r="B11" s="35" t="s">
        <v>122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</row>
    <row r="12" spans="1:18" x14ac:dyDescent="0.25">
      <c r="B12" s="35" t="s">
        <v>123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8" x14ac:dyDescent="0.25">
      <c r="B13" s="34" t="s">
        <v>137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8" x14ac:dyDescent="0.25">
      <c r="A15" s="45" t="s">
        <v>138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8" x14ac:dyDescent="0.25">
      <c r="A16" s="45" t="s">
        <v>139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140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141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142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145</v>
      </c>
      <c r="B20" s="58" t="s">
        <v>146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42430</v>
      </c>
      <c r="D24" s="32">
        <f t="shared" ca="1" si="1"/>
        <v>42522</v>
      </c>
      <c r="E24" s="32">
        <f t="shared" ca="1" si="1"/>
        <v>42614</v>
      </c>
      <c r="F24" s="32">
        <f t="shared" ca="1" si="1"/>
        <v>42705</v>
      </c>
      <c r="G24" s="32">
        <f t="shared" ca="1" si="1"/>
        <v>42795</v>
      </c>
      <c r="H24" s="32">
        <f t="shared" ca="1" si="1"/>
        <v>42887</v>
      </c>
      <c r="I24" s="32">
        <f t="shared" ca="1" si="1"/>
        <v>42979</v>
      </c>
      <c r="J24" s="32">
        <f t="shared" ca="1" si="1"/>
        <v>43070</v>
      </c>
      <c r="N24" s="48" t="s">
        <v>138</v>
      </c>
      <c r="U24" s="48" t="s">
        <v>141</v>
      </c>
    </row>
    <row r="25" spans="1:21" x14ac:dyDescent="0.25">
      <c r="B25" s="35" t="s">
        <v>138</v>
      </c>
      <c r="C25" s="30">
        <f t="shared" ref="C25:J29" ca="1" si="2">INDEX($C$4:$XFD$13,MATCH($B25,$A$4:$A$13,0),MATCH(C$24,$C$3:$XFD$3,0))</f>
        <v>3.2136555160446445</v>
      </c>
      <c r="D25" s="30">
        <f t="shared" ca="1" si="2"/>
        <v>1.7925927202830261</v>
      </c>
      <c r="E25" s="30">
        <f t="shared" ca="1" si="2"/>
        <v>1.783662822548493</v>
      </c>
      <c r="F25" s="30">
        <f t="shared" ca="1" si="2"/>
        <v>2.1681818497425898</v>
      </c>
      <c r="G25" s="30">
        <f t="shared" ca="1" si="2"/>
        <v>2.015184515765589</v>
      </c>
      <c r="H25" s="30">
        <f t="shared" ca="1" si="2"/>
        <v>2.4515016356405628</v>
      </c>
      <c r="I25" s="30">
        <f t="shared" ca="1" si="2"/>
        <v>2.2240821038587821</v>
      </c>
      <c r="J25" s="30">
        <f t="shared" ca="1" si="2"/>
        <v>3.0246998309821471</v>
      </c>
      <c r="K25" s="49">
        <f ca="1">MAX(C25:J25)</f>
        <v>3.2136555160446445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139</v>
      </c>
      <c r="C26" s="30">
        <f t="shared" ca="1" si="2"/>
        <v>5.7866177105514227</v>
      </c>
      <c r="D26" s="30">
        <f t="shared" ca="1" si="2"/>
        <v>8.1566772729424244</v>
      </c>
      <c r="E26" s="30">
        <f t="shared" ca="1" si="2"/>
        <v>7.4606859564703587</v>
      </c>
      <c r="F26" s="30">
        <f t="shared" ca="1" si="2"/>
        <v>3.881036827352391</v>
      </c>
      <c r="G26" s="30">
        <f t="shared" ca="1" si="2"/>
        <v>5.026737678227966</v>
      </c>
      <c r="H26" s="30">
        <f t="shared" ca="1" si="2"/>
        <v>4.3009464541922782</v>
      </c>
      <c r="I26" s="30">
        <f t="shared" ca="1" si="2"/>
        <v>3.7409970238535761</v>
      </c>
      <c r="J26" s="30">
        <f t="shared" ca="1" si="2"/>
        <v>3.3654704789638501</v>
      </c>
      <c r="K26" s="49">
        <f t="shared" ref="K26:K29" ca="1" si="3">MAX(C26:J26)</f>
        <v>8.1566772729424244</v>
      </c>
      <c r="L26" s="49">
        <f ca="1">MIN(C26:J26)</f>
        <v>3.3654704789638501</v>
      </c>
      <c r="N26" s="48"/>
      <c r="U26" s="48"/>
    </row>
    <row r="27" spans="1:21" x14ac:dyDescent="0.25">
      <c r="B27" s="35" t="s">
        <v>140</v>
      </c>
      <c r="C27" s="30">
        <f t="shared" ca="1" si="2"/>
        <v>-0.47969369471512202</v>
      </c>
      <c r="D27" s="30">
        <f t="shared" ca="1" si="2"/>
        <v>-5.6699504429624792</v>
      </c>
      <c r="E27" s="30">
        <f t="shared" ca="1" si="2"/>
        <v>-5.1244766697265192</v>
      </c>
      <c r="F27" s="30">
        <f t="shared" ca="1" si="2"/>
        <v>-4.1847800400092066</v>
      </c>
      <c r="G27" s="30">
        <f t="shared" ca="1" si="2"/>
        <v>2.9607212933603133</v>
      </c>
      <c r="H27" s="30">
        <f t="shared" ca="1" si="2"/>
        <v>7.1809596976260881</v>
      </c>
      <c r="I27" s="30">
        <f t="shared" ca="1" si="2"/>
        <v>1.6443325087333704</v>
      </c>
      <c r="J27" s="30">
        <f t="shared" ca="1" si="2"/>
        <v>7.6751956485139994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141</v>
      </c>
      <c r="C28" s="30">
        <f t="shared" ca="1" si="2"/>
        <v>0.67741880317535585</v>
      </c>
      <c r="D28" s="30">
        <f t="shared" ca="1" si="2"/>
        <v>1.0217885003034999</v>
      </c>
      <c r="E28" s="30">
        <f t="shared" ca="1" si="2"/>
        <v>0.23938005558914455</v>
      </c>
      <c r="F28" s="30">
        <f t="shared" ca="1" si="2"/>
        <v>-2.2968760213161188</v>
      </c>
      <c r="G28" s="30">
        <f t="shared" ca="1" si="2"/>
        <v>-4.3550996610144166</v>
      </c>
      <c r="H28" s="30">
        <f t="shared" ca="1" si="2"/>
        <v>-4.4317340756970358</v>
      </c>
      <c r="I28" s="30">
        <f t="shared" ca="1" si="2"/>
        <v>2.6692855015609807</v>
      </c>
      <c r="J28" s="30">
        <f t="shared" ca="1" si="2"/>
        <v>2.5156406981842849</v>
      </c>
      <c r="K28" s="49">
        <f t="shared" ca="1" si="3"/>
        <v>2.6692855015609807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142</v>
      </c>
      <c r="C29" s="30">
        <f t="shared" ca="1" si="2"/>
        <v>-8.6320394974548353E-2</v>
      </c>
      <c r="D29" s="30">
        <f t="shared" ca="1" si="2"/>
        <v>1.3983922903270551</v>
      </c>
      <c r="E29" s="30">
        <f t="shared" ca="1" si="2"/>
        <v>-0.47685866115335651</v>
      </c>
      <c r="F29" s="30">
        <f t="shared" ca="1" si="2"/>
        <v>-3.1099636904652339E-2</v>
      </c>
      <c r="G29" s="30">
        <f t="shared" ca="1" si="2"/>
        <v>5.5689917477299344</v>
      </c>
      <c r="H29" s="30">
        <f t="shared" ca="1" si="2"/>
        <v>6.2969513292853385</v>
      </c>
      <c r="I29" s="30">
        <f t="shared" ca="1" si="2"/>
        <v>1.991377653360904</v>
      </c>
      <c r="J29" s="30">
        <f t="shared" ca="1" si="2"/>
        <v>5.2215118889520129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143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144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139</v>
      </c>
      <c r="U33" s="48" t="s">
        <v>142</v>
      </c>
    </row>
    <row r="34" spans="1:21" x14ac:dyDescent="0.25">
      <c r="B34" s="35" t="s">
        <v>138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139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140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145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141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142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140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131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122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123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quarterly</vt:lpstr>
      <vt:lpstr>q_preprocess</vt:lpstr>
      <vt:lpstr>rgdp</vt:lpstr>
      <vt:lpstr>monthly</vt:lpstr>
      <vt:lpstr>m_preprocess</vt:lpstr>
      <vt:lpstr>optimal</vt:lpstr>
      <vt:lpstr>proy_act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2016-05-31T16:51:26Z</cp:lastPrinted>
  <dcterms:created xsi:type="dcterms:W3CDTF">2015-04-10T15:03:52Z</dcterms:created>
  <dcterms:modified xsi:type="dcterms:W3CDTF">2018-06-14T17:07:25Z</dcterms:modified>
</cp:coreProperties>
</file>