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5" windowHeight="16200"/>
  </bookViews>
  <sheets>
    <sheet name="English" sheetId="2" r:id="rId1"/>
    <sheet name="German" sheetId="1" r:id="rId2"/>
  </sheets>
  <calcPr calcId="144525"/>
</workbook>
</file>

<file path=xl/sharedStrings.xml><?xml version="1.0" encoding="utf-8"?>
<sst xmlns="http://schemas.openxmlformats.org/spreadsheetml/2006/main" count="124" uniqueCount="69">
  <si>
    <t>Productive working time per year</t>
  </si>
  <si>
    <t>Calendar days</t>
  </si>
  <si>
    <t>-</t>
  </si>
  <si>
    <t>Weekend days</t>
  </si>
  <si>
    <t>Holidays</t>
  </si>
  <si>
    <t>Vacation days</t>
  </si>
  <si>
    <t>Sick days</t>
  </si>
  <si>
    <t>other absent days (e.g. seminars)</t>
  </si>
  <si>
    <t>=</t>
  </si>
  <si>
    <t>Anwesenheitstage</t>
  </si>
  <si>
    <t>Work hours per day</t>
  </si>
  <si>
    <t>Present hours per year</t>
  </si>
  <si>
    <t>Unproductive time</t>
  </si>
  <si>
    <t>Productive time per employee</t>
  </si>
  <si>
    <t>Employees</t>
  </si>
  <si>
    <t>Productive hours per year</t>
  </si>
  <si>
    <t>Hourly rate</t>
  </si>
  <si>
    <t>+</t>
  </si>
  <si>
    <t>Service wages</t>
  </si>
  <si>
    <t>Service overheads</t>
  </si>
  <si>
    <t>Other direct service costs</t>
  </si>
  <si>
    <t>Service costs</t>
  </si>
  <si>
    <t>Administration overheads</t>
  </si>
  <si>
    <t>Sales overheads</t>
  </si>
  <si>
    <t>Other direct sales costs</t>
  </si>
  <si>
    <t>Cost price</t>
  </si>
  <si>
    <t>/</t>
  </si>
  <si>
    <t>Net hourly rate</t>
  </si>
  <si>
    <t>Profit</t>
  </si>
  <si>
    <t>Cash sale price per hour</t>
  </si>
  <si>
    <t>Cashback</t>
  </si>
  <si>
    <t>Comission fee</t>
  </si>
  <si>
    <t>Target selling price per hour</t>
  </si>
  <si>
    <t>Customer discounts</t>
  </si>
  <si>
    <t>Sales price (net) per hour</t>
  </si>
  <si>
    <t>VAT</t>
  </si>
  <si>
    <t>Sales price (gross) per hour</t>
  </si>
  <si>
    <t>Produktive Arbeitszeit pro Jahr</t>
  </si>
  <si>
    <t>Kalendertage</t>
  </si>
  <si>
    <t>Wochenende</t>
  </si>
  <si>
    <t>Feiertage</t>
  </si>
  <si>
    <t>Urlaubstage</t>
  </si>
  <si>
    <t>Krankheitstage</t>
  </si>
  <si>
    <t>sonstige Abwesenheitstage (Fortbildung, etc.)</t>
  </si>
  <si>
    <t>Arbeitszeit in Stunden pro Tag</t>
  </si>
  <si>
    <t>Anwesenheitsstunden pro Jahr</t>
  </si>
  <si>
    <t>Unproduktive Zeit</t>
  </si>
  <si>
    <t>Produktive Zeit pro Mitarbeiter</t>
  </si>
  <si>
    <t>Mitarbeiter</t>
  </si>
  <si>
    <t>Produktive Stunden pro Jahr</t>
  </si>
  <si>
    <t>Stundensatz</t>
  </si>
  <si>
    <t>Dienstleistungsslöhne</t>
  </si>
  <si>
    <t>Dienstleistungsgemeinkosten</t>
  </si>
  <si>
    <t>Sondereinzelkosten der Dienstleistung</t>
  </si>
  <si>
    <t>Dienstleistungskosten</t>
  </si>
  <si>
    <t>Verwaltungsgemeinkosten</t>
  </si>
  <si>
    <t>Vertriebsgemeinkosten</t>
  </si>
  <si>
    <t>Sondereinzelkosten des Vertriebs</t>
  </si>
  <si>
    <t>Selbstkosten</t>
  </si>
  <si>
    <t>Netto-Stundensatz</t>
  </si>
  <si>
    <t>Gewinnzuschlag</t>
  </si>
  <si>
    <t>Barverkaufspreis pro Stunde</t>
  </si>
  <si>
    <t>Kundenskonto</t>
  </si>
  <si>
    <t>Vertreterprovision</t>
  </si>
  <si>
    <t>Zielverkaufspreis pro Stunde</t>
  </si>
  <si>
    <t>Kundenrabatt</t>
  </si>
  <si>
    <t>Angebotspreis (netto) pro Stunde</t>
  </si>
  <si>
    <t>Mehrwertsteuer</t>
  </si>
  <si>
    <t>Angebotspreis (brutto) pro Stunde</t>
  </si>
</sst>
</file>

<file path=xl/styles.xml><?xml version="1.0" encoding="utf-8"?>
<styleSheet xmlns="http://schemas.openxmlformats.org/spreadsheetml/2006/main">
  <numFmts count="7">
    <numFmt numFmtId="176" formatCode="#,##0.00_ "/>
    <numFmt numFmtId="177" formatCode="#,##0_ "/>
    <numFmt numFmtId="178" formatCode="0.0%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7" borderId="5" applyNumberFormat="0" applyFon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9" fontId="0" fillId="3" borderId="0" xfId="0" applyNumberFormat="1" applyFill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178" fontId="2" fillId="0" borderId="0" xfId="47" applyNumberFormat="1" applyAlignment="1"/>
    <xf numFmtId="178" fontId="2" fillId="5" borderId="0" xfId="47" applyNumberFormat="1" applyFill="1" applyAlignment="1"/>
    <xf numFmtId="178" fontId="2" fillId="0" borderId="1" xfId="47" applyNumberFormat="1" applyFill="1" applyBorder="1" applyAlignment="1"/>
    <xf numFmtId="178" fontId="2" fillId="0" borderId="0" xfId="47" applyNumberFormat="1" applyFill="1" applyAlignment="1"/>
    <xf numFmtId="178" fontId="2" fillId="4" borderId="1" xfId="47" applyNumberFormat="1" applyFill="1" applyBorder="1" applyAlignment="1"/>
    <xf numFmtId="177" fontId="0" fillId="6" borderId="0" xfId="0" applyNumberFormat="1" applyFill="1"/>
    <xf numFmtId="177" fontId="0" fillId="3" borderId="0" xfId="0" applyNumberFormat="1" applyFill="1"/>
    <xf numFmtId="177" fontId="2" fillId="0" borderId="1" xfId="0" applyNumberFormat="1" applyFont="1" applyFill="1" applyBorder="1" applyAlignment="1"/>
    <xf numFmtId="177" fontId="2" fillId="4" borderId="1" xfId="0" applyNumberFormat="1" applyFont="1" applyFill="1" applyBorder="1" applyAlignment="1"/>
    <xf numFmtId="176" fontId="2" fillId="5" borderId="0" xfId="0" applyNumberFormat="1" applyFont="1" applyFill="1" applyAlignment="1"/>
    <xf numFmtId="176" fontId="2" fillId="6" borderId="0" xfId="0" applyNumberFormat="1" applyFont="1" applyFill="1" applyAlignment="1"/>
    <xf numFmtId="176" fontId="2" fillId="0" borderId="1" xfId="0" applyNumberFormat="1" applyFont="1" applyFill="1" applyBorder="1" applyAlignment="1"/>
    <xf numFmtId="176" fontId="2" fillId="0" borderId="0" xfId="0" applyNumberFormat="1" applyFont="1" applyFill="1" applyAlignment="1"/>
    <xf numFmtId="176" fontId="2" fillId="4" borderId="1" xfId="0" applyNumberFormat="1" applyFont="1" applyFill="1" applyBorder="1" applyAlignment="1"/>
    <xf numFmtId="0" fontId="0" fillId="0" borderId="0" xfId="0" applyAlignment="1" quotePrefix="1">
      <alignment horizontal="right"/>
    </xf>
    <xf numFmtId="0" fontId="2" fillId="0" borderId="1" xfId="0" applyFont="1" applyFill="1" applyBorder="1" applyAlignment="1" quotePrefix="1">
      <alignment horizontal="right"/>
    </xf>
    <xf numFmtId="0" fontId="2" fillId="4" borderId="1" xfId="0" applyFont="1" applyFill="1" applyBorder="1" applyAlignment="1" quotePrefix="1">
      <alignment horizontal="right"/>
    </xf>
    <xf numFmtId="0" fontId="2" fillId="0" borderId="0" xfId="0" applyFont="1" applyFill="1" applyAlignment="1" quotePrefix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8"/>
  <sheetViews>
    <sheetView showGridLines="0" tabSelected="1" workbookViewId="0">
      <selection activeCell="G9" sqref="G9"/>
    </sheetView>
  </sheetViews>
  <sheetFormatPr defaultColWidth="9" defaultRowHeight="14.4" outlineLevelCol="4"/>
  <cols>
    <col min="2" max="2" width="9" style="1"/>
    <col min="3" max="3" width="40.1428571428571" customWidth="1"/>
    <col min="4" max="4" width="10.5714285714286" customWidth="1"/>
    <col min="5" max="5" width="12.5714285714286"/>
    <col min="7" max="7" width="12.5714285714286"/>
  </cols>
  <sheetData>
    <row r="2" spans="2:5">
      <c r="B2" s="2"/>
      <c r="C2" s="2" t="s">
        <v>0</v>
      </c>
      <c r="D2" s="2"/>
      <c r="E2" s="2"/>
    </row>
    <row r="3" spans="2:2">
      <c r="B3"/>
    </row>
    <row r="4" spans="3:5">
      <c r="C4" t="s">
        <v>1</v>
      </c>
      <c r="E4" s="15">
        <v>365</v>
      </c>
    </row>
    <row r="5" spans="2:5">
      <c r="B5" s="24" t="s">
        <v>2</v>
      </c>
      <c r="C5" t="s">
        <v>3</v>
      </c>
      <c r="E5" s="16">
        <v>-104</v>
      </c>
    </row>
    <row r="6" spans="2:5">
      <c r="B6" s="24" t="s">
        <v>2</v>
      </c>
      <c r="C6" t="s">
        <v>4</v>
      </c>
      <c r="E6" s="16">
        <v>-9</v>
      </c>
    </row>
    <row r="7" spans="2:5">
      <c r="B7" s="24" t="s">
        <v>2</v>
      </c>
      <c r="C7" t="s">
        <v>5</v>
      </c>
      <c r="E7" s="16">
        <v>-30</v>
      </c>
    </row>
    <row r="8" spans="2:5">
      <c r="B8" s="24" t="s">
        <v>2</v>
      </c>
      <c r="C8" t="s">
        <v>6</v>
      </c>
      <c r="E8" s="16">
        <v>-14</v>
      </c>
    </row>
    <row r="9" spans="2:5">
      <c r="B9" s="24" t="s">
        <v>2</v>
      </c>
      <c r="C9" t="s">
        <v>7</v>
      </c>
      <c r="E9" s="16">
        <v>-3</v>
      </c>
    </row>
    <row r="10" spans="2:5">
      <c r="B10" s="25" t="s">
        <v>8</v>
      </c>
      <c r="C10" s="4" t="s">
        <v>9</v>
      </c>
      <c r="D10" s="4"/>
      <c r="E10" s="17">
        <f>+SUM(E4:E9)</f>
        <v>205</v>
      </c>
    </row>
    <row r="12" spans="3:5">
      <c r="C12" t="s">
        <v>10</v>
      </c>
      <c r="E12" s="16">
        <v>8</v>
      </c>
    </row>
    <row r="13" spans="2:5">
      <c r="B13" s="25" t="s">
        <v>8</v>
      </c>
      <c r="C13" s="4" t="s">
        <v>11</v>
      </c>
      <c r="D13" s="4"/>
      <c r="E13" s="17">
        <f>+E12*E10</f>
        <v>1640</v>
      </c>
    </row>
    <row r="15" spans="2:5">
      <c r="B15" s="24" t="s">
        <v>2</v>
      </c>
      <c r="C15" t="s">
        <v>12</v>
      </c>
      <c r="D15" s="5">
        <v>0.1</v>
      </c>
      <c r="E15" s="15">
        <f>-D15*E13</f>
        <v>-164</v>
      </c>
    </row>
    <row r="16" spans="2:5">
      <c r="B16" s="25" t="s">
        <v>8</v>
      </c>
      <c r="C16" s="4" t="s">
        <v>13</v>
      </c>
      <c r="D16" s="4"/>
      <c r="E16" s="17">
        <f>+SUM(E13:E15)</f>
        <v>1476</v>
      </c>
    </row>
    <row r="18" spans="3:5">
      <c r="C18" t="s">
        <v>14</v>
      </c>
      <c r="E18" s="16">
        <v>50</v>
      </c>
    </row>
    <row r="19" spans="2:5">
      <c r="B19" s="26" t="s">
        <v>8</v>
      </c>
      <c r="C19" s="7" t="s">
        <v>15</v>
      </c>
      <c r="D19" s="7"/>
      <c r="E19" s="18">
        <f>+E18*E16</f>
        <v>73800</v>
      </c>
    </row>
    <row r="22" spans="2:5">
      <c r="B22" s="2"/>
      <c r="C22" s="2" t="s">
        <v>16</v>
      </c>
      <c r="D22" s="2"/>
      <c r="E22" s="2"/>
    </row>
    <row r="24" spans="2:5">
      <c r="B24" s="27" t="s">
        <v>17</v>
      </c>
      <c r="C24" s="9" t="s">
        <v>18</v>
      </c>
      <c r="D24" s="10"/>
      <c r="E24" s="19">
        <v>4000000</v>
      </c>
    </row>
    <row r="25" spans="2:5">
      <c r="B25" s="27" t="s">
        <v>17</v>
      </c>
      <c r="C25" s="9" t="s">
        <v>19</v>
      </c>
      <c r="D25" s="11">
        <v>0.15</v>
      </c>
      <c r="E25" s="20">
        <f>+E24*D25</f>
        <v>600000</v>
      </c>
    </row>
    <row r="26" spans="2:5">
      <c r="B26" s="27" t="s">
        <v>17</v>
      </c>
      <c r="C26" s="9" t="s">
        <v>20</v>
      </c>
      <c r="D26" s="10"/>
      <c r="E26" s="19">
        <v>200000</v>
      </c>
    </row>
    <row r="27" spans="2:5">
      <c r="B27" s="25" t="s">
        <v>8</v>
      </c>
      <c r="C27" s="4" t="s">
        <v>21</v>
      </c>
      <c r="D27" s="12"/>
      <c r="E27" s="21">
        <f>+SUM(E24:E26)</f>
        <v>4800000</v>
      </c>
    </row>
    <row r="28" spans="2:5">
      <c r="B28" s="9"/>
      <c r="C28" s="9"/>
      <c r="D28" s="9"/>
      <c r="E28" s="9"/>
    </row>
    <row r="29" spans="2:5">
      <c r="B29" s="27" t="s">
        <v>17</v>
      </c>
      <c r="C29" s="9" t="s">
        <v>22</v>
      </c>
      <c r="D29" s="11">
        <v>0.1</v>
      </c>
      <c r="E29" s="20">
        <f>+E27*D29</f>
        <v>480000</v>
      </c>
    </row>
    <row r="30" spans="2:5">
      <c r="B30" s="27" t="s">
        <v>17</v>
      </c>
      <c r="C30" s="9" t="s">
        <v>23</v>
      </c>
      <c r="D30" s="11">
        <v>0</v>
      </c>
      <c r="E30" s="20">
        <f>+E27*D30</f>
        <v>0</v>
      </c>
    </row>
    <row r="31" spans="2:5">
      <c r="B31" s="27" t="s">
        <v>17</v>
      </c>
      <c r="C31" s="9" t="s">
        <v>24</v>
      </c>
      <c r="D31" s="10"/>
      <c r="E31" s="19">
        <v>0</v>
      </c>
    </row>
    <row r="32" spans="2:5">
      <c r="B32" s="25" t="s">
        <v>8</v>
      </c>
      <c r="C32" s="4" t="s">
        <v>25</v>
      </c>
      <c r="D32" s="12"/>
      <c r="E32" s="21">
        <f>+SUM(E27:E31)</f>
        <v>5280000</v>
      </c>
    </row>
    <row r="33" spans="2:5">
      <c r="B33" s="8"/>
      <c r="C33" s="9"/>
      <c r="D33" s="13"/>
      <c r="E33" s="22"/>
    </row>
    <row r="34" spans="2:5">
      <c r="B34" s="24" t="s">
        <v>26</v>
      </c>
      <c r="C34" t="str">
        <f>+C19</f>
        <v>Productive hours per year</v>
      </c>
      <c r="E34" s="15">
        <f>+E19</f>
        <v>73800</v>
      </c>
    </row>
    <row r="35" spans="2:5">
      <c r="B35" s="25" t="s">
        <v>8</v>
      </c>
      <c r="C35" s="4" t="s">
        <v>27</v>
      </c>
      <c r="D35" s="4"/>
      <c r="E35" s="21">
        <f>+E32/E34</f>
        <v>71.5447154471545</v>
      </c>
    </row>
    <row r="36" spans="2:5">
      <c r="B36" s="9"/>
      <c r="C36" s="9"/>
      <c r="D36" s="9"/>
      <c r="E36" s="9"/>
    </row>
    <row r="37" spans="2:5">
      <c r="B37" s="27" t="s">
        <v>17</v>
      </c>
      <c r="C37" s="9" t="s">
        <v>28</v>
      </c>
      <c r="D37" s="11">
        <v>0.5</v>
      </c>
      <c r="E37" s="20">
        <f>+E35*D37</f>
        <v>35.7723577235772</v>
      </c>
    </row>
    <row r="38" spans="2:5">
      <c r="B38" s="25" t="s">
        <v>8</v>
      </c>
      <c r="C38" s="4" t="s">
        <v>29</v>
      </c>
      <c r="D38" s="12"/>
      <c r="E38" s="21">
        <f>+SUM(E35:E37)</f>
        <v>107.317073170732</v>
      </c>
    </row>
    <row r="39" spans="2:5">
      <c r="B39" s="9"/>
      <c r="C39" s="9"/>
      <c r="D39" s="9"/>
      <c r="E39" s="9"/>
    </row>
    <row r="40" spans="2:5">
      <c r="B40" s="27" t="s">
        <v>17</v>
      </c>
      <c r="C40" s="9" t="s">
        <v>30</v>
      </c>
      <c r="D40" s="11">
        <v>0.02</v>
      </c>
      <c r="E40" s="20">
        <f>+E38/(1-D40-D41)*D40</f>
        <v>2.1901443504231</v>
      </c>
    </row>
    <row r="41" spans="2:5">
      <c r="B41" s="27" t="s">
        <v>17</v>
      </c>
      <c r="C41" s="9" t="s">
        <v>31</v>
      </c>
      <c r="D41" s="11">
        <v>0</v>
      </c>
      <c r="E41" s="20">
        <f>+E38/(1-D40-D41)*D41</f>
        <v>0</v>
      </c>
    </row>
    <row r="42" spans="2:5">
      <c r="B42" s="25" t="s">
        <v>8</v>
      </c>
      <c r="C42" s="4" t="s">
        <v>32</v>
      </c>
      <c r="D42" s="12"/>
      <c r="E42" s="21">
        <f>+SUM(E38:E41)</f>
        <v>109.507217521155</v>
      </c>
    </row>
    <row r="43" spans="2:5">
      <c r="B43" s="9"/>
      <c r="C43" s="9"/>
      <c r="D43" s="9"/>
      <c r="E43" s="9"/>
    </row>
    <row r="44" spans="2:5">
      <c r="B44" s="27" t="s">
        <v>17</v>
      </c>
      <c r="C44" s="9" t="s">
        <v>33</v>
      </c>
      <c r="D44" s="11">
        <v>0.08</v>
      </c>
      <c r="E44" s="20">
        <f>+E42/(1-D44)*D44</f>
        <v>9.52236674096998</v>
      </c>
    </row>
    <row r="45" spans="2:5">
      <c r="B45" s="25" t="s">
        <v>8</v>
      </c>
      <c r="C45" s="4" t="s">
        <v>34</v>
      </c>
      <c r="D45" s="12"/>
      <c r="E45" s="21">
        <f>+SUM(E42:E44)</f>
        <v>119.029584262125</v>
      </c>
    </row>
    <row r="46" spans="2:5">
      <c r="B46" s="9"/>
      <c r="C46" s="9"/>
      <c r="D46" s="9"/>
      <c r="E46" s="9"/>
    </row>
    <row r="47" spans="2:5">
      <c r="B47" s="27" t="s">
        <v>17</v>
      </c>
      <c r="C47" s="9" t="s">
        <v>35</v>
      </c>
      <c r="D47" s="11">
        <v>0.19</v>
      </c>
      <c r="E47" s="20">
        <f>+E45*D47</f>
        <v>22.6156210098037</v>
      </c>
    </row>
    <row r="48" spans="2:5">
      <c r="B48" s="26" t="s">
        <v>8</v>
      </c>
      <c r="C48" s="7" t="s">
        <v>36</v>
      </c>
      <c r="D48" s="14"/>
      <c r="E48" s="23">
        <f>+SUM(E45:E47)</f>
        <v>141.645205271928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8"/>
  <sheetViews>
    <sheetView showGridLines="0" workbookViewId="0">
      <selection activeCell="G21" sqref="G21"/>
    </sheetView>
  </sheetViews>
  <sheetFormatPr defaultColWidth="9" defaultRowHeight="14.4" outlineLevelCol="4"/>
  <cols>
    <col min="2" max="2" width="9" style="1"/>
    <col min="3" max="3" width="40.1428571428571" customWidth="1"/>
    <col min="4" max="4" width="10.5714285714286" customWidth="1"/>
    <col min="5" max="5" width="12.5714285714286"/>
    <col min="7" max="7" width="12.5714285714286"/>
  </cols>
  <sheetData>
    <row r="2" spans="2:5">
      <c r="B2" s="2"/>
      <c r="C2" s="2" t="s">
        <v>37</v>
      </c>
      <c r="D2" s="2"/>
      <c r="E2" s="2"/>
    </row>
    <row r="3" spans="2:2">
      <c r="B3"/>
    </row>
    <row r="4" spans="3:5">
      <c r="C4" t="s">
        <v>38</v>
      </c>
      <c r="E4" s="15">
        <v>365</v>
      </c>
    </row>
    <row r="5" spans="2:5">
      <c r="B5" s="24" t="s">
        <v>2</v>
      </c>
      <c r="C5" t="s">
        <v>39</v>
      </c>
      <c r="E5" s="16">
        <v>-104</v>
      </c>
    </row>
    <row r="6" spans="2:5">
      <c r="B6" s="24" t="s">
        <v>2</v>
      </c>
      <c r="C6" t="s">
        <v>40</v>
      </c>
      <c r="E6" s="16">
        <v>-9</v>
      </c>
    </row>
    <row r="7" spans="2:5">
      <c r="B7" s="24" t="s">
        <v>2</v>
      </c>
      <c r="C7" t="s">
        <v>41</v>
      </c>
      <c r="E7" s="16">
        <v>-30</v>
      </c>
    </row>
    <row r="8" spans="2:5">
      <c r="B8" s="24" t="s">
        <v>2</v>
      </c>
      <c r="C8" t="s">
        <v>42</v>
      </c>
      <c r="E8" s="16">
        <v>-14</v>
      </c>
    </row>
    <row r="9" spans="2:5">
      <c r="B9" s="24" t="s">
        <v>2</v>
      </c>
      <c r="C9" t="s">
        <v>43</v>
      </c>
      <c r="E9" s="16">
        <v>-3</v>
      </c>
    </row>
    <row r="10" spans="2:5">
      <c r="B10" s="25" t="s">
        <v>8</v>
      </c>
      <c r="C10" s="4" t="s">
        <v>9</v>
      </c>
      <c r="D10" s="4"/>
      <c r="E10" s="17">
        <f>+SUM(E4:E9)</f>
        <v>205</v>
      </c>
    </row>
    <row r="12" spans="3:5">
      <c r="C12" t="s">
        <v>44</v>
      </c>
      <c r="E12" s="16">
        <v>8</v>
      </c>
    </row>
    <row r="13" spans="2:5">
      <c r="B13" s="25" t="s">
        <v>8</v>
      </c>
      <c r="C13" s="4" t="s">
        <v>45</v>
      </c>
      <c r="D13" s="4"/>
      <c r="E13" s="17">
        <f>+E12*E10</f>
        <v>1640</v>
      </c>
    </row>
    <row r="15" spans="2:5">
      <c r="B15" s="24" t="s">
        <v>2</v>
      </c>
      <c r="C15" t="s">
        <v>46</v>
      </c>
      <c r="D15" s="5">
        <v>0.1</v>
      </c>
      <c r="E15" s="15">
        <f>-D15*E13</f>
        <v>-164</v>
      </c>
    </row>
    <row r="16" spans="2:5">
      <c r="B16" s="25" t="s">
        <v>8</v>
      </c>
      <c r="C16" s="4" t="s">
        <v>47</v>
      </c>
      <c r="D16" s="4"/>
      <c r="E16" s="17">
        <f>+SUM(E13:E15)</f>
        <v>1476</v>
      </c>
    </row>
    <row r="18" spans="3:5">
      <c r="C18" t="s">
        <v>48</v>
      </c>
      <c r="E18" s="16">
        <v>50</v>
      </c>
    </row>
    <row r="19" spans="2:5">
      <c r="B19" s="26" t="s">
        <v>8</v>
      </c>
      <c r="C19" s="7" t="s">
        <v>49</v>
      </c>
      <c r="D19" s="7"/>
      <c r="E19" s="18">
        <f>+E18*E16</f>
        <v>73800</v>
      </c>
    </row>
    <row r="22" spans="2:5">
      <c r="B22" s="2"/>
      <c r="C22" s="2" t="s">
        <v>50</v>
      </c>
      <c r="D22" s="2"/>
      <c r="E22" s="2"/>
    </row>
    <row r="24" spans="2:5">
      <c r="B24" s="27" t="s">
        <v>17</v>
      </c>
      <c r="C24" s="9" t="s">
        <v>51</v>
      </c>
      <c r="D24" s="10"/>
      <c r="E24" s="19">
        <v>4000000</v>
      </c>
    </row>
    <row r="25" spans="2:5">
      <c r="B25" s="27" t="s">
        <v>17</v>
      </c>
      <c r="C25" s="9" t="s">
        <v>52</v>
      </c>
      <c r="D25" s="11">
        <v>0.15</v>
      </c>
      <c r="E25" s="20">
        <f>+E24*D25</f>
        <v>600000</v>
      </c>
    </row>
    <row r="26" spans="2:5">
      <c r="B26" s="27" t="s">
        <v>17</v>
      </c>
      <c r="C26" s="9" t="s">
        <v>53</v>
      </c>
      <c r="D26" s="10"/>
      <c r="E26" s="19">
        <v>200000</v>
      </c>
    </row>
    <row r="27" spans="2:5">
      <c r="B27" s="25" t="s">
        <v>8</v>
      </c>
      <c r="C27" s="4" t="s">
        <v>54</v>
      </c>
      <c r="D27" s="12"/>
      <c r="E27" s="21">
        <f>+SUM(E24:E26)</f>
        <v>4800000</v>
      </c>
    </row>
    <row r="28" spans="2:5">
      <c r="B28" s="9"/>
      <c r="C28" s="9"/>
      <c r="D28" s="9"/>
      <c r="E28" s="9"/>
    </row>
    <row r="29" spans="2:5">
      <c r="B29" s="27" t="s">
        <v>17</v>
      </c>
      <c r="C29" s="9" t="s">
        <v>55</v>
      </c>
      <c r="D29" s="11">
        <v>0.1</v>
      </c>
      <c r="E29" s="20">
        <f>+E27*D29</f>
        <v>480000</v>
      </c>
    </row>
    <row r="30" spans="2:5">
      <c r="B30" s="27" t="s">
        <v>17</v>
      </c>
      <c r="C30" s="9" t="s">
        <v>56</v>
      </c>
      <c r="D30" s="11">
        <v>0</v>
      </c>
      <c r="E30" s="20">
        <f>+E27*D30</f>
        <v>0</v>
      </c>
    </row>
    <row r="31" spans="2:5">
      <c r="B31" s="27" t="s">
        <v>17</v>
      </c>
      <c r="C31" s="9" t="s">
        <v>57</v>
      </c>
      <c r="D31" s="10"/>
      <c r="E31" s="19">
        <v>0</v>
      </c>
    </row>
    <row r="32" spans="2:5">
      <c r="B32" s="25" t="s">
        <v>8</v>
      </c>
      <c r="C32" s="4" t="s">
        <v>58</v>
      </c>
      <c r="D32" s="12"/>
      <c r="E32" s="21">
        <f>+SUM(E27:E31)</f>
        <v>5280000</v>
      </c>
    </row>
    <row r="33" spans="2:5">
      <c r="B33" s="8"/>
      <c r="C33" s="9"/>
      <c r="D33" s="13"/>
      <c r="E33" s="22"/>
    </row>
    <row r="34" spans="2:5">
      <c r="B34" s="24" t="s">
        <v>26</v>
      </c>
      <c r="C34" t="str">
        <f>+C19</f>
        <v>Produktive Stunden pro Jahr</v>
      </c>
      <c r="E34" s="15">
        <f>+E19</f>
        <v>73800</v>
      </c>
    </row>
    <row r="35" spans="2:5">
      <c r="B35" s="25" t="s">
        <v>8</v>
      </c>
      <c r="C35" s="4" t="s">
        <v>59</v>
      </c>
      <c r="D35" s="4"/>
      <c r="E35" s="21">
        <f>+E32/E34</f>
        <v>71.5447154471545</v>
      </c>
    </row>
    <row r="36" spans="2:5">
      <c r="B36" s="9"/>
      <c r="C36" s="9"/>
      <c r="D36" s="9"/>
      <c r="E36" s="9"/>
    </row>
    <row r="37" spans="2:5">
      <c r="B37" s="27" t="s">
        <v>17</v>
      </c>
      <c r="C37" s="9" t="s">
        <v>60</v>
      </c>
      <c r="D37" s="11">
        <v>0.5</v>
      </c>
      <c r="E37" s="20">
        <f>+E35*D37</f>
        <v>35.7723577235772</v>
      </c>
    </row>
    <row r="38" spans="2:5">
      <c r="B38" s="25" t="s">
        <v>8</v>
      </c>
      <c r="C38" s="4" t="s">
        <v>61</v>
      </c>
      <c r="D38" s="12"/>
      <c r="E38" s="21">
        <f>+SUM(E35:E37)</f>
        <v>107.317073170732</v>
      </c>
    </row>
    <row r="39" spans="2:5">
      <c r="B39" s="9"/>
      <c r="C39" s="9"/>
      <c r="D39" s="9"/>
      <c r="E39" s="9"/>
    </row>
    <row r="40" spans="2:5">
      <c r="B40" s="27" t="s">
        <v>17</v>
      </c>
      <c r="C40" s="9" t="s">
        <v>62</v>
      </c>
      <c r="D40" s="11">
        <v>0.02</v>
      </c>
      <c r="E40" s="20">
        <f>+E38/(1-D40-D41)*D40</f>
        <v>2.1901443504231</v>
      </c>
    </row>
    <row r="41" spans="2:5">
      <c r="B41" s="27" t="s">
        <v>17</v>
      </c>
      <c r="C41" s="9" t="s">
        <v>63</v>
      </c>
      <c r="D41" s="11">
        <v>0</v>
      </c>
      <c r="E41" s="20">
        <f>+E38/(1-D40-D41)*D41</f>
        <v>0</v>
      </c>
    </row>
    <row r="42" spans="2:5">
      <c r="B42" s="25" t="s">
        <v>8</v>
      </c>
      <c r="C42" s="4" t="s">
        <v>64</v>
      </c>
      <c r="D42" s="12"/>
      <c r="E42" s="21">
        <f>+SUM(E38:E41)</f>
        <v>109.507217521155</v>
      </c>
    </row>
    <row r="43" spans="2:5">
      <c r="B43" s="9"/>
      <c r="C43" s="9"/>
      <c r="D43" s="9"/>
      <c r="E43" s="9"/>
    </row>
    <row r="44" spans="2:5">
      <c r="B44" s="27" t="s">
        <v>17</v>
      </c>
      <c r="C44" s="9" t="s">
        <v>65</v>
      </c>
      <c r="D44" s="11">
        <v>0.08</v>
      </c>
      <c r="E44" s="20">
        <f>+E42/(1-D44)*D44</f>
        <v>9.52236674096998</v>
      </c>
    </row>
    <row r="45" spans="2:5">
      <c r="B45" s="25" t="s">
        <v>8</v>
      </c>
      <c r="C45" s="4" t="s">
        <v>66</v>
      </c>
      <c r="D45" s="12"/>
      <c r="E45" s="21">
        <f>+SUM(E42:E44)</f>
        <v>119.029584262125</v>
      </c>
    </row>
    <row r="46" spans="2:5">
      <c r="B46" s="9"/>
      <c r="C46" s="9"/>
      <c r="D46" s="9"/>
      <c r="E46" s="9"/>
    </row>
    <row r="47" spans="2:5">
      <c r="B47" s="27" t="s">
        <v>17</v>
      </c>
      <c r="C47" s="9" t="s">
        <v>67</v>
      </c>
      <c r="D47" s="11">
        <v>0.19</v>
      </c>
      <c r="E47" s="20">
        <f>+E45*D47</f>
        <v>22.6156210098037</v>
      </c>
    </row>
    <row r="48" spans="2:5">
      <c r="B48" s="26" t="s">
        <v>8</v>
      </c>
      <c r="C48" s="7" t="s">
        <v>68</v>
      </c>
      <c r="D48" s="14"/>
      <c r="E48" s="23">
        <f>+SUM(E45:E47)</f>
        <v>141.645205271928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spl1nes</cp:lastModifiedBy>
  <dcterms:created xsi:type="dcterms:W3CDTF">2015-06-05T19:17:00Z</dcterms:created>
  <dcterms:modified xsi:type="dcterms:W3CDTF">2022-11-02T21:33:28Z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