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eich\git\Organization-Guide\Processes\Finance\Budgeting\"/>
    </mc:Choice>
  </mc:AlternateContent>
  <xr:revisionPtr revIDLastSave="0" documentId="13_ncr:1_{53C6C66A-C504-4881-9F3B-3E81E30B65AB}" xr6:coauthVersionLast="47" xr6:coauthVersionMax="47" xr10:uidLastSave="{00000000-0000-0000-0000-000000000000}"/>
  <bookViews>
    <workbookView xWindow="-120" yWindow="-120" windowWidth="24240" windowHeight="17640" activeTab="1" xr2:uid="{00000000-000D-0000-FFFF-FFFF00000000}"/>
  </bookViews>
  <sheets>
    <sheet name="Settings" sheetId="5" r:id="rId1"/>
    <sheet name="Overview" sheetId="4" r:id="rId2"/>
    <sheet name="details" sheetId="1" r:id="rId3"/>
    <sheet name="masterfile" sheetId="2" r:id="rId4"/>
  </sheets>
  <externalReferences>
    <externalReference r:id="rId5"/>
  </externalReferences>
  <definedNames>
    <definedName name="_xlnm._FilterDatabase" localSheetId="2" hidden="1">details!$A$1:$M$62</definedName>
    <definedName name="Channel">masterfile!$A:$A</definedName>
    <definedName name="MediaType">masterfile!$B:$B</definedName>
    <definedName name="Segment">masterfile!$C:$C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1" i="4" l="1"/>
  <c r="U31" i="4"/>
  <c r="T31" i="4"/>
  <c r="P31" i="4"/>
  <c r="O31" i="4"/>
  <c r="N31" i="4"/>
  <c r="L31" i="4"/>
  <c r="K31" i="4"/>
  <c r="J31" i="4"/>
  <c r="I31" i="4"/>
  <c r="H31" i="4"/>
  <c r="G31" i="4"/>
  <c r="F31" i="4"/>
  <c r="E31" i="4"/>
  <c r="D31" i="4"/>
  <c r="V94" i="4"/>
  <c r="U94" i="4"/>
  <c r="T94" i="4"/>
  <c r="P94" i="4"/>
  <c r="O94" i="4"/>
  <c r="N94" i="4"/>
  <c r="L94" i="4"/>
  <c r="K94" i="4"/>
  <c r="J94" i="4"/>
  <c r="I94" i="4"/>
  <c r="H94" i="4"/>
  <c r="G94" i="4"/>
  <c r="F94" i="4"/>
  <c r="E94" i="4"/>
  <c r="D94" i="4"/>
  <c r="V127" i="4"/>
  <c r="U127" i="4"/>
  <c r="T127" i="4"/>
  <c r="P127" i="4"/>
  <c r="O127" i="4"/>
  <c r="N127" i="4"/>
  <c r="E127" i="4"/>
  <c r="F127" i="4"/>
  <c r="G127" i="4"/>
  <c r="H127" i="4"/>
  <c r="I127" i="4"/>
  <c r="J127" i="4"/>
  <c r="K127" i="4"/>
  <c r="L127" i="4"/>
  <c r="D127" i="4"/>
  <c r="H121" i="4" l="1"/>
  <c r="H120" i="4"/>
  <c r="H119" i="4"/>
  <c r="V119" i="4" s="1"/>
  <c r="H116" i="4"/>
  <c r="V116" i="4" s="1"/>
  <c r="H115" i="4"/>
  <c r="H114" i="4"/>
  <c r="H111" i="4"/>
  <c r="V111" i="4" s="1"/>
  <c r="H110" i="4"/>
  <c r="H109" i="4"/>
  <c r="H106" i="4"/>
  <c r="H105" i="4"/>
  <c r="H104" i="4"/>
  <c r="H101" i="4"/>
  <c r="H100" i="4"/>
  <c r="H99" i="4"/>
  <c r="H88" i="4"/>
  <c r="H87" i="4"/>
  <c r="H86" i="4"/>
  <c r="H83" i="4"/>
  <c r="V83" i="4" s="1"/>
  <c r="H82" i="4"/>
  <c r="V82" i="4" s="1"/>
  <c r="H81" i="4"/>
  <c r="H78" i="4"/>
  <c r="H77" i="4"/>
  <c r="V77" i="4" s="1"/>
  <c r="H76" i="4"/>
  <c r="H73" i="4"/>
  <c r="H72" i="4"/>
  <c r="H71" i="4"/>
  <c r="V71" i="4" s="1"/>
  <c r="H68" i="4"/>
  <c r="V68" i="4" s="1"/>
  <c r="H67" i="4"/>
  <c r="V67" i="4" s="1"/>
  <c r="H66" i="4"/>
  <c r="H63" i="4"/>
  <c r="H62" i="4"/>
  <c r="H61" i="4"/>
  <c r="H58" i="4"/>
  <c r="H57" i="4"/>
  <c r="H56" i="4"/>
  <c r="H53" i="4"/>
  <c r="H52" i="4"/>
  <c r="H51" i="4"/>
  <c r="H48" i="4"/>
  <c r="H47" i="4"/>
  <c r="H46" i="4"/>
  <c r="H43" i="4"/>
  <c r="H42" i="4"/>
  <c r="H41" i="4"/>
  <c r="H38" i="4"/>
  <c r="H37" i="4"/>
  <c r="H36" i="4"/>
  <c r="V36" i="4" s="1"/>
  <c r="H25" i="4"/>
  <c r="H24" i="4"/>
  <c r="H23" i="4"/>
  <c r="H20" i="4"/>
  <c r="H19" i="4"/>
  <c r="H18" i="4"/>
  <c r="V18" i="4" s="1"/>
  <c r="H15" i="4"/>
  <c r="H14" i="4"/>
  <c r="H13" i="4"/>
  <c r="H10" i="4"/>
  <c r="H9" i="4"/>
  <c r="H8" i="4"/>
  <c r="V121" i="4"/>
  <c r="V114" i="4"/>
  <c r="V109" i="4"/>
  <c r="V106" i="4"/>
  <c r="V104" i="4"/>
  <c r="V101" i="4"/>
  <c r="V99" i="4"/>
  <c r="V88" i="4"/>
  <c r="V86" i="4"/>
  <c r="V81" i="4"/>
  <c r="V78" i="4"/>
  <c r="V76" i="4"/>
  <c r="V73" i="4"/>
  <c r="V66" i="4"/>
  <c r="V63" i="4"/>
  <c r="V61" i="4"/>
  <c r="V58" i="4"/>
  <c r="V56" i="4"/>
  <c r="V53" i="4"/>
  <c r="V51" i="4"/>
  <c r="V48" i="4"/>
  <c r="V46" i="4"/>
  <c r="V43" i="4"/>
  <c r="V41" i="4"/>
  <c r="V38" i="4"/>
  <c r="V25" i="4"/>
  <c r="V23" i="4"/>
  <c r="V20" i="4"/>
  <c r="V15" i="4"/>
  <c r="V13" i="4"/>
  <c r="V10" i="4"/>
  <c r="P121" i="4"/>
  <c r="O121" i="4"/>
  <c r="N121" i="4"/>
  <c r="P120" i="4"/>
  <c r="O120" i="4"/>
  <c r="N120" i="4"/>
  <c r="P119" i="4"/>
  <c r="O119" i="4"/>
  <c r="N119" i="4"/>
  <c r="P116" i="4"/>
  <c r="O116" i="4"/>
  <c r="N116" i="4"/>
  <c r="P115" i="4"/>
  <c r="O115" i="4"/>
  <c r="N115" i="4"/>
  <c r="P114" i="4"/>
  <c r="O114" i="4"/>
  <c r="N114" i="4"/>
  <c r="P111" i="4"/>
  <c r="O111" i="4"/>
  <c r="N111" i="4"/>
  <c r="P110" i="4"/>
  <c r="O110" i="4"/>
  <c r="N110" i="4"/>
  <c r="P109" i="4"/>
  <c r="O109" i="4"/>
  <c r="N109" i="4"/>
  <c r="P106" i="4"/>
  <c r="O106" i="4"/>
  <c r="N106" i="4"/>
  <c r="P105" i="4"/>
  <c r="O105" i="4"/>
  <c r="N105" i="4"/>
  <c r="P104" i="4"/>
  <c r="O104" i="4"/>
  <c r="N104" i="4"/>
  <c r="P101" i="4"/>
  <c r="P100" i="4"/>
  <c r="P99" i="4"/>
  <c r="O101" i="4"/>
  <c r="O100" i="4"/>
  <c r="O99" i="4"/>
  <c r="N101" i="4"/>
  <c r="N100" i="4"/>
  <c r="N99" i="4"/>
  <c r="P88" i="4"/>
  <c r="P87" i="4"/>
  <c r="P86" i="4"/>
  <c r="P83" i="4"/>
  <c r="P82" i="4"/>
  <c r="P81" i="4"/>
  <c r="P78" i="4"/>
  <c r="P77" i="4"/>
  <c r="P76" i="4"/>
  <c r="P73" i="4"/>
  <c r="P72" i="4"/>
  <c r="P71" i="4"/>
  <c r="P68" i="4"/>
  <c r="P67" i="4"/>
  <c r="P66" i="4"/>
  <c r="P63" i="4"/>
  <c r="P62" i="4"/>
  <c r="P61" i="4"/>
  <c r="P58" i="4"/>
  <c r="P57" i="4"/>
  <c r="P56" i="4"/>
  <c r="P53" i="4"/>
  <c r="P52" i="4"/>
  <c r="P51" i="4"/>
  <c r="P48" i="4"/>
  <c r="P47" i="4"/>
  <c r="P46" i="4"/>
  <c r="P43" i="4"/>
  <c r="P42" i="4"/>
  <c r="P41" i="4"/>
  <c r="P37" i="4"/>
  <c r="P38" i="4"/>
  <c r="P93" i="4" s="1"/>
  <c r="P36" i="4"/>
  <c r="N88" i="4"/>
  <c r="N87" i="4"/>
  <c r="N86" i="4"/>
  <c r="N83" i="4"/>
  <c r="N82" i="4"/>
  <c r="N81" i="4"/>
  <c r="N78" i="4"/>
  <c r="N77" i="4"/>
  <c r="N76" i="4"/>
  <c r="N73" i="4"/>
  <c r="N72" i="4"/>
  <c r="N71" i="4"/>
  <c r="N68" i="4"/>
  <c r="N67" i="4"/>
  <c r="N66" i="4"/>
  <c r="N63" i="4"/>
  <c r="N62" i="4"/>
  <c r="N61" i="4"/>
  <c r="N58" i="4"/>
  <c r="N57" i="4"/>
  <c r="N56" i="4"/>
  <c r="N53" i="4"/>
  <c r="N52" i="4"/>
  <c r="N51" i="4"/>
  <c r="N48" i="4"/>
  <c r="N47" i="4"/>
  <c r="N46" i="4"/>
  <c r="N43" i="4"/>
  <c r="N42" i="4"/>
  <c r="N41" i="4"/>
  <c r="N38" i="4"/>
  <c r="N37" i="4"/>
  <c r="N36" i="4"/>
  <c r="G121" i="4"/>
  <c r="F121" i="4"/>
  <c r="E121" i="4"/>
  <c r="D121" i="4"/>
  <c r="V120" i="4"/>
  <c r="G120" i="4"/>
  <c r="F120" i="4"/>
  <c r="E120" i="4"/>
  <c r="D120" i="4"/>
  <c r="G119" i="4"/>
  <c r="F119" i="4"/>
  <c r="E119" i="4"/>
  <c r="D119" i="4"/>
  <c r="G116" i="4"/>
  <c r="F116" i="4"/>
  <c r="E116" i="4"/>
  <c r="D116" i="4"/>
  <c r="V115" i="4"/>
  <c r="G115" i="4"/>
  <c r="F115" i="4"/>
  <c r="E115" i="4"/>
  <c r="D115" i="4"/>
  <c r="G114" i="4"/>
  <c r="F114" i="4"/>
  <c r="E114" i="4"/>
  <c r="D114" i="4"/>
  <c r="G111" i="4"/>
  <c r="F111" i="4"/>
  <c r="E111" i="4"/>
  <c r="D111" i="4"/>
  <c r="V110" i="4"/>
  <c r="G110" i="4"/>
  <c r="F110" i="4"/>
  <c r="E110" i="4"/>
  <c r="D110" i="4"/>
  <c r="G109" i="4"/>
  <c r="F109" i="4"/>
  <c r="E109" i="4"/>
  <c r="D109" i="4"/>
  <c r="G106" i="4"/>
  <c r="F106" i="4"/>
  <c r="E106" i="4"/>
  <c r="D106" i="4"/>
  <c r="V105" i="4"/>
  <c r="G105" i="4"/>
  <c r="F105" i="4"/>
  <c r="E105" i="4"/>
  <c r="D105" i="4"/>
  <c r="G104" i="4"/>
  <c r="F104" i="4"/>
  <c r="E104" i="4"/>
  <c r="D104" i="4"/>
  <c r="E99" i="4"/>
  <c r="F99" i="4"/>
  <c r="G99" i="4"/>
  <c r="E100" i="4"/>
  <c r="F100" i="4"/>
  <c r="G100" i="4"/>
  <c r="V100" i="4"/>
  <c r="E101" i="4"/>
  <c r="F101" i="4"/>
  <c r="G101" i="4"/>
  <c r="U93" i="4"/>
  <c r="T93" i="4"/>
  <c r="O93" i="4"/>
  <c r="L93" i="4"/>
  <c r="K93" i="4"/>
  <c r="J93" i="4"/>
  <c r="I93" i="4"/>
  <c r="G93" i="4"/>
  <c r="F93" i="4"/>
  <c r="E93" i="4"/>
  <c r="D93" i="4"/>
  <c r="G88" i="4"/>
  <c r="F88" i="4"/>
  <c r="E88" i="4"/>
  <c r="D88" i="4"/>
  <c r="V87" i="4"/>
  <c r="G87" i="4"/>
  <c r="F87" i="4"/>
  <c r="E87" i="4"/>
  <c r="D87" i="4"/>
  <c r="G86" i="4"/>
  <c r="F86" i="4"/>
  <c r="E86" i="4"/>
  <c r="D86" i="4"/>
  <c r="G83" i="4"/>
  <c r="F83" i="4"/>
  <c r="E83" i="4"/>
  <c r="D83" i="4"/>
  <c r="G82" i="4"/>
  <c r="F82" i="4"/>
  <c r="E82" i="4"/>
  <c r="D82" i="4"/>
  <c r="G81" i="4"/>
  <c r="F81" i="4"/>
  <c r="E81" i="4"/>
  <c r="D81" i="4"/>
  <c r="G78" i="4"/>
  <c r="F78" i="4"/>
  <c r="E78" i="4"/>
  <c r="D78" i="4"/>
  <c r="G77" i="4"/>
  <c r="F77" i="4"/>
  <c r="E77" i="4"/>
  <c r="D77" i="4"/>
  <c r="G76" i="4"/>
  <c r="F76" i="4"/>
  <c r="E76" i="4"/>
  <c r="D76" i="4"/>
  <c r="G73" i="4"/>
  <c r="F73" i="4"/>
  <c r="E73" i="4"/>
  <c r="D73" i="4"/>
  <c r="V72" i="4"/>
  <c r="G72" i="4"/>
  <c r="F72" i="4"/>
  <c r="E72" i="4"/>
  <c r="D72" i="4"/>
  <c r="G71" i="4"/>
  <c r="F71" i="4"/>
  <c r="E71" i="4"/>
  <c r="D71" i="4"/>
  <c r="G68" i="4"/>
  <c r="F68" i="4"/>
  <c r="E68" i="4"/>
  <c r="D68" i="4"/>
  <c r="G67" i="4"/>
  <c r="F67" i="4"/>
  <c r="E67" i="4"/>
  <c r="D67" i="4"/>
  <c r="G66" i="4"/>
  <c r="F66" i="4"/>
  <c r="E66" i="4"/>
  <c r="D66" i="4"/>
  <c r="G63" i="4"/>
  <c r="F63" i="4"/>
  <c r="E63" i="4"/>
  <c r="D63" i="4"/>
  <c r="V62" i="4"/>
  <c r="G62" i="4"/>
  <c r="F62" i="4"/>
  <c r="E62" i="4"/>
  <c r="D62" i="4"/>
  <c r="G61" i="4"/>
  <c r="F61" i="4"/>
  <c r="E61" i="4"/>
  <c r="D61" i="4"/>
  <c r="G58" i="4"/>
  <c r="F58" i="4"/>
  <c r="E58" i="4"/>
  <c r="D58" i="4"/>
  <c r="V57" i="4"/>
  <c r="G57" i="4"/>
  <c r="F57" i="4"/>
  <c r="E57" i="4"/>
  <c r="D57" i="4"/>
  <c r="G56" i="4"/>
  <c r="F56" i="4"/>
  <c r="E56" i="4"/>
  <c r="D56" i="4"/>
  <c r="G53" i="4"/>
  <c r="F53" i="4"/>
  <c r="E53" i="4"/>
  <c r="D53" i="4"/>
  <c r="V52" i="4"/>
  <c r="G52" i="4"/>
  <c r="F52" i="4"/>
  <c r="E52" i="4"/>
  <c r="D52" i="4"/>
  <c r="G51" i="4"/>
  <c r="F51" i="4"/>
  <c r="E51" i="4"/>
  <c r="D51" i="4"/>
  <c r="G48" i="4"/>
  <c r="F48" i="4"/>
  <c r="E48" i="4"/>
  <c r="D48" i="4"/>
  <c r="V47" i="4"/>
  <c r="G47" i="4"/>
  <c r="F47" i="4"/>
  <c r="E47" i="4"/>
  <c r="D47" i="4"/>
  <c r="G46" i="4"/>
  <c r="F46" i="4"/>
  <c r="E46" i="4"/>
  <c r="D46" i="4"/>
  <c r="G43" i="4"/>
  <c r="F43" i="4"/>
  <c r="E43" i="4"/>
  <c r="D43" i="4"/>
  <c r="V42" i="4"/>
  <c r="G42" i="4"/>
  <c r="F42" i="4"/>
  <c r="E42" i="4"/>
  <c r="D42" i="4"/>
  <c r="G41" i="4"/>
  <c r="F41" i="4"/>
  <c r="E41" i="4"/>
  <c r="D41" i="4"/>
  <c r="D36" i="4"/>
  <c r="E36" i="4"/>
  <c r="F36" i="4"/>
  <c r="G36" i="4"/>
  <c r="D37" i="4"/>
  <c r="E37" i="4"/>
  <c r="F37" i="4"/>
  <c r="G37" i="4"/>
  <c r="V37" i="4"/>
  <c r="D38" i="4"/>
  <c r="E38" i="4"/>
  <c r="F38" i="4"/>
  <c r="G38" i="4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K16" i="1"/>
  <c r="L16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L7" i="1"/>
  <c r="K7" i="1"/>
  <c r="L6" i="1"/>
  <c r="K6" i="1"/>
  <c r="L5" i="1"/>
  <c r="K5" i="1"/>
  <c r="L4" i="1"/>
  <c r="K4" i="1"/>
  <c r="L3" i="1"/>
  <c r="K3" i="1"/>
  <c r="L2" i="1"/>
  <c r="K2" i="1"/>
  <c r="B85" i="4"/>
  <c r="B80" i="4"/>
  <c r="B75" i="4"/>
  <c r="B70" i="4"/>
  <c r="B65" i="4"/>
  <c r="B60" i="4"/>
  <c r="B55" i="4"/>
  <c r="B50" i="4"/>
  <c r="B45" i="4"/>
  <c r="B40" i="4"/>
  <c r="B35" i="4"/>
  <c r="B22" i="4"/>
  <c r="B17" i="4"/>
  <c r="B12" i="4"/>
  <c r="B7" i="4"/>
  <c r="E2" i="4"/>
  <c r="H93" i="4" l="1"/>
  <c r="V93" i="4"/>
  <c r="N93" i="4"/>
  <c r="D19" i="4"/>
  <c r="D10" i="4"/>
  <c r="D8" i="4"/>
  <c r="D101" i="4"/>
  <c r="D25" i="4"/>
  <c r="D99" i="4"/>
  <c r="D14" i="4"/>
  <c r="D23" i="4"/>
  <c r="D100" i="4"/>
  <c r="E15" i="4"/>
  <c r="D15" i="4"/>
  <c r="E13" i="4"/>
  <c r="E14" i="4"/>
  <c r="D13" i="4"/>
  <c r="E23" i="4"/>
  <c r="E20" i="4"/>
  <c r="E9" i="4"/>
  <c r="F2" i="4"/>
  <c r="E24" i="4"/>
  <c r="E8" i="4"/>
  <c r="F19" i="4"/>
  <c r="E18" i="4"/>
  <c r="E19" i="4"/>
  <c r="D9" i="4"/>
  <c r="E10" i="4"/>
  <c r="D18" i="4"/>
  <c r="D20" i="4"/>
  <c r="D24" i="4"/>
  <c r="E25" i="4"/>
  <c r="D30" i="4" l="1"/>
  <c r="D126" i="4"/>
  <c r="D125" i="4"/>
  <c r="D124" i="4"/>
  <c r="E125" i="4"/>
  <c r="D29" i="4"/>
  <c r="E91" i="4"/>
  <c r="D28" i="4"/>
  <c r="D92" i="4"/>
  <c r="E92" i="4"/>
  <c r="F18" i="4"/>
  <c r="F10" i="4"/>
  <c r="F8" i="4"/>
  <c r="F24" i="4"/>
  <c r="G2" i="4"/>
  <c r="F20" i="4"/>
  <c r="F15" i="4"/>
  <c r="F9" i="4"/>
  <c r="F25" i="4"/>
  <c r="F23" i="4"/>
  <c r="E29" i="4"/>
  <c r="E126" i="4"/>
  <c r="F13" i="4"/>
  <c r="E30" i="4"/>
  <c r="D91" i="4"/>
  <c r="E28" i="4"/>
  <c r="E124" i="4"/>
  <c r="F14" i="4"/>
  <c r="F92" i="4" l="1"/>
  <c r="F91" i="4"/>
  <c r="T121" i="4"/>
  <c r="T115" i="4"/>
  <c r="T109" i="4"/>
  <c r="T116" i="4"/>
  <c r="T119" i="4"/>
  <c r="T111" i="4"/>
  <c r="T120" i="4"/>
  <c r="T110" i="4"/>
  <c r="T106" i="4"/>
  <c r="T104" i="4"/>
  <c r="T114" i="4"/>
  <c r="T105" i="4"/>
  <c r="T82" i="4"/>
  <c r="T83" i="4"/>
  <c r="T68" i="4"/>
  <c r="T72" i="4"/>
  <c r="T62" i="4"/>
  <c r="G24" i="4"/>
  <c r="T24" i="4" s="1"/>
  <c r="T2" i="4"/>
  <c r="H2" i="4"/>
  <c r="G9" i="4"/>
  <c r="T47" i="4"/>
  <c r="T67" i="4"/>
  <c r="T48" i="4"/>
  <c r="T46" i="4"/>
  <c r="T41" i="4"/>
  <c r="P2" i="4"/>
  <c r="T71" i="4"/>
  <c r="T61" i="4"/>
  <c r="T56" i="4"/>
  <c r="T51" i="4"/>
  <c r="G25" i="4"/>
  <c r="T25" i="4" s="1"/>
  <c r="G13" i="4"/>
  <c r="T13" i="4" s="1"/>
  <c r="N2" i="4"/>
  <c r="G18" i="4"/>
  <c r="T18" i="4" s="1"/>
  <c r="G10" i="4"/>
  <c r="T38" i="4"/>
  <c r="G20" i="4"/>
  <c r="T20" i="4" s="1"/>
  <c r="T42" i="4"/>
  <c r="G23" i="4"/>
  <c r="T23" i="4" s="1"/>
  <c r="T63" i="4"/>
  <c r="T87" i="4"/>
  <c r="T81" i="4"/>
  <c r="G15" i="4"/>
  <c r="T15" i="4" s="1"/>
  <c r="N20" i="4"/>
  <c r="T58" i="4"/>
  <c r="T43" i="4"/>
  <c r="N25" i="4"/>
  <c r="T57" i="4"/>
  <c r="N15" i="4"/>
  <c r="T52" i="4"/>
  <c r="T73" i="4"/>
  <c r="T77" i="4"/>
  <c r="T78" i="4"/>
  <c r="T76" i="4"/>
  <c r="G14" i="4"/>
  <c r="T14" i="4" s="1"/>
  <c r="N10" i="4"/>
  <c r="G8" i="4"/>
  <c r="G19" i="4"/>
  <c r="T19" i="4" s="1"/>
  <c r="T53" i="4"/>
  <c r="T88" i="4"/>
  <c r="T86" i="4"/>
  <c r="T66" i="4"/>
  <c r="F29" i="4"/>
  <c r="F28" i="4"/>
  <c r="F126" i="4"/>
  <c r="F125" i="4"/>
  <c r="F30" i="4"/>
  <c r="F124" i="4"/>
  <c r="G28" i="4" l="1"/>
  <c r="T8" i="4"/>
  <c r="T28" i="4" s="1"/>
  <c r="T10" i="4"/>
  <c r="T30" i="4" s="1"/>
  <c r="G30" i="4"/>
  <c r="V19" i="4"/>
  <c r="O2" i="4"/>
  <c r="V14" i="4"/>
  <c r="U2" i="4"/>
  <c r="I2" i="4"/>
  <c r="V9" i="4"/>
  <c r="V24" i="4"/>
  <c r="T100" i="4"/>
  <c r="T125" i="4" s="1"/>
  <c r="G125" i="4"/>
  <c r="G124" i="4"/>
  <c r="T99" i="4"/>
  <c r="T124" i="4" s="1"/>
  <c r="G126" i="4"/>
  <c r="T101" i="4"/>
  <c r="T126" i="4" s="1"/>
  <c r="N30" i="4"/>
  <c r="P9" i="4"/>
  <c r="P24" i="4"/>
  <c r="P13" i="4"/>
  <c r="P19" i="4"/>
  <c r="P14" i="4"/>
  <c r="P8" i="4"/>
  <c r="P18" i="4"/>
  <c r="P23" i="4"/>
  <c r="G91" i="4"/>
  <c r="T36" i="4"/>
  <c r="T91" i="4" s="1"/>
  <c r="G92" i="4"/>
  <c r="T37" i="4"/>
  <c r="T92" i="4" s="1"/>
  <c r="N24" i="4"/>
  <c r="N19" i="4"/>
  <c r="N9" i="4"/>
  <c r="N23" i="4"/>
  <c r="N8" i="4"/>
  <c r="N18" i="4"/>
  <c r="N13" i="4"/>
  <c r="N14" i="4"/>
  <c r="G29" i="4"/>
  <c r="T9" i="4"/>
  <c r="T29" i="4" s="1"/>
  <c r="N28" i="4" l="1"/>
  <c r="R38" i="4"/>
  <c r="R43" i="4"/>
  <c r="R47" i="4"/>
  <c r="R72" i="4"/>
  <c r="R71" i="4"/>
  <c r="R83" i="4"/>
  <c r="R93" i="4"/>
  <c r="R110" i="4"/>
  <c r="R116" i="4"/>
  <c r="R121" i="4"/>
  <c r="X72" i="4"/>
  <c r="X73" i="4"/>
  <c r="X13" i="4"/>
  <c r="X48" i="4"/>
  <c r="X15" i="4"/>
  <c r="X41" i="4"/>
  <c r="I119" i="4"/>
  <c r="I111" i="4"/>
  <c r="I105" i="4"/>
  <c r="I99" i="4"/>
  <c r="I120" i="4"/>
  <c r="I114" i="4"/>
  <c r="I121" i="4"/>
  <c r="I115" i="4"/>
  <c r="I109" i="4"/>
  <c r="I110" i="4"/>
  <c r="I106" i="4"/>
  <c r="I104" i="4"/>
  <c r="I100" i="4"/>
  <c r="I116" i="4"/>
  <c r="I101" i="4"/>
  <c r="I81" i="4"/>
  <c r="I78" i="4"/>
  <c r="I76" i="4"/>
  <c r="I87" i="4"/>
  <c r="I73" i="4"/>
  <c r="I66" i="4"/>
  <c r="I48" i="4"/>
  <c r="I67" i="4"/>
  <c r="I63" i="4"/>
  <c r="P25" i="4"/>
  <c r="I9" i="4"/>
  <c r="J2" i="4"/>
  <c r="I43" i="4"/>
  <c r="I41" i="4"/>
  <c r="I42" i="4"/>
  <c r="I23" i="4"/>
  <c r="I72" i="4"/>
  <c r="I62" i="4"/>
  <c r="I52" i="4"/>
  <c r="P10" i="4"/>
  <c r="I8" i="4"/>
  <c r="I24" i="4"/>
  <c r="I36" i="4"/>
  <c r="I19" i="4"/>
  <c r="I56" i="4"/>
  <c r="I46" i="4"/>
  <c r="I25" i="4"/>
  <c r="I86" i="4"/>
  <c r="I82" i="4"/>
  <c r="P15" i="4"/>
  <c r="I38" i="4"/>
  <c r="I18" i="4"/>
  <c r="I51" i="4"/>
  <c r="I53" i="4"/>
  <c r="I61" i="4"/>
  <c r="I77" i="4"/>
  <c r="I83" i="4"/>
  <c r="I37" i="4"/>
  <c r="P20" i="4"/>
  <c r="I20" i="4"/>
  <c r="I57" i="4"/>
  <c r="I47" i="4"/>
  <c r="I13" i="4"/>
  <c r="I58" i="4"/>
  <c r="I88" i="4"/>
  <c r="I15" i="4"/>
  <c r="I14" i="4"/>
  <c r="I10" i="4"/>
  <c r="I71" i="4"/>
  <c r="I68" i="4"/>
  <c r="X23" i="4"/>
  <c r="X68" i="4"/>
  <c r="X19" i="4"/>
  <c r="X77" i="4"/>
  <c r="N92" i="4"/>
  <c r="N124" i="4"/>
  <c r="R86" i="4"/>
  <c r="R56" i="4"/>
  <c r="R66" i="4"/>
  <c r="P92" i="4"/>
  <c r="R37" i="4"/>
  <c r="R78" i="4"/>
  <c r="N125" i="4"/>
  <c r="R87" i="4"/>
  <c r="R51" i="4"/>
  <c r="R88" i="4"/>
  <c r="R14" i="4"/>
  <c r="R77" i="4"/>
  <c r="R19" i="4"/>
  <c r="R57" i="4"/>
  <c r="R41" i="4"/>
  <c r="R48" i="4"/>
  <c r="R67" i="4"/>
  <c r="R104" i="4"/>
  <c r="P125" i="4"/>
  <c r="R100" i="4"/>
  <c r="R114" i="4"/>
  <c r="P126" i="4"/>
  <c r="R101" i="4"/>
  <c r="X46" i="4"/>
  <c r="X43" i="4"/>
  <c r="X53" i="4"/>
  <c r="H29" i="4"/>
  <c r="U121" i="4"/>
  <c r="U115" i="4"/>
  <c r="U109" i="4"/>
  <c r="U101" i="4"/>
  <c r="U116" i="4"/>
  <c r="U119" i="4"/>
  <c r="U111" i="4"/>
  <c r="U104" i="4"/>
  <c r="U99" i="4"/>
  <c r="U120" i="4"/>
  <c r="U105" i="4"/>
  <c r="U100" i="4"/>
  <c r="U114" i="4"/>
  <c r="U110" i="4"/>
  <c r="U83" i="4"/>
  <c r="U106" i="4"/>
  <c r="U82" i="4"/>
  <c r="U76" i="4"/>
  <c r="W76" i="4" s="1"/>
  <c r="U57" i="4"/>
  <c r="W57" i="4" s="1"/>
  <c r="U19" i="4"/>
  <c r="W19" i="4" s="1"/>
  <c r="U9" i="4"/>
  <c r="V2" i="4"/>
  <c r="U43" i="4"/>
  <c r="W43" i="4" s="1"/>
  <c r="U62" i="4"/>
  <c r="W62" i="4" s="1"/>
  <c r="U25" i="4"/>
  <c r="W25" i="4" s="1"/>
  <c r="U68" i="4"/>
  <c r="W68" i="4" s="1"/>
  <c r="U67" i="4"/>
  <c r="W67" i="4" s="1"/>
  <c r="U47" i="4"/>
  <c r="W47" i="4" s="1"/>
  <c r="U24" i="4"/>
  <c r="U36" i="4"/>
  <c r="U10" i="4"/>
  <c r="U14" i="4"/>
  <c r="W14" i="4" s="1"/>
  <c r="U13" i="4"/>
  <c r="W13" i="4" s="1"/>
  <c r="U51" i="4"/>
  <c r="W51" i="4" s="1"/>
  <c r="U88" i="4"/>
  <c r="U86" i="4"/>
  <c r="U66" i="4"/>
  <c r="W66" i="4" s="1"/>
  <c r="U20" i="4"/>
  <c r="W20" i="4" s="1"/>
  <c r="U18" i="4"/>
  <c r="W18" i="4" s="1"/>
  <c r="U42" i="4"/>
  <c r="W42" i="4" s="1"/>
  <c r="U63" i="4"/>
  <c r="W63" i="4" s="1"/>
  <c r="U61" i="4"/>
  <c r="W61" i="4" s="1"/>
  <c r="U87" i="4"/>
  <c r="U72" i="4"/>
  <c r="W72" i="4" s="1"/>
  <c r="U38" i="4"/>
  <c r="W38" i="4" s="1"/>
  <c r="U8" i="4"/>
  <c r="U48" i="4"/>
  <c r="W48" i="4" s="1"/>
  <c r="U53" i="4"/>
  <c r="W53" i="4" s="1"/>
  <c r="U58" i="4"/>
  <c r="W58" i="4" s="1"/>
  <c r="U23" i="4"/>
  <c r="W23" i="4" s="1"/>
  <c r="U56" i="4"/>
  <c r="W56" i="4" s="1"/>
  <c r="U41" i="4"/>
  <c r="W41" i="4" s="1"/>
  <c r="U46" i="4"/>
  <c r="W46" i="4" s="1"/>
  <c r="U15" i="4"/>
  <c r="W15" i="4" s="1"/>
  <c r="U37" i="4"/>
  <c r="U52" i="4"/>
  <c r="W52" i="4" s="1"/>
  <c r="U73" i="4"/>
  <c r="W73" i="4" s="1"/>
  <c r="U71" i="4"/>
  <c r="W71" i="4" s="1"/>
  <c r="U77" i="4"/>
  <c r="W77" i="4" s="1"/>
  <c r="U78" i="4"/>
  <c r="W78" i="4" s="1"/>
  <c r="U81" i="4"/>
  <c r="X42" i="4"/>
  <c r="X25" i="4"/>
  <c r="X52" i="4"/>
  <c r="X66" i="4"/>
  <c r="H125" i="4"/>
  <c r="H124" i="4"/>
  <c r="N29" i="4"/>
  <c r="N126" i="4"/>
  <c r="R63" i="4"/>
  <c r="R42" i="4"/>
  <c r="P28" i="4"/>
  <c r="R8" i="4"/>
  <c r="R81" i="4"/>
  <c r="R73" i="4"/>
  <c r="R13" i="4"/>
  <c r="R58" i="4"/>
  <c r="R46" i="4"/>
  <c r="R53" i="4"/>
  <c r="R82" i="4"/>
  <c r="R99" i="4"/>
  <c r="P124" i="4"/>
  <c r="R105" i="4"/>
  <c r="R111" i="4"/>
  <c r="R109" i="4"/>
  <c r="X61" i="4"/>
  <c r="X56" i="4"/>
  <c r="X71" i="4"/>
  <c r="H92" i="4"/>
  <c r="X67" i="4"/>
  <c r="X20" i="4"/>
  <c r="X14" i="4"/>
  <c r="X47" i="4"/>
  <c r="Q120" i="4"/>
  <c r="Q114" i="4"/>
  <c r="Q106" i="4"/>
  <c r="Q100" i="4"/>
  <c r="Q121" i="4"/>
  <c r="Q115" i="4"/>
  <c r="Q116" i="4"/>
  <c r="Q110" i="4"/>
  <c r="Q119" i="4"/>
  <c r="Q109" i="4"/>
  <c r="Q104" i="4"/>
  <c r="Q99" i="4"/>
  <c r="Q111" i="4"/>
  <c r="Q105" i="4"/>
  <c r="Q93" i="4"/>
  <c r="O82" i="4"/>
  <c r="Q82" i="4" s="1"/>
  <c r="O81" i="4"/>
  <c r="Q81" i="4" s="1"/>
  <c r="O76" i="4"/>
  <c r="Q76" i="4" s="1"/>
  <c r="O58" i="4"/>
  <c r="Q58" i="4" s="1"/>
  <c r="O57" i="4"/>
  <c r="Q57" i="4" s="1"/>
  <c r="O68" i="4"/>
  <c r="Q68" i="4" s="1"/>
  <c r="O66" i="4"/>
  <c r="Q66" i="4" s="1"/>
  <c r="O10" i="4"/>
  <c r="O8" i="4"/>
  <c r="O43" i="4"/>
  <c r="Q43" i="4" s="1"/>
  <c r="O73" i="4"/>
  <c r="Q73" i="4" s="1"/>
  <c r="O67" i="4"/>
  <c r="Q67" i="4" s="1"/>
  <c r="O63" i="4"/>
  <c r="Q63" i="4" s="1"/>
  <c r="O42" i="4"/>
  <c r="Q42" i="4" s="1"/>
  <c r="O25" i="4"/>
  <c r="O23" i="4"/>
  <c r="Q23" i="4" s="1"/>
  <c r="O52" i="4"/>
  <c r="Q52" i="4" s="1"/>
  <c r="O47" i="4"/>
  <c r="Q47" i="4" s="1"/>
  <c r="O24" i="4"/>
  <c r="Q24" i="4" s="1"/>
  <c r="O9" i="4"/>
  <c r="O36" i="4"/>
  <c r="Q36" i="4" s="1"/>
  <c r="O13" i="4"/>
  <c r="Q13" i="4" s="1"/>
  <c r="O15" i="4"/>
  <c r="O37" i="4"/>
  <c r="O18" i="4"/>
  <c r="Q18" i="4" s="1"/>
  <c r="O61" i="4"/>
  <c r="Q61" i="4" s="1"/>
  <c r="O83" i="4"/>
  <c r="Q83" i="4" s="1"/>
  <c r="O87" i="4"/>
  <c r="Q87" i="4" s="1"/>
  <c r="O88" i="4"/>
  <c r="Q88" i="4" s="1"/>
  <c r="O19" i="4"/>
  <c r="Q19" i="4" s="1"/>
  <c r="O56" i="4"/>
  <c r="Q56" i="4" s="1"/>
  <c r="O41" i="4"/>
  <c r="Q41" i="4" s="1"/>
  <c r="O46" i="4"/>
  <c r="Q46" i="4" s="1"/>
  <c r="O62" i="4"/>
  <c r="Q62" i="4" s="1"/>
  <c r="O86" i="4"/>
  <c r="Q86" i="4" s="1"/>
  <c r="O38" i="4"/>
  <c r="Q38" i="4" s="1"/>
  <c r="O48" i="4"/>
  <c r="Q48" i="4" s="1"/>
  <c r="O14" i="4"/>
  <c r="Q14" i="4" s="1"/>
  <c r="O53" i="4"/>
  <c r="Q53" i="4" s="1"/>
  <c r="O71" i="4"/>
  <c r="Q71" i="4" s="1"/>
  <c r="O20" i="4"/>
  <c r="O51" i="4"/>
  <c r="Q51" i="4" s="1"/>
  <c r="O72" i="4"/>
  <c r="Q72" i="4" s="1"/>
  <c r="O77" i="4"/>
  <c r="Q77" i="4" s="1"/>
  <c r="O78" i="4"/>
  <c r="Q78" i="4" s="1"/>
  <c r="X57" i="4"/>
  <c r="X76" i="4"/>
  <c r="H126" i="4"/>
  <c r="N91" i="4"/>
  <c r="R23" i="4"/>
  <c r="R18" i="4"/>
  <c r="P91" i="4"/>
  <c r="R36" i="4"/>
  <c r="R76" i="4"/>
  <c r="R52" i="4"/>
  <c r="R24" i="4"/>
  <c r="R61" i="4"/>
  <c r="P29" i="4"/>
  <c r="R9" i="4"/>
  <c r="R62" i="4"/>
  <c r="R68" i="4"/>
  <c r="R120" i="4"/>
  <c r="R106" i="4"/>
  <c r="R119" i="4"/>
  <c r="R115" i="4"/>
  <c r="X18" i="4"/>
  <c r="X51" i="4"/>
  <c r="X78" i="4"/>
  <c r="X24" i="4"/>
  <c r="W24" i="4"/>
  <c r="H91" i="4"/>
  <c r="X63" i="4"/>
  <c r="X38" i="4"/>
  <c r="H30" i="4"/>
  <c r="X58" i="4"/>
  <c r="V8" i="4"/>
  <c r="H28" i="4"/>
  <c r="X62" i="4"/>
  <c r="I126" i="4" l="1"/>
  <c r="U125" i="4"/>
  <c r="U124" i="4"/>
  <c r="O29" i="4"/>
  <c r="Q29" i="4" s="1"/>
  <c r="U30" i="4"/>
  <c r="Q9" i="4"/>
  <c r="O28" i="4"/>
  <c r="Q28" i="4" s="1"/>
  <c r="X8" i="4"/>
  <c r="V28" i="4"/>
  <c r="W8" i="4"/>
  <c r="R91" i="4"/>
  <c r="U29" i="4"/>
  <c r="R126" i="4"/>
  <c r="I30" i="4"/>
  <c r="P30" i="4"/>
  <c r="R10" i="4"/>
  <c r="Q10" i="4"/>
  <c r="J120" i="4"/>
  <c r="J114" i="4"/>
  <c r="J106" i="4"/>
  <c r="J100" i="4"/>
  <c r="J121" i="4"/>
  <c r="J115" i="4"/>
  <c r="J116" i="4"/>
  <c r="J110" i="4"/>
  <c r="J119" i="4"/>
  <c r="J105" i="4"/>
  <c r="J109" i="4"/>
  <c r="J101" i="4"/>
  <c r="J104" i="4"/>
  <c r="J99" i="4"/>
  <c r="J111" i="4"/>
  <c r="J82" i="4"/>
  <c r="J76" i="4"/>
  <c r="J68" i="4"/>
  <c r="J67" i="4"/>
  <c r="J63" i="4"/>
  <c r="J53" i="4"/>
  <c r="J25" i="4"/>
  <c r="J23" i="4"/>
  <c r="J20" i="4"/>
  <c r="J10" i="4"/>
  <c r="J8" i="4"/>
  <c r="J46" i="4"/>
  <c r="J78" i="4"/>
  <c r="J71" i="4"/>
  <c r="J61" i="4"/>
  <c r="J47" i="4"/>
  <c r="K2" i="4"/>
  <c r="J81" i="4"/>
  <c r="J66" i="4"/>
  <c r="J57" i="4"/>
  <c r="J43" i="4"/>
  <c r="J24" i="4"/>
  <c r="J9" i="4"/>
  <c r="J51" i="4"/>
  <c r="J42" i="4"/>
  <c r="J48" i="4"/>
  <c r="J72" i="4"/>
  <c r="J77" i="4"/>
  <c r="J13" i="4"/>
  <c r="J18" i="4"/>
  <c r="J58" i="4"/>
  <c r="J56" i="4"/>
  <c r="J87" i="4"/>
  <c r="J37" i="4"/>
  <c r="J36" i="4"/>
  <c r="J19" i="4"/>
  <c r="J15" i="4"/>
  <c r="J52" i="4"/>
  <c r="J41" i="4"/>
  <c r="J62" i="4"/>
  <c r="J86" i="4"/>
  <c r="J88" i="4"/>
  <c r="J14" i="4"/>
  <c r="J38" i="4"/>
  <c r="J73" i="4"/>
  <c r="J83" i="4"/>
  <c r="I124" i="4"/>
  <c r="V30" i="4"/>
  <c r="X10" i="4"/>
  <c r="W10" i="4"/>
  <c r="O91" i="4"/>
  <c r="Q91" i="4" s="1"/>
  <c r="R125" i="4"/>
  <c r="R92" i="4"/>
  <c r="Q20" i="4"/>
  <c r="R20" i="4"/>
  <c r="I91" i="4"/>
  <c r="I29" i="4"/>
  <c r="O92" i="4"/>
  <c r="Q92" i="4" s="1"/>
  <c r="O126" i="4"/>
  <c r="Q126" i="4" s="1"/>
  <c r="O124" i="4"/>
  <c r="Q124" i="4" s="1"/>
  <c r="O125" i="4"/>
  <c r="Q125" i="4" s="1"/>
  <c r="W37" i="4"/>
  <c r="X37" i="4"/>
  <c r="R28" i="4"/>
  <c r="U92" i="4"/>
  <c r="U126" i="4"/>
  <c r="V29" i="4"/>
  <c r="W9" i="4"/>
  <c r="X9" i="4"/>
  <c r="Q101" i="4"/>
  <c r="I92" i="4"/>
  <c r="R15" i="4"/>
  <c r="Q15" i="4"/>
  <c r="R25" i="4"/>
  <c r="Q25" i="4"/>
  <c r="R124" i="4"/>
  <c r="O30" i="4"/>
  <c r="X36" i="4"/>
  <c r="W36" i="4"/>
  <c r="R29" i="4"/>
  <c r="Q8" i="4"/>
  <c r="U28" i="4"/>
  <c r="U91" i="4"/>
  <c r="Q37" i="4"/>
  <c r="I28" i="4"/>
  <c r="I125" i="4"/>
  <c r="J124" i="4" l="1"/>
  <c r="W88" i="4"/>
  <c r="X88" i="4"/>
  <c r="X86" i="4"/>
  <c r="W86" i="4"/>
  <c r="V124" i="4"/>
  <c r="W99" i="4"/>
  <c r="X99" i="4"/>
  <c r="X100" i="4"/>
  <c r="V125" i="4"/>
  <c r="W100" i="4"/>
  <c r="X116" i="4"/>
  <c r="W116" i="4"/>
  <c r="V91" i="4"/>
  <c r="X29" i="4"/>
  <c r="W29" i="4"/>
  <c r="J91" i="4"/>
  <c r="J29" i="4"/>
  <c r="J28" i="4"/>
  <c r="X106" i="4"/>
  <c r="W106" i="4"/>
  <c r="W119" i="4"/>
  <c r="X119" i="4"/>
  <c r="X87" i="4"/>
  <c r="W87" i="4"/>
  <c r="V126" i="4"/>
  <c r="X101" i="4"/>
  <c r="W101" i="4"/>
  <c r="W105" i="4"/>
  <c r="X105" i="4"/>
  <c r="X114" i="4"/>
  <c r="W114" i="4"/>
  <c r="X93" i="4"/>
  <c r="W93" i="4"/>
  <c r="J92" i="4"/>
  <c r="J30" i="4"/>
  <c r="Q30" i="4"/>
  <c r="R30" i="4"/>
  <c r="X28" i="4"/>
  <c r="W28" i="4"/>
  <c r="K121" i="4"/>
  <c r="K115" i="4"/>
  <c r="K109" i="4"/>
  <c r="K101" i="4"/>
  <c r="K116" i="4"/>
  <c r="K119" i="4"/>
  <c r="K111" i="4"/>
  <c r="K105" i="4"/>
  <c r="K100" i="4"/>
  <c r="K114" i="4"/>
  <c r="K104" i="4"/>
  <c r="K99" i="4"/>
  <c r="K106" i="4"/>
  <c r="K120" i="4"/>
  <c r="K83" i="4"/>
  <c r="K110" i="4"/>
  <c r="K67" i="4"/>
  <c r="K56" i="4"/>
  <c r="K51" i="4"/>
  <c r="K82" i="4"/>
  <c r="K61" i="4"/>
  <c r="K18" i="4"/>
  <c r="L2" i="4"/>
  <c r="K9" i="4"/>
  <c r="K68" i="4"/>
  <c r="K43" i="4"/>
  <c r="K24" i="4"/>
  <c r="K53" i="4"/>
  <c r="K48" i="4"/>
  <c r="K46" i="4"/>
  <c r="K41" i="4"/>
  <c r="K13" i="4"/>
  <c r="K10" i="4"/>
  <c r="K25" i="4"/>
  <c r="K37" i="4"/>
  <c r="K15" i="4"/>
  <c r="K8" i="4"/>
  <c r="K57" i="4"/>
  <c r="K47" i="4"/>
  <c r="K86" i="4"/>
  <c r="K66" i="4"/>
  <c r="K38" i="4"/>
  <c r="K52" i="4"/>
  <c r="K23" i="4"/>
  <c r="K73" i="4"/>
  <c r="K72" i="4"/>
  <c r="K77" i="4"/>
  <c r="K78" i="4"/>
  <c r="K81" i="4"/>
  <c r="K42" i="4"/>
  <c r="K14" i="4"/>
  <c r="K36" i="4"/>
  <c r="K58" i="4"/>
  <c r="K88" i="4"/>
  <c r="K71" i="4"/>
  <c r="K20" i="4"/>
  <c r="K19" i="4"/>
  <c r="K63" i="4"/>
  <c r="K62" i="4"/>
  <c r="K87" i="4"/>
  <c r="K76" i="4"/>
  <c r="X83" i="4"/>
  <c r="W83" i="4"/>
  <c r="W109" i="4"/>
  <c r="X109" i="4"/>
  <c r="X120" i="4"/>
  <c r="W120" i="4"/>
  <c r="X104" i="4"/>
  <c r="W104" i="4"/>
  <c r="W82" i="4"/>
  <c r="X82" i="4"/>
  <c r="X81" i="4"/>
  <c r="W81" i="4"/>
  <c r="X115" i="4"/>
  <c r="W115" i="4"/>
  <c r="X121" i="4"/>
  <c r="W121" i="4"/>
  <c r="W111" i="4"/>
  <c r="X111" i="4"/>
  <c r="X110" i="4"/>
  <c r="W110" i="4"/>
  <c r="V92" i="4"/>
  <c r="X30" i="4"/>
  <c r="W30" i="4"/>
  <c r="J126" i="4"/>
  <c r="J125" i="4"/>
  <c r="K124" i="4" l="1"/>
  <c r="K91" i="4"/>
  <c r="X92" i="4"/>
  <c r="W92" i="4"/>
  <c r="K29" i="4"/>
  <c r="K125" i="4"/>
  <c r="K92" i="4"/>
  <c r="L116" i="4"/>
  <c r="L110" i="4"/>
  <c r="L104" i="4"/>
  <c r="L119" i="4"/>
  <c r="L111" i="4"/>
  <c r="L120" i="4"/>
  <c r="L114" i="4"/>
  <c r="L106" i="4"/>
  <c r="L121" i="4"/>
  <c r="L115" i="4"/>
  <c r="L109" i="4"/>
  <c r="L101" i="4"/>
  <c r="L99" i="4"/>
  <c r="L100" i="4"/>
  <c r="L83" i="4"/>
  <c r="L105" i="4"/>
  <c r="L77" i="4"/>
  <c r="L68" i="4"/>
  <c r="L61" i="4"/>
  <c r="L86" i="4"/>
  <c r="L71" i="4"/>
  <c r="L8" i="4"/>
  <c r="L47" i="4"/>
  <c r="L42" i="4"/>
  <c r="L72" i="4"/>
  <c r="L66" i="4"/>
  <c r="L62" i="4"/>
  <c r="L48" i="4"/>
  <c r="L41" i="4"/>
  <c r="L76" i="4"/>
  <c r="L73" i="4"/>
  <c r="L63" i="4"/>
  <c r="L51" i="4"/>
  <c r="L25" i="4"/>
  <c r="L10" i="4"/>
  <c r="L23" i="4"/>
  <c r="L18" i="4"/>
  <c r="L20" i="4"/>
  <c r="L14" i="4"/>
  <c r="L15" i="4"/>
  <c r="L36" i="4"/>
  <c r="L19" i="4"/>
  <c r="L53" i="4"/>
  <c r="L58" i="4"/>
  <c r="L52" i="4"/>
  <c r="L57" i="4"/>
  <c r="L87" i="4"/>
  <c r="L78" i="4"/>
  <c r="L82" i="4"/>
  <c r="L13" i="4"/>
  <c r="L9" i="4"/>
  <c r="L56" i="4"/>
  <c r="L46" i="4"/>
  <c r="L67" i="4"/>
  <c r="L81" i="4"/>
  <c r="L43" i="4"/>
  <c r="L24" i="4"/>
  <c r="L88" i="4"/>
  <c r="L38" i="4"/>
  <c r="L37" i="4"/>
  <c r="K126" i="4"/>
  <c r="K28" i="4"/>
  <c r="K30" i="4"/>
  <c r="X126" i="4"/>
  <c r="W126" i="4"/>
  <c r="W91" i="4"/>
  <c r="X91" i="4"/>
  <c r="W125" i="4"/>
  <c r="X125" i="4"/>
  <c r="X124" i="4"/>
  <c r="W124" i="4"/>
  <c r="L92" i="4" l="1"/>
  <c r="L126" i="4"/>
  <c r="L29" i="4"/>
  <c r="L125" i="4"/>
  <c r="L91" i="4"/>
  <c r="L124" i="4"/>
  <c r="L30" i="4"/>
  <c r="L28" i="4"/>
</calcChain>
</file>

<file path=xl/sharedStrings.xml><?xml version="1.0" encoding="utf-8"?>
<sst xmlns="http://schemas.openxmlformats.org/spreadsheetml/2006/main" count="1794" uniqueCount="52">
  <si>
    <t>Basis year</t>
  </si>
  <si>
    <t>Current Year</t>
  </si>
  <si>
    <t>Current Month</t>
  </si>
  <si>
    <t>Marketing</t>
  </si>
  <si>
    <t>Budget</t>
  </si>
  <si>
    <t>PY</t>
  </si>
  <si>
    <t>in TEUR</t>
  </si>
  <si>
    <t>FC</t>
  </si>
  <si>
    <t>B</t>
  </si>
  <si>
    <t>PY YTD</t>
  </si>
  <si>
    <t>B YTD</t>
  </si>
  <si>
    <t>A YTD</t>
  </si>
  <si>
    <t>Δ %</t>
  </si>
  <si>
    <t>Channel</t>
  </si>
  <si>
    <t>Costs</t>
  </si>
  <si>
    <t>Revenue</t>
  </si>
  <si>
    <t>Project count</t>
  </si>
  <si>
    <t>Media Type</t>
  </si>
  <si>
    <t>Segment</t>
  </si>
  <si>
    <t>Segment 1</t>
  </si>
  <si>
    <t>Segment 2</t>
  </si>
  <si>
    <t>Segment 3</t>
  </si>
  <si>
    <t>Segment 4</t>
  </si>
  <si>
    <t>Segment 5</t>
  </si>
  <si>
    <t>Description</t>
  </si>
  <si>
    <t>Quantity</t>
  </si>
  <si>
    <t>Expected Costs</t>
  </si>
  <si>
    <t>Actual Costs</t>
  </si>
  <si>
    <t>Expected Income</t>
  </si>
  <si>
    <t>Actual Income</t>
  </si>
  <si>
    <t>Date</t>
  </si>
  <si>
    <t>Month</t>
  </si>
  <si>
    <t>Year</t>
  </si>
  <si>
    <t>Details</t>
  </si>
  <si>
    <t>Online</t>
  </si>
  <si>
    <t>Social media</t>
  </si>
  <si>
    <t>Print</t>
  </si>
  <si>
    <t>Website</t>
  </si>
  <si>
    <t>In person</t>
  </si>
  <si>
    <t>Search engine</t>
  </si>
  <si>
    <t>Merchandise</t>
  </si>
  <si>
    <t>Article</t>
  </si>
  <si>
    <t>Other</t>
  </si>
  <si>
    <t>Newsletter</t>
  </si>
  <si>
    <t>Catalog</t>
  </si>
  <si>
    <t>Flyer</t>
  </si>
  <si>
    <t>Trade fair</t>
  </si>
  <si>
    <t>Seminar</t>
  </si>
  <si>
    <t>Total Channels</t>
  </si>
  <si>
    <t>Total Types</t>
  </si>
  <si>
    <t>Total Segments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</si>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</sst>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 * #,##0.00_ ;_ * \-#,##0.00_ ;_ * &quot;-&quot;??_ ;_ @_ "/>
    <numFmt numFmtId="169" formatCode="_ * #,##0_ ;_ * \-#,##0_ ;_ * &quot;-&quot;??_ ;_ @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9"/>
      <color theme="0"/>
      <name val="Arial"/>
      <charset val="134"/>
    </font>
    <font>
      <b/>
      <sz val="9"/>
      <color theme="1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51170384838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>
      <alignment vertical="center" wrapText="1"/>
    </xf>
    <xf numFmtId="1" fontId="3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4" fillId="3" borderId="1" xfId="0" applyNumberFormat="1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 wrapText="1"/>
    </xf>
    <xf numFmtId="3" fontId="4" fillId="0" borderId="0" xfId="0" applyNumberFormat="1" applyFont="1">
      <alignment vertical="center"/>
    </xf>
    <xf numFmtId="0" fontId="2" fillId="0" borderId="0" xfId="0" applyFont="1" applyAlignment="1">
      <alignment horizontal="left" vertical="center" indent="1"/>
    </xf>
    <xf numFmtId="9" fontId="4" fillId="3" borderId="1" xfId="2" applyFont="1" applyFill="1" applyBorder="1" applyAlignment="1">
      <alignment horizontal="right" vertical="center"/>
    </xf>
    <xf numFmtId="9" fontId="4" fillId="4" borderId="1" xfId="2" applyFont="1" applyFill="1" applyBorder="1" applyAlignment="1">
      <alignment horizontal="right" vertical="center"/>
    </xf>
    <xf numFmtId="9" fontId="2" fillId="0" borderId="0" xfId="2" applyFont="1" applyAlignment="1">
      <alignment horizontal="right"/>
    </xf>
    <xf numFmtId="0" fontId="0" fillId="5" borderId="0" xfId="0" applyFill="1" applyAlignment="1"/>
    <xf numFmtId="0" fontId="0" fillId="6" borderId="2" xfId="0" applyFill="1" applyBorder="1" applyAlignment="1"/>
    <xf numFmtId="14" fontId="0" fillId="0" borderId="0" xfId="0" applyNumberFormat="1">
      <alignment vertical="center"/>
    </xf>
    <xf numFmtId="169" fontId="1" fillId="0" borderId="0" xfId="1" applyNumberFormat="1" applyFont="1">
      <alignment vertical="center"/>
    </xf>
    <xf numFmtId="169" fontId="0" fillId="0" borderId="0" xfId="1" applyNumberFormat="1" applyFont="1">
      <alignment vertical="center"/>
    </xf>
    <xf numFmtId="169" fontId="2" fillId="0" borderId="0" xfId="1" applyNumberFormat="1" applyFont="1">
      <alignment vertical="center"/>
    </xf>
    <xf numFmtId="169" fontId="2" fillId="0" borderId="0" xfId="1" applyNumberFormat="1" applyFont="1" applyAlignment="1"/>
    <xf numFmtId="169" fontId="4" fillId="3" borderId="1" xfId="1" applyNumberFormat="1" applyFont="1" applyFill="1" applyBorder="1" applyAlignment="1">
      <alignment vertical="center"/>
    </xf>
    <xf numFmtId="169" fontId="4" fillId="4" borderId="1" xfId="1" applyNumberFormat="1" applyFont="1" applyFill="1" applyBorder="1" applyAlignment="1">
      <alignment vertical="center"/>
    </xf>
    <xf numFmtId="169" fontId="4" fillId="0" borderId="0" xfId="1" applyNumberFormat="1" applyFont="1" applyAlignment="1">
      <alignment vertical="center"/>
    </xf>
    <xf numFmtId="169" fontId="4" fillId="0" borderId="0" xfId="1" applyNumberFormat="1" applyFont="1">
      <alignment vertical="center"/>
    </xf>
    <xf numFmtId="9" fontId="2" fillId="0" borderId="0" xfId="2" applyFont="1">
      <alignment vertical="center"/>
    </xf>
    <xf numFmtId="9" fontId="4" fillId="0" borderId="0" xfId="2" applyFo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Overview!$B$5</c:f>
          <c:strCache>
            <c:ptCount val="1"/>
            <c:pt idx="0">
              <c:v>Channel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Overview!$P$3</c:f>
              <c:strCache>
                <c:ptCount val="1"/>
                <c:pt idx="0">
                  <c:v>A YTD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A3D-4E8E-B3CF-75694517F409}"/>
              </c:ext>
            </c:extLst>
          </c:dPt>
          <c:cat>
            <c:strRef>
              <c:f>(Overview!$B$7,Overview!$B$12,Overview!$B$17,Overview!$B$22)</c:f>
              <c:strCache>
                <c:ptCount val="4"/>
                <c:pt idx="0">
                  <c:v>Online</c:v>
                </c:pt>
                <c:pt idx="1">
                  <c:v>Print</c:v>
                </c:pt>
                <c:pt idx="2">
                  <c:v>In person</c:v>
                </c:pt>
                <c:pt idx="3">
                  <c:v>Merchandise</c:v>
                </c:pt>
              </c:strCache>
            </c:strRef>
          </c:cat>
          <c:val>
            <c:numRef>
              <c:f>(Overview!$P$8,Overview!$P$13,Overview!$P$18,Overview!$P$23)</c:f>
              <c:numCache>
                <c:formatCode>_ * #,##0_ ;_ * \-#,##0_ ;_ * "-"??_ ;_ @_ </c:formatCode>
                <c:ptCount val="4"/>
                <c:pt idx="0">
                  <c:v>939</c:v>
                </c:pt>
                <c:pt idx="1">
                  <c:v>268</c:v>
                </c:pt>
                <c:pt idx="2">
                  <c:v>405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D-4E8E-B3CF-75694517F409}"/>
            </c:ext>
          </c:extLst>
        </c:ser>
        <c:ser>
          <c:idx val="0"/>
          <c:order val="1"/>
          <c:tx>
            <c:strRef>
              <c:f>Overview!$N$3</c:f>
              <c:strCache>
                <c:ptCount val="1"/>
                <c:pt idx="0">
                  <c:v>PY YTD</c:v>
                </c:pt>
              </c:strCache>
            </c:strRef>
          </c:tx>
          <c:spPr>
            <a:noFill/>
            <a:ln w="15875">
              <a:solidFill>
                <a:schemeClr val="tx1"/>
              </a:solidFill>
              <a:prstDash val="sysDot"/>
            </a:ln>
            <a:effectLst/>
          </c:spPr>
          <c:invertIfNegative val="0"/>
          <c:cat>
            <c:strRef>
              <c:f>(Overview!$B$7,Overview!$B$12,Overview!$B$17,Overview!$B$22)</c:f>
              <c:strCache>
                <c:ptCount val="4"/>
                <c:pt idx="0">
                  <c:v>Online</c:v>
                </c:pt>
                <c:pt idx="1">
                  <c:v>Print</c:v>
                </c:pt>
                <c:pt idx="2">
                  <c:v>In person</c:v>
                </c:pt>
                <c:pt idx="3">
                  <c:v>Merchandise</c:v>
                </c:pt>
              </c:strCache>
            </c:strRef>
          </c:cat>
          <c:val>
            <c:numRef>
              <c:f>(Overview!$N$8,Overview!$N$13,Overview!$N$18,Overview!$N$23)</c:f>
              <c:numCache>
                <c:formatCode>_ * #,##0_ ;_ * \-#,##0_ ;_ * "-"??_ ;_ @_ </c:formatCode>
                <c:ptCount val="4"/>
                <c:pt idx="0">
                  <c:v>939</c:v>
                </c:pt>
                <c:pt idx="1">
                  <c:v>268</c:v>
                </c:pt>
                <c:pt idx="2">
                  <c:v>405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D-4E8E-B3CF-75694517F409}"/>
            </c:ext>
          </c:extLst>
        </c:ser>
        <c:ser>
          <c:idx val="1"/>
          <c:order val="2"/>
          <c:tx>
            <c:strRef>
              <c:f>Overview!$O$3</c:f>
              <c:strCache>
                <c:ptCount val="1"/>
                <c:pt idx="0">
                  <c:v>B YTD</c:v>
                </c:pt>
              </c:strCache>
            </c:strRef>
          </c:tx>
          <c:spPr>
            <a:noFill/>
            <a:ln w="15875">
              <a:solidFill>
                <a:schemeClr val="accent2">
                  <a:lumMod val="75000"/>
                </a:schemeClr>
              </a:solidFill>
              <a:prstDash val="sysDash"/>
            </a:ln>
            <a:effectLst/>
          </c:spPr>
          <c:invertIfNegative val="0"/>
          <c:cat>
            <c:strRef>
              <c:f>(Overview!$B$7,Overview!$B$12,Overview!$B$17,Overview!$B$22)</c:f>
              <c:strCache>
                <c:ptCount val="4"/>
                <c:pt idx="0">
                  <c:v>Online</c:v>
                </c:pt>
                <c:pt idx="1">
                  <c:v>Print</c:v>
                </c:pt>
                <c:pt idx="2">
                  <c:v>In person</c:v>
                </c:pt>
                <c:pt idx="3">
                  <c:v>Merchandise</c:v>
                </c:pt>
              </c:strCache>
            </c:strRef>
          </c:cat>
          <c:val>
            <c:numRef>
              <c:f>(Overview!$O$8,Overview!$O$13,Overview!$O$18,Overview!$O$23)</c:f>
              <c:numCache>
                <c:formatCode>_ * #,##0_ ;_ * \-#,##0_ ;_ * "-"??_ ;_ @_ </c:formatCode>
                <c:ptCount val="4"/>
                <c:pt idx="0">
                  <c:v>939</c:v>
                </c:pt>
                <c:pt idx="1">
                  <c:v>243</c:v>
                </c:pt>
                <c:pt idx="2">
                  <c:v>405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D-4E8E-B3CF-75694517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87338104"/>
        <c:axId val="887336792"/>
      </c:barChart>
      <c:catAx>
        <c:axId val="8873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6792"/>
        <c:crosses val="autoZero"/>
        <c:auto val="1"/>
        <c:lblAlgn val="ctr"/>
        <c:lblOffset val="100"/>
        <c:noMultiLvlLbl val="0"/>
      </c:catAx>
      <c:valAx>
        <c:axId val="8873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'[1]PL-tc-m'!$B$3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8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Overview!$B$33</c:f>
          <c:strCache>
            <c:ptCount val="1"/>
            <c:pt idx="0">
              <c:v>Media Type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Overview!$P$3</c:f>
              <c:strCache>
                <c:ptCount val="1"/>
                <c:pt idx="0">
                  <c:v>A YTD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148-4A5A-876D-6CA643BCCF8B}"/>
              </c:ext>
            </c:extLst>
          </c:dPt>
          <c:cat>
            <c:strRef>
              <c:f>(Overview!$B$35,Overview!$B$40,Overview!$B$45,Overview!$B$50,Overview!$B$55,Overview!$B$60,Overview!$B$65,Overview!$B$70,Overview!$B$75,Overview!$B$80,Overview!$B$85,Overview!$B$90)</c:f>
              <c:strCache>
                <c:ptCount val="12"/>
                <c:pt idx="0">
                  <c:v>Social media</c:v>
                </c:pt>
                <c:pt idx="1">
                  <c:v>Website</c:v>
                </c:pt>
                <c:pt idx="2">
                  <c:v>Search engine</c:v>
                </c:pt>
                <c:pt idx="3">
                  <c:v>Article</c:v>
                </c:pt>
                <c:pt idx="4">
                  <c:v>Other</c:v>
                </c:pt>
                <c:pt idx="5">
                  <c:v>Newsletter</c:v>
                </c:pt>
                <c:pt idx="6">
                  <c:v>Catalog</c:v>
                </c:pt>
                <c:pt idx="7">
                  <c:v>Flyer</c:v>
                </c:pt>
                <c:pt idx="8">
                  <c:v>Merchandise</c:v>
                </c:pt>
                <c:pt idx="9">
                  <c:v>Trade fair</c:v>
                </c:pt>
                <c:pt idx="10">
                  <c:v>Seminar</c:v>
                </c:pt>
                <c:pt idx="11">
                  <c:v>Total Types</c:v>
                </c:pt>
              </c:strCache>
            </c:strRef>
          </c:cat>
          <c:val>
            <c:numRef>
              <c:f>(Overview!$P$36,Overview!$P$41,Overview!$P$46,Overview!$P$51,Overview!$P$56,Overview!$P$61,Overview!$P$66,Overview!$P$71,Overview!$P$76,Overview!$P$81,Overview!$P$86)</c:f>
              <c:numCache>
                <c:formatCode>_ * #,##0_ ;_ * \-#,##0_ ;_ * "-"??_ ;_ @_ </c:formatCode>
                <c:ptCount val="11"/>
                <c:pt idx="0">
                  <c:v>67</c:v>
                </c:pt>
                <c:pt idx="1">
                  <c:v>212</c:v>
                </c:pt>
                <c:pt idx="2">
                  <c:v>80</c:v>
                </c:pt>
                <c:pt idx="3">
                  <c:v>265</c:v>
                </c:pt>
                <c:pt idx="4">
                  <c:v>20</c:v>
                </c:pt>
                <c:pt idx="5">
                  <c:v>23</c:v>
                </c:pt>
                <c:pt idx="6">
                  <c:v>125</c:v>
                </c:pt>
                <c:pt idx="7">
                  <c:v>125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8-4A5A-876D-6CA643BCCF8B}"/>
            </c:ext>
          </c:extLst>
        </c:ser>
        <c:ser>
          <c:idx val="0"/>
          <c:order val="1"/>
          <c:tx>
            <c:strRef>
              <c:f>Overview!$N$3</c:f>
              <c:strCache>
                <c:ptCount val="1"/>
                <c:pt idx="0">
                  <c:v>PY YTD</c:v>
                </c:pt>
              </c:strCache>
            </c:strRef>
          </c:tx>
          <c:spPr>
            <a:noFill/>
            <a:ln w="15875">
              <a:solidFill>
                <a:schemeClr val="tx1"/>
              </a:solidFill>
              <a:prstDash val="sysDot"/>
            </a:ln>
            <a:effectLst/>
          </c:spPr>
          <c:invertIfNegative val="0"/>
          <c:cat>
            <c:strRef>
              <c:f>(Overview!$B$35,Overview!$B$40,Overview!$B$45,Overview!$B$50,Overview!$B$55,Overview!$B$60,Overview!$B$65,Overview!$B$70,Overview!$B$75,Overview!$B$80,Overview!$B$85,Overview!$B$90)</c:f>
              <c:strCache>
                <c:ptCount val="12"/>
                <c:pt idx="0">
                  <c:v>Social media</c:v>
                </c:pt>
                <c:pt idx="1">
                  <c:v>Website</c:v>
                </c:pt>
                <c:pt idx="2">
                  <c:v>Search engine</c:v>
                </c:pt>
                <c:pt idx="3">
                  <c:v>Article</c:v>
                </c:pt>
                <c:pt idx="4">
                  <c:v>Other</c:v>
                </c:pt>
                <c:pt idx="5">
                  <c:v>Newsletter</c:v>
                </c:pt>
                <c:pt idx="6">
                  <c:v>Catalog</c:v>
                </c:pt>
                <c:pt idx="7">
                  <c:v>Flyer</c:v>
                </c:pt>
                <c:pt idx="8">
                  <c:v>Merchandise</c:v>
                </c:pt>
                <c:pt idx="9">
                  <c:v>Trade fair</c:v>
                </c:pt>
                <c:pt idx="10">
                  <c:v>Seminar</c:v>
                </c:pt>
                <c:pt idx="11">
                  <c:v>Total Types</c:v>
                </c:pt>
              </c:strCache>
            </c:strRef>
          </c:cat>
          <c:val>
            <c:numRef>
              <c:f>(Overview!$N$36,Overview!$N$41,Overview!$N$46,Overview!$N$51,Overview!$N$56,Overview!$N$61,Overview!$N$66,Overview!$N$71,Overview!$N$76,Overview!$N$81,Overview!$N$86)</c:f>
              <c:numCache>
                <c:formatCode>_ * #,##0_ ;_ * \-#,##0_ ;_ * "-"??_ ;_ @_ </c:formatCode>
                <c:ptCount val="11"/>
                <c:pt idx="0">
                  <c:v>67</c:v>
                </c:pt>
                <c:pt idx="1">
                  <c:v>212</c:v>
                </c:pt>
                <c:pt idx="2">
                  <c:v>80</c:v>
                </c:pt>
                <c:pt idx="3">
                  <c:v>265</c:v>
                </c:pt>
                <c:pt idx="4">
                  <c:v>20</c:v>
                </c:pt>
                <c:pt idx="5">
                  <c:v>23</c:v>
                </c:pt>
                <c:pt idx="6">
                  <c:v>125</c:v>
                </c:pt>
                <c:pt idx="7">
                  <c:v>125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8-4A5A-876D-6CA643BCCF8B}"/>
            </c:ext>
          </c:extLst>
        </c:ser>
        <c:ser>
          <c:idx val="1"/>
          <c:order val="2"/>
          <c:tx>
            <c:strRef>
              <c:f>Overview!$O$3</c:f>
              <c:strCache>
                <c:ptCount val="1"/>
                <c:pt idx="0">
                  <c:v>B YTD</c:v>
                </c:pt>
              </c:strCache>
            </c:strRef>
          </c:tx>
          <c:spPr>
            <a:noFill/>
            <a:ln w="15875">
              <a:solidFill>
                <a:schemeClr val="accent2">
                  <a:lumMod val="75000"/>
                </a:schemeClr>
              </a:solidFill>
              <a:prstDash val="sysDash"/>
            </a:ln>
            <a:effectLst/>
          </c:spPr>
          <c:invertIfNegative val="0"/>
          <c:cat>
            <c:strRef>
              <c:f>(Overview!$B$35,Overview!$B$40,Overview!$B$45,Overview!$B$50,Overview!$B$55,Overview!$B$60,Overview!$B$65,Overview!$B$70,Overview!$B$75,Overview!$B$80,Overview!$B$85,Overview!$B$90)</c:f>
              <c:strCache>
                <c:ptCount val="12"/>
                <c:pt idx="0">
                  <c:v>Social media</c:v>
                </c:pt>
                <c:pt idx="1">
                  <c:v>Website</c:v>
                </c:pt>
                <c:pt idx="2">
                  <c:v>Search engine</c:v>
                </c:pt>
                <c:pt idx="3">
                  <c:v>Article</c:v>
                </c:pt>
                <c:pt idx="4">
                  <c:v>Other</c:v>
                </c:pt>
                <c:pt idx="5">
                  <c:v>Newsletter</c:v>
                </c:pt>
                <c:pt idx="6">
                  <c:v>Catalog</c:v>
                </c:pt>
                <c:pt idx="7">
                  <c:v>Flyer</c:v>
                </c:pt>
                <c:pt idx="8">
                  <c:v>Merchandise</c:v>
                </c:pt>
                <c:pt idx="9">
                  <c:v>Trade fair</c:v>
                </c:pt>
                <c:pt idx="10">
                  <c:v>Seminar</c:v>
                </c:pt>
                <c:pt idx="11">
                  <c:v>Total Types</c:v>
                </c:pt>
              </c:strCache>
            </c:strRef>
          </c:cat>
          <c:val>
            <c:numRef>
              <c:f>(Overview!$O$36,Overview!$O$41,Overview!$O$46,Overview!$O$51,Overview!$O$56,Overview!$O$61,Overview!$O$66,Overview!$O$71,Overview!$O$76,Overview!$O$81,Overview!$O$86)</c:f>
              <c:numCache>
                <c:formatCode>_ * #,##0_ ;_ * \-#,##0_ ;_ * "-"??_ ;_ @_ </c:formatCode>
                <c:ptCount val="11"/>
                <c:pt idx="0">
                  <c:v>67</c:v>
                </c:pt>
                <c:pt idx="1">
                  <c:v>212</c:v>
                </c:pt>
                <c:pt idx="2">
                  <c:v>80</c:v>
                </c:pt>
                <c:pt idx="3">
                  <c:v>240</c:v>
                </c:pt>
                <c:pt idx="4">
                  <c:v>20</c:v>
                </c:pt>
                <c:pt idx="5">
                  <c:v>23</c:v>
                </c:pt>
                <c:pt idx="6">
                  <c:v>125</c:v>
                </c:pt>
                <c:pt idx="7">
                  <c:v>125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8-4A5A-876D-6CA643BC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87338104"/>
        <c:axId val="887336792"/>
      </c:barChart>
      <c:catAx>
        <c:axId val="8873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6792"/>
        <c:crosses val="autoZero"/>
        <c:auto val="1"/>
        <c:lblAlgn val="ctr"/>
        <c:lblOffset val="100"/>
        <c:noMultiLvlLbl val="0"/>
      </c:catAx>
      <c:valAx>
        <c:axId val="8873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'[1]PL-tc-m'!$B$3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8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Overview!$B$96</c:f>
          <c:strCache>
            <c:ptCount val="1"/>
            <c:pt idx="0">
              <c:v>Segment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Overview!$P$3</c:f>
              <c:strCache>
                <c:ptCount val="1"/>
                <c:pt idx="0">
                  <c:v>A YTD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3EF-4992-848C-6C2720B73E83}"/>
              </c:ext>
            </c:extLst>
          </c:dPt>
          <c:cat>
            <c:strRef>
              <c:f>(Overview!$B$98,Overview!$B$103,Overview!$B$108,Overview!$B$113,Overview!$B$118)</c:f>
              <c:strCache>
                <c:ptCount val="5"/>
                <c:pt idx="0">
                  <c:v>Segment 1</c:v>
                </c:pt>
                <c:pt idx="1">
                  <c:v>Segment 2</c:v>
                </c:pt>
                <c:pt idx="2">
                  <c:v>Segment 3</c:v>
                </c:pt>
                <c:pt idx="3">
                  <c:v>Segment 4</c:v>
                </c:pt>
                <c:pt idx="4">
                  <c:v>Segment 5</c:v>
                </c:pt>
              </c:strCache>
            </c:strRef>
          </c:cat>
          <c:val>
            <c:numRef>
              <c:f>(Overview!$P$99,Overview!$P$104,Overview!$P$109,Overview!$P$114)</c:f>
              <c:numCache>
                <c:formatCode>_ * #,##0_ ;_ * \-#,##0_ ;_ * "-"??_ ;_ @_ </c:formatCode>
                <c:ptCount val="4"/>
                <c:pt idx="0">
                  <c:v>1065</c:v>
                </c:pt>
                <c:pt idx="1">
                  <c:v>380</c:v>
                </c:pt>
                <c:pt idx="2">
                  <c:v>160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F-4992-848C-6C2720B73E83}"/>
            </c:ext>
          </c:extLst>
        </c:ser>
        <c:ser>
          <c:idx val="0"/>
          <c:order val="1"/>
          <c:tx>
            <c:strRef>
              <c:f>Overview!$N$3</c:f>
              <c:strCache>
                <c:ptCount val="1"/>
                <c:pt idx="0">
                  <c:v>PY YTD</c:v>
                </c:pt>
              </c:strCache>
            </c:strRef>
          </c:tx>
          <c:spPr>
            <a:noFill/>
            <a:ln w="15875">
              <a:solidFill>
                <a:schemeClr val="tx1"/>
              </a:solidFill>
              <a:prstDash val="sysDot"/>
            </a:ln>
            <a:effectLst/>
          </c:spPr>
          <c:invertIfNegative val="0"/>
          <c:cat>
            <c:strRef>
              <c:f>(Overview!$B$98,Overview!$B$103,Overview!$B$108,Overview!$B$113,Overview!$B$118)</c:f>
              <c:strCache>
                <c:ptCount val="5"/>
                <c:pt idx="0">
                  <c:v>Segment 1</c:v>
                </c:pt>
                <c:pt idx="1">
                  <c:v>Segment 2</c:v>
                </c:pt>
                <c:pt idx="2">
                  <c:v>Segment 3</c:v>
                </c:pt>
                <c:pt idx="3">
                  <c:v>Segment 4</c:v>
                </c:pt>
                <c:pt idx="4">
                  <c:v>Segment 5</c:v>
                </c:pt>
              </c:strCache>
            </c:strRef>
          </c:cat>
          <c:val>
            <c:numRef>
              <c:f>(Overview!$N$99,Overview!$N$104,Overview!$N$109,Overview!$N$114,Overview!$N$119)</c:f>
              <c:numCache>
                <c:formatCode>_ * #,##0_ ;_ * \-#,##0_ ;_ * "-"??_ ;_ @_ </c:formatCode>
                <c:ptCount val="5"/>
                <c:pt idx="0">
                  <c:v>1065</c:v>
                </c:pt>
                <c:pt idx="1">
                  <c:v>380</c:v>
                </c:pt>
                <c:pt idx="2">
                  <c:v>160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F-4992-848C-6C2720B73E83}"/>
            </c:ext>
          </c:extLst>
        </c:ser>
        <c:ser>
          <c:idx val="1"/>
          <c:order val="2"/>
          <c:tx>
            <c:strRef>
              <c:f>Overview!$O$3</c:f>
              <c:strCache>
                <c:ptCount val="1"/>
                <c:pt idx="0">
                  <c:v>B YTD</c:v>
                </c:pt>
              </c:strCache>
            </c:strRef>
          </c:tx>
          <c:spPr>
            <a:noFill/>
            <a:ln w="15875">
              <a:solidFill>
                <a:schemeClr val="accent2">
                  <a:lumMod val="75000"/>
                </a:schemeClr>
              </a:solidFill>
              <a:prstDash val="sysDash"/>
            </a:ln>
            <a:effectLst/>
          </c:spPr>
          <c:invertIfNegative val="0"/>
          <c:cat>
            <c:strRef>
              <c:f>(Overview!$B$98,Overview!$B$103,Overview!$B$108,Overview!$B$113,Overview!$B$118)</c:f>
              <c:strCache>
                <c:ptCount val="5"/>
                <c:pt idx="0">
                  <c:v>Segment 1</c:v>
                </c:pt>
                <c:pt idx="1">
                  <c:v>Segment 2</c:v>
                </c:pt>
                <c:pt idx="2">
                  <c:v>Segment 3</c:v>
                </c:pt>
                <c:pt idx="3">
                  <c:v>Segment 4</c:v>
                </c:pt>
                <c:pt idx="4">
                  <c:v>Segment 5</c:v>
                </c:pt>
              </c:strCache>
            </c:strRef>
          </c:cat>
          <c:val>
            <c:numRef>
              <c:f>(Overview!$O$99,Overview!$O$104,Overview!$O$109,Overview!$O$114,Overview!$O$119)</c:f>
              <c:numCache>
                <c:formatCode>_ * #,##0_ ;_ * \-#,##0_ ;_ * "-"??_ ;_ @_ </c:formatCode>
                <c:ptCount val="5"/>
                <c:pt idx="0">
                  <c:v>1040</c:v>
                </c:pt>
                <c:pt idx="1">
                  <c:v>380</c:v>
                </c:pt>
                <c:pt idx="2">
                  <c:v>160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F-4992-848C-6C2720B73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87338104"/>
        <c:axId val="887336792"/>
      </c:barChart>
      <c:catAx>
        <c:axId val="8873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6792"/>
        <c:crosses val="autoZero"/>
        <c:auto val="1"/>
        <c:lblAlgn val="ctr"/>
        <c:lblOffset val="100"/>
        <c:noMultiLvlLbl val="0"/>
      </c:catAx>
      <c:valAx>
        <c:axId val="8873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'[1]PL-tc-m'!$B$3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8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Overview!$B$2</c:f>
          <c:strCache>
            <c:ptCount val="1"/>
            <c:pt idx="0">
              <c:v>Marketing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Overview!$B$124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02-478A-B34F-2029A88877E1}"/>
              </c:ext>
            </c:extLst>
          </c:dPt>
          <c:cat>
            <c:multiLvlStrRef>
              <c:f>Overview!$D$2:$L$3</c:f>
              <c:multiLvlStrCache>
                <c:ptCount val="9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Overview!$D$124:$L$124</c:f>
              <c:numCache>
                <c:formatCode>_ * #,##0_ ;_ * \-#,##0_ ;_ * "-"??_ ;_ @_ </c:formatCode>
                <c:ptCount val="9"/>
                <c:pt idx="0">
                  <c:v>1617</c:v>
                </c:pt>
                <c:pt idx="1">
                  <c:v>1617</c:v>
                </c:pt>
                <c:pt idx="2">
                  <c:v>1617</c:v>
                </c:pt>
                <c:pt idx="3">
                  <c:v>1617</c:v>
                </c:pt>
                <c:pt idx="4">
                  <c:v>1617</c:v>
                </c:pt>
                <c:pt idx="5">
                  <c:v>1617</c:v>
                </c:pt>
                <c:pt idx="6">
                  <c:v>1617</c:v>
                </c:pt>
                <c:pt idx="7">
                  <c:v>1617</c:v>
                </c:pt>
                <c:pt idx="8">
                  <c:v>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2-478A-B34F-2029A88877E1}"/>
            </c:ext>
          </c:extLst>
        </c:ser>
        <c:ser>
          <c:idx val="1"/>
          <c:order val="1"/>
          <c:tx>
            <c:strRef>
              <c:f>Overview!$B$125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02-478A-B34F-2029A88877E1}"/>
              </c:ext>
            </c:extLst>
          </c:dPt>
          <c:val>
            <c:numRef>
              <c:f>Overview!$D$125:$L$125</c:f>
              <c:numCache>
                <c:formatCode>_ * #,##0_ ;_ * \-#,##0_ ;_ * "-"??_ ;_ @_ </c:formatCode>
                <c:ptCount val="9"/>
                <c:pt idx="0">
                  <c:v>9055</c:v>
                </c:pt>
                <c:pt idx="1">
                  <c:v>9055</c:v>
                </c:pt>
                <c:pt idx="2">
                  <c:v>9055</c:v>
                </c:pt>
                <c:pt idx="3">
                  <c:v>9055</c:v>
                </c:pt>
                <c:pt idx="4">
                  <c:v>9060</c:v>
                </c:pt>
                <c:pt idx="5">
                  <c:v>9055</c:v>
                </c:pt>
                <c:pt idx="6">
                  <c:v>9055</c:v>
                </c:pt>
                <c:pt idx="7">
                  <c:v>9055</c:v>
                </c:pt>
                <c:pt idx="8">
                  <c:v>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2-478A-B34F-2029A888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11037104"/>
        <c:axId val="711037936"/>
      </c:barChart>
      <c:lineChart>
        <c:grouping val="standard"/>
        <c:varyColors val="0"/>
        <c:ser>
          <c:idx val="2"/>
          <c:order val="2"/>
          <c:tx>
            <c:strRef>
              <c:f>Overview!$B$127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Overview!$D$127:$L$127</c:f>
              <c:numCache>
                <c:formatCode>0%</c:formatCode>
                <c:ptCount val="9"/>
                <c:pt idx="0">
                  <c:v>4.599876314162028</c:v>
                </c:pt>
                <c:pt idx="1">
                  <c:v>4.599876314162028</c:v>
                </c:pt>
                <c:pt idx="2">
                  <c:v>4.599876314162028</c:v>
                </c:pt>
                <c:pt idx="3">
                  <c:v>4.599876314162028</c:v>
                </c:pt>
                <c:pt idx="4">
                  <c:v>4.6029684601113177</c:v>
                </c:pt>
                <c:pt idx="5">
                  <c:v>4.599876314162028</c:v>
                </c:pt>
                <c:pt idx="6">
                  <c:v>4.599876314162028</c:v>
                </c:pt>
                <c:pt idx="7">
                  <c:v>4.599876314162028</c:v>
                </c:pt>
                <c:pt idx="8">
                  <c:v>4.599876314162028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2-478A-B34F-2029A888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659200"/>
        <c:axId val="699660032"/>
      </c:lineChart>
      <c:catAx>
        <c:axId val="7110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7936"/>
        <c:crosses val="autoZero"/>
        <c:auto val="1"/>
        <c:lblAlgn val="ctr"/>
        <c:lblOffset val="100"/>
        <c:noMultiLvlLbl val="0"/>
      </c:catAx>
      <c:valAx>
        <c:axId val="711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Overview!$B$3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7104"/>
        <c:crosses val="autoZero"/>
        <c:crossBetween val="between"/>
      </c:valAx>
      <c:valAx>
        <c:axId val="699660032"/>
        <c:scaling>
          <c:orientation val="minMax"/>
        </c:scaling>
        <c:delete val="0"/>
        <c:axPos val="r"/>
        <c:title>
          <c:tx>
            <c:strRef>
              <c:f>Overview!$B$127</c:f>
              <c:strCache>
                <c:ptCount val="1"/>
                <c:pt idx="0">
                  <c:v>ROI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59200"/>
        <c:crosses val="max"/>
        <c:crossBetween val="between"/>
      </c:valAx>
      <c:catAx>
        <c:axId val="69965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699660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154</xdr:row>
      <xdr:rowOff>54428</xdr:rowOff>
    </xdr:from>
    <xdr:to>
      <xdr:col>19</xdr:col>
      <xdr:colOff>76040</xdr:colOff>
      <xdr:row>172</xdr:row>
      <xdr:rowOff>28014</xdr:rowOff>
    </xdr:to>
    <xdr:graphicFrame macro="">
      <xdr:nvGraphicFramePr>
        <xdr:cNvPr id="2" name="Diagramm 8">
          <a:extLst>
            <a:ext uri="{FF2B5EF4-FFF2-40B4-BE49-F238E27FC236}">
              <a16:creationId xmlns:a16="http://schemas.microsoft.com/office/drawing/2014/main" id="{9A35D7C6-B8DE-4D2C-BC88-AEAA751B0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5443</xdr:colOff>
      <xdr:row>172</xdr:row>
      <xdr:rowOff>121104</xdr:rowOff>
    </xdr:from>
    <xdr:to>
      <xdr:col>19</xdr:col>
      <xdr:colOff>95090</xdr:colOff>
      <xdr:row>190</xdr:row>
      <xdr:rowOff>91967</xdr:rowOff>
    </xdr:to>
    <xdr:graphicFrame macro="">
      <xdr:nvGraphicFramePr>
        <xdr:cNvPr id="3" name="Diagramm 8">
          <a:extLst>
            <a:ext uri="{FF2B5EF4-FFF2-40B4-BE49-F238E27FC236}">
              <a16:creationId xmlns:a16="http://schemas.microsoft.com/office/drawing/2014/main" id="{212E16D3-0BCC-4D8C-B80A-74674602C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14968</xdr:colOff>
      <xdr:row>191</xdr:row>
      <xdr:rowOff>38100</xdr:rowOff>
    </xdr:from>
    <xdr:to>
      <xdr:col>19</xdr:col>
      <xdr:colOff>104615</xdr:colOff>
      <xdr:row>209</xdr:row>
      <xdr:rowOff>8964</xdr:rowOff>
    </xdr:to>
    <xdr:graphicFrame macro="">
      <xdr:nvGraphicFramePr>
        <xdr:cNvPr id="4" name="Diagramm 8">
          <a:extLst>
            <a:ext uri="{FF2B5EF4-FFF2-40B4-BE49-F238E27FC236}">
              <a16:creationId xmlns:a16="http://schemas.microsoft.com/office/drawing/2014/main" id="{B7895033-C42C-49EA-9732-ECDBFE5A7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100011</xdr:colOff>
      <xdr:row>128</xdr:row>
      <xdr:rowOff>119061</xdr:rowOff>
    </xdr:from>
    <xdr:to>
      <xdr:col>19</xdr:col>
      <xdr:colOff>95249</xdr:colOff>
      <xdr:row>153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E78BA-20A3-2CBD-A1D1-2ED882BDB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ich/git/Organization-Guide/Processes/Finance/Reporting/Repor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ettings"/>
      <sheetName val="PL-tc"/>
      <sheetName val="PL-tc-m"/>
      <sheetName val="PC-tc"/>
      <sheetName val="Balance"/>
      <sheetName val="Sales"/>
      <sheetName val="CF"/>
      <sheetName val="HR"/>
      <sheetName val="FinanceKPI"/>
      <sheetName val="Investments"/>
      <sheetName val="Assets"/>
      <sheetName val="pl-data"/>
      <sheetName val="b-data"/>
      <sheetName val="s-data"/>
      <sheetName val="l-data"/>
      <sheetName val="i-data"/>
      <sheetName val="postings"/>
      <sheetName val="hr-data"/>
      <sheetName val="pc-dist"/>
      <sheetName val="helper"/>
      <sheetName val="dict"/>
      <sheetName val="masterfile"/>
    </sheetNames>
    <sheetDataSet>
      <sheetData sheetId="0"/>
      <sheetData sheetId="1"/>
      <sheetData sheetId="2">
        <row r="2">
          <cell r="B2" t="str">
            <v>GuV</v>
          </cell>
        </row>
        <row r="3">
          <cell r="N3" t="str">
            <v>PY YTD</v>
          </cell>
          <cell r="O3" t="str">
            <v>B YTD</v>
          </cell>
          <cell r="P3" t="str">
            <v>A YTD</v>
          </cell>
        </row>
        <row r="5">
          <cell r="B5" t="str">
            <v xml:space="preserve">1. Umsatzerlöse </v>
          </cell>
          <cell r="N5">
            <v>10395.830249309998</v>
          </cell>
          <cell r="O5">
            <v>10707.705156789305</v>
          </cell>
          <cell r="P5">
            <v>10759.68430803585</v>
          </cell>
        </row>
        <row r="114">
          <cell r="B114" t="str">
            <v>2. Erhöhung oder Verminderung des Bestands an fertigen und unfertigen Erzeugnissen</v>
          </cell>
          <cell r="N114">
            <v>199.99999999999997</v>
          </cell>
          <cell r="O114">
            <v>205.99999999999997</v>
          </cell>
          <cell r="P114">
            <v>0</v>
          </cell>
        </row>
        <row r="121">
          <cell r="B121" t="str">
            <v>3. Andere aktivierte Eigenleistungen</v>
          </cell>
          <cell r="N121">
            <v>1050</v>
          </cell>
          <cell r="O121">
            <v>1081.5</v>
          </cell>
          <cell r="P121">
            <v>0</v>
          </cell>
        </row>
        <row r="126">
          <cell r="B126" t="str">
            <v>4. Sonstige betriebliche Erträge (SBE)</v>
          </cell>
          <cell r="N126">
            <v>5</v>
          </cell>
          <cell r="O126">
            <v>5.15</v>
          </cell>
          <cell r="P126">
            <v>0</v>
          </cell>
        </row>
        <row r="218">
          <cell r="B218" t="str">
            <v>5. Materialaufwand</v>
          </cell>
          <cell r="N218">
            <v>-784.99999999999989</v>
          </cell>
          <cell r="O218">
            <v>-808.54999999999984</v>
          </cell>
          <cell r="P218">
            <v>0</v>
          </cell>
        </row>
        <row r="366">
          <cell r="B366" t="str">
            <v>6. Personalaufwand</v>
          </cell>
          <cell r="N366">
            <v>-5344.9109124000006</v>
          </cell>
          <cell r="O366">
            <v>-5509.4246790235002</v>
          </cell>
          <cell r="P366">
            <v>-5545.2041611719997</v>
          </cell>
        </row>
        <row r="421">
          <cell r="B421" t="str">
            <v>8. Sonstige betriebliche Aufwendungen (SBA)</v>
          </cell>
          <cell r="N421">
            <v>-1148.8374962481635</v>
          </cell>
          <cell r="O421">
            <v>-1183.3026211356082</v>
          </cell>
          <cell r="P421">
            <v>-1055.7599999999998</v>
          </cell>
        </row>
        <row r="633">
          <cell r="B633" t="str">
            <v>7. Abschreibungen</v>
          </cell>
          <cell r="N633">
            <v>-599.83333333333326</v>
          </cell>
          <cell r="O633">
            <v>-617.82833333333338</v>
          </cell>
          <cell r="P633">
            <v>0</v>
          </cell>
        </row>
        <row r="673">
          <cell r="B673" t="str">
            <v>Finanzergebnis</v>
          </cell>
          <cell r="N673">
            <v>-27.758553118529996</v>
          </cell>
          <cell r="O673">
            <v>-28.591309712085899</v>
          </cell>
          <cell r="P673">
            <v>0</v>
          </cell>
        </row>
        <row r="769">
          <cell r="B769" t="str">
            <v>17. Jahresüberschuss/Jahresfehlbetrag</v>
          </cell>
          <cell r="N769">
            <v>3727.8199542099715</v>
          </cell>
          <cell r="O769">
            <v>3835.4881135847777</v>
          </cell>
          <cell r="P769">
            <v>4158.7201468638505</v>
          </cell>
        </row>
      </sheetData>
      <sheetData sheetId="3">
        <row r="3">
          <cell r="B3" t="str">
            <v>in TEUR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2:C4"/>
  <sheetViews>
    <sheetView workbookViewId="0">
      <selection sqref="A1:XFD1048576"/>
    </sheetView>
  </sheetViews>
  <sheetFormatPr defaultColWidth="11.42578125" defaultRowHeight="15"/>
  <cols>
    <col min="1" max="1" width="11.42578125" style="16"/>
    <col min="2" max="2" width="15.42578125" style="16" customWidth="1"/>
    <col min="3" max="16384" width="11.42578125" style="16"/>
  </cols>
  <sheetData>
    <row r="2" spans="2:3">
      <c r="B2" s="16" t="s">
        <v>0</v>
      </c>
      <c r="C2" s="17">
        <v>2017</v>
      </c>
    </row>
    <row r="3" spans="2:3">
      <c r="B3" s="16" t="s">
        <v>1</v>
      </c>
      <c r="C3" s="17">
        <v>2022</v>
      </c>
    </row>
    <row r="4" spans="2:3">
      <c r="B4" s="16" t="s">
        <v>2</v>
      </c>
      <c r="C4" s="17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X127"/>
  <sheetViews>
    <sheetView showGridLines="0" tabSelected="1" zoomScaleNormal="100"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10.85546875" defaultRowHeight="12"/>
  <cols>
    <col min="1" max="1" width="2.7109375" style="2" customWidth="1"/>
    <col min="2" max="2" width="15.28515625" style="2" customWidth="1"/>
    <col min="3" max="3" width="1.5703125" style="3" customWidth="1"/>
    <col min="4" max="12" width="9" style="2" customWidth="1"/>
    <col min="13" max="13" width="1.5703125" style="3" customWidth="1"/>
    <col min="14" max="18" width="9" style="2" customWidth="1"/>
    <col min="19" max="19" width="1.5703125" style="3" customWidth="1"/>
    <col min="20" max="24" width="9" style="2" customWidth="1"/>
    <col min="25" max="16384" width="10.85546875" style="2"/>
  </cols>
  <sheetData>
    <row r="2" spans="2:24">
      <c r="B2" s="4" t="s">
        <v>3</v>
      </c>
      <c r="C2" s="5"/>
      <c r="D2" s="6">
        <v>2018</v>
      </c>
      <c r="E2" s="6">
        <f t="shared" ref="E2:I2" si="0">D2+1</f>
        <v>2019</v>
      </c>
      <c r="F2" s="6">
        <f t="shared" si="0"/>
        <v>2020</v>
      </c>
      <c r="G2" s="6">
        <f t="shared" si="0"/>
        <v>2021</v>
      </c>
      <c r="H2" s="6">
        <f t="shared" si="0"/>
        <v>2022</v>
      </c>
      <c r="I2" s="6">
        <f t="shared" si="0"/>
        <v>2023</v>
      </c>
      <c r="J2" s="6">
        <f t="shared" ref="J2:L2" si="1">I2+1</f>
        <v>2024</v>
      </c>
      <c r="K2" s="6">
        <f t="shared" si="1"/>
        <v>2025</v>
      </c>
      <c r="L2" s="6">
        <f t="shared" si="1"/>
        <v>2026</v>
      </c>
      <c r="M2" s="5"/>
      <c r="N2" s="6">
        <f>+G2</f>
        <v>2021</v>
      </c>
      <c r="O2" s="6">
        <f>+H2</f>
        <v>2022</v>
      </c>
      <c r="P2" s="6">
        <f>G2+1</f>
        <v>2022</v>
      </c>
      <c r="Q2" s="6" t="s">
        <v>4</v>
      </c>
      <c r="R2" s="8" t="s">
        <v>5</v>
      </c>
      <c r="S2" s="5"/>
      <c r="T2" s="6">
        <f>+G2</f>
        <v>2021</v>
      </c>
      <c r="U2" s="6">
        <f>+H2</f>
        <v>2022</v>
      </c>
      <c r="V2" s="6">
        <f>+U2</f>
        <v>2022</v>
      </c>
      <c r="W2" s="6" t="s">
        <v>4</v>
      </c>
      <c r="X2" s="8" t="s">
        <v>5</v>
      </c>
    </row>
    <row r="3" spans="2:24">
      <c r="B3" s="4" t="s">
        <v>6</v>
      </c>
      <c r="C3" s="7"/>
      <c r="D3" s="8" t="s">
        <v>5</v>
      </c>
      <c r="E3" s="8" t="s">
        <v>5</v>
      </c>
      <c r="F3" s="8" t="s">
        <v>5</v>
      </c>
      <c r="G3" s="8" t="s">
        <v>5</v>
      </c>
      <c r="H3" s="8" t="s">
        <v>7</v>
      </c>
      <c r="I3" s="8" t="s">
        <v>8</v>
      </c>
      <c r="J3" s="8" t="s">
        <v>8</v>
      </c>
      <c r="K3" s="8" t="s">
        <v>8</v>
      </c>
      <c r="L3" s="8" t="s">
        <v>8</v>
      </c>
      <c r="M3" s="7"/>
      <c r="N3" s="8" t="s">
        <v>9</v>
      </c>
      <c r="O3" s="8" t="s">
        <v>10</v>
      </c>
      <c r="P3" s="8" t="s">
        <v>11</v>
      </c>
      <c r="Q3" s="8" t="s">
        <v>12</v>
      </c>
      <c r="R3" s="8" t="s">
        <v>12</v>
      </c>
      <c r="S3" s="7"/>
      <c r="T3" s="8" t="s">
        <v>5</v>
      </c>
      <c r="U3" s="8" t="s">
        <v>8</v>
      </c>
      <c r="V3" s="8" t="s">
        <v>7</v>
      </c>
      <c r="W3" s="8" t="s">
        <v>12</v>
      </c>
      <c r="X3" s="8" t="s">
        <v>12</v>
      </c>
    </row>
    <row r="4" spans="2:24">
      <c r="D4" s="21"/>
      <c r="E4" s="21"/>
      <c r="F4" s="21"/>
      <c r="G4" s="21"/>
      <c r="H4" s="21"/>
      <c r="I4" s="21"/>
      <c r="J4" s="21"/>
      <c r="K4" s="21"/>
      <c r="L4" s="21"/>
      <c r="M4" s="22"/>
      <c r="N4" s="21"/>
      <c r="O4" s="21"/>
      <c r="P4" s="21"/>
    </row>
    <row r="5" spans="2:24">
      <c r="B5" s="9" t="s">
        <v>13</v>
      </c>
      <c r="D5" s="23"/>
      <c r="E5" s="23"/>
      <c r="F5" s="23"/>
      <c r="G5" s="23"/>
      <c r="H5" s="23"/>
      <c r="I5" s="23"/>
      <c r="J5" s="23"/>
      <c r="K5" s="23"/>
      <c r="L5" s="23"/>
      <c r="M5" s="22"/>
      <c r="N5" s="23"/>
      <c r="O5" s="23"/>
      <c r="P5" s="23"/>
      <c r="Q5" s="13"/>
      <c r="R5" s="13"/>
      <c r="T5" s="23"/>
      <c r="U5" s="23"/>
      <c r="V5" s="23"/>
      <c r="W5" s="13"/>
      <c r="X5" s="13"/>
    </row>
    <row r="6" spans="2:24">
      <c r="D6" s="21"/>
      <c r="E6" s="21"/>
      <c r="F6" s="21"/>
      <c r="G6" s="21"/>
      <c r="H6" s="21"/>
      <c r="I6" s="21"/>
      <c r="J6" s="21"/>
      <c r="K6" s="21"/>
      <c r="L6" s="21"/>
      <c r="M6" s="22"/>
      <c r="N6" s="21"/>
      <c r="O6" s="21"/>
      <c r="P6" s="21"/>
      <c r="T6" s="21"/>
      <c r="U6" s="21"/>
      <c r="V6" s="21"/>
    </row>
    <row r="7" spans="2:24">
      <c r="B7" s="10" t="str">
        <f>+masterfile!A2</f>
        <v>Online</v>
      </c>
      <c r="C7" s="11"/>
      <c r="D7" s="24"/>
      <c r="E7" s="24"/>
      <c r="F7" s="24"/>
      <c r="G7" s="24"/>
      <c r="H7" s="24"/>
      <c r="I7" s="24"/>
      <c r="J7" s="24"/>
      <c r="K7" s="24"/>
      <c r="L7" s="24"/>
      <c r="M7" s="25"/>
      <c r="N7" s="24"/>
      <c r="O7" s="24"/>
      <c r="P7" s="24"/>
      <c r="Q7" s="14"/>
      <c r="R7" s="14"/>
      <c r="S7" s="11"/>
      <c r="T7" s="24"/>
      <c r="U7" s="24"/>
      <c r="V7" s="24"/>
      <c r="W7" s="14"/>
      <c r="X7" s="14"/>
    </row>
    <row r="8" spans="2:24">
      <c r="B8" s="12" t="s">
        <v>14</v>
      </c>
      <c r="D8" s="21">
        <f>+SUMIFS(details!$G:$G,details!$A:$A,Overview!$B7,details!$L:$L,Overview!D$2)</f>
        <v>939</v>
      </c>
      <c r="E8" s="21">
        <f>+SUMIFS(details!$G:$G,details!$A:$A,Overview!$B7,details!$L:$L,Overview!E$2)</f>
        <v>939</v>
      </c>
      <c r="F8" s="21">
        <f>+SUMIFS(details!$G:$G,details!$A:$A,Overview!$B7,details!$L:$L,Overview!F$2)</f>
        <v>939</v>
      </c>
      <c r="G8" s="21">
        <f>+SUMIFS(details!$G:$G,details!$A:$A,Overview!$B7,details!$L:$L,Overview!G$2)</f>
        <v>939</v>
      </c>
      <c r="H8" s="21">
        <f>+P8+U8-O8</f>
        <v>939</v>
      </c>
      <c r="I8" s="21">
        <f>+SUMIFS(details!$F:$F,details!$A:$A,Overview!$B7,details!$L:$L,Overview!I$2)</f>
        <v>939</v>
      </c>
      <c r="J8" s="21">
        <f>+SUMIFS(details!$F:$F,details!$A:$A,Overview!$B7,details!$L:$L,Overview!J$2)</f>
        <v>939</v>
      </c>
      <c r="K8" s="21">
        <f>+SUMIFS(details!$F:$F,details!$A:$A,Overview!$B7,details!$L:$L,Overview!K$2)</f>
        <v>939</v>
      </c>
      <c r="L8" s="21">
        <f>+SUMIFS(details!$F:$F,details!$A:$A,Overview!$B7,details!$L:$L,Overview!L$2)</f>
        <v>939</v>
      </c>
      <c r="M8" s="22"/>
      <c r="N8" s="21">
        <f>+SUMIFS(details!$G:$G,details!$A:$A,Overview!$B7,details!$L:$L,Overview!N$2,details!$K:$K,"&lt;="&amp;Settings!$C$4)</f>
        <v>939</v>
      </c>
      <c r="O8" s="21">
        <f>+SUMIFS(details!$F:$F,details!$A:$A,Overview!$B7,details!$L:$L,Overview!O$2,details!$K:$K,"&lt;="&amp;Settings!$C$4)</f>
        <v>939</v>
      </c>
      <c r="P8" s="21">
        <f>+SUMIFS(details!$G:$G,details!$A:$A,Overview!$B7,details!$L:$L,Overview!P$2,details!$K:$K,"&lt;="&amp;Settings!$C$4)</f>
        <v>939</v>
      </c>
      <c r="Q8" s="15">
        <f t="shared" ref="Q8:Q10" si="2">IFERROR(P8/O8-1,"n/a")</f>
        <v>0</v>
      </c>
      <c r="R8" s="15">
        <f t="shared" ref="R8:R10" si="3">IFERROR(P8/N8-1,"n/a")</f>
        <v>0</v>
      </c>
      <c r="T8" s="21">
        <f>+G8</f>
        <v>939</v>
      </c>
      <c r="U8" s="21">
        <f>+SUMIFS(details!$F:$F,details!$A:$A,Overview!$B7,details!$L:$L,Overview!U$2)</f>
        <v>939</v>
      </c>
      <c r="V8" s="21">
        <f>+H8</f>
        <v>939</v>
      </c>
      <c r="W8" s="15">
        <f t="shared" ref="W8:W10" si="4">IFERROR(V8/U8-1,"n/a")</f>
        <v>0</v>
      </c>
      <c r="X8" s="15">
        <f t="shared" ref="X8:X10" si="5">IFERROR(V8/T8-1,"n/a")</f>
        <v>0</v>
      </c>
    </row>
    <row r="9" spans="2:24">
      <c r="B9" s="12" t="s">
        <v>15</v>
      </c>
      <c r="D9" s="21">
        <f>+SUMIFS(details!$I:$I,details!$A:$A,Overview!$B7,details!$L:$L,Overview!D$2)</f>
        <v>8315</v>
      </c>
      <c r="E9" s="21">
        <f>+SUMIFS(details!$I:$I,details!$A:$A,Overview!$B7,details!$L:$L,Overview!E$2)</f>
        <v>8315</v>
      </c>
      <c r="F9" s="21">
        <f>+SUMIFS(details!$I:$I,details!$A:$A,Overview!$B7,details!$L:$L,Overview!F$2)</f>
        <v>8315</v>
      </c>
      <c r="G9" s="21">
        <f>+SUMIFS(details!$I:$I,details!$A:$A,Overview!$B7,details!$L:$L,Overview!G$2)</f>
        <v>8315</v>
      </c>
      <c r="H9" s="21">
        <f>+P9+U9-O9</f>
        <v>8315</v>
      </c>
      <c r="I9" s="21">
        <f>+SUMIFS(details!$H:$H,details!$A:$A,Overview!$B7,details!$L:$L,Overview!I$2)</f>
        <v>8315</v>
      </c>
      <c r="J9" s="21">
        <f>+SUMIFS(details!$H:$H,details!$A:$A,Overview!$B7,details!$L:$L,Overview!J$2)</f>
        <v>8315</v>
      </c>
      <c r="K9" s="21">
        <f>+SUMIFS(details!$H:$H,details!$A:$A,Overview!$B7,details!$L:$L,Overview!K$2)</f>
        <v>8315</v>
      </c>
      <c r="L9" s="21">
        <f>+SUMIFS(details!$H:$H,details!$A:$A,Overview!$B7,details!$L:$L,Overview!L$2)</f>
        <v>8315</v>
      </c>
      <c r="M9" s="22"/>
      <c r="N9" s="21">
        <f>+SUMIFS(details!$I:$I,details!$A:$A,Overview!$B7,details!$L:$L,Overview!N$2,details!$K:$K,"&lt;="&amp;Settings!$C$4)</f>
        <v>8315</v>
      </c>
      <c r="O9" s="21">
        <f>+SUMIFS(details!$H:$H,details!$A:$A,Overview!$B7,details!$L:$L,Overview!O$2,details!$K:$K,"&lt;="&amp;Settings!$C$4)</f>
        <v>8315</v>
      </c>
      <c r="P9" s="21">
        <f>+SUMIFS(details!$I:$I,details!$A:$A,Overview!$B7,details!$L:$L,Overview!P$2,details!$K:$K,"&lt;="&amp;Settings!$C$4)</f>
        <v>8315</v>
      </c>
      <c r="Q9" s="15">
        <f t="shared" si="2"/>
        <v>0</v>
      </c>
      <c r="R9" s="15">
        <f t="shared" si="3"/>
        <v>0</v>
      </c>
      <c r="T9" s="21">
        <f t="shared" ref="T9:T10" si="6">+G9</f>
        <v>8315</v>
      </c>
      <c r="U9" s="21">
        <f>+SUMIFS(details!$H:$H,details!$A:$A,Overview!$B7,details!$L:$L,Overview!U$2)</f>
        <v>8315</v>
      </c>
      <c r="V9" s="21">
        <f t="shared" ref="V9:V10" si="7">+H9</f>
        <v>8315</v>
      </c>
      <c r="W9" s="15">
        <f t="shared" si="4"/>
        <v>0</v>
      </c>
      <c r="X9" s="15">
        <f t="shared" si="5"/>
        <v>0</v>
      </c>
    </row>
    <row r="10" spans="2:24">
      <c r="B10" s="12" t="s">
        <v>16</v>
      </c>
      <c r="C10" s="11"/>
      <c r="D10" s="21">
        <f>+COUNTIFS(details!$A:$A,Overview!$B7,details!$L:$L,Overview!D$2)</f>
        <v>33</v>
      </c>
      <c r="E10" s="21">
        <f>+COUNTIFS(details!$A:$A,Overview!$B7,details!$L:$L,Overview!E$2)</f>
        <v>33</v>
      </c>
      <c r="F10" s="21">
        <f>+COUNTIFS(details!$A:$A,Overview!$B7,details!$L:$L,Overview!F$2)</f>
        <v>33</v>
      </c>
      <c r="G10" s="21">
        <f>+COUNTIFS(details!$A:$A,Overview!$B7,details!$L:$L,Overview!G$2)</f>
        <v>33</v>
      </c>
      <c r="H10" s="21">
        <f>+P10+U10-O10</f>
        <v>33</v>
      </c>
      <c r="I10" s="21">
        <f>+COUNTIFS(details!$A:$A,Overview!$B7,details!$L:$L,Overview!I$2)</f>
        <v>33</v>
      </c>
      <c r="J10" s="21">
        <f>+COUNTIFS(details!$A:$A,Overview!$B7,details!$L:$L,Overview!J$2)</f>
        <v>33</v>
      </c>
      <c r="K10" s="21">
        <f>+COUNTIFS(details!$A:$A,Overview!$B7,details!$L:$L,Overview!K$2)</f>
        <v>33</v>
      </c>
      <c r="L10" s="21">
        <f>+COUNTIFS(details!$A:$A,Overview!$B7,details!$L:$L,Overview!L$2)</f>
        <v>33</v>
      </c>
      <c r="M10" s="26"/>
      <c r="N10" s="21">
        <f>+COUNTIFS(details!$A:$A,Overview!$B7,details!$L:$L,Overview!G$2,details!$K:$K,"&lt;="&amp;Settings!$C$4)</f>
        <v>33</v>
      </c>
      <c r="O10" s="21">
        <f>+COUNTIFS(details!$A:$A,Overview!$B7,details!$L:$L,Overview!O$2,details!$K:$K,"&lt;="&amp;Settings!$C$4)</f>
        <v>33</v>
      </c>
      <c r="P10" s="21">
        <f>+COUNTIFS(details!$A:$A,Overview!$B7,details!$L:$L,Overview!I$2,details!$K:$K,"&lt;="&amp;Settings!$C$4)</f>
        <v>33</v>
      </c>
      <c r="Q10" s="15">
        <f t="shared" si="2"/>
        <v>0</v>
      </c>
      <c r="R10" s="15">
        <f t="shared" si="3"/>
        <v>0</v>
      </c>
      <c r="S10" s="11"/>
      <c r="T10" s="21">
        <f t="shared" si="6"/>
        <v>33</v>
      </c>
      <c r="U10" s="21">
        <f>+COUNTIFS(details!$A:$A,Overview!$B7,details!$L:$L,Overview!U$2)</f>
        <v>33</v>
      </c>
      <c r="V10" s="21">
        <f t="shared" si="7"/>
        <v>33</v>
      </c>
      <c r="W10" s="15">
        <f t="shared" si="4"/>
        <v>0</v>
      </c>
      <c r="X10" s="15">
        <f t="shared" si="5"/>
        <v>0</v>
      </c>
    </row>
    <row r="11" spans="2:24">
      <c r="C11" s="11"/>
      <c r="D11" s="21"/>
      <c r="E11" s="21"/>
      <c r="F11" s="21"/>
      <c r="G11" s="21"/>
      <c r="H11" s="21"/>
      <c r="I11" s="21"/>
      <c r="J11" s="21"/>
      <c r="K11" s="21"/>
      <c r="L11" s="21"/>
      <c r="M11" s="26"/>
      <c r="N11" s="21"/>
      <c r="O11" s="21"/>
      <c r="P11" s="21"/>
      <c r="S11" s="11"/>
      <c r="T11" s="21"/>
      <c r="U11" s="21"/>
      <c r="V11" s="21"/>
    </row>
    <row r="12" spans="2:24">
      <c r="B12" s="10" t="str">
        <f>+masterfile!A3</f>
        <v>Print</v>
      </c>
      <c r="C12" s="11"/>
      <c r="D12" s="24"/>
      <c r="E12" s="24"/>
      <c r="F12" s="24"/>
      <c r="G12" s="24"/>
      <c r="H12" s="24"/>
      <c r="I12" s="24"/>
      <c r="J12" s="24"/>
      <c r="K12" s="24"/>
      <c r="L12" s="24"/>
      <c r="M12" s="25"/>
      <c r="N12" s="24"/>
      <c r="O12" s="24"/>
      <c r="P12" s="24"/>
      <c r="Q12" s="14"/>
      <c r="R12" s="14"/>
      <c r="S12" s="11"/>
      <c r="T12" s="24"/>
      <c r="U12" s="24"/>
      <c r="V12" s="24"/>
      <c r="W12" s="14"/>
      <c r="X12" s="14"/>
    </row>
    <row r="13" spans="2:24">
      <c r="B13" s="12" t="s">
        <v>14</v>
      </c>
      <c r="C13" s="11"/>
      <c r="D13" s="21">
        <f>+SUMIFS(details!$G:$G,details!$A:$A,Overview!$B12,details!$L:$L,Overview!D$2)</f>
        <v>268</v>
      </c>
      <c r="E13" s="21">
        <f>+SUMIFS(details!$G:$G,details!$A:$A,Overview!$B12,details!$L:$L,Overview!E$2)</f>
        <v>268</v>
      </c>
      <c r="F13" s="21">
        <f>+SUMIFS(details!$G:$G,details!$A:$A,Overview!$B12,details!$L:$L,Overview!F$2)</f>
        <v>268</v>
      </c>
      <c r="G13" s="21">
        <f>+SUMIFS(details!$G:$G,details!$A:$A,Overview!$B12,details!$L:$L,Overview!G$2)</f>
        <v>268</v>
      </c>
      <c r="H13" s="21">
        <f>+P13+U13-O13</f>
        <v>268</v>
      </c>
      <c r="I13" s="21">
        <f>+SUMIFS(details!$F:$F,details!$A:$A,Overview!$B12,details!$L:$L,Overview!I$2)</f>
        <v>268</v>
      </c>
      <c r="J13" s="21">
        <f>+SUMIFS(details!$F:$F,details!$A:$A,Overview!$B12,details!$L:$L,Overview!J$2)</f>
        <v>268</v>
      </c>
      <c r="K13" s="21">
        <f>+SUMIFS(details!$F:$F,details!$A:$A,Overview!$B12,details!$L:$L,Overview!K$2)</f>
        <v>268</v>
      </c>
      <c r="L13" s="21">
        <f>+SUMIFS(details!$F:$F,details!$A:$A,Overview!$B12,details!$L:$L,Overview!L$2)</f>
        <v>268</v>
      </c>
      <c r="M13" s="26"/>
      <c r="N13" s="21">
        <f>+SUMIFS(details!$G:$G,details!$A:$A,Overview!$B12,details!$L:$L,Overview!N$2,details!$K:$K,"&lt;="&amp;Settings!$C$4)</f>
        <v>268</v>
      </c>
      <c r="O13" s="21">
        <f>+SUMIFS(details!$F:$F,details!$A:$A,Overview!$B12,details!$L:$L,Overview!O$2,details!$K:$K,"&lt;="&amp;Settings!$C$4)</f>
        <v>243</v>
      </c>
      <c r="P13" s="21">
        <f>+SUMIFS(details!$G:$G,details!$A:$A,Overview!$B12,details!$L:$L,Overview!P$2,details!$K:$K,"&lt;="&amp;Settings!$C$4)</f>
        <v>268</v>
      </c>
      <c r="Q13" s="15">
        <f t="shared" ref="Q13:Q15" si="8">IFERROR(P13/O13-1,"n/a")</f>
        <v>0.10288065843621408</v>
      </c>
      <c r="R13" s="15">
        <f t="shared" ref="R13:R15" si="9">IFERROR(P13/N13-1,"n/a")</f>
        <v>0</v>
      </c>
      <c r="S13" s="11"/>
      <c r="T13" s="21">
        <f t="shared" ref="T13:T15" si="10">+G13</f>
        <v>268</v>
      </c>
      <c r="U13" s="21">
        <f>+SUMIFS(details!$F:$F,details!$A:$A,Overview!$B12,details!$L:$L,Overview!U$2)</f>
        <v>243</v>
      </c>
      <c r="V13" s="21">
        <f t="shared" ref="V13:V15" si="11">+H13</f>
        <v>268</v>
      </c>
      <c r="W13" s="15">
        <f t="shared" ref="W13:W15" si="12">IFERROR(V13/U13-1,"n/a")</f>
        <v>0.10288065843621408</v>
      </c>
      <c r="X13" s="15">
        <f t="shared" ref="X13:X15" si="13">IFERROR(V13/T13-1,"n/a")</f>
        <v>0</v>
      </c>
    </row>
    <row r="14" spans="2:24">
      <c r="B14" s="12" t="s">
        <v>15</v>
      </c>
      <c r="C14" s="11"/>
      <c r="D14" s="21">
        <f>+SUMIFS(details!$I:$I,details!$A:$A,Overview!$B12,details!$L:$L,Overview!D$2)</f>
        <v>315</v>
      </c>
      <c r="E14" s="21">
        <f>+SUMIFS(details!$I:$I,details!$A:$A,Overview!$B12,details!$L:$L,Overview!E$2)</f>
        <v>315</v>
      </c>
      <c r="F14" s="21">
        <f>+SUMIFS(details!$I:$I,details!$A:$A,Overview!$B12,details!$L:$L,Overview!F$2)</f>
        <v>315</v>
      </c>
      <c r="G14" s="21">
        <f>+SUMIFS(details!$I:$I,details!$A:$A,Overview!$B12,details!$L:$L,Overview!G$2)</f>
        <v>315</v>
      </c>
      <c r="H14" s="21">
        <f>+P14+U14-O14</f>
        <v>320</v>
      </c>
      <c r="I14" s="21">
        <f>+SUMIFS(details!$H:$H,details!$A:$A,Overview!$B12,details!$L:$L,Overview!I$2)</f>
        <v>315</v>
      </c>
      <c r="J14" s="21">
        <f>+SUMIFS(details!$H:$H,details!$A:$A,Overview!$B12,details!$L:$L,Overview!J$2)</f>
        <v>315</v>
      </c>
      <c r="K14" s="21">
        <f>+SUMIFS(details!$H:$H,details!$A:$A,Overview!$B12,details!$L:$L,Overview!K$2)</f>
        <v>315</v>
      </c>
      <c r="L14" s="21">
        <f>+SUMIFS(details!$H:$H,details!$A:$A,Overview!$B12,details!$L:$L,Overview!L$2)</f>
        <v>315</v>
      </c>
      <c r="M14" s="26"/>
      <c r="N14" s="21">
        <f>+SUMIFS(details!$I:$I,details!$A:$A,Overview!$B12,details!$L:$L,Overview!N$2,details!$K:$K,"&lt;="&amp;Settings!$C$4)</f>
        <v>315</v>
      </c>
      <c r="O14" s="21">
        <f>+SUMIFS(details!$H:$H,details!$A:$A,Overview!$B12,details!$L:$L,Overview!O$2,details!$K:$K,"&lt;="&amp;Settings!$C$4)</f>
        <v>315</v>
      </c>
      <c r="P14" s="21">
        <f>+SUMIFS(details!$I:$I,details!$A:$A,Overview!$B12,details!$L:$L,Overview!P$2,details!$K:$K,"&lt;="&amp;Settings!$C$4)</f>
        <v>320</v>
      </c>
      <c r="Q14" s="15">
        <f t="shared" si="8"/>
        <v>1.5873015873015817E-2</v>
      </c>
      <c r="R14" s="15">
        <f t="shared" si="9"/>
        <v>1.5873015873015817E-2</v>
      </c>
      <c r="S14" s="11"/>
      <c r="T14" s="21">
        <f t="shared" si="10"/>
        <v>315</v>
      </c>
      <c r="U14" s="21">
        <f>+SUMIFS(details!$H:$H,details!$A:$A,Overview!$B12,details!$L:$L,Overview!U$2)</f>
        <v>315</v>
      </c>
      <c r="V14" s="21">
        <f t="shared" si="11"/>
        <v>320</v>
      </c>
      <c r="W14" s="15">
        <f t="shared" si="12"/>
        <v>1.5873015873015817E-2</v>
      </c>
      <c r="X14" s="15">
        <f t="shared" si="13"/>
        <v>1.5873015873015817E-2</v>
      </c>
    </row>
    <row r="15" spans="2:24">
      <c r="B15" s="12" t="s">
        <v>16</v>
      </c>
      <c r="C15" s="11"/>
      <c r="D15" s="21">
        <f>+COUNTIFS(details!$A:$A,Overview!$B12,details!$L:$L,Overview!D$2)</f>
        <v>14</v>
      </c>
      <c r="E15" s="21">
        <f>+COUNTIFS(details!$A:$A,Overview!$B12,details!$L:$L,Overview!E$2)</f>
        <v>14</v>
      </c>
      <c r="F15" s="21">
        <f>+COUNTIFS(details!$A:$A,Overview!$B12,details!$L:$L,Overview!F$2)</f>
        <v>14</v>
      </c>
      <c r="G15" s="21">
        <f>+COUNTIFS(details!$A:$A,Overview!$B12,details!$L:$L,Overview!G$2)</f>
        <v>14</v>
      </c>
      <c r="H15" s="21">
        <f>+P15+U15-O15</f>
        <v>14</v>
      </c>
      <c r="I15" s="21">
        <f>+COUNTIFS(details!$A:$A,Overview!$B12,details!$L:$L,Overview!I$2)</f>
        <v>14</v>
      </c>
      <c r="J15" s="21">
        <f>+COUNTIFS(details!$A:$A,Overview!$B12,details!$L:$L,Overview!J$2)</f>
        <v>14</v>
      </c>
      <c r="K15" s="21">
        <f>+COUNTIFS(details!$A:$A,Overview!$B12,details!$L:$L,Overview!K$2)</f>
        <v>14</v>
      </c>
      <c r="L15" s="21">
        <f>+COUNTIFS(details!$A:$A,Overview!$B12,details!$L:$L,Overview!L$2)</f>
        <v>14</v>
      </c>
      <c r="M15" s="26"/>
      <c r="N15" s="21">
        <f>+COUNTIFS(details!$A:$A,Overview!$B12,details!$L:$L,Overview!G$2,details!$K:$K,"&lt;="&amp;Settings!$C$4)</f>
        <v>14</v>
      </c>
      <c r="O15" s="21">
        <f>+COUNTIFS(details!$A:$A,Overview!$B12,details!$L:$L,Overview!O$2,details!$K:$K,"&lt;="&amp;Settings!$C$4)</f>
        <v>14</v>
      </c>
      <c r="P15" s="21">
        <f>+COUNTIFS(details!$A:$A,Overview!$B12,details!$L:$L,Overview!I$2,details!$K:$K,"&lt;="&amp;Settings!$C$4)</f>
        <v>14</v>
      </c>
      <c r="Q15" s="15">
        <f t="shared" si="8"/>
        <v>0</v>
      </c>
      <c r="R15" s="15">
        <f t="shared" si="9"/>
        <v>0</v>
      </c>
      <c r="S15" s="11"/>
      <c r="T15" s="21">
        <f t="shared" si="10"/>
        <v>14</v>
      </c>
      <c r="U15" s="21">
        <f>+COUNTIFS(details!$A:$A,Overview!$B12,details!$L:$L,Overview!U$2)</f>
        <v>14</v>
      </c>
      <c r="V15" s="21">
        <f t="shared" si="11"/>
        <v>14</v>
      </c>
      <c r="W15" s="15">
        <f t="shared" si="12"/>
        <v>0</v>
      </c>
      <c r="X15" s="15">
        <f t="shared" si="13"/>
        <v>0</v>
      </c>
    </row>
    <row r="16" spans="2:24">
      <c r="C16" s="11"/>
      <c r="D16" s="21"/>
      <c r="E16" s="21"/>
      <c r="F16" s="21"/>
      <c r="G16" s="21"/>
      <c r="H16" s="21"/>
      <c r="I16" s="21"/>
      <c r="J16" s="21"/>
      <c r="K16" s="21"/>
      <c r="L16" s="21"/>
      <c r="M16" s="26"/>
      <c r="N16" s="21"/>
      <c r="O16" s="21"/>
      <c r="P16" s="21"/>
      <c r="S16" s="11"/>
      <c r="T16" s="21"/>
      <c r="U16" s="21"/>
      <c r="V16" s="21"/>
    </row>
    <row r="17" spans="2:24">
      <c r="B17" s="10" t="str">
        <f>+masterfile!A4</f>
        <v>In person</v>
      </c>
      <c r="C17" s="11"/>
      <c r="D17" s="24"/>
      <c r="E17" s="24"/>
      <c r="F17" s="24"/>
      <c r="G17" s="24"/>
      <c r="H17" s="24"/>
      <c r="I17" s="24"/>
      <c r="J17" s="24"/>
      <c r="K17" s="24"/>
      <c r="L17" s="24"/>
      <c r="M17" s="25"/>
      <c r="N17" s="24"/>
      <c r="O17" s="24"/>
      <c r="P17" s="24"/>
      <c r="Q17" s="14"/>
      <c r="R17" s="14"/>
      <c r="S17" s="11"/>
      <c r="T17" s="24"/>
      <c r="U17" s="24"/>
      <c r="V17" s="24"/>
      <c r="W17" s="14"/>
      <c r="X17" s="14"/>
    </row>
    <row r="18" spans="2:24">
      <c r="B18" s="12" t="s">
        <v>14</v>
      </c>
      <c r="C18" s="11"/>
      <c r="D18" s="21">
        <f>+SUMIFS(details!$G:$G,details!$A:$A,Overview!$B17,details!$L:$L,Overview!D$2)</f>
        <v>405</v>
      </c>
      <c r="E18" s="21">
        <f>+SUMIFS(details!$G:$G,details!$A:$A,Overview!$B17,details!$L:$L,Overview!E$2)</f>
        <v>405</v>
      </c>
      <c r="F18" s="21">
        <f>+SUMIFS(details!$G:$G,details!$A:$A,Overview!$B17,details!$L:$L,Overview!F$2)</f>
        <v>405</v>
      </c>
      <c r="G18" s="21">
        <f>+SUMIFS(details!$G:$G,details!$A:$A,Overview!$B17,details!$L:$L,Overview!G$2)</f>
        <v>405</v>
      </c>
      <c r="H18" s="21">
        <f>+P18+U18-O18</f>
        <v>405</v>
      </c>
      <c r="I18" s="21">
        <f>+SUMIFS(details!$F:$F,details!$A:$A,Overview!$B17,details!$L:$L,Overview!I$2)</f>
        <v>405</v>
      </c>
      <c r="J18" s="21">
        <f>+SUMIFS(details!$F:$F,details!$A:$A,Overview!$B17,details!$L:$L,Overview!J$2)</f>
        <v>405</v>
      </c>
      <c r="K18" s="21">
        <f>+SUMIFS(details!$F:$F,details!$A:$A,Overview!$B17,details!$L:$L,Overview!K$2)</f>
        <v>405</v>
      </c>
      <c r="L18" s="21">
        <f>+SUMIFS(details!$F:$F,details!$A:$A,Overview!$B17,details!$L:$L,Overview!L$2)</f>
        <v>405</v>
      </c>
      <c r="M18" s="26"/>
      <c r="N18" s="21">
        <f>+SUMIFS(details!$G:$G,details!$A:$A,Overview!$B17,details!$L:$L,Overview!N$2,details!$K:$K,"&lt;="&amp;Settings!$C$4)</f>
        <v>405</v>
      </c>
      <c r="O18" s="21">
        <f>+SUMIFS(details!$F:$F,details!$A:$A,Overview!$B17,details!$L:$L,Overview!O$2,details!$K:$K,"&lt;="&amp;Settings!$C$4)</f>
        <v>405</v>
      </c>
      <c r="P18" s="21">
        <f>+SUMIFS(details!$G:$G,details!$A:$A,Overview!$B17,details!$L:$L,Overview!P$2,details!$K:$K,"&lt;="&amp;Settings!$C$4)</f>
        <v>405</v>
      </c>
      <c r="Q18" s="15">
        <f t="shared" ref="Q18:Q20" si="14">IFERROR(P18/O18-1,"n/a")</f>
        <v>0</v>
      </c>
      <c r="R18" s="15">
        <f t="shared" ref="R18:R20" si="15">IFERROR(P18/N18-1,"n/a")</f>
        <v>0</v>
      </c>
      <c r="S18" s="11"/>
      <c r="T18" s="21">
        <f t="shared" ref="T18:T20" si="16">+G18</f>
        <v>405</v>
      </c>
      <c r="U18" s="21">
        <f>+SUMIFS(details!$F:$F,details!$A:$A,Overview!$B17,details!$L:$L,Overview!U$2)</f>
        <v>405</v>
      </c>
      <c r="V18" s="21">
        <f t="shared" ref="V18:V20" si="17">+H18</f>
        <v>405</v>
      </c>
      <c r="W18" s="15">
        <f t="shared" ref="W18:W20" si="18">IFERROR(V18/U18-1,"n/a")</f>
        <v>0</v>
      </c>
      <c r="X18" s="15">
        <f t="shared" ref="X18:X20" si="19">IFERROR(V18/T18-1,"n/a")</f>
        <v>0</v>
      </c>
    </row>
    <row r="19" spans="2:24">
      <c r="B19" s="12" t="s">
        <v>15</v>
      </c>
      <c r="C19" s="11"/>
      <c r="D19" s="21">
        <f>+SUMIFS(details!$I:$I,details!$A:$A,Overview!$B17,details!$L:$L,Overview!D$2)</f>
        <v>425</v>
      </c>
      <c r="E19" s="21">
        <f>+SUMIFS(details!$I:$I,details!$A:$A,Overview!$B17,details!$L:$L,Overview!E$2)</f>
        <v>425</v>
      </c>
      <c r="F19" s="21">
        <f>+SUMIFS(details!$I:$I,details!$A:$A,Overview!$B17,details!$L:$L,Overview!F$2)</f>
        <v>425</v>
      </c>
      <c r="G19" s="21">
        <f>+SUMIFS(details!$I:$I,details!$A:$A,Overview!$B17,details!$L:$L,Overview!G$2)</f>
        <v>425</v>
      </c>
      <c r="H19" s="21">
        <f>+P19+U19-O19</f>
        <v>425</v>
      </c>
      <c r="I19" s="21">
        <f>+SUMIFS(details!$H:$H,details!$A:$A,Overview!$B17,details!$L:$L,Overview!I$2)</f>
        <v>425</v>
      </c>
      <c r="J19" s="21">
        <f>+SUMIFS(details!$H:$H,details!$A:$A,Overview!$B17,details!$L:$L,Overview!J$2)</f>
        <v>425</v>
      </c>
      <c r="K19" s="21">
        <f>+SUMIFS(details!$H:$H,details!$A:$A,Overview!$B17,details!$L:$L,Overview!K$2)</f>
        <v>425</v>
      </c>
      <c r="L19" s="21">
        <f>+SUMIFS(details!$H:$H,details!$A:$A,Overview!$B17,details!$L:$L,Overview!L$2)</f>
        <v>425</v>
      </c>
      <c r="M19" s="26"/>
      <c r="N19" s="21">
        <f>+SUMIFS(details!$I:$I,details!$A:$A,Overview!$B17,details!$L:$L,Overview!N$2,details!$K:$K,"&lt;="&amp;Settings!$C$4)</f>
        <v>425</v>
      </c>
      <c r="O19" s="21">
        <f>+SUMIFS(details!$H:$H,details!$A:$A,Overview!$B17,details!$L:$L,Overview!O$2,details!$K:$K,"&lt;="&amp;Settings!$C$4)</f>
        <v>425</v>
      </c>
      <c r="P19" s="21">
        <f>+SUMIFS(details!$I:$I,details!$A:$A,Overview!$B17,details!$L:$L,Overview!P$2,details!$K:$K,"&lt;="&amp;Settings!$C$4)</f>
        <v>425</v>
      </c>
      <c r="Q19" s="15">
        <f t="shared" si="14"/>
        <v>0</v>
      </c>
      <c r="R19" s="15">
        <f t="shared" si="15"/>
        <v>0</v>
      </c>
      <c r="S19" s="11"/>
      <c r="T19" s="21">
        <f t="shared" si="16"/>
        <v>425</v>
      </c>
      <c r="U19" s="21">
        <f>+SUMIFS(details!$H:$H,details!$A:$A,Overview!$B17,details!$L:$L,Overview!U$2)</f>
        <v>425</v>
      </c>
      <c r="V19" s="21">
        <f t="shared" si="17"/>
        <v>425</v>
      </c>
      <c r="W19" s="15">
        <f t="shared" si="18"/>
        <v>0</v>
      </c>
      <c r="X19" s="15">
        <f t="shared" si="19"/>
        <v>0</v>
      </c>
    </row>
    <row r="20" spans="2:24">
      <c r="B20" s="12" t="s">
        <v>16</v>
      </c>
      <c r="C20" s="11"/>
      <c r="D20" s="21">
        <f>+COUNTIFS(details!$A:$A,Overview!$B17,details!$L:$L,Overview!D$2)</f>
        <v>9</v>
      </c>
      <c r="E20" s="21">
        <f>+COUNTIFS(details!$A:$A,Overview!$B17,details!$L:$L,Overview!E$2)</f>
        <v>9</v>
      </c>
      <c r="F20" s="21">
        <f>+COUNTIFS(details!$A:$A,Overview!$B17,details!$L:$L,Overview!F$2)</f>
        <v>9</v>
      </c>
      <c r="G20" s="21">
        <f>+COUNTIFS(details!$A:$A,Overview!$B17,details!$L:$L,Overview!G$2)</f>
        <v>9</v>
      </c>
      <c r="H20" s="21">
        <f>+P20+U20-O20</f>
        <v>9</v>
      </c>
      <c r="I20" s="21">
        <f>+COUNTIFS(details!$A:$A,Overview!$B17,details!$L:$L,Overview!I$2)</f>
        <v>9</v>
      </c>
      <c r="J20" s="21">
        <f>+COUNTIFS(details!$A:$A,Overview!$B17,details!$L:$L,Overview!J$2)</f>
        <v>9</v>
      </c>
      <c r="K20" s="21">
        <f>+COUNTIFS(details!$A:$A,Overview!$B17,details!$L:$L,Overview!K$2)</f>
        <v>9</v>
      </c>
      <c r="L20" s="21">
        <f>+COUNTIFS(details!$A:$A,Overview!$B17,details!$L:$L,Overview!L$2)</f>
        <v>9</v>
      </c>
      <c r="M20" s="26"/>
      <c r="N20" s="21">
        <f>+COUNTIFS(details!$A:$A,Overview!$B17,details!$L:$L,Overview!G$2,details!$K:$K,"&lt;="&amp;Settings!$C$4)</f>
        <v>9</v>
      </c>
      <c r="O20" s="21">
        <f>+COUNTIFS(details!$A:$A,Overview!$B17,details!$L:$L,Overview!O$2,details!$K:$K,"&lt;="&amp;Settings!$C$4)</f>
        <v>9</v>
      </c>
      <c r="P20" s="21">
        <f>+COUNTIFS(details!$A:$A,Overview!$B17,details!$L:$L,Overview!I$2,details!$K:$K,"&lt;="&amp;Settings!$C$4)</f>
        <v>9</v>
      </c>
      <c r="Q20" s="15">
        <f t="shared" si="14"/>
        <v>0</v>
      </c>
      <c r="R20" s="15">
        <f t="shared" si="15"/>
        <v>0</v>
      </c>
      <c r="S20" s="11"/>
      <c r="T20" s="21">
        <f t="shared" si="16"/>
        <v>9</v>
      </c>
      <c r="U20" s="21">
        <f>+COUNTIFS(details!$A:$A,Overview!$B17,details!$L:$L,Overview!U$2)</f>
        <v>9</v>
      </c>
      <c r="V20" s="21">
        <f t="shared" si="17"/>
        <v>9</v>
      </c>
      <c r="W20" s="15">
        <f t="shared" si="18"/>
        <v>0</v>
      </c>
      <c r="X20" s="15">
        <f t="shared" si="19"/>
        <v>0</v>
      </c>
    </row>
    <row r="21" spans="2:24">
      <c r="C21" s="11"/>
      <c r="D21" s="21"/>
      <c r="E21" s="21"/>
      <c r="F21" s="21"/>
      <c r="G21" s="21"/>
      <c r="H21" s="21"/>
      <c r="I21" s="21"/>
      <c r="J21" s="21"/>
      <c r="K21" s="21"/>
      <c r="L21" s="21"/>
      <c r="M21" s="26"/>
      <c r="N21" s="21"/>
      <c r="O21" s="21"/>
      <c r="P21" s="21"/>
      <c r="S21" s="11"/>
      <c r="T21" s="21"/>
      <c r="U21" s="21"/>
      <c r="V21" s="21"/>
    </row>
    <row r="22" spans="2:24">
      <c r="B22" s="10" t="str">
        <f>+masterfile!A5</f>
        <v>Merchandise</v>
      </c>
      <c r="C22" s="11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24"/>
      <c r="O22" s="24"/>
      <c r="P22" s="24"/>
      <c r="Q22" s="14"/>
      <c r="R22" s="14"/>
      <c r="S22" s="11"/>
      <c r="T22" s="24"/>
      <c r="U22" s="24"/>
      <c r="V22" s="24"/>
      <c r="W22" s="14"/>
      <c r="X22" s="14"/>
    </row>
    <row r="23" spans="2:24">
      <c r="B23" s="12" t="s">
        <v>14</v>
      </c>
      <c r="C23" s="11"/>
      <c r="D23" s="21">
        <f>+SUMIFS(details!$G:$G,details!$A:$A,Overview!$B22,details!$L:$L,Overview!D$2)</f>
        <v>5</v>
      </c>
      <c r="E23" s="21">
        <f>+SUMIFS(details!$G:$G,details!$A:$A,Overview!$B22,details!$L:$L,Overview!E$2)</f>
        <v>5</v>
      </c>
      <c r="F23" s="21">
        <f>+SUMIFS(details!$G:$G,details!$A:$A,Overview!$B22,details!$L:$L,Overview!F$2)</f>
        <v>5</v>
      </c>
      <c r="G23" s="21">
        <f>+SUMIFS(details!$G:$G,details!$A:$A,Overview!$B22,details!$L:$L,Overview!G$2)</f>
        <v>5</v>
      </c>
      <c r="H23" s="21">
        <f>+P23+U23-O23</f>
        <v>5</v>
      </c>
      <c r="I23" s="21">
        <f>+SUMIFS(details!$F:$F,details!$A:$A,Overview!$B22,details!$L:$L,Overview!I$2)</f>
        <v>5</v>
      </c>
      <c r="J23" s="21">
        <f>+SUMIFS(details!$F:$F,details!$A:$A,Overview!$B22,details!$L:$L,Overview!J$2)</f>
        <v>5</v>
      </c>
      <c r="K23" s="21">
        <f>+SUMIFS(details!$F:$F,details!$A:$A,Overview!$B22,details!$L:$L,Overview!K$2)</f>
        <v>5</v>
      </c>
      <c r="L23" s="21">
        <f>+SUMIFS(details!$F:$F,details!$A:$A,Overview!$B22,details!$L:$L,Overview!L$2)</f>
        <v>5</v>
      </c>
      <c r="M23" s="26"/>
      <c r="N23" s="21">
        <f>+SUMIFS(details!$G:$G,details!$A:$A,Overview!$B22,details!$L:$L,Overview!N$2,details!$K:$K,"&lt;="&amp;Settings!$C$4)</f>
        <v>5</v>
      </c>
      <c r="O23" s="21">
        <f>+SUMIFS(details!$F:$F,details!$A:$A,Overview!$B22,details!$L:$L,Overview!O$2,details!$K:$K,"&lt;="&amp;Settings!$C$4)</f>
        <v>5</v>
      </c>
      <c r="P23" s="21">
        <f>+SUMIFS(details!$G:$G,details!$A:$A,Overview!$B22,details!$L:$L,Overview!P$2,details!$K:$K,"&lt;="&amp;Settings!$C$4)</f>
        <v>5</v>
      </c>
      <c r="Q23" s="15">
        <f t="shared" ref="Q23:Q25" si="20">IFERROR(P23/O23-1,"n/a")</f>
        <v>0</v>
      </c>
      <c r="R23" s="15">
        <f t="shared" ref="R23:R25" si="21">IFERROR(P23/N23-1,"n/a")</f>
        <v>0</v>
      </c>
      <c r="S23" s="11"/>
      <c r="T23" s="21">
        <f t="shared" ref="T23:T25" si="22">+G23</f>
        <v>5</v>
      </c>
      <c r="U23" s="21">
        <f>+SUMIFS(details!$F:$F,details!$A:$A,Overview!$B22,details!$L:$L,Overview!U$2)</f>
        <v>5</v>
      </c>
      <c r="V23" s="21">
        <f t="shared" ref="V23:V25" si="23">+H23</f>
        <v>5</v>
      </c>
      <c r="W23" s="15">
        <f t="shared" ref="W23:W25" si="24">IFERROR(V23/U23-1,"n/a")</f>
        <v>0</v>
      </c>
      <c r="X23" s="15">
        <f t="shared" ref="X23:X25" si="25">IFERROR(V23/T23-1,"n/a")</f>
        <v>0</v>
      </c>
    </row>
    <row r="24" spans="2:24">
      <c r="B24" s="12" t="s">
        <v>15</v>
      </c>
      <c r="C24" s="11"/>
      <c r="D24" s="21">
        <f>+SUMIFS(details!$I:$I,details!$A:$A,Overview!$B22,details!$L:$L,Overview!D$2)</f>
        <v>0</v>
      </c>
      <c r="E24" s="21">
        <f>+SUMIFS(details!$I:$I,details!$A:$A,Overview!$B22,details!$L:$L,Overview!E$2)</f>
        <v>0</v>
      </c>
      <c r="F24" s="21">
        <f>+SUMIFS(details!$I:$I,details!$A:$A,Overview!$B22,details!$L:$L,Overview!F$2)</f>
        <v>0</v>
      </c>
      <c r="G24" s="21">
        <f>+SUMIFS(details!$I:$I,details!$A:$A,Overview!$B22,details!$L:$L,Overview!G$2)</f>
        <v>0</v>
      </c>
      <c r="H24" s="21">
        <f>+P24+U24-O24</f>
        <v>0</v>
      </c>
      <c r="I24" s="21">
        <f>+SUMIFS(details!$H:$H,details!$A:$A,Overview!$B22,details!$L:$L,Overview!I$2)</f>
        <v>0</v>
      </c>
      <c r="J24" s="21">
        <f>+SUMIFS(details!$H:$H,details!$A:$A,Overview!$B22,details!$L:$L,Overview!J$2)</f>
        <v>0</v>
      </c>
      <c r="K24" s="21">
        <f>+SUMIFS(details!$H:$H,details!$A:$A,Overview!$B22,details!$L:$L,Overview!K$2)</f>
        <v>0</v>
      </c>
      <c r="L24" s="21">
        <f>+SUMIFS(details!$H:$H,details!$A:$A,Overview!$B22,details!$L:$L,Overview!L$2)</f>
        <v>0</v>
      </c>
      <c r="M24" s="26"/>
      <c r="N24" s="21">
        <f>+SUMIFS(details!$I:$I,details!$A:$A,Overview!$B22,details!$L:$L,Overview!N$2,details!$K:$K,"&lt;="&amp;Settings!$C$4)</f>
        <v>0</v>
      </c>
      <c r="O24" s="21">
        <f>+SUMIFS(details!$H:$H,details!$A:$A,Overview!$B22,details!$L:$L,Overview!O$2,details!$K:$K,"&lt;="&amp;Settings!$C$4)</f>
        <v>0</v>
      </c>
      <c r="P24" s="21">
        <f>+SUMIFS(details!$I:$I,details!$A:$A,Overview!$B22,details!$L:$L,Overview!P$2,details!$K:$K,"&lt;="&amp;Settings!$C$4)</f>
        <v>0</v>
      </c>
      <c r="Q24" s="15" t="str">
        <f t="shared" si="20"/>
        <v>n/a</v>
      </c>
      <c r="R24" s="15" t="str">
        <f t="shared" si="21"/>
        <v>n/a</v>
      </c>
      <c r="S24" s="11"/>
      <c r="T24" s="21">
        <f t="shared" si="22"/>
        <v>0</v>
      </c>
      <c r="U24" s="21">
        <f>+SUMIFS(details!$H:$H,details!$A:$A,Overview!$B22,details!$L:$L,Overview!U$2)</f>
        <v>0</v>
      </c>
      <c r="V24" s="21">
        <f t="shared" si="23"/>
        <v>0</v>
      </c>
      <c r="W24" s="15" t="str">
        <f t="shared" si="24"/>
        <v>n/a</v>
      </c>
      <c r="X24" s="15" t="str">
        <f t="shared" si="25"/>
        <v>n/a</v>
      </c>
    </row>
    <row r="25" spans="2:24">
      <c r="B25" s="12" t="s">
        <v>16</v>
      </c>
      <c r="C25" s="11"/>
      <c r="D25" s="21">
        <f>+COUNTIFS(details!$A:$A,Overview!$B22,details!$L:$L,Overview!D$2)</f>
        <v>5</v>
      </c>
      <c r="E25" s="21">
        <f>+COUNTIFS(details!$A:$A,Overview!$B22,details!$L:$L,Overview!E$2)</f>
        <v>5</v>
      </c>
      <c r="F25" s="21">
        <f>+COUNTIFS(details!$A:$A,Overview!$B22,details!$L:$L,Overview!F$2)</f>
        <v>5</v>
      </c>
      <c r="G25" s="21">
        <f>+COUNTIFS(details!$A:$A,Overview!$B22,details!$L:$L,Overview!G$2)</f>
        <v>5</v>
      </c>
      <c r="H25" s="21">
        <f>+P25+U25-O25</f>
        <v>5</v>
      </c>
      <c r="I25" s="21">
        <f>+COUNTIFS(details!$A:$A,Overview!$B22,details!$L:$L,Overview!I$2)</f>
        <v>5</v>
      </c>
      <c r="J25" s="21">
        <f>+COUNTIFS(details!$A:$A,Overview!$B22,details!$L:$L,Overview!J$2)</f>
        <v>5</v>
      </c>
      <c r="K25" s="21">
        <f>+COUNTIFS(details!$A:$A,Overview!$B22,details!$L:$L,Overview!K$2)</f>
        <v>5</v>
      </c>
      <c r="L25" s="21">
        <f>+COUNTIFS(details!$A:$A,Overview!$B22,details!$L:$L,Overview!L$2)</f>
        <v>5</v>
      </c>
      <c r="M25" s="26"/>
      <c r="N25" s="21">
        <f>+COUNTIFS(details!$A:$A,Overview!$B22,details!$L:$L,Overview!G$2,details!$K:$K,"&lt;="&amp;Settings!$C$4)</f>
        <v>5</v>
      </c>
      <c r="O25" s="21">
        <f>+COUNTIFS(details!$A:$A,Overview!$B22,details!$L:$L,Overview!O$2,details!$K:$K,"&lt;="&amp;Settings!$C$4)</f>
        <v>5</v>
      </c>
      <c r="P25" s="21">
        <f>+COUNTIFS(details!$A:$A,Overview!$B22,details!$L:$L,Overview!I$2,details!$K:$K,"&lt;="&amp;Settings!$C$4)</f>
        <v>5</v>
      </c>
      <c r="Q25" s="15">
        <f t="shared" si="20"/>
        <v>0</v>
      </c>
      <c r="R25" s="15">
        <f t="shared" si="21"/>
        <v>0</v>
      </c>
      <c r="S25" s="11"/>
      <c r="T25" s="21">
        <f t="shared" si="22"/>
        <v>5</v>
      </c>
      <c r="U25" s="21">
        <f>+COUNTIFS(details!$A:$A,Overview!$B22,details!$L:$L,Overview!U$2)</f>
        <v>5</v>
      </c>
      <c r="V25" s="21">
        <f t="shared" si="23"/>
        <v>5</v>
      </c>
      <c r="W25" s="15">
        <f t="shared" si="24"/>
        <v>0</v>
      </c>
      <c r="X25" s="15">
        <f t="shared" si="25"/>
        <v>0</v>
      </c>
    </row>
    <row r="26" spans="2:24">
      <c r="C26" s="11"/>
      <c r="D26" s="21"/>
      <c r="E26" s="21"/>
      <c r="F26" s="21"/>
      <c r="G26" s="21"/>
      <c r="H26" s="21"/>
      <c r="I26" s="21"/>
      <c r="J26" s="21"/>
      <c r="K26" s="21"/>
      <c r="L26" s="21"/>
      <c r="M26" s="26"/>
      <c r="N26" s="21"/>
      <c r="O26" s="21"/>
      <c r="P26" s="21"/>
      <c r="S26" s="11"/>
      <c r="T26" s="21"/>
      <c r="U26" s="21"/>
      <c r="V26" s="21"/>
    </row>
    <row r="27" spans="2:24">
      <c r="B27" s="10" t="s">
        <v>48</v>
      </c>
      <c r="C27" s="11"/>
      <c r="D27" s="24"/>
      <c r="E27" s="24"/>
      <c r="F27" s="24"/>
      <c r="G27" s="24"/>
      <c r="H27" s="24"/>
      <c r="I27" s="24"/>
      <c r="J27" s="24"/>
      <c r="K27" s="24"/>
      <c r="L27" s="24"/>
      <c r="M27" s="25"/>
      <c r="N27" s="24"/>
      <c r="O27" s="24"/>
      <c r="P27" s="24"/>
      <c r="Q27" s="14"/>
      <c r="R27" s="14"/>
      <c r="S27" s="11"/>
      <c r="T27" s="24"/>
      <c r="U27" s="24"/>
      <c r="V27" s="24"/>
      <c r="W27" s="14"/>
      <c r="X27" s="14"/>
    </row>
    <row r="28" spans="2:24">
      <c r="B28" s="12" t="s">
        <v>14</v>
      </c>
      <c r="C28" s="11"/>
      <c r="D28" s="21">
        <f>+D8+D13+D18+D23</f>
        <v>1617</v>
      </c>
      <c r="E28" s="21">
        <f t="shared" ref="E28:L28" si="26">+E8+E13+E18+E23</f>
        <v>1617</v>
      </c>
      <c r="F28" s="21">
        <f t="shared" si="26"/>
        <v>1617</v>
      </c>
      <c r="G28" s="21">
        <f t="shared" si="26"/>
        <v>1617</v>
      </c>
      <c r="H28" s="21">
        <f t="shared" si="26"/>
        <v>1617</v>
      </c>
      <c r="I28" s="21">
        <f t="shared" si="26"/>
        <v>1617</v>
      </c>
      <c r="J28" s="21">
        <f t="shared" si="26"/>
        <v>1617</v>
      </c>
      <c r="K28" s="21">
        <f t="shared" si="26"/>
        <v>1617</v>
      </c>
      <c r="L28" s="21">
        <f t="shared" si="26"/>
        <v>1617</v>
      </c>
      <c r="M28" s="26"/>
      <c r="N28" s="21">
        <f t="shared" ref="N28:P30" si="27">+N8+N13+N18+N23</f>
        <v>1617</v>
      </c>
      <c r="O28" s="21">
        <f t="shared" si="27"/>
        <v>1592</v>
      </c>
      <c r="P28" s="21">
        <f t="shared" si="27"/>
        <v>1617</v>
      </c>
      <c r="Q28" s="15">
        <f t="shared" ref="Q28:Q30" si="28">IFERROR(P28/O28-1,"n/a")</f>
        <v>1.5703517587939642E-2</v>
      </c>
      <c r="R28" s="15">
        <f t="shared" ref="R28:R30" si="29">IFERROR(P28/N28-1,"n/a")</f>
        <v>0</v>
      </c>
      <c r="S28" s="11"/>
      <c r="T28" s="21">
        <f t="shared" ref="T28:U28" si="30">+T8+T13+T18+T23</f>
        <v>1617</v>
      </c>
      <c r="U28" s="21">
        <f t="shared" si="30"/>
        <v>1592</v>
      </c>
      <c r="V28" s="21">
        <f t="shared" ref="V28" si="31">+V8+V13+V18+V23</f>
        <v>1617</v>
      </c>
      <c r="W28" s="15">
        <f t="shared" ref="W28:W30" si="32">IFERROR(V28/U28-1,"n/a")</f>
        <v>1.5703517587939642E-2</v>
      </c>
      <c r="X28" s="15">
        <f t="shared" ref="X28:X30" si="33">IFERROR(V28/T28-1,"n/a")</f>
        <v>0</v>
      </c>
    </row>
    <row r="29" spans="2:24">
      <c r="B29" s="12" t="s">
        <v>15</v>
      </c>
      <c r="C29" s="11"/>
      <c r="D29" s="21">
        <f>+D9+D14+D19+D24</f>
        <v>9055</v>
      </c>
      <c r="E29" s="21">
        <f t="shared" ref="E29:L29" si="34">+E9+E14+E19+E24</f>
        <v>9055</v>
      </c>
      <c r="F29" s="21">
        <f t="shared" si="34"/>
        <v>9055</v>
      </c>
      <c r="G29" s="21">
        <f t="shared" si="34"/>
        <v>9055</v>
      </c>
      <c r="H29" s="21">
        <f t="shared" si="34"/>
        <v>9060</v>
      </c>
      <c r="I29" s="21">
        <f t="shared" si="34"/>
        <v>9055</v>
      </c>
      <c r="J29" s="21">
        <f t="shared" si="34"/>
        <v>9055</v>
      </c>
      <c r="K29" s="21">
        <f t="shared" si="34"/>
        <v>9055</v>
      </c>
      <c r="L29" s="21">
        <f t="shared" si="34"/>
        <v>9055</v>
      </c>
      <c r="M29" s="26"/>
      <c r="N29" s="21">
        <f t="shared" ref="N29:O29" si="35">+N9+N14+N19+N24</f>
        <v>9055</v>
      </c>
      <c r="O29" s="21">
        <f t="shared" si="35"/>
        <v>9055</v>
      </c>
      <c r="P29" s="21">
        <f t="shared" si="27"/>
        <v>9060</v>
      </c>
      <c r="Q29" s="15">
        <f t="shared" si="28"/>
        <v>5.5218111540589199E-4</v>
      </c>
      <c r="R29" s="15">
        <f t="shared" si="29"/>
        <v>5.5218111540589199E-4</v>
      </c>
      <c r="S29" s="11"/>
      <c r="T29" s="21">
        <f t="shared" ref="T29:U29" si="36">+T9+T14+T19+T24</f>
        <v>9055</v>
      </c>
      <c r="U29" s="21">
        <f t="shared" si="36"/>
        <v>9055</v>
      </c>
      <c r="V29" s="21">
        <f t="shared" ref="V29" si="37">+V9+V14+V19+V24</f>
        <v>9060</v>
      </c>
      <c r="W29" s="15">
        <f t="shared" si="32"/>
        <v>5.5218111540589199E-4</v>
      </c>
      <c r="X29" s="15">
        <f t="shared" si="33"/>
        <v>5.5218111540589199E-4</v>
      </c>
    </row>
    <row r="30" spans="2:24">
      <c r="B30" s="12" t="s">
        <v>16</v>
      </c>
      <c r="C30" s="11"/>
      <c r="D30" s="21">
        <f>+D10+D15+D20+D25</f>
        <v>61</v>
      </c>
      <c r="E30" s="21">
        <f t="shared" ref="E30:L30" si="38">+E10+E15+E20+E25</f>
        <v>61</v>
      </c>
      <c r="F30" s="21">
        <f t="shared" si="38"/>
        <v>61</v>
      </c>
      <c r="G30" s="21">
        <f t="shared" si="38"/>
        <v>61</v>
      </c>
      <c r="H30" s="21">
        <f t="shared" si="38"/>
        <v>61</v>
      </c>
      <c r="I30" s="21">
        <f t="shared" si="38"/>
        <v>61</v>
      </c>
      <c r="J30" s="21">
        <f t="shared" si="38"/>
        <v>61</v>
      </c>
      <c r="K30" s="21">
        <f t="shared" si="38"/>
        <v>61</v>
      </c>
      <c r="L30" s="21">
        <f t="shared" si="38"/>
        <v>61</v>
      </c>
      <c r="M30" s="26"/>
      <c r="N30" s="21">
        <f t="shared" ref="N30:O30" si="39">+N10+N15+N20+N25</f>
        <v>61</v>
      </c>
      <c r="O30" s="21">
        <f t="shared" si="39"/>
        <v>61</v>
      </c>
      <c r="P30" s="21">
        <f t="shared" si="27"/>
        <v>61</v>
      </c>
      <c r="Q30" s="15">
        <f t="shared" si="28"/>
        <v>0</v>
      </c>
      <c r="R30" s="15">
        <f t="shared" si="29"/>
        <v>0</v>
      </c>
      <c r="S30" s="11"/>
      <c r="T30" s="21">
        <f t="shared" ref="T30:U30" si="40">+T10+T15+T20+T25</f>
        <v>61</v>
      </c>
      <c r="U30" s="21">
        <f t="shared" si="40"/>
        <v>61</v>
      </c>
      <c r="V30" s="21">
        <f t="shared" ref="V30" si="41">+V10+V15+V20+V25</f>
        <v>61</v>
      </c>
      <c r="W30" s="15">
        <f t="shared" si="32"/>
        <v>0</v>
      </c>
      <c r="X30" s="15">
        <f t="shared" si="33"/>
        <v>0</v>
      </c>
    </row>
    <row r="31" spans="2:24">
      <c r="B31" s="12" t="s">
        <v>51</v>
      </c>
      <c r="C31" s="11"/>
      <c r="D31" s="27">
        <f>+(D29-D28)/D28</f>
        <v>4.599876314162028</v>
      </c>
      <c r="E31" s="27">
        <f t="shared" ref="E31:P31" si="42">+(E29-E28)/E28</f>
        <v>4.599876314162028</v>
      </c>
      <c r="F31" s="27">
        <f t="shared" si="42"/>
        <v>4.599876314162028</v>
      </c>
      <c r="G31" s="27">
        <f t="shared" si="42"/>
        <v>4.599876314162028</v>
      </c>
      <c r="H31" s="27">
        <f t="shared" si="42"/>
        <v>4.6029684601113177</v>
      </c>
      <c r="I31" s="27">
        <f t="shared" si="42"/>
        <v>4.599876314162028</v>
      </c>
      <c r="J31" s="27">
        <f t="shared" si="42"/>
        <v>4.599876314162028</v>
      </c>
      <c r="K31" s="27">
        <f t="shared" si="42"/>
        <v>4.599876314162028</v>
      </c>
      <c r="L31" s="27">
        <f t="shared" si="42"/>
        <v>4.599876314162028</v>
      </c>
      <c r="M31" s="28"/>
      <c r="N31" s="27">
        <f t="shared" si="42"/>
        <v>4.599876314162028</v>
      </c>
      <c r="O31" s="27">
        <f t="shared" si="42"/>
        <v>4.6878140703517586</v>
      </c>
      <c r="P31" s="27">
        <f t="shared" si="42"/>
        <v>4.6029684601113177</v>
      </c>
      <c r="Q31" s="27"/>
      <c r="R31" s="27"/>
      <c r="S31" s="28"/>
      <c r="T31" s="27">
        <f t="shared" ref="T31:V31" si="43">+(T29-T28)/T28</f>
        <v>4.599876314162028</v>
      </c>
      <c r="U31" s="27">
        <f t="shared" si="43"/>
        <v>4.6878140703517586</v>
      </c>
      <c r="V31" s="27">
        <f t="shared" si="43"/>
        <v>4.6029684601113177</v>
      </c>
    </row>
    <row r="32" spans="2:24">
      <c r="C32" s="11"/>
      <c r="D32" s="21"/>
      <c r="E32" s="21"/>
      <c r="F32" s="21"/>
      <c r="G32" s="21"/>
      <c r="H32" s="21"/>
      <c r="I32" s="21"/>
      <c r="J32" s="21"/>
      <c r="K32" s="21"/>
      <c r="L32" s="21"/>
      <c r="M32" s="26"/>
      <c r="N32" s="21"/>
      <c r="O32" s="21"/>
      <c r="P32" s="21"/>
      <c r="S32" s="11"/>
      <c r="T32" s="21"/>
      <c r="U32" s="21"/>
      <c r="V32" s="21"/>
    </row>
    <row r="33" spans="2:24">
      <c r="B33" s="9" t="s">
        <v>17</v>
      </c>
      <c r="D33" s="23"/>
      <c r="E33" s="23"/>
      <c r="F33" s="23"/>
      <c r="G33" s="23"/>
      <c r="H33" s="23"/>
      <c r="I33" s="23"/>
      <c r="J33" s="23"/>
      <c r="K33" s="23"/>
      <c r="L33" s="23"/>
      <c r="M33" s="22"/>
      <c r="N33" s="23"/>
      <c r="O33" s="23"/>
      <c r="P33" s="23"/>
      <c r="Q33" s="13"/>
      <c r="R33" s="13"/>
      <c r="T33" s="23"/>
      <c r="U33" s="23"/>
      <c r="V33" s="23"/>
      <c r="W33" s="13"/>
      <c r="X33" s="13"/>
    </row>
    <row r="34" spans="2:24">
      <c r="C34" s="11"/>
      <c r="D34" s="21"/>
      <c r="E34" s="21"/>
      <c r="F34" s="21"/>
      <c r="G34" s="21"/>
      <c r="H34" s="21"/>
      <c r="I34" s="21"/>
      <c r="J34" s="21"/>
      <c r="K34" s="21"/>
      <c r="L34" s="21"/>
      <c r="M34" s="26"/>
      <c r="N34" s="21"/>
      <c r="O34" s="21"/>
      <c r="P34" s="21"/>
      <c r="S34" s="11"/>
      <c r="T34" s="21"/>
      <c r="U34" s="21"/>
      <c r="V34" s="21"/>
    </row>
    <row r="35" spans="2:24">
      <c r="B35" s="10" t="str">
        <f>+masterfile!B2</f>
        <v>Social media</v>
      </c>
      <c r="C35" s="11"/>
      <c r="D35" s="24"/>
      <c r="E35" s="24"/>
      <c r="F35" s="24"/>
      <c r="G35" s="24"/>
      <c r="H35" s="24"/>
      <c r="I35" s="24"/>
      <c r="J35" s="24"/>
      <c r="K35" s="24"/>
      <c r="L35" s="24"/>
      <c r="M35" s="25"/>
      <c r="N35" s="24"/>
      <c r="O35" s="24"/>
      <c r="P35" s="24"/>
      <c r="Q35" s="14"/>
      <c r="R35" s="14"/>
      <c r="S35" s="11"/>
      <c r="T35" s="24"/>
      <c r="U35" s="24"/>
      <c r="V35" s="24"/>
      <c r="W35" s="14"/>
      <c r="X35" s="14"/>
    </row>
    <row r="36" spans="2:24">
      <c r="B36" s="12" t="s">
        <v>14</v>
      </c>
      <c r="C36" s="11"/>
      <c r="D36" s="21">
        <f>+SUMIFS(details!$G:$G,details!$B:$B,Overview!$B35,details!$L:$L,Overview!D$2)</f>
        <v>67</v>
      </c>
      <c r="E36" s="21">
        <f>+SUMIFS(details!$G:$G,details!$B:$B,Overview!$B35,details!$L:$L,Overview!E$2)</f>
        <v>67</v>
      </c>
      <c r="F36" s="21">
        <f>+SUMIFS(details!$G:$G,details!$B:$B,Overview!$B35,details!$L:$L,Overview!F$2)</f>
        <v>67</v>
      </c>
      <c r="G36" s="21">
        <f>+SUMIFS(details!$G:$G,details!$B:$B,Overview!$B35,details!$L:$L,Overview!G$2)</f>
        <v>67</v>
      </c>
      <c r="H36" s="21">
        <f>+P36+U36-O36</f>
        <v>67</v>
      </c>
      <c r="I36" s="21">
        <f>+SUMIFS(details!$F:$F,details!$B:$B,Overview!$B35,details!$L:$L,Overview!I$2)</f>
        <v>67</v>
      </c>
      <c r="J36" s="21">
        <f>+SUMIFS(details!$F:$F,details!$B:$B,Overview!$B35,details!$L:$L,Overview!J$2)</f>
        <v>67</v>
      </c>
      <c r="K36" s="21">
        <f>+SUMIFS(details!$F:$F,details!$B:$B,Overview!$B35,details!$L:$L,Overview!K$2)</f>
        <v>67</v>
      </c>
      <c r="L36" s="21">
        <f>+SUMIFS(details!$F:$F,details!$B:$B,Overview!$B35,details!$L:$L,Overview!L$2)</f>
        <v>67</v>
      </c>
      <c r="M36" s="26"/>
      <c r="N36" s="21">
        <f>+SUMIFS(details!$G:$G,details!$B:$B,Overview!$B35,details!$L:$L,Overview!N$2,details!$K:$K,"&lt;="&amp;Settings!$C$4)</f>
        <v>67</v>
      </c>
      <c r="O36" s="21">
        <f>+SUMIFS(details!$F:$F,details!$B:$B,Overview!$B35,details!$L:$L,Overview!O$2,details!$K:$K,"&lt;="&amp;Settings!$C$4)</f>
        <v>67</v>
      </c>
      <c r="P36" s="21">
        <f>+SUMIFS(details!$G:$G,details!$B:$B,Overview!$B35,details!$L:$L,Overview!P$2,details!$K:$K,"&lt;="&amp;Settings!$C$4)</f>
        <v>67</v>
      </c>
      <c r="Q36" s="15">
        <f t="shared" ref="Q36:Q38" si="44">IFERROR(P36/O36-1,"n/a")</f>
        <v>0</v>
      </c>
      <c r="R36" s="15">
        <f t="shared" ref="R36:R38" si="45">IFERROR(P36/N36-1,"n/a")</f>
        <v>0</v>
      </c>
      <c r="S36" s="11"/>
      <c r="T36" s="21">
        <f t="shared" ref="T36:T38" si="46">+G36</f>
        <v>67</v>
      </c>
      <c r="U36" s="21">
        <f>+SUMIFS(details!$F:$F,details!$B:$B,Overview!$B35,details!$L:$L,Overview!U$2)</f>
        <v>67</v>
      </c>
      <c r="V36" s="21">
        <f t="shared" ref="V36:V38" si="47">+H36</f>
        <v>67</v>
      </c>
      <c r="W36" s="15">
        <f t="shared" ref="W36:W38" si="48">IFERROR(V36/U36-1,"n/a")</f>
        <v>0</v>
      </c>
      <c r="X36" s="15">
        <f t="shared" ref="X36:X38" si="49">IFERROR(V36/T36-1,"n/a")</f>
        <v>0</v>
      </c>
    </row>
    <row r="37" spans="2:24">
      <c r="B37" s="12" t="s">
        <v>15</v>
      </c>
      <c r="C37" s="11"/>
      <c r="D37" s="21">
        <f>+SUMIFS(details!$I:$I,details!$B:$B,Overview!$B35,details!$L:$L,Overview!D$2)</f>
        <v>15</v>
      </c>
      <c r="E37" s="21">
        <f>+SUMIFS(details!$I:$I,details!$B:$B,Overview!$B35,details!$L:$L,Overview!E$2)</f>
        <v>15</v>
      </c>
      <c r="F37" s="21">
        <f>+SUMIFS(details!$I:$I,details!$B:$B,Overview!$B35,details!$L:$L,Overview!F$2)</f>
        <v>15</v>
      </c>
      <c r="G37" s="21">
        <f>+SUMIFS(details!$I:$I,details!$B:$B,Overview!$B35,details!$L:$L,Overview!G$2)</f>
        <v>15</v>
      </c>
      <c r="H37" s="21">
        <f>+P37+U37-O37</f>
        <v>15</v>
      </c>
      <c r="I37" s="21">
        <f>+SUMIFS(details!$H:$H,details!$B:$B,Overview!$B35,details!$L:$L,Overview!I$2)</f>
        <v>15</v>
      </c>
      <c r="J37" s="21">
        <f>+SUMIFS(details!$H:$H,details!$B:$B,Overview!$B35,details!$L:$L,Overview!J$2)</f>
        <v>15</v>
      </c>
      <c r="K37" s="21">
        <f>+SUMIFS(details!$H:$H,details!$B:$B,Overview!$B35,details!$L:$L,Overview!K$2)</f>
        <v>15</v>
      </c>
      <c r="L37" s="21">
        <f>+SUMIFS(details!$H:$H,details!$B:$B,Overview!$B35,details!$L:$L,Overview!L$2)</f>
        <v>15</v>
      </c>
      <c r="M37" s="26"/>
      <c r="N37" s="21">
        <f>+SUMIFS(details!$I:$I,details!$B:$B,Overview!$B35,details!$L:$L,Overview!N$2,details!$K:$K,"&lt;="&amp;Settings!$C$4)</f>
        <v>15</v>
      </c>
      <c r="O37" s="21">
        <f>+SUMIFS(details!$H:$H,details!$B:$B,Overview!$B35,details!$L:$L,Overview!O$2,details!$K:$K,"&lt;="&amp;Settings!$C$4)</f>
        <v>15</v>
      </c>
      <c r="P37" s="21">
        <f>+SUMIFS(details!$I:$I,details!$B:$B,Overview!$B35,details!$L:$L,Overview!P$2,details!$K:$K,"&lt;="&amp;Settings!$C$4)</f>
        <v>15</v>
      </c>
      <c r="Q37" s="15">
        <f t="shared" si="44"/>
        <v>0</v>
      </c>
      <c r="R37" s="15">
        <f t="shared" si="45"/>
        <v>0</v>
      </c>
      <c r="S37" s="11"/>
      <c r="T37" s="21">
        <f t="shared" si="46"/>
        <v>15</v>
      </c>
      <c r="U37" s="21">
        <f>+SUMIFS(details!$H:$H,details!$B:$B,Overview!$B35,details!$L:$L,Overview!U$2)</f>
        <v>15</v>
      </c>
      <c r="V37" s="21">
        <f t="shared" si="47"/>
        <v>15</v>
      </c>
      <c r="W37" s="15">
        <f t="shared" si="48"/>
        <v>0</v>
      </c>
      <c r="X37" s="15">
        <f t="shared" si="49"/>
        <v>0</v>
      </c>
    </row>
    <row r="38" spans="2:24">
      <c r="B38" s="12" t="s">
        <v>16</v>
      </c>
      <c r="C38" s="11"/>
      <c r="D38" s="21">
        <f>+COUNTIFS(details!$B:$B,Overview!$B35,details!$L:$L,Overview!D$2)</f>
        <v>5</v>
      </c>
      <c r="E38" s="21">
        <f>+COUNTIFS(details!$B:$B,Overview!$B35,details!$L:$L,Overview!E$2)</f>
        <v>5</v>
      </c>
      <c r="F38" s="21">
        <f>+COUNTIFS(details!$B:$B,Overview!$B35,details!$L:$L,Overview!F$2)</f>
        <v>5</v>
      </c>
      <c r="G38" s="21">
        <f>+COUNTIFS(details!$B:$B,Overview!$B35,details!$L:$L,Overview!G$2)</f>
        <v>5</v>
      </c>
      <c r="H38" s="21">
        <f>+P38+U38-O38</f>
        <v>5</v>
      </c>
      <c r="I38" s="21">
        <f>+COUNTIFS(details!$B:$B,Overview!$B35,details!$L:$L,Overview!I$2)</f>
        <v>5</v>
      </c>
      <c r="J38" s="21">
        <f>+COUNTIFS(details!$B:$B,Overview!$B35,details!$L:$L,Overview!J$2)</f>
        <v>5</v>
      </c>
      <c r="K38" s="21">
        <f>+COUNTIFS(details!$B:$B,Overview!$B35,details!$L:$L,Overview!K$2)</f>
        <v>5</v>
      </c>
      <c r="L38" s="21">
        <f>+COUNTIFS(details!$B:$B,Overview!$B35,details!$L:$L,Overview!L$2)</f>
        <v>5</v>
      </c>
      <c r="M38" s="26"/>
      <c r="N38" s="21">
        <f>+COUNTIFS(details!$B:$B,Overview!$B35,details!$L:$L,Overview!G$2,details!$K:$K,"&lt;="&amp;Settings!$C$4)</f>
        <v>5</v>
      </c>
      <c r="O38" s="21">
        <f>+COUNTIFS(details!$B:$B,Overview!$B35,details!$L:$L,Overview!O$2,details!$K:$K,"&lt;="&amp;Settings!$C$4)</f>
        <v>5</v>
      </c>
      <c r="P38" s="21">
        <f>+COUNTIFS(details!$B:$B,Overview!$B35,details!$L:$L,Overview!I$2,details!$K:$K,"&lt;="&amp;Settings!$C$4)</f>
        <v>5</v>
      </c>
      <c r="Q38" s="15">
        <f t="shared" si="44"/>
        <v>0</v>
      </c>
      <c r="R38" s="15">
        <f t="shared" si="45"/>
        <v>0</v>
      </c>
      <c r="S38" s="11"/>
      <c r="T38" s="21">
        <f t="shared" si="46"/>
        <v>5</v>
      </c>
      <c r="U38" s="21">
        <f>+COUNTIFS(details!$B:$B,Overview!$B35,details!$L:$L,Overview!U$2)</f>
        <v>5</v>
      </c>
      <c r="V38" s="21">
        <f t="shared" si="47"/>
        <v>5</v>
      </c>
      <c r="W38" s="15">
        <f t="shared" si="48"/>
        <v>0</v>
      </c>
      <c r="X38" s="15">
        <f t="shared" si="49"/>
        <v>0</v>
      </c>
    </row>
    <row r="39" spans="2:24">
      <c r="C39" s="11"/>
      <c r="D39" s="21"/>
      <c r="E39" s="21"/>
      <c r="F39" s="21"/>
      <c r="G39" s="21"/>
      <c r="H39" s="21"/>
      <c r="I39" s="21"/>
      <c r="J39" s="21"/>
      <c r="K39" s="21"/>
      <c r="L39" s="21"/>
      <c r="M39" s="26"/>
      <c r="N39" s="21"/>
      <c r="O39" s="21"/>
      <c r="P39" s="21"/>
      <c r="S39" s="11"/>
      <c r="T39" s="21"/>
      <c r="U39" s="21"/>
      <c r="V39" s="21"/>
    </row>
    <row r="40" spans="2:24">
      <c r="B40" s="10" t="str">
        <f>+masterfile!B3</f>
        <v>Website</v>
      </c>
      <c r="C40" s="11"/>
      <c r="D40" s="24"/>
      <c r="E40" s="24"/>
      <c r="F40" s="24"/>
      <c r="G40" s="24"/>
      <c r="H40" s="24"/>
      <c r="I40" s="24"/>
      <c r="J40" s="24"/>
      <c r="K40" s="24"/>
      <c r="L40" s="24"/>
      <c r="M40" s="25"/>
      <c r="N40" s="24"/>
      <c r="O40" s="24"/>
      <c r="P40" s="24"/>
      <c r="Q40" s="14"/>
      <c r="R40" s="14"/>
      <c r="S40" s="11"/>
      <c r="T40" s="24"/>
      <c r="U40" s="24"/>
      <c r="V40" s="24"/>
      <c r="W40" s="14"/>
      <c r="X40" s="14"/>
    </row>
    <row r="41" spans="2:24">
      <c r="B41" s="12" t="s">
        <v>14</v>
      </c>
      <c r="D41" s="21">
        <f>+SUMIFS(details!$G:$G,details!$B:$B,Overview!$B40,details!$L:$L,Overview!D$2)</f>
        <v>212</v>
      </c>
      <c r="E41" s="21">
        <f>+SUMIFS(details!$G:$G,details!$B:$B,Overview!$B40,details!$L:$L,Overview!E$2)</f>
        <v>212</v>
      </c>
      <c r="F41" s="21">
        <f>+SUMIFS(details!$G:$G,details!$B:$B,Overview!$B40,details!$L:$L,Overview!F$2)</f>
        <v>212</v>
      </c>
      <c r="G41" s="21">
        <f>+SUMIFS(details!$G:$G,details!$B:$B,Overview!$B40,details!$L:$L,Overview!G$2)</f>
        <v>212</v>
      </c>
      <c r="H41" s="21">
        <f>+P41+U41-O41</f>
        <v>212</v>
      </c>
      <c r="I41" s="21">
        <f>+SUMIFS(details!$F:$F,details!$B:$B,Overview!$B40,details!$L:$L,Overview!I$2)</f>
        <v>212</v>
      </c>
      <c r="J41" s="21">
        <f>+SUMIFS(details!$F:$F,details!$B:$B,Overview!$B40,details!$L:$L,Overview!J$2)</f>
        <v>212</v>
      </c>
      <c r="K41" s="21">
        <f>+SUMIFS(details!$F:$F,details!$B:$B,Overview!$B40,details!$L:$L,Overview!K$2)</f>
        <v>212</v>
      </c>
      <c r="L41" s="21">
        <f>+SUMIFS(details!$F:$F,details!$B:$B,Overview!$B40,details!$L:$L,Overview!L$2)</f>
        <v>212</v>
      </c>
      <c r="M41" s="22"/>
      <c r="N41" s="21">
        <f>+SUMIFS(details!$G:$G,details!$B:$B,Overview!$B40,details!$L:$L,Overview!N$2,details!$K:$K,"&lt;="&amp;Settings!$C$4)</f>
        <v>212</v>
      </c>
      <c r="O41" s="21">
        <f>+SUMIFS(details!$F:$F,details!$B:$B,Overview!$B40,details!$L:$L,Overview!O$2,details!$K:$K,"&lt;="&amp;Settings!$C$4)</f>
        <v>212</v>
      </c>
      <c r="P41" s="21">
        <f>+SUMIFS(details!$G:$G,details!$B:$B,Overview!$B40,details!$L:$L,Overview!P$2,details!$K:$K,"&lt;="&amp;Settings!$C$4)</f>
        <v>212</v>
      </c>
      <c r="Q41" s="15">
        <f t="shared" ref="Q41:Q43" si="50">IFERROR(P41/O41-1,"n/a")</f>
        <v>0</v>
      </c>
      <c r="R41" s="15">
        <f t="shared" ref="R41:R43" si="51">IFERROR(P41/N41-1,"n/a")</f>
        <v>0</v>
      </c>
      <c r="T41" s="21">
        <f t="shared" ref="T41:T43" si="52">+G41</f>
        <v>212</v>
      </c>
      <c r="U41" s="21">
        <f>+SUMIFS(details!$F:$F,details!$B:$B,Overview!$B40,details!$L:$L,Overview!U$2)</f>
        <v>212</v>
      </c>
      <c r="V41" s="21">
        <f t="shared" ref="V41:V43" si="53">+H41</f>
        <v>212</v>
      </c>
      <c r="W41" s="15">
        <f t="shared" ref="W41:W43" si="54">IFERROR(V41/U41-1,"n/a")</f>
        <v>0</v>
      </c>
      <c r="X41" s="15">
        <f t="shared" ref="X41:X43" si="55">IFERROR(V41/T41-1,"n/a")</f>
        <v>0</v>
      </c>
    </row>
    <row r="42" spans="2:24">
      <c r="B42" s="12" t="s">
        <v>15</v>
      </c>
      <c r="D42" s="21">
        <f>+SUMIFS(details!$I:$I,details!$B:$B,Overview!$B40,details!$L:$L,Overview!D$2)</f>
        <v>6060</v>
      </c>
      <c r="E42" s="21">
        <f>+SUMIFS(details!$I:$I,details!$B:$B,Overview!$B40,details!$L:$L,Overview!E$2)</f>
        <v>6060</v>
      </c>
      <c r="F42" s="21">
        <f>+SUMIFS(details!$I:$I,details!$B:$B,Overview!$B40,details!$L:$L,Overview!F$2)</f>
        <v>6060</v>
      </c>
      <c r="G42" s="21">
        <f>+SUMIFS(details!$I:$I,details!$B:$B,Overview!$B40,details!$L:$L,Overview!G$2)</f>
        <v>6060</v>
      </c>
      <c r="H42" s="21">
        <f>+P42+U42-O42</f>
        <v>6060</v>
      </c>
      <c r="I42" s="21">
        <f>+SUMIFS(details!$H:$H,details!$B:$B,Overview!$B40,details!$L:$L,Overview!I$2)</f>
        <v>6060</v>
      </c>
      <c r="J42" s="21">
        <f>+SUMIFS(details!$H:$H,details!$B:$B,Overview!$B40,details!$L:$L,Overview!J$2)</f>
        <v>6060</v>
      </c>
      <c r="K42" s="21">
        <f>+SUMIFS(details!$H:$H,details!$B:$B,Overview!$B40,details!$L:$L,Overview!K$2)</f>
        <v>6060</v>
      </c>
      <c r="L42" s="21">
        <f>+SUMIFS(details!$H:$H,details!$B:$B,Overview!$B40,details!$L:$L,Overview!L$2)</f>
        <v>6060</v>
      </c>
      <c r="M42" s="22"/>
      <c r="N42" s="21">
        <f>+SUMIFS(details!$I:$I,details!$B:$B,Overview!$B40,details!$L:$L,Overview!N$2,details!$K:$K,"&lt;="&amp;Settings!$C$4)</f>
        <v>6060</v>
      </c>
      <c r="O42" s="21">
        <f>+SUMIFS(details!$H:$H,details!$B:$B,Overview!$B40,details!$L:$L,Overview!O$2,details!$K:$K,"&lt;="&amp;Settings!$C$4)</f>
        <v>6060</v>
      </c>
      <c r="P42" s="21">
        <f>+SUMIFS(details!$I:$I,details!$B:$B,Overview!$B40,details!$L:$L,Overview!P$2,details!$K:$K,"&lt;="&amp;Settings!$C$4)</f>
        <v>6060</v>
      </c>
      <c r="Q42" s="15">
        <f t="shared" si="50"/>
        <v>0</v>
      </c>
      <c r="R42" s="15">
        <f t="shared" si="51"/>
        <v>0</v>
      </c>
      <c r="T42" s="21">
        <f t="shared" si="52"/>
        <v>6060</v>
      </c>
      <c r="U42" s="21">
        <f>+SUMIFS(details!$H:$H,details!$B:$B,Overview!$B40,details!$L:$L,Overview!U$2)</f>
        <v>6060</v>
      </c>
      <c r="V42" s="21">
        <f t="shared" si="53"/>
        <v>6060</v>
      </c>
      <c r="W42" s="15">
        <f t="shared" si="54"/>
        <v>0</v>
      </c>
      <c r="X42" s="15">
        <f t="shared" si="55"/>
        <v>0</v>
      </c>
    </row>
    <row r="43" spans="2:24">
      <c r="B43" s="12" t="s">
        <v>16</v>
      </c>
      <c r="D43" s="21">
        <f>+COUNTIFS(details!$B:$B,Overview!$B40,details!$L:$L,Overview!D$2)</f>
        <v>5</v>
      </c>
      <c r="E43" s="21">
        <f>+COUNTIFS(details!$B:$B,Overview!$B40,details!$L:$L,Overview!E$2)</f>
        <v>5</v>
      </c>
      <c r="F43" s="21">
        <f>+COUNTIFS(details!$B:$B,Overview!$B40,details!$L:$L,Overview!F$2)</f>
        <v>5</v>
      </c>
      <c r="G43" s="21">
        <f>+COUNTIFS(details!$B:$B,Overview!$B40,details!$L:$L,Overview!G$2)</f>
        <v>5</v>
      </c>
      <c r="H43" s="21">
        <f>+P43+U43-O43</f>
        <v>5</v>
      </c>
      <c r="I43" s="21">
        <f>+COUNTIFS(details!$B:$B,Overview!$B40,details!$L:$L,Overview!I$2)</f>
        <v>5</v>
      </c>
      <c r="J43" s="21">
        <f>+COUNTIFS(details!$B:$B,Overview!$B40,details!$L:$L,Overview!J$2)</f>
        <v>5</v>
      </c>
      <c r="K43" s="21">
        <f>+COUNTIFS(details!$B:$B,Overview!$B40,details!$L:$L,Overview!K$2)</f>
        <v>5</v>
      </c>
      <c r="L43" s="21">
        <f>+COUNTIFS(details!$B:$B,Overview!$B40,details!$L:$L,Overview!L$2)</f>
        <v>5</v>
      </c>
      <c r="M43" s="22"/>
      <c r="N43" s="21">
        <f>+COUNTIFS(details!$B:$B,Overview!$B40,details!$L:$L,Overview!G$2,details!$K:$K,"&lt;="&amp;Settings!$C$4)</f>
        <v>5</v>
      </c>
      <c r="O43" s="21">
        <f>+COUNTIFS(details!$B:$B,Overview!$B40,details!$L:$L,Overview!O$2,details!$K:$K,"&lt;="&amp;Settings!$C$4)</f>
        <v>5</v>
      </c>
      <c r="P43" s="21">
        <f>+COUNTIFS(details!$B:$B,Overview!$B40,details!$L:$L,Overview!I$2,details!$K:$K,"&lt;="&amp;Settings!$C$4)</f>
        <v>5</v>
      </c>
      <c r="Q43" s="15">
        <f t="shared" si="50"/>
        <v>0</v>
      </c>
      <c r="R43" s="15">
        <f t="shared" si="51"/>
        <v>0</v>
      </c>
      <c r="T43" s="21">
        <f t="shared" si="52"/>
        <v>5</v>
      </c>
      <c r="U43" s="21">
        <f>+COUNTIFS(details!$B:$B,Overview!$B40,details!$L:$L,Overview!U$2)</f>
        <v>5</v>
      </c>
      <c r="V43" s="21">
        <f t="shared" si="53"/>
        <v>5</v>
      </c>
      <c r="W43" s="15">
        <f t="shared" si="54"/>
        <v>0</v>
      </c>
      <c r="X43" s="15">
        <f t="shared" si="55"/>
        <v>0</v>
      </c>
    </row>
    <row r="44" spans="2:24">
      <c r="D44" s="21"/>
      <c r="E44" s="21"/>
      <c r="F44" s="21"/>
      <c r="G44" s="21"/>
      <c r="H44" s="21"/>
      <c r="I44" s="21"/>
      <c r="J44" s="21"/>
      <c r="K44" s="21"/>
      <c r="L44" s="21"/>
      <c r="M44" s="22"/>
      <c r="N44" s="21"/>
      <c r="O44" s="21"/>
      <c r="P44" s="21"/>
      <c r="T44" s="21"/>
      <c r="U44" s="21"/>
      <c r="V44" s="21"/>
    </row>
    <row r="45" spans="2:24">
      <c r="B45" s="10" t="str">
        <f>+masterfile!B4</f>
        <v>Search engine</v>
      </c>
      <c r="C45" s="11"/>
      <c r="D45" s="24"/>
      <c r="E45" s="24"/>
      <c r="F45" s="24"/>
      <c r="G45" s="24"/>
      <c r="H45" s="24"/>
      <c r="I45" s="24"/>
      <c r="J45" s="24"/>
      <c r="K45" s="24"/>
      <c r="L45" s="24"/>
      <c r="M45" s="25"/>
      <c r="N45" s="24"/>
      <c r="O45" s="24"/>
      <c r="P45" s="24"/>
      <c r="Q45" s="14"/>
      <c r="R45" s="14"/>
      <c r="S45" s="11"/>
      <c r="T45" s="24"/>
      <c r="U45" s="24"/>
      <c r="V45" s="24"/>
      <c r="W45" s="14"/>
      <c r="X45" s="14"/>
    </row>
    <row r="46" spans="2:24">
      <c r="B46" s="12" t="s">
        <v>14</v>
      </c>
      <c r="C46" s="11"/>
      <c r="D46" s="21">
        <f>+SUMIFS(details!$G:$G,details!$B:$B,Overview!$B45,details!$L:$L,Overview!D$2)</f>
        <v>80</v>
      </c>
      <c r="E46" s="21">
        <f>+SUMIFS(details!$G:$G,details!$B:$B,Overview!$B45,details!$L:$L,Overview!E$2)</f>
        <v>80</v>
      </c>
      <c r="F46" s="21">
        <f>+SUMIFS(details!$G:$G,details!$B:$B,Overview!$B45,details!$L:$L,Overview!F$2)</f>
        <v>80</v>
      </c>
      <c r="G46" s="21">
        <f>+SUMIFS(details!$G:$G,details!$B:$B,Overview!$B45,details!$L:$L,Overview!G$2)</f>
        <v>80</v>
      </c>
      <c r="H46" s="21">
        <f>+P46+U46-O46</f>
        <v>80</v>
      </c>
      <c r="I46" s="21">
        <f>+SUMIFS(details!$F:$F,details!$B:$B,Overview!$B45,details!$L:$L,Overview!I$2)</f>
        <v>80</v>
      </c>
      <c r="J46" s="21">
        <f>+SUMIFS(details!$F:$F,details!$B:$B,Overview!$B45,details!$L:$L,Overview!J$2)</f>
        <v>80</v>
      </c>
      <c r="K46" s="21">
        <f>+SUMIFS(details!$F:$F,details!$B:$B,Overview!$B45,details!$L:$L,Overview!K$2)</f>
        <v>80</v>
      </c>
      <c r="L46" s="21">
        <f>+SUMIFS(details!$F:$F,details!$B:$B,Overview!$B45,details!$L:$L,Overview!L$2)</f>
        <v>80</v>
      </c>
      <c r="M46" s="26"/>
      <c r="N46" s="21">
        <f>+SUMIFS(details!$G:$G,details!$B:$B,Overview!$B45,details!$L:$L,Overview!N$2,details!$K:$K,"&lt;="&amp;Settings!$C$4)</f>
        <v>80</v>
      </c>
      <c r="O46" s="21">
        <f>+SUMIFS(details!$F:$F,details!$B:$B,Overview!$B45,details!$L:$L,Overview!O$2,details!$K:$K,"&lt;="&amp;Settings!$C$4)</f>
        <v>80</v>
      </c>
      <c r="P46" s="21">
        <f>+SUMIFS(details!$G:$G,details!$B:$B,Overview!$B45,details!$L:$L,Overview!P$2,details!$K:$K,"&lt;="&amp;Settings!$C$4)</f>
        <v>80</v>
      </c>
      <c r="Q46" s="15">
        <f t="shared" ref="Q46:Q48" si="56">IFERROR(P46/O46-1,"n/a")</f>
        <v>0</v>
      </c>
      <c r="R46" s="15">
        <f t="shared" ref="R46:R48" si="57">IFERROR(P46/N46-1,"n/a")</f>
        <v>0</v>
      </c>
      <c r="S46" s="11"/>
      <c r="T46" s="21">
        <f t="shared" ref="T46:T48" si="58">+G46</f>
        <v>80</v>
      </c>
      <c r="U46" s="21">
        <f>+SUMIFS(details!$F:$F,details!$B:$B,Overview!$B45,details!$L:$L,Overview!U$2)</f>
        <v>80</v>
      </c>
      <c r="V46" s="21">
        <f t="shared" ref="V46:V48" si="59">+H46</f>
        <v>80</v>
      </c>
      <c r="W46" s="15">
        <f t="shared" ref="W46:W48" si="60">IFERROR(V46/U46-1,"n/a")</f>
        <v>0</v>
      </c>
      <c r="X46" s="15">
        <f t="shared" ref="X46:X48" si="61">IFERROR(V46/T46-1,"n/a")</f>
        <v>0</v>
      </c>
    </row>
    <row r="47" spans="2:24">
      <c r="B47" s="12" t="s">
        <v>15</v>
      </c>
      <c r="C47" s="11"/>
      <c r="D47" s="21">
        <f>+SUMIFS(details!$I:$I,details!$B:$B,Overview!$B45,details!$L:$L,Overview!D$2)</f>
        <v>1255</v>
      </c>
      <c r="E47" s="21">
        <f>+SUMIFS(details!$I:$I,details!$B:$B,Overview!$B45,details!$L:$L,Overview!E$2)</f>
        <v>1255</v>
      </c>
      <c r="F47" s="21">
        <f>+SUMIFS(details!$I:$I,details!$B:$B,Overview!$B45,details!$L:$L,Overview!F$2)</f>
        <v>1255</v>
      </c>
      <c r="G47" s="21">
        <f>+SUMIFS(details!$I:$I,details!$B:$B,Overview!$B45,details!$L:$L,Overview!G$2)</f>
        <v>1255</v>
      </c>
      <c r="H47" s="21">
        <f>+P47+U47-O47</f>
        <v>1255</v>
      </c>
      <c r="I47" s="21">
        <f>+SUMIFS(details!$H:$H,details!$B:$B,Overview!$B45,details!$L:$L,Overview!I$2)</f>
        <v>1255</v>
      </c>
      <c r="J47" s="21">
        <f>+SUMIFS(details!$H:$H,details!$B:$B,Overview!$B45,details!$L:$L,Overview!J$2)</f>
        <v>1255</v>
      </c>
      <c r="K47" s="21">
        <f>+SUMIFS(details!$H:$H,details!$B:$B,Overview!$B45,details!$L:$L,Overview!K$2)</f>
        <v>1255</v>
      </c>
      <c r="L47" s="21">
        <f>+SUMIFS(details!$H:$H,details!$B:$B,Overview!$B45,details!$L:$L,Overview!L$2)</f>
        <v>1255</v>
      </c>
      <c r="M47" s="26"/>
      <c r="N47" s="21">
        <f>+SUMIFS(details!$I:$I,details!$B:$B,Overview!$B45,details!$L:$L,Overview!N$2,details!$K:$K,"&lt;="&amp;Settings!$C$4)</f>
        <v>1255</v>
      </c>
      <c r="O47" s="21">
        <f>+SUMIFS(details!$H:$H,details!$B:$B,Overview!$B45,details!$L:$L,Overview!O$2,details!$K:$K,"&lt;="&amp;Settings!$C$4)</f>
        <v>1255</v>
      </c>
      <c r="P47" s="21">
        <f>+SUMIFS(details!$I:$I,details!$B:$B,Overview!$B45,details!$L:$L,Overview!P$2,details!$K:$K,"&lt;="&amp;Settings!$C$4)</f>
        <v>1255</v>
      </c>
      <c r="Q47" s="15">
        <f t="shared" si="56"/>
        <v>0</v>
      </c>
      <c r="R47" s="15">
        <f t="shared" si="57"/>
        <v>0</v>
      </c>
      <c r="S47" s="11"/>
      <c r="T47" s="21">
        <f t="shared" si="58"/>
        <v>1255</v>
      </c>
      <c r="U47" s="21">
        <f>+SUMIFS(details!$H:$H,details!$B:$B,Overview!$B45,details!$L:$L,Overview!U$2)</f>
        <v>1255</v>
      </c>
      <c r="V47" s="21">
        <f t="shared" si="59"/>
        <v>1255</v>
      </c>
      <c r="W47" s="15">
        <f t="shared" si="60"/>
        <v>0</v>
      </c>
      <c r="X47" s="15">
        <f t="shared" si="61"/>
        <v>0</v>
      </c>
    </row>
    <row r="48" spans="2:24">
      <c r="B48" s="12" t="s">
        <v>16</v>
      </c>
      <c r="C48" s="11"/>
      <c r="D48" s="21">
        <f>+COUNTIFS(details!$B:$B,Overview!$B45,details!$L:$L,Overview!D$2)</f>
        <v>3</v>
      </c>
      <c r="E48" s="21">
        <f>+COUNTIFS(details!$B:$B,Overview!$B45,details!$L:$L,Overview!E$2)</f>
        <v>3</v>
      </c>
      <c r="F48" s="21">
        <f>+COUNTIFS(details!$B:$B,Overview!$B45,details!$L:$L,Overview!F$2)</f>
        <v>3</v>
      </c>
      <c r="G48" s="21">
        <f>+COUNTIFS(details!$B:$B,Overview!$B45,details!$L:$L,Overview!G$2)</f>
        <v>3</v>
      </c>
      <c r="H48" s="21">
        <f>+P48+U48-O48</f>
        <v>3</v>
      </c>
      <c r="I48" s="21">
        <f>+COUNTIFS(details!$B:$B,Overview!$B45,details!$L:$L,Overview!I$2)</f>
        <v>3</v>
      </c>
      <c r="J48" s="21">
        <f>+COUNTIFS(details!$B:$B,Overview!$B45,details!$L:$L,Overview!J$2)</f>
        <v>3</v>
      </c>
      <c r="K48" s="21">
        <f>+COUNTIFS(details!$B:$B,Overview!$B45,details!$L:$L,Overview!K$2)</f>
        <v>3</v>
      </c>
      <c r="L48" s="21">
        <f>+COUNTIFS(details!$B:$B,Overview!$B45,details!$L:$L,Overview!L$2)</f>
        <v>3</v>
      </c>
      <c r="M48" s="26"/>
      <c r="N48" s="21">
        <f>+COUNTIFS(details!$B:$B,Overview!$B45,details!$L:$L,Overview!G$2,details!$K:$K,"&lt;="&amp;Settings!$C$4)</f>
        <v>3</v>
      </c>
      <c r="O48" s="21">
        <f>+COUNTIFS(details!$B:$B,Overview!$B45,details!$L:$L,Overview!O$2,details!$K:$K,"&lt;="&amp;Settings!$C$4)</f>
        <v>3</v>
      </c>
      <c r="P48" s="21">
        <f>+COUNTIFS(details!$B:$B,Overview!$B45,details!$L:$L,Overview!I$2,details!$K:$K,"&lt;="&amp;Settings!$C$4)</f>
        <v>3</v>
      </c>
      <c r="Q48" s="15">
        <f t="shared" si="56"/>
        <v>0</v>
      </c>
      <c r="R48" s="15">
        <f t="shared" si="57"/>
        <v>0</v>
      </c>
      <c r="S48" s="11"/>
      <c r="T48" s="21">
        <f t="shared" si="58"/>
        <v>3</v>
      </c>
      <c r="U48" s="21">
        <f>+COUNTIFS(details!$B:$B,Overview!$B45,details!$L:$L,Overview!U$2)</f>
        <v>3</v>
      </c>
      <c r="V48" s="21">
        <f t="shared" si="59"/>
        <v>3</v>
      </c>
      <c r="W48" s="15">
        <f t="shared" si="60"/>
        <v>0</v>
      </c>
      <c r="X48" s="15">
        <f t="shared" si="61"/>
        <v>0</v>
      </c>
    </row>
    <row r="49" spans="2:24">
      <c r="C49" s="11"/>
      <c r="D49" s="21"/>
      <c r="E49" s="21"/>
      <c r="F49" s="21"/>
      <c r="G49" s="21"/>
      <c r="H49" s="21"/>
      <c r="I49" s="21"/>
      <c r="J49" s="21"/>
      <c r="K49" s="21"/>
      <c r="L49" s="21"/>
      <c r="M49" s="26"/>
      <c r="N49" s="21"/>
      <c r="O49" s="21"/>
      <c r="P49" s="21"/>
      <c r="S49" s="11"/>
      <c r="T49" s="21"/>
      <c r="U49" s="21"/>
      <c r="V49" s="21"/>
    </row>
    <row r="50" spans="2:24">
      <c r="B50" s="10" t="str">
        <f>+masterfile!B5</f>
        <v>Article</v>
      </c>
      <c r="C50" s="11"/>
      <c r="D50" s="24"/>
      <c r="E50" s="24"/>
      <c r="F50" s="24"/>
      <c r="G50" s="24"/>
      <c r="H50" s="24"/>
      <c r="I50" s="24"/>
      <c r="J50" s="24"/>
      <c r="K50" s="24"/>
      <c r="L50" s="24"/>
      <c r="M50" s="25"/>
      <c r="N50" s="24"/>
      <c r="O50" s="24"/>
      <c r="P50" s="24"/>
      <c r="Q50" s="14"/>
      <c r="R50" s="14"/>
      <c r="S50" s="11"/>
      <c r="T50" s="24"/>
      <c r="U50" s="24"/>
      <c r="V50" s="24"/>
      <c r="W50" s="14"/>
      <c r="X50" s="14"/>
    </row>
    <row r="51" spans="2:24">
      <c r="B51" s="12" t="s">
        <v>14</v>
      </c>
      <c r="C51" s="11"/>
      <c r="D51" s="21">
        <f>+SUMIFS(details!$G:$G,details!$B:$B,Overview!$B50,details!$L:$L,Overview!D$2)</f>
        <v>265</v>
      </c>
      <c r="E51" s="21">
        <f>+SUMIFS(details!$G:$G,details!$B:$B,Overview!$B50,details!$L:$L,Overview!E$2)</f>
        <v>265</v>
      </c>
      <c r="F51" s="21">
        <f>+SUMIFS(details!$G:$G,details!$B:$B,Overview!$B50,details!$L:$L,Overview!F$2)</f>
        <v>265</v>
      </c>
      <c r="G51" s="21">
        <f>+SUMIFS(details!$G:$G,details!$B:$B,Overview!$B50,details!$L:$L,Overview!G$2)</f>
        <v>265</v>
      </c>
      <c r="H51" s="21">
        <f>+P51+U51-O51</f>
        <v>265</v>
      </c>
      <c r="I51" s="21">
        <f>+SUMIFS(details!$F:$F,details!$B:$B,Overview!$B50,details!$L:$L,Overview!I$2)</f>
        <v>265</v>
      </c>
      <c r="J51" s="21">
        <f>+SUMIFS(details!$F:$F,details!$B:$B,Overview!$B50,details!$L:$L,Overview!J$2)</f>
        <v>265</v>
      </c>
      <c r="K51" s="21">
        <f>+SUMIFS(details!$F:$F,details!$B:$B,Overview!$B50,details!$L:$L,Overview!K$2)</f>
        <v>265</v>
      </c>
      <c r="L51" s="21">
        <f>+SUMIFS(details!$F:$F,details!$B:$B,Overview!$B50,details!$L:$L,Overview!L$2)</f>
        <v>265</v>
      </c>
      <c r="M51" s="26"/>
      <c r="N51" s="21">
        <f>+SUMIFS(details!$G:$G,details!$B:$B,Overview!$B50,details!$L:$L,Overview!N$2,details!$K:$K,"&lt;="&amp;Settings!$C$4)</f>
        <v>265</v>
      </c>
      <c r="O51" s="21">
        <f>+SUMIFS(details!$F:$F,details!$B:$B,Overview!$B50,details!$L:$L,Overview!O$2,details!$K:$K,"&lt;="&amp;Settings!$C$4)</f>
        <v>240</v>
      </c>
      <c r="P51" s="21">
        <f>+SUMIFS(details!$G:$G,details!$B:$B,Overview!$B50,details!$L:$L,Overview!P$2,details!$K:$K,"&lt;="&amp;Settings!$C$4)</f>
        <v>265</v>
      </c>
      <c r="Q51" s="15">
        <f t="shared" ref="Q51:Q53" si="62">IFERROR(P51/O51-1,"n/a")</f>
        <v>0.10416666666666674</v>
      </c>
      <c r="R51" s="15">
        <f t="shared" ref="R51:R53" si="63">IFERROR(P51/N51-1,"n/a")</f>
        <v>0</v>
      </c>
      <c r="S51" s="11"/>
      <c r="T51" s="21">
        <f t="shared" ref="T51:T53" si="64">+G51</f>
        <v>265</v>
      </c>
      <c r="U51" s="21">
        <f>+SUMIFS(details!$F:$F,details!$B:$B,Overview!$B50,details!$L:$L,Overview!U$2)</f>
        <v>240</v>
      </c>
      <c r="V51" s="21">
        <f t="shared" ref="V51:V53" si="65">+H51</f>
        <v>265</v>
      </c>
      <c r="W51" s="15">
        <f t="shared" ref="W51:W53" si="66">IFERROR(V51/U51-1,"n/a")</f>
        <v>0.10416666666666674</v>
      </c>
      <c r="X51" s="15">
        <f t="shared" ref="X51:X53" si="67">IFERROR(V51/T51-1,"n/a")</f>
        <v>0</v>
      </c>
    </row>
    <row r="52" spans="2:24">
      <c r="B52" s="12" t="s">
        <v>15</v>
      </c>
      <c r="C52" s="11"/>
      <c r="D52" s="21">
        <f>+SUMIFS(details!$I:$I,details!$B:$B,Overview!$B50,details!$L:$L,Overview!D$2)</f>
        <v>50</v>
      </c>
      <c r="E52" s="21">
        <f>+SUMIFS(details!$I:$I,details!$B:$B,Overview!$B50,details!$L:$L,Overview!E$2)</f>
        <v>50</v>
      </c>
      <c r="F52" s="21">
        <f>+SUMIFS(details!$I:$I,details!$B:$B,Overview!$B50,details!$L:$L,Overview!F$2)</f>
        <v>50</v>
      </c>
      <c r="G52" s="21">
        <f>+SUMIFS(details!$I:$I,details!$B:$B,Overview!$B50,details!$L:$L,Overview!G$2)</f>
        <v>50</v>
      </c>
      <c r="H52" s="21">
        <f>+P52+U52-O52</f>
        <v>55</v>
      </c>
      <c r="I52" s="21">
        <f>+SUMIFS(details!$H:$H,details!$B:$B,Overview!$B50,details!$L:$L,Overview!I$2)</f>
        <v>50</v>
      </c>
      <c r="J52" s="21">
        <f>+SUMIFS(details!$H:$H,details!$B:$B,Overview!$B50,details!$L:$L,Overview!J$2)</f>
        <v>50</v>
      </c>
      <c r="K52" s="21">
        <f>+SUMIFS(details!$H:$H,details!$B:$B,Overview!$B50,details!$L:$L,Overview!K$2)</f>
        <v>50</v>
      </c>
      <c r="L52" s="21">
        <f>+SUMIFS(details!$H:$H,details!$B:$B,Overview!$B50,details!$L:$L,Overview!L$2)</f>
        <v>50</v>
      </c>
      <c r="M52" s="26"/>
      <c r="N52" s="21">
        <f>+SUMIFS(details!$I:$I,details!$B:$B,Overview!$B50,details!$L:$L,Overview!N$2,details!$K:$K,"&lt;="&amp;Settings!$C$4)</f>
        <v>50</v>
      </c>
      <c r="O52" s="21">
        <f>+SUMIFS(details!$H:$H,details!$B:$B,Overview!$B50,details!$L:$L,Overview!O$2,details!$K:$K,"&lt;="&amp;Settings!$C$4)</f>
        <v>50</v>
      </c>
      <c r="P52" s="21">
        <f>+SUMIFS(details!$I:$I,details!$B:$B,Overview!$B50,details!$L:$L,Overview!P$2,details!$K:$K,"&lt;="&amp;Settings!$C$4)</f>
        <v>55</v>
      </c>
      <c r="Q52" s="15">
        <f t="shared" si="62"/>
        <v>0.10000000000000009</v>
      </c>
      <c r="R52" s="15">
        <f t="shared" si="63"/>
        <v>0.10000000000000009</v>
      </c>
      <c r="S52" s="11"/>
      <c r="T52" s="21">
        <f t="shared" si="64"/>
        <v>50</v>
      </c>
      <c r="U52" s="21">
        <f>+SUMIFS(details!$H:$H,details!$B:$B,Overview!$B50,details!$L:$L,Overview!U$2)</f>
        <v>50</v>
      </c>
      <c r="V52" s="21">
        <f t="shared" si="65"/>
        <v>55</v>
      </c>
      <c r="W52" s="15">
        <f t="shared" si="66"/>
        <v>0.10000000000000009</v>
      </c>
      <c r="X52" s="15">
        <f t="shared" si="67"/>
        <v>0.10000000000000009</v>
      </c>
    </row>
    <row r="53" spans="2:24">
      <c r="B53" s="12" t="s">
        <v>16</v>
      </c>
      <c r="C53" s="11"/>
      <c r="D53" s="21">
        <f>+COUNTIFS(details!$B:$B,Overview!$B50,details!$L:$L,Overview!D$2)</f>
        <v>5</v>
      </c>
      <c r="E53" s="21">
        <f>+COUNTIFS(details!$B:$B,Overview!$B50,details!$L:$L,Overview!E$2)</f>
        <v>5</v>
      </c>
      <c r="F53" s="21">
        <f>+COUNTIFS(details!$B:$B,Overview!$B50,details!$L:$L,Overview!F$2)</f>
        <v>5</v>
      </c>
      <c r="G53" s="21">
        <f>+COUNTIFS(details!$B:$B,Overview!$B50,details!$L:$L,Overview!G$2)</f>
        <v>5</v>
      </c>
      <c r="H53" s="21">
        <f>+P53+U53-O53</f>
        <v>5</v>
      </c>
      <c r="I53" s="21">
        <f>+COUNTIFS(details!$B:$B,Overview!$B50,details!$L:$L,Overview!I$2)</f>
        <v>5</v>
      </c>
      <c r="J53" s="21">
        <f>+COUNTIFS(details!$B:$B,Overview!$B50,details!$L:$L,Overview!J$2)</f>
        <v>5</v>
      </c>
      <c r="K53" s="21">
        <f>+COUNTIFS(details!$B:$B,Overview!$B50,details!$L:$L,Overview!K$2)</f>
        <v>5</v>
      </c>
      <c r="L53" s="21">
        <f>+COUNTIFS(details!$B:$B,Overview!$B50,details!$L:$L,Overview!L$2)</f>
        <v>5</v>
      </c>
      <c r="M53" s="26"/>
      <c r="N53" s="21">
        <f>+COUNTIFS(details!$B:$B,Overview!$B50,details!$L:$L,Overview!G$2,details!$K:$K,"&lt;="&amp;Settings!$C$4)</f>
        <v>5</v>
      </c>
      <c r="O53" s="21">
        <f>+COUNTIFS(details!$B:$B,Overview!$B50,details!$L:$L,Overview!O$2,details!$K:$K,"&lt;="&amp;Settings!$C$4)</f>
        <v>5</v>
      </c>
      <c r="P53" s="21">
        <f>+COUNTIFS(details!$B:$B,Overview!$B50,details!$L:$L,Overview!I$2,details!$K:$K,"&lt;="&amp;Settings!$C$4)</f>
        <v>5</v>
      </c>
      <c r="Q53" s="15">
        <f t="shared" si="62"/>
        <v>0</v>
      </c>
      <c r="R53" s="15">
        <f t="shared" si="63"/>
        <v>0</v>
      </c>
      <c r="S53" s="11"/>
      <c r="T53" s="21">
        <f t="shared" si="64"/>
        <v>5</v>
      </c>
      <c r="U53" s="21">
        <f>+COUNTIFS(details!$B:$B,Overview!$B50,details!$L:$L,Overview!U$2)</f>
        <v>5</v>
      </c>
      <c r="V53" s="21">
        <f t="shared" si="65"/>
        <v>5</v>
      </c>
      <c r="W53" s="15">
        <f t="shared" si="66"/>
        <v>0</v>
      </c>
      <c r="X53" s="15">
        <f t="shared" si="67"/>
        <v>0</v>
      </c>
    </row>
    <row r="54" spans="2:24">
      <c r="C54" s="11"/>
      <c r="D54" s="21"/>
      <c r="E54" s="21"/>
      <c r="F54" s="21"/>
      <c r="G54" s="21"/>
      <c r="H54" s="21"/>
      <c r="I54" s="21"/>
      <c r="J54" s="21"/>
      <c r="K54" s="21"/>
      <c r="L54" s="21"/>
      <c r="M54" s="26"/>
      <c r="N54" s="21"/>
      <c r="O54" s="21"/>
      <c r="P54" s="21"/>
      <c r="S54" s="11"/>
      <c r="T54" s="21"/>
      <c r="U54" s="21"/>
      <c r="V54" s="21"/>
    </row>
    <row r="55" spans="2:24">
      <c r="B55" s="10" t="str">
        <f>+masterfile!B6</f>
        <v>Other</v>
      </c>
      <c r="C55" s="11"/>
      <c r="D55" s="24"/>
      <c r="E55" s="24"/>
      <c r="F55" s="24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14"/>
      <c r="R55" s="14"/>
      <c r="S55" s="11"/>
      <c r="T55" s="24"/>
      <c r="U55" s="24"/>
      <c r="V55" s="24"/>
      <c r="W55" s="14"/>
      <c r="X55" s="14"/>
    </row>
    <row r="56" spans="2:24">
      <c r="B56" s="12" t="s">
        <v>14</v>
      </c>
      <c r="C56" s="11"/>
      <c r="D56" s="21">
        <f>+SUMIFS(details!$G:$G,details!$B:$B,Overview!$B55,details!$L:$L,Overview!D$2)</f>
        <v>20</v>
      </c>
      <c r="E56" s="21">
        <f>+SUMIFS(details!$G:$G,details!$B:$B,Overview!$B55,details!$L:$L,Overview!E$2)</f>
        <v>20</v>
      </c>
      <c r="F56" s="21">
        <f>+SUMIFS(details!$G:$G,details!$B:$B,Overview!$B55,details!$L:$L,Overview!F$2)</f>
        <v>20</v>
      </c>
      <c r="G56" s="21">
        <f>+SUMIFS(details!$G:$G,details!$B:$B,Overview!$B55,details!$L:$L,Overview!G$2)</f>
        <v>20</v>
      </c>
      <c r="H56" s="21">
        <f>+P56+U56-O56</f>
        <v>20</v>
      </c>
      <c r="I56" s="21">
        <f>+SUMIFS(details!$F:$F,details!$B:$B,Overview!$B55,details!$L:$L,Overview!I$2)</f>
        <v>20</v>
      </c>
      <c r="J56" s="21">
        <f>+SUMIFS(details!$F:$F,details!$B:$B,Overview!$B55,details!$L:$L,Overview!J$2)</f>
        <v>20</v>
      </c>
      <c r="K56" s="21">
        <f>+SUMIFS(details!$F:$F,details!$B:$B,Overview!$B55,details!$L:$L,Overview!K$2)</f>
        <v>20</v>
      </c>
      <c r="L56" s="21">
        <f>+SUMIFS(details!$F:$F,details!$B:$B,Overview!$B55,details!$L:$L,Overview!L$2)</f>
        <v>20</v>
      </c>
      <c r="M56" s="26"/>
      <c r="N56" s="21">
        <f>+SUMIFS(details!$G:$G,details!$B:$B,Overview!$B55,details!$L:$L,Overview!N$2,details!$K:$K,"&lt;="&amp;Settings!$C$4)</f>
        <v>20</v>
      </c>
      <c r="O56" s="21">
        <f>+SUMIFS(details!$F:$F,details!$B:$B,Overview!$B55,details!$L:$L,Overview!O$2,details!$K:$K,"&lt;="&amp;Settings!$C$4)</f>
        <v>20</v>
      </c>
      <c r="P56" s="21">
        <f>+SUMIFS(details!$G:$G,details!$B:$B,Overview!$B55,details!$L:$L,Overview!P$2,details!$K:$K,"&lt;="&amp;Settings!$C$4)</f>
        <v>20</v>
      </c>
      <c r="Q56" s="15">
        <f t="shared" ref="Q56:Q58" si="68">IFERROR(P56/O56-1,"n/a")</f>
        <v>0</v>
      </c>
      <c r="R56" s="15">
        <f t="shared" ref="R56:R58" si="69">IFERROR(P56/N56-1,"n/a")</f>
        <v>0</v>
      </c>
      <c r="S56" s="11"/>
      <c r="T56" s="21">
        <f t="shared" ref="T56:T58" si="70">+G56</f>
        <v>20</v>
      </c>
      <c r="U56" s="21">
        <f>+SUMIFS(details!$F:$F,details!$B:$B,Overview!$B55,details!$L:$L,Overview!U$2)</f>
        <v>20</v>
      </c>
      <c r="V56" s="21">
        <f t="shared" ref="V56:V58" si="71">+H56</f>
        <v>20</v>
      </c>
      <c r="W56" s="15">
        <f t="shared" ref="W56:W58" si="72">IFERROR(V56/U56-1,"n/a")</f>
        <v>0</v>
      </c>
      <c r="X56" s="15">
        <f t="shared" ref="X56:X58" si="73">IFERROR(V56/T56-1,"n/a")</f>
        <v>0</v>
      </c>
    </row>
    <row r="57" spans="2:24">
      <c r="B57" s="12" t="s">
        <v>15</v>
      </c>
      <c r="C57" s="11"/>
      <c r="D57" s="21">
        <f>+SUMIFS(details!$I:$I,details!$B:$B,Overview!$B55,details!$L:$L,Overview!D$2)</f>
        <v>0</v>
      </c>
      <c r="E57" s="21">
        <f>+SUMIFS(details!$I:$I,details!$B:$B,Overview!$B55,details!$L:$L,Overview!E$2)</f>
        <v>0</v>
      </c>
      <c r="F57" s="21">
        <f>+SUMIFS(details!$I:$I,details!$B:$B,Overview!$B55,details!$L:$L,Overview!F$2)</f>
        <v>0</v>
      </c>
      <c r="G57" s="21">
        <f>+SUMIFS(details!$I:$I,details!$B:$B,Overview!$B55,details!$L:$L,Overview!G$2)</f>
        <v>0</v>
      </c>
      <c r="H57" s="21">
        <f>+P57+U57-O57</f>
        <v>0</v>
      </c>
      <c r="I57" s="21">
        <f>+SUMIFS(details!$H:$H,details!$B:$B,Overview!$B55,details!$L:$L,Overview!I$2)</f>
        <v>0</v>
      </c>
      <c r="J57" s="21">
        <f>+SUMIFS(details!$H:$H,details!$B:$B,Overview!$B55,details!$L:$L,Overview!J$2)</f>
        <v>0</v>
      </c>
      <c r="K57" s="21">
        <f>+SUMIFS(details!$H:$H,details!$B:$B,Overview!$B55,details!$L:$L,Overview!K$2)</f>
        <v>0</v>
      </c>
      <c r="L57" s="21">
        <f>+SUMIFS(details!$H:$H,details!$B:$B,Overview!$B55,details!$L:$L,Overview!L$2)</f>
        <v>0</v>
      </c>
      <c r="M57" s="26"/>
      <c r="N57" s="21">
        <f>+SUMIFS(details!$I:$I,details!$B:$B,Overview!$B55,details!$L:$L,Overview!N$2,details!$K:$K,"&lt;="&amp;Settings!$C$4)</f>
        <v>0</v>
      </c>
      <c r="O57" s="21">
        <f>+SUMIFS(details!$H:$H,details!$B:$B,Overview!$B55,details!$L:$L,Overview!O$2,details!$K:$K,"&lt;="&amp;Settings!$C$4)</f>
        <v>0</v>
      </c>
      <c r="P57" s="21">
        <f>+SUMIFS(details!$I:$I,details!$B:$B,Overview!$B55,details!$L:$L,Overview!P$2,details!$K:$K,"&lt;="&amp;Settings!$C$4)</f>
        <v>0</v>
      </c>
      <c r="Q57" s="15" t="str">
        <f t="shared" si="68"/>
        <v>n/a</v>
      </c>
      <c r="R57" s="15" t="str">
        <f t="shared" si="69"/>
        <v>n/a</v>
      </c>
      <c r="S57" s="11"/>
      <c r="T57" s="21">
        <f t="shared" si="70"/>
        <v>0</v>
      </c>
      <c r="U57" s="21">
        <f>+SUMIFS(details!$H:$H,details!$B:$B,Overview!$B55,details!$L:$L,Overview!U$2)</f>
        <v>0</v>
      </c>
      <c r="V57" s="21">
        <f t="shared" si="71"/>
        <v>0</v>
      </c>
      <c r="W57" s="15" t="str">
        <f t="shared" si="72"/>
        <v>n/a</v>
      </c>
      <c r="X57" s="15" t="str">
        <f t="shared" si="73"/>
        <v>n/a</v>
      </c>
    </row>
    <row r="58" spans="2:24">
      <c r="B58" s="12" t="s">
        <v>16</v>
      </c>
      <c r="C58" s="11"/>
      <c r="D58" s="21">
        <f>+COUNTIFS(details!$B:$B,Overview!$B55,details!$L:$L,Overview!D$2)</f>
        <v>20</v>
      </c>
      <c r="E58" s="21">
        <f>+COUNTIFS(details!$B:$B,Overview!$B55,details!$L:$L,Overview!E$2)</f>
        <v>20</v>
      </c>
      <c r="F58" s="21">
        <f>+COUNTIFS(details!$B:$B,Overview!$B55,details!$L:$L,Overview!F$2)</f>
        <v>20</v>
      </c>
      <c r="G58" s="21">
        <f>+COUNTIFS(details!$B:$B,Overview!$B55,details!$L:$L,Overview!G$2)</f>
        <v>20</v>
      </c>
      <c r="H58" s="21">
        <f>+P58+U58-O58</f>
        <v>20</v>
      </c>
      <c r="I58" s="21">
        <f>+COUNTIFS(details!$B:$B,Overview!$B55,details!$L:$L,Overview!I$2)</f>
        <v>20</v>
      </c>
      <c r="J58" s="21">
        <f>+COUNTIFS(details!$B:$B,Overview!$B55,details!$L:$L,Overview!J$2)</f>
        <v>20</v>
      </c>
      <c r="K58" s="21">
        <f>+COUNTIFS(details!$B:$B,Overview!$B55,details!$L:$L,Overview!K$2)</f>
        <v>20</v>
      </c>
      <c r="L58" s="21">
        <f>+COUNTIFS(details!$B:$B,Overview!$B55,details!$L:$L,Overview!L$2)</f>
        <v>20</v>
      </c>
      <c r="M58" s="26"/>
      <c r="N58" s="21">
        <f>+COUNTIFS(details!$B:$B,Overview!$B55,details!$L:$L,Overview!G$2,details!$K:$K,"&lt;="&amp;Settings!$C$4)</f>
        <v>20</v>
      </c>
      <c r="O58" s="21">
        <f>+COUNTIFS(details!$B:$B,Overview!$B55,details!$L:$L,Overview!O$2,details!$K:$K,"&lt;="&amp;Settings!$C$4)</f>
        <v>20</v>
      </c>
      <c r="P58" s="21">
        <f>+COUNTIFS(details!$B:$B,Overview!$B55,details!$L:$L,Overview!I$2,details!$K:$K,"&lt;="&amp;Settings!$C$4)</f>
        <v>20</v>
      </c>
      <c r="Q58" s="15">
        <f t="shared" si="68"/>
        <v>0</v>
      </c>
      <c r="R58" s="15">
        <f t="shared" si="69"/>
        <v>0</v>
      </c>
      <c r="S58" s="11"/>
      <c r="T58" s="21">
        <f t="shared" si="70"/>
        <v>20</v>
      </c>
      <c r="U58" s="21">
        <f>+COUNTIFS(details!$B:$B,Overview!$B55,details!$L:$L,Overview!U$2)</f>
        <v>20</v>
      </c>
      <c r="V58" s="21">
        <f t="shared" si="71"/>
        <v>20</v>
      </c>
      <c r="W58" s="15">
        <f t="shared" si="72"/>
        <v>0</v>
      </c>
      <c r="X58" s="15">
        <f t="shared" si="73"/>
        <v>0</v>
      </c>
    </row>
    <row r="59" spans="2:24">
      <c r="C59" s="11"/>
      <c r="D59" s="21"/>
      <c r="E59" s="21"/>
      <c r="F59" s="21"/>
      <c r="G59" s="21"/>
      <c r="H59" s="21"/>
      <c r="I59" s="21"/>
      <c r="J59" s="21"/>
      <c r="K59" s="21"/>
      <c r="L59" s="21"/>
      <c r="M59" s="26"/>
      <c r="N59" s="21"/>
      <c r="O59" s="21"/>
      <c r="P59" s="21"/>
      <c r="S59" s="11"/>
      <c r="T59" s="21"/>
      <c r="U59" s="21"/>
      <c r="V59" s="21"/>
    </row>
    <row r="60" spans="2:24">
      <c r="B60" s="10" t="str">
        <f>+masterfile!B7</f>
        <v>Newsletter</v>
      </c>
      <c r="C60" s="11"/>
      <c r="D60" s="24"/>
      <c r="E60" s="24"/>
      <c r="F60" s="24"/>
      <c r="G60" s="24"/>
      <c r="H60" s="24"/>
      <c r="I60" s="24"/>
      <c r="J60" s="24"/>
      <c r="K60" s="24"/>
      <c r="L60" s="24"/>
      <c r="M60" s="25"/>
      <c r="N60" s="24"/>
      <c r="O60" s="24"/>
      <c r="P60" s="24"/>
      <c r="Q60" s="14"/>
      <c r="R60" s="14"/>
      <c r="S60" s="11"/>
      <c r="T60" s="24"/>
      <c r="U60" s="24"/>
      <c r="V60" s="24"/>
      <c r="W60" s="14"/>
      <c r="X60" s="14"/>
    </row>
    <row r="61" spans="2:24">
      <c r="B61" s="12" t="s">
        <v>14</v>
      </c>
      <c r="C61" s="11"/>
      <c r="D61" s="21">
        <f>+SUMIFS(details!$G:$G,details!$B:$B,Overview!$B60,details!$L:$L,Overview!D$2)</f>
        <v>23</v>
      </c>
      <c r="E61" s="21">
        <f>+SUMIFS(details!$G:$G,details!$B:$B,Overview!$B60,details!$L:$L,Overview!E$2)</f>
        <v>23</v>
      </c>
      <c r="F61" s="21">
        <f>+SUMIFS(details!$G:$G,details!$B:$B,Overview!$B60,details!$L:$L,Overview!F$2)</f>
        <v>23</v>
      </c>
      <c r="G61" s="21">
        <f>+SUMIFS(details!$G:$G,details!$B:$B,Overview!$B60,details!$L:$L,Overview!G$2)</f>
        <v>23</v>
      </c>
      <c r="H61" s="21">
        <f>+P61+U61-O61</f>
        <v>23</v>
      </c>
      <c r="I61" s="21">
        <f>+SUMIFS(details!$F:$F,details!$B:$B,Overview!$B60,details!$L:$L,Overview!I$2)</f>
        <v>23</v>
      </c>
      <c r="J61" s="21">
        <f>+SUMIFS(details!$F:$F,details!$B:$B,Overview!$B60,details!$L:$L,Overview!J$2)</f>
        <v>23</v>
      </c>
      <c r="K61" s="21">
        <f>+SUMIFS(details!$F:$F,details!$B:$B,Overview!$B60,details!$L:$L,Overview!K$2)</f>
        <v>23</v>
      </c>
      <c r="L61" s="21">
        <f>+SUMIFS(details!$F:$F,details!$B:$B,Overview!$B60,details!$L:$L,Overview!L$2)</f>
        <v>23</v>
      </c>
      <c r="M61" s="26"/>
      <c r="N61" s="21">
        <f>+SUMIFS(details!$G:$G,details!$B:$B,Overview!$B60,details!$L:$L,Overview!N$2,details!$K:$K,"&lt;="&amp;Settings!$C$4)</f>
        <v>23</v>
      </c>
      <c r="O61" s="21">
        <f>+SUMIFS(details!$F:$F,details!$B:$B,Overview!$B60,details!$L:$L,Overview!O$2,details!$K:$K,"&lt;="&amp;Settings!$C$4)</f>
        <v>23</v>
      </c>
      <c r="P61" s="21">
        <f>+SUMIFS(details!$G:$G,details!$B:$B,Overview!$B60,details!$L:$L,Overview!P$2,details!$K:$K,"&lt;="&amp;Settings!$C$4)</f>
        <v>23</v>
      </c>
      <c r="Q61" s="15">
        <f t="shared" ref="Q61:Q63" si="74">IFERROR(P61/O61-1,"n/a")</f>
        <v>0</v>
      </c>
      <c r="R61" s="15">
        <f t="shared" ref="R61:R63" si="75">IFERROR(P61/N61-1,"n/a")</f>
        <v>0</v>
      </c>
      <c r="S61" s="11"/>
      <c r="T61" s="21">
        <f t="shared" ref="T61:T63" si="76">+G61</f>
        <v>23</v>
      </c>
      <c r="U61" s="21">
        <f>+SUMIFS(details!$F:$F,details!$B:$B,Overview!$B60,details!$L:$L,Overview!U$2)</f>
        <v>23</v>
      </c>
      <c r="V61" s="21">
        <f t="shared" ref="V61:V63" si="77">+H61</f>
        <v>23</v>
      </c>
      <c r="W61" s="15">
        <f t="shared" ref="W61:W63" si="78">IFERROR(V61/U61-1,"n/a")</f>
        <v>0</v>
      </c>
      <c r="X61" s="15">
        <f t="shared" ref="X61:X63" si="79">IFERROR(V61/T61-1,"n/a")</f>
        <v>0</v>
      </c>
    </row>
    <row r="62" spans="2:24">
      <c r="B62" s="12" t="s">
        <v>15</v>
      </c>
      <c r="C62" s="11"/>
      <c r="D62" s="21">
        <f>+SUMIFS(details!$I:$I,details!$B:$B,Overview!$B60,details!$L:$L,Overview!D$2)</f>
        <v>0</v>
      </c>
      <c r="E62" s="21">
        <f>+SUMIFS(details!$I:$I,details!$B:$B,Overview!$B60,details!$L:$L,Overview!E$2)</f>
        <v>0</v>
      </c>
      <c r="F62" s="21">
        <f>+SUMIFS(details!$I:$I,details!$B:$B,Overview!$B60,details!$L:$L,Overview!F$2)</f>
        <v>0</v>
      </c>
      <c r="G62" s="21">
        <f>+SUMIFS(details!$I:$I,details!$B:$B,Overview!$B60,details!$L:$L,Overview!G$2)</f>
        <v>0</v>
      </c>
      <c r="H62" s="21">
        <f>+P62+U62-O62</f>
        <v>0</v>
      </c>
      <c r="I62" s="21">
        <f>+SUMIFS(details!$H:$H,details!$B:$B,Overview!$B60,details!$L:$L,Overview!I$2)</f>
        <v>0</v>
      </c>
      <c r="J62" s="21">
        <f>+SUMIFS(details!$H:$H,details!$B:$B,Overview!$B60,details!$L:$L,Overview!J$2)</f>
        <v>0</v>
      </c>
      <c r="K62" s="21">
        <f>+SUMIFS(details!$H:$H,details!$B:$B,Overview!$B60,details!$L:$L,Overview!K$2)</f>
        <v>0</v>
      </c>
      <c r="L62" s="21">
        <f>+SUMIFS(details!$H:$H,details!$B:$B,Overview!$B60,details!$L:$L,Overview!L$2)</f>
        <v>0</v>
      </c>
      <c r="M62" s="26"/>
      <c r="N62" s="21">
        <f>+SUMIFS(details!$I:$I,details!$B:$B,Overview!$B60,details!$L:$L,Overview!N$2,details!$K:$K,"&lt;="&amp;Settings!$C$4)</f>
        <v>0</v>
      </c>
      <c r="O62" s="21">
        <f>+SUMIFS(details!$H:$H,details!$B:$B,Overview!$B60,details!$L:$L,Overview!O$2,details!$K:$K,"&lt;="&amp;Settings!$C$4)</f>
        <v>0</v>
      </c>
      <c r="P62" s="21">
        <f>+SUMIFS(details!$I:$I,details!$B:$B,Overview!$B60,details!$L:$L,Overview!P$2,details!$K:$K,"&lt;="&amp;Settings!$C$4)</f>
        <v>0</v>
      </c>
      <c r="Q62" s="15" t="str">
        <f t="shared" si="74"/>
        <v>n/a</v>
      </c>
      <c r="R62" s="15" t="str">
        <f t="shared" si="75"/>
        <v>n/a</v>
      </c>
      <c r="S62" s="11"/>
      <c r="T62" s="21">
        <f t="shared" si="76"/>
        <v>0</v>
      </c>
      <c r="U62" s="21">
        <f>+SUMIFS(details!$H:$H,details!$B:$B,Overview!$B60,details!$L:$L,Overview!U$2)</f>
        <v>0</v>
      </c>
      <c r="V62" s="21">
        <f t="shared" si="77"/>
        <v>0</v>
      </c>
      <c r="W62" s="15" t="str">
        <f t="shared" si="78"/>
        <v>n/a</v>
      </c>
      <c r="X62" s="15" t="str">
        <f t="shared" si="79"/>
        <v>n/a</v>
      </c>
    </row>
    <row r="63" spans="2:24">
      <c r="B63" s="12" t="s">
        <v>16</v>
      </c>
      <c r="C63" s="11"/>
      <c r="D63" s="21">
        <f>+COUNTIFS(details!$B:$B,Overview!$B60,details!$L:$L,Overview!D$2)</f>
        <v>6</v>
      </c>
      <c r="E63" s="21">
        <f>+COUNTIFS(details!$B:$B,Overview!$B60,details!$L:$L,Overview!E$2)</f>
        <v>6</v>
      </c>
      <c r="F63" s="21">
        <f>+COUNTIFS(details!$B:$B,Overview!$B60,details!$L:$L,Overview!F$2)</f>
        <v>6</v>
      </c>
      <c r="G63" s="21">
        <f>+COUNTIFS(details!$B:$B,Overview!$B60,details!$L:$L,Overview!G$2)</f>
        <v>6</v>
      </c>
      <c r="H63" s="21">
        <f>+P63+U63-O63</f>
        <v>6</v>
      </c>
      <c r="I63" s="21">
        <f>+COUNTIFS(details!$B:$B,Overview!$B60,details!$L:$L,Overview!I$2)</f>
        <v>6</v>
      </c>
      <c r="J63" s="21">
        <f>+COUNTIFS(details!$B:$B,Overview!$B60,details!$L:$L,Overview!J$2)</f>
        <v>6</v>
      </c>
      <c r="K63" s="21">
        <f>+COUNTIFS(details!$B:$B,Overview!$B60,details!$L:$L,Overview!K$2)</f>
        <v>6</v>
      </c>
      <c r="L63" s="21">
        <f>+COUNTIFS(details!$B:$B,Overview!$B60,details!$L:$L,Overview!L$2)</f>
        <v>6</v>
      </c>
      <c r="M63" s="26"/>
      <c r="N63" s="21">
        <f>+COUNTIFS(details!$B:$B,Overview!$B60,details!$L:$L,Overview!G$2,details!$K:$K,"&lt;="&amp;Settings!$C$4)</f>
        <v>6</v>
      </c>
      <c r="O63" s="21">
        <f>+COUNTIFS(details!$B:$B,Overview!$B60,details!$L:$L,Overview!O$2,details!$K:$K,"&lt;="&amp;Settings!$C$4)</f>
        <v>6</v>
      </c>
      <c r="P63" s="21">
        <f>+COUNTIFS(details!$B:$B,Overview!$B60,details!$L:$L,Overview!I$2,details!$K:$K,"&lt;="&amp;Settings!$C$4)</f>
        <v>6</v>
      </c>
      <c r="Q63" s="15">
        <f t="shared" si="74"/>
        <v>0</v>
      </c>
      <c r="R63" s="15">
        <f t="shared" si="75"/>
        <v>0</v>
      </c>
      <c r="S63" s="11"/>
      <c r="T63" s="21">
        <f t="shared" si="76"/>
        <v>6</v>
      </c>
      <c r="U63" s="21">
        <f>+COUNTIFS(details!$B:$B,Overview!$B60,details!$L:$L,Overview!U$2)</f>
        <v>6</v>
      </c>
      <c r="V63" s="21">
        <f t="shared" si="77"/>
        <v>6</v>
      </c>
      <c r="W63" s="15">
        <f t="shared" si="78"/>
        <v>0</v>
      </c>
      <c r="X63" s="15">
        <f t="shared" si="79"/>
        <v>0</v>
      </c>
    </row>
    <row r="64" spans="2:24">
      <c r="C64" s="11"/>
      <c r="D64" s="21"/>
      <c r="E64" s="21"/>
      <c r="F64" s="21"/>
      <c r="G64" s="21"/>
      <c r="H64" s="21"/>
      <c r="I64" s="21"/>
      <c r="J64" s="21"/>
      <c r="K64" s="21"/>
      <c r="L64" s="21"/>
      <c r="M64" s="26"/>
      <c r="N64" s="21"/>
      <c r="O64" s="21"/>
      <c r="P64" s="21"/>
      <c r="S64" s="11"/>
      <c r="T64" s="21"/>
      <c r="U64" s="21"/>
      <c r="V64" s="21"/>
    </row>
    <row r="65" spans="2:24">
      <c r="B65" s="10" t="str">
        <f>+masterfile!B8</f>
        <v>Catalog</v>
      </c>
      <c r="C65" s="11"/>
      <c r="D65" s="24"/>
      <c r="E65" s="24"/>
      <c r="F65" s="24"/>
      <c r="G65" s="24"/>
      <c r="H65" s="24"/>
      <c r="I65" s="24"/>
      <c r="J65" s="24"/>
      <c r="K65" s="24"/>
      <c r="L65" s="24"/>
      <c r="M65" s="25"/>
      <c r="N65" s="24"/>
      <c r="O65" s="24"/>
      <c r="P65" s="24"/>
      <c r="Q65" s="14"/>
      <c r="R65" s="14"/>
      <c r="S65" s="11"/>
      <c r="T65" s="24"/>
      <c r="U65" s="24"/>
      <c r="V65" s="24"/>
      <c r="W65" s="14"/>
      <c r="X65" s="14"/>
    </row>
    <row r="66" spans="2:24">
      <c r="B66" s="12" t="s">
        <v>14</v>
      </c>
      <c r="C66" s="11"/>
      <c r="D66" s="21">
        <f>+SUMIFS(details!$G:$G,details!$B:$B,Overview!$B65,details!$L:$L,Overview!D$2)</f>
        <v>125</v>
      </c>
      <c r="E66" s="21">
        <f>+SUMIFS(details!$G:$G,details!$B:$B,Overview!$B65,details!$L:$L,Overview!E$2)</f>
        <v>125</v>
      </c>
      <c r="F66" s="21">
        <f>+SUMIFS(details!$G:$G,details!$B:$B,Overview!$B65,details!$L:$L,Overview!F$2)</f>
        <v>125</v>
      </c>
      <c r="G66" s="21">
        <f>+SUMIFS(details!$G:$G,details!$B:$B,Overview!$B65,details!$L:$L,Overview!G$2)</f>
        <v>125</v>
      </c>
      <c r="H66" s="21">
        <f>+P66+U66-O66</f>
        <v>125</v>
      </c>
      <c r="I66" s="21">
        <f>+SUMIFS(details!$F:$F,details!$B:$B,Overview!$B65,details!$L:$L,Overview!I$2)</f>
        <v>125</v>
      </c>
      <c r="J66" s="21">
        <f>+SUMIFS(details!$F:$F,details!$B:$B,Overview!$B65,details!$L:$L,Overview!J$2)</f>
        <v>125</v>
      </c>
      <c r="K66" s="21">
        <f>+SUMIFS(details!$F:$F,details!$B:$B,Overview!$B65,details!$L:$L,Overview!K$2)</f>
        <v>125</v>
      </c>
      <c r="L66" s="21">
        <f>+SUMIFS(details!$F:$F,details!$B:$B,Overview!$B65,details!$L:$L,Overview!L$2)</f>
        <v>125</v>
      </c>
      <c r="M66" s="26"/>
      <c r="N66" s="21">
        <f>+SUMIFS(details!$G:$G,details!$B:$B,Overview!$B65,details!$L:$L,Overview!N$2,details!$K:$K,"&lt;="&amp;Settings!$C$4)</f>
        <v>125</v>
      </c>
      <c r="O66" s="21">
        <f>+SUMIFS(details!$F:$F,details!$B:$B,Overview!$B65,details!$L:$L,Overview!O$2,details!$K:$K,"&lt;="&amp;Settings!$C$4)</f>
        <v>125</v>
      </c>
      <c r="P66" s="21">
        <f>+SUMIFS(details!$G:$G,details!$B:$B,Overview!$B65,details!$L:$L,Overview!P$2,details!$K:$K,"&lt;="&amp;Settings!$C$4)</f>
        <v>125</v>
      </c>
      <c r="Q66" s="15">
        <f t="shared" ref="Q66:Q68" si="80">IFERROR(P66/O66-1,"n/a")</f>
        <v>0</v>
      </c>
      <c r="R66" s="15">
        <f t="shared" ref="R66:R68" si="81">IFERROR(P66/N66-1,"n/a")</f>
        <v>0</v>
      </c>
      <c r="S66" s="11"/>
      <c r="T66" s="21">
        <f t="shared" ref="T66:T68" si="82">+G66</f>
        <v>125</v>
      </c>
      <c r="U66" s="21">
        <f>+SUMIFS(details!$F:$F,details!$B:$B,Overview!$B65,details!$L:$L,Overview!U$2)</f>
        <v>125</v>
      </c>
      <c r="V66" s="21">
        <f t="shared" ref="V66:V68" si="83">+H66</f>
        <v>125</v>
      </c>
      <c r="W66" s="15">
        <f t="shared" ref="W66:W68" si="84">IFERROR(V66/U66-1,"n/a")</f>
        <v>0</v>
      </c>
      <c r="X66" s="15">
        <f t="shared" ref="X66:X68" si="85">IFERROR(V66/T66-1,"n/a")</f>
        <v>0</v>
      </c>
    </row>
    <row r="67" spans="2:24">
      <c r="B67" s="12" t="s">
        <v>15</v>
      </c>
      <c r="C67" s="11"/>
      <c r="D67" s="21">
        <f>+SUMIFS(details!$I:$I,details!$B:$B,Overview!$B65,details!$L:$L,Overview!D$2)</f>
        <v>325</v>
      </c>
      <c r="E67" s="21">
        <f>+SUMIFS(details!$I:$I,details!$B:$B,Overview!$B65,details!$L:$L,Overview!E$2)</f>
        <v>325</v>
      </c>
      <c r="F67" s="21">
        <f>+SUMIFS(details!$I:$I,details!$B:$B,Overview!$B65,details!$L:$L,Overview!F$2)</f>
        <v>325</v>
      </c>
      <c r="G67" s="21">
        <f>+SUMIFS(details!$I:$I,details!$B:$B,Overview!$B65,details!$L:$L,Overview!G$2)</f>
        <v>325</v>
      </c>
      <c r="H67" s="21">
        <f>+P67+U67-O67</f>
        <v>325</v>
      </c>
      <c r="I67" s="21">
        <f>+SUMIFS(details!$H:$H,details!$B:$B,Overview!$B65,details!$L:$L,Overview!I$2)</f>
        <v>325</v>
      </c>
      <c r="J67" s="21">
        <f>+SUMIFS(details!$H:$H,details!$B:$B,Overview!$B65,details!$L:$L,Overview!J$2)</f>
        <v>325</v>
      </c>
      <c r="K67" s="21">
        <f>+SUMIFS(details!$H:$H,details!$B:$B,Overview!$B65,details!$L:$L,Overview!K$2)</f>
        <v>325</v>
      </c>
      <c r="L67" s="21">
        <f>+SUMIFS(details!$H:$H,details!$B:$B,Overview!$B65,details!$L:$L,Overview!L$2)</f>
        <v>325</v>
      </c>
      <c r="M67" s="26"/>
      <c r="N67" s="21">
        <f>+SUMIFS(details!$I:$I,details!$B:$B,Overview!$B65,details!$L:$L,Overview!N$2,details!$K:$K,"&lt;="&amp;Settings!$C$4)</f>
        <v>325</v>
      </c>
      <c r="O67" s="21">
        <f>+SUMIFS(details!$H:$H,details!$B:$B,Overview!$B65,details!$L:$L,Overview!O$2,details!$K:$K,"&lt;="&amp;Settings!$C$4)</f>
        <v>325</v>
      </c>
      <c r="P67" s="21">
        <f>+SUMIFS(details!$I:$I,details!$B:$B,Overview!$B65,details!$L:$L,Overview!P$2,details!$K:$K,"&lt;="&amp;Settings!$C$4)</f>
        <v>325</v>
      </c>
      <c r="Q67" s="15">
        <f t="shared" si="80"/>
        <v>0</v>
      </c>
      <c r="R67" s="15">
        <f t="shared" si="81"/>
        <v>0</v>
      </c>
      <c r="S67" s="11"/>
      <c r="T67" s="21">
        <f t="shared" si="82"/>
        <v>325</v>
      </c>
      <c r="U67" s="21">
        <f>+SUMIFS(details!$H:$H,details!$B:$B,Overview!$B65,details!$L:$L,Overview!U$2)</f>
        <v>325</v>
      </c>
      <c r="V67" s="21">
        <f t="shared" si="83"/>
        <v>325</v>
      </c>
      <c r="W67" s="15">
        <f t="shared" si="84"/>
        <v>0</v>
      </c>
      <c r="X67" s="15">
        <f t="shared" si="85"/>
        <v>0</v>
      </c>
    </row>
    <row r="68" spans="2:24">
      <c r="B68" s="12" t="s">
        <v>16</v>
      </c>
      <c r="C68" s="11"/>
      <c r="D68" s="21">
        <f>+COUNTIFS(details!$B:$B,Overview!$B65,details!$L:$L,Overview!D$2)</f>
        <v>5</v>
      </c>
      <c r="E68" s="21">
        <f>+COUNTIFS(details!$B:$B,Overview!$B65,details!$L:$L,Overview!E$2)</f>
        <v>5</v>
      </c>
      <c r="F68" s="21">
        <f>+COUNTIFS(details!$B:$B,Overview!$B65,details!$L:$L,Overview!F$2)</f>
        <v>5</v>
      </c>
      <c r="G68" s="21">
        <f>+COUNTIFS(details!$B:$B,Overview!$B65,details!$L:$L,Overview!G$2)</f>
        <v>5</v>
      </c>
      <c r="H68" s="21">
        <f>+P68+U68-O68</f>
        <v>5</v>
      </c>
      <c r="I68" s="21">
        <f>+COUNTIFS(details!$B:$B,Overview!$B65,details!$L:$L,Overview!I$2)</f>
        <v>5</v>
      </c>
      <c r="J68" s="21">
        <f>+COUNTIFS(details!$B:$B,Overview!$B65,details!$L:$L,Overview!J$2)</f>
        <v>5</v>
      </c>
      <c r="K68" s="21">
        <f>+COUNTIFS(details!$B:$B,Overview!$B65,details!$L:$L,Overview!K$2)</f>
        <v>5</v>
      </c>
      <c r="L68" s="21">
        <f>+COUNTIFS(details!$B:$B,Overview!$B65,details!$L:$L,Overview!L$2)</f>
        <v>5</v>
      </c>
      <c r="M68" s="26"/>
      <c r="N68" s="21">
        <f>+COUNTIFS(details!$B:$B,Overview!$B65,details!$L:$L,Overview!G$2,details!$K:$K,"&lt;="&amp;Settings!$C$4)</f>
        <v>5</v>
      </c>
      <c r="O68" s="21">
        <f>+COUNTIFS(details!$B:$B,Overview!$B65,details!$L:$L,Overview!O$2,details!$K:$K,"&lt;="&amp;Settings!$C$4)</f>
        <v>5</v>
      </c>
      <c r="P68" s="21">
        <f>+COUNTIFS(details!$B:$B,Overview!$B65,details!$L:$L,Overview!I$2,details!$K:$K,"&lt;="&amp;Settings!$C$4)</f>
        <v>5</v>
      </c>
      <c r="Q68" s="15">
        <f t="shared" si="80"/>
        <v>0</v>
      </c>
      <c r="R68" s="15">
        <f t="shared" si="81"/>
        <v>0</v>
      </c>
      <c r="S68" s="11"/>
      <c r="T68" s="21">
        <f t="shared" si="82"/>
        <v>5</v>
      </c>
      <c r="U68" s="21">
        <f>+COUNTIFS(details!$B:$B,Overview!$B65,details!$L:$L,Overview!U$2)</f>
        <v>5</v>
      </c>
      <c r="V68" s="21">
        <f t="shared" si="83"/>
        <v>5</v>
      </c>
      <c r="W68" s="15">
        <f t="shared" si="84"/>
        <v>0</v>
      </c>
      <c r="X68" s="15">
        <f t="shared" si="85"/>
        <v>0</v>
      </c>
    </row>
    <row r="69" spans="2:24">
      <c r="C69" s="11"/>
      <c r="D69" s="21"/>
      <c r="E69" s="21"/>
      <c r="F69" s="21"/>
      <c r="G69" s="21"/>
      <c r="H69" s="21"/>
      <c r="I69" s="21"/>
      <c r="J69" s="21"/>
      <c r="K69" s="21"/>
      <c r="L69" s="21"/>
      <c r="M69" s="26"/>
      <c r="N69" s="21"/>
      <c r="O69" s="21"/>
      <c r="P69" s="21"/>
      <c r="S69" s="11"/>
      <c r="T69" s="21"/>
      <c r="U69" s="21"/>
      <c r="V69" s="21"/>
    </row>
    <row r="70" spans="2:24">
      <c r="B70" s="10" t="str">
        <f>+masterfile!B9</f>
        <v>Flyer</v>
      </c>
      <c r="C70" s="11"/>
      <c r="D70" s="24"/>
      <c r="E70" s="24"/>
      <c r="F70" s="24"/>
      <c r="G70" s="24"/>
      <c r="H70" s="24"/>
      <c r="I70" s="24"/>
      <c r="J70" s="24"/>
      <c r="K70" s="24"/>
      <c r="L70" s="24"/>
      <c r="M70" s="25"/>
      <c r="N70" s="24"/>
      <c r="O70" s="24"/>
      <c r="P70" s="24"/>
      <c r="Q70" s="14"/>
      <c r="R70" s="14"/>
      <c r="S70" s="11"/>
      <c r="T70" s="24"/>
      <c r="U70" s="24"/>
      <c r="V70" s="24"/>
      <c r="W70" s="14"/>
      <c r="X70" s="14"/>
    </row>
    <row r="71" spans="2:24">
      <c r="B71" s="12" t="s">
        <v>14</v>
      </c>
      <c r="C71" s="11"/>
      <c r="D71" s="21">
        <f>+SUMIFS(details!$G:$G,details!$B:$B,Overview!$B70,details!$L:$L,Overview!D$2)</f>
        <v>125</v>
      </c>
      <c r="E71" s="21">
        <f>+SUMIFS(details!$G:$G,details!$B:$B,Overview!$B70,details!$L:$L,Overview!E$2)</f>
        <v>125</v>
      </c>
      <c r="F71" s="21">
        <f>+SUMIFS(details!$G:$G,details!$B:$B,Overview!$B70,details!$L:$L,Overview!F$2)</f>
        <v>125</v>
      </c>
      <c r="G71" s="21">
        <f>+SUMIFS(details!$G:$G,details!$B:$B,Overview!$B70,details!$L:$L,Overview!G$2)</f>
        <v>125</v>
      </c>
      <c r="H71" s="21">
        <f>+P71+U71-O71</f>
        <v>125</v>
      </c>
      <c r="I71" s="21">
        <f>+SUMIFS(details!$F:$F,details!$B:$B,Overview!$B70,details!$L:$L,Overview!I$2)</f>
        <v>125</v>
      </c>
      <c r="J71" s="21">
        <f>+SUMIFS(details!$F:$F,details!$B:$B,Overview!$B70,details!$L:$L,Overview!J$2)</f>
        <v>125</v>
      </c>
      <c r="K71" s="21">
        <f>+SUMIFS(details!$F:$F,details!$B:$B,Overview!$B70,details!$L:$L,Overview!K$2)</f>
        <v>125</v>
      </c>
      <c r="L71" s="21">
        <f>+SUMIFS(details!$F:$F,details!$B:$B,Overview!$B70,details!$L:$L,Overview!L$2)</f>
        <v>125</v>
      </c>
      <c r="M71" s="26"/>
      <c r="N71" s="21">
        <f>+SUMIFS(details!$G:$G,details!$B:$B,Overview!$B70,details!$L:$L,Overview!N$2,details!$K:$K,"&lt;="&amp;Settings!$C$4)</f>
        <v>125</v>
      </c>
      <c r="O71" s="21">
        <f>+SUMIFS(details!$F:$F,details!$B:$B,Overview!$B70,details!$L:$L,Overview!O$2,details!$K:$K,"&lt;="&amp;Settings!$C$4)</f>
        <v>125</v>
      </c>
      <c r="P71" s="21">
        <f>+SUMIFS(details!$G:$G,details!$B:$B,Overview!$B70,details!$L:$L,Overview!P$2,details!$K:$K,"&lt;="&amp;Settings!$C$4)</f>
        <v>125</v>
      </c>
      <c r="Q71" s="15">
        <f t="shared" ref="Q71:Q73" si="86">IFERROR(P71/O71-1,"n/a")</f>
        <v>0</v>
      </c>
      <c r="R71" s="15">
        <f t="shared" ref="R71:R73" si="87">IFERROR(P71/N71-1,"n/a")</f>
        <v>0</v>
      </c>
      <c r="S71" s="11"/>
      <c r="T71" s="21">
        <f t="shared" ref="T71:T73" si="88">+G71</f>
        <v>125</v>
      </c>
      <c r="U71" s="21">
        <f>+SUMIFS(details!$F:$F,details!$B:$B,Overview!$B70,details!$L:$L,Overview!U$2)</f>
        <v>125</v>
      </c>
      <c r="V71" s="21">
        <f t="shared" ref="V71:V73" si="89">+H71</f>
        <v>125</v>
      </c>
      <c r="W71" s="15">
        <f t="shared" ref="W71:W73" si="90">IFERROR(V71/U71-1,"n/a")</f>
        <v>0</v>
      </c>
      <c r="X71" s="15">
        <f t="shared" ref="X71:X73" si="91">IFERROR(V71/T71-1,"n/a")</f>
        <v>0</v>
      </c>
    </row>
    <row r="72" spans="2:24">
      <c r="B72" s="12" t="s">
        <v>15</v>
      </c>
      <c r="C72" s="11"/>
      <c r="D72" s="21">
        <f>+SUMIFS(details!$I:$I,details!$B:$B,Overview!$B70,details!$L:$L,Overview!D$2)</f>
        <v>325</v>
      </c>
      <c r="E72" s="21">
        <f>+SUMIFS(details!$I:$I,details!$B:$B,Overview!$B70,details!$L:$L,Overview!E$2)</f>
        <v>325</v>
      </c>
      <c r="F72" s="21">
        <f>+SUMIFS(details!$I:$I,details!$B:$B,Overview!$B70,details!$L:$L,Overview!F$2)</f>
        <v>325</v>
      </c>
      <c r="G72" s="21">
        <f>+SUMIFS(details!$I:$I,details!$B:$B,Overview!$B70,details!$L:$L,Overview!G$2)</f>
        <v>325</v>
      </c>
      <c r="H72" s="21">
        <f>+P72+U72-O72</f>
        <v>325</v>
      </c>
      <c r="I72" s="21">
        <f>+SUMIFS(details!$H:$H,details!$B:$B,Overview!$B70,details!$L:$L,Overview!I$2)</f>
        <v>325</v>
      </c>
      <c r="J72" s="21">
        <f>+SUMIFS(details!$H:$H,details!$B:$B,Overview!$B70,details!$L:$L,Overview!J$2)</f>
        <v>325</v>
      </c>
      <c r="K72" s="21">
        <f>+SUMIFS(details!$H:$H,details!$B:$B,Overview!$B70,details!$L:$L,Overview!K$2)</f>
        <v>325</v>
      </c>
      <c r="L72" s="21">
        <f>+SUMIFS(details!$H:$H,details!$B:$B,Overview!$B70,details!$L:$L,Overview!L$2)</f>
        <v>325</v>
      </c>
      <c r="M72" s="26"/>
      <c r="N72" s="21">
        <f>+SUMIFS(details!$I:$I,details!$B:$B,Overview!$B70,details!$L:$L,Overview!N$2,details!$K:$K,"&lt;="&amp;Settings!$C$4)</f>
        <v>325</v>
      </c>
      <c r="O72" s="21">
        <f>+SUMIFS(details!$H:$H,details!$B:$B,Overview!$B70,details!$L:$L,Overview!O$2,details!$K:$K,"&lt;="&amp;Settings!$C$4)</f>
        <v>325</v>
      </c>
      <c r="P72" s="21">
        <f>+SUMIFS(details!$I:$I,details!$B:$B,Overview!$B70,details!$L:$L,Overview!P$2,details!$K:$K,"&lt;="&amp;Settings!$C$4)</f>
        <v>325</v>
      </c>
      <c r="Q72" s="15">
        <f t="shared" si="86"/>
        <v>0</v>
      </c>
      <c r="R72" s="15">
        <f t="shared" si="87"/>
        <v>0</v>
      </c>
      <c r="S72" s="11"/>
      <c r="T72" s="21">
        <f t="shared" si="88"/>
        <v>325</v>
      </c>
      <c r="U72" s="21">
        <f>+SUMIFS(details!$H:$H,details!$B:$B,Overview!$B70,details!$L:$L,Overview!U$2)</f>
        <v>325</v>
      </c>
      <c r="V72" s="21">
        <f t="shared" si="89"/>
        <v>325</v>
      </c>
      <c r="W72" s="15">
        <f t="shared" si="90"/>
        <v>0</v>
      </c>
      <c r="X72" s="15">
        <f t="shared" si="91"/>
        <v>0</v>
      </c>
    </row>
    <row r="73" spans="2:24">
      <c r="B73" s="12" t="s">
        <v>16</v>
      </c>
      <c r="C73" s="11"/>
      <c r="D73" s="21">
        <f>+COUNTIFS(details!$B:$B,Overview!$B70,details!$L:$L,Overview!D$2)</f>
        <v>5</v>
      </c>
      <c r="E73" s="21">
        <f>+COUNTIFS(details!$B:$B,Overview!$B70,details!$L:$L,Overview!E$2)</f>
        <v>5</v>
      </c>
      <c r="F73" s="21">
        <f>+COUNTIFS(details!$B:$B,Overview!$B70,details!$L:$L,Overview!F$2)</f>
        <v>5</v>
      </c>
      <c r="G73" s="21">
        <f>+COUNTIFS(details!$B:$B,Overview!$B70,details!$L:$L,Overview!G$2)</f>
        <v>5</v>
      </c>
      <c r="H73" s="21">
        <f>+P73+U73-O73</f>
        <v>5</v>
      </c>
      <c r="I73" s="21">
        <f>+COUNTIFS(details!$B:$B,Overview!$B70,details!$L:$L,Overview!I$2)</f>
        <v>5</v>
      </c>
      <c r="J73" s="21">
        <f>+COUNTIFS(details!$B:$B,Overview!$B70,details!$L:$L,Overview!J$2)</f>
        <v>5</v>
      </c>
      <c r="K73" s="21">
        <f>+COUNTIFS(details!$B:$B,Overview!$B70,details!$L:$L,Overview!K$2)</f>
        <v>5</v>
      </c>
      <c r="L73" s="21">
        <f>+COUNTIFS(details!$B:$B,Overview!$B70,details!$L:$L,Overview!L$2)</f>
        <v>5</v>
      </c>
      <c r="M73" s="26"/>
      <c r="N73" s="21">
        <f>+COUNTIFS(details!$B:$B,Overview!$B70,details!$L:$L,Overview!G$2,details!$K:$K,"&lt;="&amp;Settings!$C$4)</f>
        <v>5</v>
      </c>
      <c r="O73" s="21">
        <f>+COUNTIFS(details!$B:$B,Overview!$B70,details!$L:$L,Overview!O$2,details!$K:$K,"&lt;="&amp;Settings!$C$4)</f>
        <v>5</v>
      </c>
      <c r="P73" s="21">
        <f>+COUNTIFS(details!$B:$B,Overview!$B70,details!$L:$L,Overview!I$2,details!$K:$K,"&lt;="&amp;Settings!$C$4)</f>
        <v>5</v>
      </c>
      <c r="Q73" s="15">
        <f t="shared" si="86"/>
        <v>0</v>
      </c>
      <c r="R73" s="15">
        <f t="shared" si="87"/>
        <v>0</v>
      </c>
      <c r="S73" s="11"/>
      <c r="T73" s="21">
        <f t="shared" si="88"/>
        <v>5</v>
      </c>
      <c r="U73" s="21">
        <f>+COUNTIFS(details!$B:$B,Overview!$B70,details!$L:$L,Overview!U$2)</f>
        <v>5</v>
      </c>
      <c r="V73" s="21">
        <f t="shared" si="89"/>
        <v>5</v>
      </c>
      <c r="W73" s="15">
        <f t="shared" si="90"/>
        <v>0</v>
      </c>
      <c r="X73" s="15">
        <f t="shared" si="91"/>
        <v>0</v>
      </c>
    </row>
    <row r="74" spans="2:24">
      <c r="C74" s="11"/>
      <c r="D74" s="21"/>
      <c r="E74" s="21"/>
      <c r="F74" s="21"/>
      <c r="G74" s="21"/>
      <c r="H74" s="21"/>
      <c r="I74" s="21"/>
      <c r="J74" s="21"/>
      <c r="K74" s="21"/>
      <c r="L74" s="21"/>
      <c r="M74" s="26"/>
      <c r="N74" s="21"/>
      <c r="O74" s="21"/>
      <c r="P74" s="21"/>
      <c r="S74" s="11"/>
      <c r="T74" s="21"/>
      <c r="U74" s="21"/>
      <c r="V74" s="21"/>
    </row>
    <row r="75" spans="2:24">
      <c r="B75" s="10" t="str">
        <f>+masterfile!B10</f>
        <v>Merchandise</v>
      </c>
      <c r="C75" s="11"/>
      <c r="D75" s="24"/>
      <c r="E75" s="24"/>
      <c r="F75" s="24"/>
      <c r="G75" s="24"/>
      <c r="H75" s="24"/>
      <c r="I75" s="24"/>
      <c r="J75" s="24"/>
      <c r="K75" s="24"/>
      <c r="L75" s="24"/>
      <c r="M75" s="25"/>
      <c r="N75" s="24"/>
      <c r="O75" s="24"/>
      <c r="P75" s="24"/>
      <c r="Q75" s="14"/>
      <c r="R75" s="14"/>
      <c r="S75" s="11"/>
      <c r="T75" s="24"/>
      <c r="U75" s="24"/>
      <c r="V75" s="24"/>
      <c r="W75" s="14"/>
      <c r="X75" s="14"/>
    </row>
    <row r="76" spans="2:24">
      <c r="B76" s="12" t="s">
        <v>14</v>
      </c>
      <c r="C76" s="11"/>
      <c r="D76" s="21">
        <f>+SUMIFS(details!$G:$G,details!$B:$B,Overview!$B75,details!$L:$L,Overview!D$2)</f>
        <v>100</v>
      </c>
      <c r="E76" s="21">
        <f>+SUMIFS(details!$G:$G,details!$B:$B,Overview!$B75,details!$L:$L,Overview!E$2)</f>
        <v>100</v>
      </c>
      <c r="F76" s="21">
        <f>+SUMIFS(details!$G:$G,details!$B:$B,Overview!$B75,details!$L:$L,Overview!F$2)</f>
        <v>100</v>
      </c>
      <c r="G76" s="21">
        <f>+SUMIFS(details!$G:$G,details!$B:$B,Overview!$B75,details!$L:$L,Overview!G$2)</f>
        <v>100</v>
      </c>
      <c r="H76" s="21">
        <f>+P76+U76-O76</f>
        <v>100</v>
      </c>
      <c r="I76" s="21">
        <f>+SUMIFS(details!$F:$F,details!$B:$B,Overview!$B75,details!$L:$L,Overview!I$2)</f>
        <v>100</v>
      </c>
      <c r="J76" s="21">
        <f>+SUMIFS(details!$F:$F,details!$B:$B,Overview!$B75,details!$L:$L,Overview!J$2)</f>
        <v>100</v>
      </c>
      <c r="K76" s="21">
        <f>+SUMIFS(details!$F:$F,details!$B:$B,Overview!$B75,details!$L:$L,Overview!K$2)</f>
        <v>100</v>
      </c>
      <c r="L76" s="21">
        <f>+SUMIFS(details!$F:$F,details!$B:$B,Overview!$B75,details!$L:$L,Overview!L$2)</f>
        <v>100</v>
      </c>
      <c r="M76" s="26"/>
      <c r="N76" s="21">
        <f>+SUMIFS(details!$G:$G,details!$B:$B,Overview!$B75,details!$L:$L,Overview!N$2,details!$K:$K,"&lt;="&amp;Settings!$C$4)</f>
        <v>100</v>
      </c>
      <c r="O76" s="21">
        <f>+SUMIFS(details!$F:$F,details!$B:$B,Overview!$B75,details!$L:$L,Overview!O$2,details!$K:$K,"&lt;="&amp;Settings!$C$4)</f>
        <v>100</v>
      </c>
      <c r="P76" s="21">
        <f>+SUMIFS(details!$G:$G,details!$B:$B,Overview!$B75,details!$L:$L,Overview!P$2,details!$K:$K,"&lt;="&amp;Settings!$C$4)</f>
        <v>100</v>
      </c>
      <c r="Q76" s="15">
        <f t="shared" ref="Q76:Q78" si="92">IFERROR(P76/O76-1,"n/a")</f>
        <v>0</v>
      </c>
      <c r="R76" s="15">
        <f t="shared" ref="R76:R78" si="93">IFERROR(P76/N76-1,"n/a")</f>
        <v>0</v>
      </c>
      <c r="S76" s="11"/>
      <c r="T76" s="21">
        <f t="shared" ref="T76:T78" si="94">+G76</f>
        <v>100</v>
      </c>
      <c r="U76" s="21">
        <f>+SUMIFS(details!$F:$F,details!$B:$B,Overview!$B75,details!$L:$L,Overview!U$2)</f>
        <v>100</v>
      </c>
      <c r="V76" s="21">
        <f t="shared" ref="V76:V78" si="95">+H76</f>
        <v>100</v>
      </c>
      <c r="W76" s="15">
        <f t="shared" ref="W76:W78" si="96">IFERROR(V76/U76-1,"n/a")</f>
        <v>0</v>
      </c>
      <c r="X76" s="15">
        <f t="shared" ref="X76:X78" si="97">IFERROR(V76/T76-1,"n/a")</f>
        <v>0</v>
      </c>
    </row>
    <row r="77" spans="2:24">
      <c r="B77" s="12" t="s">
        <v>15</v>
      </c>
      <c r="C77" s="11"/>
      <c r="D77" s="21">
        <f>+SUMIFS(details!$I:$I,details!$B:$B,Overview!$B75,details!$L:$L,Overview!D$2)</f>
        <v>250</v>
      </c>
      <c r="E77" s="21">
        <f>+SUMIFS(details!$I:$I,details!$B:$B,Overview!$B75,details!$L:$L,Overview!E$2)</f>
        <v>250</v>
      </c>
      <c r="F77" s="21">
        <f>+SUMIFS(details!$I:$I,details!$B:$B,Overview!$B75,details!$L:$L,Overview!F$2)</f>
        <v>250</v>
      </c>
      <c r="G77" s="21">
        <f>+SUMIFS(details!$I:$I,details!$B:$B,Overview!$B75,details!$L:$L,Overview!G$2)</f>
        <v>250</v>
      </c>
      <c r="H77" s="21">
        <f>+P77+U77-O77</f>
        <v>250</v>
      </c>
      <c r="I77" s="21">
        <f>+SUMIFS(details!$H:$H,details!$B:$B,Overview!$B75,details!$L:$L,Overview!I$2)</f>
        <v>250</v>
      </c>
      <c r="J77" s="21">
        <f>+SUMIFS(details!$H:$H,details!$B:$B,Overview!$B75,details!$L:$L,Overview!J$2)</f>
        <v>250</v>
      </c>
      <c r="K77" s="21">
        <f>+SUMIFS(details!$H:$H,details!$B:$B,Overview!$B75,details!$L:$L,Overview!K$2)</f>
        <v>250</v>
      </c>
      <c r="L77" s="21">
        <f>+SUMIFS(details!$H:$H,details!$B:$B,Overview!$B75,details!$L:$L,Overview!L$2)</f>
        <v>250</v>
      </c>
      <c r="M77" s="26"/>
      <c r="N77" s="21">
        <f>+SUMIFS(details!$I:$I,details!$B:$B,Overview!$B75,details!$L:$L,Overview!N$2,details!$K:$K,"&lt;="&amp;Settings!$C$4)</f>
        <v>250</v>
      </c>
      <c r="O77" s="21">
        <f>+SUMIFS(details!$H:$H,details!$B:$B,Overview!$B75,details!$L:$L,Overview!O$2,details!$K:$K,"&lt;="&amp;Settings!$C$4)</f>
        <v>250</v>
      </c>
      <c r="P77" s="21">
        <f>+SUMIFS(details!$I:$I,details!$B:$B,Overview!$B75,details!$L:$L,Overview!P$2,details!$K:$K,"&lt;="&amp;Settings!$C$4)</f>
        <v>250</v>
      </c>
      <c r="Q77" s="15">
        <f t="shared" si="92"/>
        <v>0</v>
      </c>
      <c r="R77" s="15">
        <f t="shared" si="93"/>
        <v>0</v>
      </c>
      <c r="S77" s="11"/>
      <c r="T77" s="21">
        <f t="shared" si="94"/>
        <v>250</v>
      </c>
      <c r="U77" s="21">
        <f>+SUMIFS(details!$H:$H,details!$B:$B,Overview!$B75,details!$L:$L,Overview!U$2)</f>
        <v>250</v>
      </c>
      <c r="V77" s="21">
        <f t="shared" si="95"/>
        <v>250</v>
      </c>
      <c r="W77" s="15">
        <f t="shared" si="96"/>
        <v>0</v>
      </c>
      <c r="X77" s="15">
        <f t="shared" si="97"/>
        <v>0</v>
      </c>
    </row>
    <row r="78" spans="2:24">
      <c r="B78" s="12" t="s">
        <v>16</v>
      </c>
      <c r="C78" s="11"/>
      <c r="D78" s="21">
        <f>+COUNTIFS(details!$B:$B,Overview!$B75,details!$L:$L,Overview!D$2)</f>
        <v>1</v>
      </c>
      <c r="E78" s="21">
        <f>+COUNTIFS(details!$B:$B,Overview!$B75,details!$L:$L,Overview!E$2)</f>
        <v>1</v>
      </c>
      <c r="F78" s="21">
        <f>+COUNTIFS(details!$B:$B,Overview!$B75,details!$L:$L,Overview!F$2)</f>
        <v>1</v>
      </c>
      <c r="G78" s="21">
        <f>+COUNTIFS(details!$B:$B,Overview!$B75,details!$L:$L,Overview!G$2)</f>
        <v>1</v>
      </c>
      <c r="H78" s="21">
        <f>+P78+U78-O78</f>
        <v>1</v>
      </c>
      <c r="I78" s="21">
        <f>+COUNTIFS(details!$B:$B,Overview!$B75,details!$L:$L,Overview!I$2)</f>
        <v>1</v>
      </c>
      <c r="J78" s="21">
        <f>+COUNTIFS(details!$B:$B,Overview!$B75,details!$L:$L,Overview!J$2)</f>
        <v>1</v>
      </c>
      <c r="K78" s="21">
        <f>+COUNTIFS(details!$B:$B,Overview!$B75,details!$L:$L,Overview!K$2)</f>
        <v>1</v>
      </c>
      <c r="L78" s="21">
        <f>+COUNTIFS(details!$B:$B,Overview!$B75,details!$L:$L,Overview!L$2)</f>
        <v>1</v>
      </c>
      <c r="M78" s="26"/>
      <c r="N78" s="21">
        <f>+COUNTIFS(details!$B:$B,Overview!$B75,details!$L:$L,Overview!G$2,details!$K:$K,"&lt;="&amp;Settings!$C$4)</f>
        <v>1</v>
      </c>
      <c r="O78" s="21">
        <f>+COUNTIFS(details!$B:$B,Overview!$B75,details!$L:$L,Overview!O$2,details!$K:$K,"&lt;="&amp;Settings!$C$4)</f>
        <v>1</v>
      </c>
      <c r="P78" s="21">
        <f>+COUNTIFS(details!$B:$B,Overview!$B75,details!$L:$L,Overview!I$2,details!$K:$K,"&lt;="&amp;Settings!$C$4)</f>
        <v>1</v>
      </c>
      <c r="Q78" s="15">
        <f t="shared" si="92"/>
        <v>0</v>
      </c>
      <c r="R78" s="15">
        <f t="shared" si="93"/>
        <v>0</v>
      </c>
      <c r="S78" s="11"/>
      <c r="T78" s="21">
        <f t="shared" si="94"/>
        <v>1</v>
      </c>
      <c r="U78" s="21">
        <f>+COUNTIFS(details!$B:$B,Overview!$B75,details!$L:$L,Overview!U$2)</f>
        <v>1</v>
      </c>
      <c r="V78" s="21">
        <f t="shared" si="95"/>
        <v>1</v>
      </c>
      <c r="W78" s="15">
        <f t="shared" si="96"/>
        <v>0</v>
      </c>
      <c r="X78" s="15">
        <f t="shared" si="97"/>
        <v>0</v>
      </c>
    </row>
    <row r="79" spans="2:24">
      <c r="C79" s="11"/>
      <c r="D79" s="21"/>
      <c r="E79" s="21"/>
      <c r="F79" s="21"/>
      <c r="G79" s="21"/>
      <c r="H79" s="21"/>
      <c r="I79" s="21"/>
      <c r="J79" s="21"/>
      <c r="K79" s="21"/>
      <c r="L79" s="21"/>
      <c r="M79" s="26"/>
      <c r="N79" s="21"/>
      <c r="O79" s="21"/>
      <c r="P79" s="21"/>
      <c r="S79" s="11"/>
      <c r="T79" s="21"/>
      <c r="U79" s="21"/>
      <c r="V79" s="21"/>
    </row>
    <row r="80" spans="2:24">
      <c r="B80" s="10" t="str">
        <f>+masterfile!B11</f>
        <v>Trade fair</v>
      </c>
      <c r="C80" s="11"/>
      <c r="D80" s="24"/>
      <c r="E80" s="24"/>
      <c r="F80" s="24"/>
      <c r="G80" s="24"/>
      <c r="H80" s="24"/>
      <c r="I80" s="24"/>
      <c r="J80" s="24"/>
      <c r="K80" s="24"/>
      <c r="L80" s="24"/>
      <c r="M80" s="25"/>
      <c r="N80" s="24"/>
      <c r="O80" s="24"/>
      <c r="P80" s="24"/>
      <c r="Q80" s="14"/>
      <c r="R80" s="14"/>
      <c r="S80" s="11"/>
      <c r="T80" s="24"/>
      <c r="U80" s="24"/>
      <c r="V80" s="24"/>
      <c r="W80" s="14"/>
      <c r="X80" s="14"/>
    </row>
    <row r="81" spans="2:24">
      <c r="B81" s="12" t="s">
        <v>14</v>
      </c>
      <c r="C81" s="11"/>
      <c r="D81" s="21">
        <f>+SUMIFS(details!$G:$G,details!$B:$B,Overview!$B80,details!$L:$L,Overview!D$2)</f>
        <v>200</v>
      </c>
      <c r="E81" s="21">
        <f>+SUMIFS(details!$G:$G,details!$B:$B,Overview!$B80,details!$L:$L,Overview!E$2)</f>
        <v>200</v>
      </c>
      <c r="F81" s="21">
        <f>+SUMIFS(details!$G:$G,details!$B:$B,Overview!$B80,details!$L:$L,Overview!F$2)</f>
        <v>200</v>
      </c>
      <c r="G81" s="21">
        <f>+SUMIFS(details!$G:$G,details!$B:$B,Overview!$B80,details!$L:$L,Overview!G$2)</f>
        <v>200</v>
      </c>
      <c r="H81" s="21">
        <f>+P81+U81-O81</f>
        <v>200</v>
      </c>
      <c r="I81" s="21">
        <f>+SUMIFS(details!$F:$F,details!$B:$B,Overview!$B80,details!$L:$L,Overview!I$2)</f>
        <v>200</v>
      </c>
      <c r="J81" s="21">
        <f>+SUMIFS(details!$F:$F,details!$B:$B,Overview!$B80,details!$L:$L,Overview!J$2)</f>
        <v>200</v>
      </c>
      <c r="K81" s="21">
        <f>+SUMIFS(details!$F:$F,details!$B:$B,Overview!$B80,details!$L:$L,Overview!K$2)</f>
        <v>200</v>
      </c>
      <c r="L81" s="21">
        <f>+SUMIFS(details!$F:$F,details!$B:$B,Overview!$B80,details!$L:$L,Overview!L$2)</f>
        <v>200</v>
      </c>
      <c r="M81" s="26"/>
      <c r="N81" s="21">
        <f>+SUMIFS(details!$G:$G,details!$B:$B,Overview!$B80,details!$L:$L,Overview!N$2,details!$K:$K,"&lt;="&amp;Settings!$C$4)</f>
        <v>200</v>
      </c>
      <c r="O81" s="21">
        <f>+SUMIFS(details!$F:$F,details!$B:$B,Overview!$B80,details!$L:$L,Overview!O$2,details!$K:$K,"&lt;="&amp;Settings!$C$4)</f>
        <v>200</v>
      </c>
      <c r="P81" s="21">
        <f>+SUMIFS(details!$G:$G,details!$B:$B,Overview!$B80,details!$L:$L,Overview!P$2,details!$K:$K,"&lt;="&amp;Settings!$C$4)</f>
        <v>200</v>
      </c>
      <c r="Q81" s="15">
        <f t="shared" ref="Q81:Q83" si="98">IFERROR(P81/O81-1,"n/a")</f>
        <v>0</v>
      </c>
      <c r="R81" s="15">
        <f t="shared" ref="R81:R83" si="99">IFERROR(P81/N81-1,"n/a")</f>
        <v>0</v>
      </c>
      <c r="S81" s="11"/>
      <c r="T81" s="21">
        <f t="shared" ref="T81:T83" si="100">+G81</f>
        <v>200</v>
      </c>
      <c r="U81" s="21">
        <f>+SUMIFS(details!$F:$F,details!$B:$B,Overview!$B80,details!$L:$L,Overview!U$2)</f>
        <v>200</v>
      </c>
      <c r="V81" s="21">
        <f t="shared" ref="V81:V83" si="101">+H81</f>
        <v>200</v>
      </c>
      <c r="W81" s="15">
        <f t="shared" ref="W81:W83" si="102">IFERROR(V81/U81-1,"n/a")</f>
        <v>0</v>
      </c>
      <c r="X81" s="15">
        <f t="shared" ref="X81:X83" si="103">IFERROR(V81/T81-1,"n/a")</f>
        <v>0</v>
      </c>
    </row>
    <row r="82" spans="2:24">
      <c r="B82" s="12" t="s">
        <v>15</v>
      </c>
      <c r="C82" s="11"/>
      <c r="D82" s="21">
        <f>+SUMIFS(details!$I:$I,details!$B:$B,Overview!$B80,details!$L:$L,Overview!D$2)</f>
        <v>75</v>
      </c>
      <c r="E82" s="21">
        <f>+SUMIFS(details!$I:$I,details!$B:$B,Overview!$B80,details!$L:$L,Overview!E$2)</f>
        <v>75</v>
      </c>
      <c r="F82" s="21">
        <f>+SUMIFS(details!$I:$I,details!$B:$B,Overview!$B80,details!$L:$L,Overview!F$2)</f>
        <v>75</v>
      </c>
      <c r="G82" s="21">
        <f>+SUMIFS(details!$I:$I,details!$B:$B,Overview!$B80,details!$L:$L,Overview!G$2)</f>
        <v>75</v>
      </c>
      <c r="H82" s="21">
        <f>+P82+U82-O82</f>
        <v>75</v>
      </c>
      <c r="I82" s="21">
        <f>+SUMIFS(details!$H:$H,details!$B:$B,Overview!$B80,details!$L:$L,Overview!I$2)</f>
        <v>75</v>
      </c>
      <c r="J82" s="21">
        <f>+SUMIFS(details!$H:$H,details!$B:$B,Overview!$B80,details!$L:$L,Overview!J$2)</f>
        <v>75</v>
      </c>
      <c r="K82" s="21">
        <f>+SUMIFS(details!$H:$H,details!$B:$B,Overview!$B80,details!$L:$L,Overview!K$2)</f>
        <v>75</v>
      </c>
      <c r="L82" s="21">
        <f>+SUMIFS(details!$H:$H,details!$B:$B,Overview!$B80,details!$L:$L,Overview!L$2)</f>
        <v>75</v>
      </c>
      <c r="M82" s="26"/>
      <c r="N82" s="21">
        <f>+SUMIFS(details!$I:$I,details!$B:$B,Overview!$B80,details!$L:$L,Overview!N$2,details!$K:$K,"&lt;="&amp;Settings!$C$4)</f>
        <v>75</v>
      </c>
      <c r="O82" s="21">
        <f>+SUMIFS(details!$H:$H,details!$B:$B,Overview!$B80,details!$L:$L,Overview!O$2,details!$K:$K,"&lt;="&amp;Settings!$C$4)</f>
        <v>75</v>
      </c>
      <c r="P82" s="21">
        <f>+SUMIFS(details!$I:$I,details!$B:$B,Overview!$B80,details!$L:$L,Overview!P$2,details!$K:$K,"&lt;="&amp;Settings!$C$4)</f>
        <v>75</v>
      </c>
      <c r="Q82" s="15">
        <f t="shared" si="98"/>
        <v>0</v>
      </c>
      <c r="R82" s="15">
        <f t="shared" si="99"/>
        <v>0</v>
      </c>
      <c r="S82" s="11"/>
      <c r="T82" s="21">
        <f t="shared" si="100"/>
        <v>75</v>
      </c>
      <c r="U82" s="21">
        <f>+SUMIFS(details!$H:$H,details!$B:$B,Overview!$B80,details!$L:$L,Overview!U$2)</f>
        <v>75</v>
      </c>
      <c r="V82" s="21">
        <f t="shared" si="101"/>
        <v>75</v>
      </c>
      <c r="W82" s="15">
        <f t="shared" si="102"/>
        <v>0</v>
      </c>
      <c r="X82" s="15">
        <f t="shared" si="103"/>
        <v>0</v>
      </c>
    </row>
    <row r="83" spans="2:24">
      <c r="B83" s="12" t="s">
        <v>16</v>
      </c>
      <c r="C83" s="11"/>
      <c r="D83" s="21">
        <f>+COUNTIFS(details!$B:$B,Overview!$B80,details!$L:$L,Overview!D$2)</f>
        <v>2</v>
      </c>
      <c r="E83" s="21">
        <f>+COUNTIFS(details!$B:$B,Overview!$B80,details!$L:$L,Overview!E$2)</f>
        <v>2</v>
      </c>
      <c r="F83" s="21">
        <f>+COUNTIFS(details!$B:$B,Overview!$B80,details!$L:$L,Overview!F$2)</f>
        <v>2</v>
      </c>
      <c r="G83" s="21">
        <f>+COUNTIFS(details!$B:$B,Overview!$B80,details!$L:$L,Overview!G$2)</f>
        <v>2</v>
      </c>
      <c r="H83" s="21">
        <f>+P83+U83-O83</f>
        <v>2</v>
      </c>
      <c r="I83" s="21">
        <f>+COUNTIFS(details!$B:$B,Overview!$B80,details!$L:$L,Overview!I$2)</f>
        <v>2</v>
      </c>
      <c r="J83" s="21">
        <f>+COUNTIFS(details!$B:$B,Overview!$B80,details!$L:$L,Overview!J$2)</f>
        <v>2</v>
      </c>
      <c r="K83" s="21">
        <f>+COUNTIFS(details!$B:$B,Overview!$B80,details!$L:$L,Overview!K$2)</f>
        <v>2</v>
      </c>
      <c r="L83" s="21">
        <f>+COUNTIFS(details!$B:$B,Overview!$B80,details!$L:$L,Overview!L$2)</f>
        <v>2</v>
      </c>
      <c r="M83" s="26"/>
      <c r="N83" s="21">
        <f>+COUNTIFS(details!$B:$B,Overview!$B80,details!$L:$L,Overview!G$2,details!$K:$K,"&lt;="&amp;Settings!$C$4)</f>
        <v>2</v>
      </c>
      <c r="O83" s="21">
        <f>+COUNTIFS(details!$B:$B,Overview!$B80,details!$L:$L,Overview!O$2,details!$K:$K,"&lt;="&amp;Settings!$C$4)</f>
        <v>2</v>
      </c>
      <c r="P83" s="21">
        <f>+COUNTIFS(details!$B:$B,Overview!$B80,details!$L:$L,Overview!I$2,details!$K:$K,"&lt;="&amp;Settings!$C$4)</f>
        <v>2</v>
      </c>
      <c r="Q83" s="15">
        <f t="shared" si="98"/>
        <v>0</v>
      </c>
      <c r="R83" s="15">
        <f t="shared" si="99"/>
        <v>0</v>
      </c>
      <c r="S83" s="11"/>
      <c r="T83" s="21">
        <f t="shared" si="100"/>
        <v>2</v>
      </c>
      <c r="U83" s="21">
        <f>+COUNTIFS(details!$B:$B,Overview!$B80,details!$L:$L,Overview!U$2)</f>
        <v>2</v>
      </c>
      <c r="V83" s="21">
        <f t="shared" si="101"/>
        <v>2</v>
      </c>
      <c r="W83" s="15">
        <f t="shared" si="102"/>
        <v>0</v>
      </c>
      <c r="X83" s="15">
        <f t="shared" si="103"/>
        <v>0</v>
      </c>
    </row>
    <row r="84" spans="2:24">
      <c r="C84" s="11"/>
      <c r="D84" s="21"/>
      <c r="E84" s="21"/>
      <c r="F84" s="21"/>
      <c r="G84" s="21"/>
      <c r="H84" s="21"/>
      <c r="I84" s="21"/>
      <c r="J84" s="21"/>
      <c r="K84" s="21"/>
      <c r="L84" s="21"/>
      <c r="M84" s="26"/>
      <c r="N84" s="21"/>
      <c r="O84" s="21"/>
      <c r="P84" s="21"/>
      <c r="S84" s="11"/>
      <c r="T84" s="21"/>
      <c r="U84" s="21"/>
      <c r="V84" s="21"/>
    </row>
    <row r="85" spans="2:24">
      <c r="B85" s="10" t="str">
        <f>+masterfile!B12</f>
        <v>Seminar</v>
      </c>
      <c r="C85" s="11"/>
      <c r="D85" s="24"/>
      <c r="E85" s="24"/>
      <c r="F85" s="24"/>
      <c r="G85" s="24"/>
      <c r="H85" s="24"/>
      <c r="I85" s="24"/>
      <c r="J85" s="24"/>
      <c r="K85" s="24"/>
      <c r="L85" s="24"/>
      <c r="M85" s="25"/>
      <c r="N85" s="24"/>
      <c r="O85" s="24"/>
      <c r="P85" s="24"/>
      <c r="Q85" s="14"/>
      <c r="R85" s="14"/>
      <c r="S85" s="11"/>
      <c r="T85" s="24"/>
      <c r="U85" s="24"/>
      <c r="V85" s="24"/>
      <c r="W85" s="14"/>
      <c r="X85" s="14"/>
    </row>
    <row r="86" spans="2:24">
      <c r="B86" s="12" t="s">
        <v>14</v>
      </c>
      <c r="D86" s="21">
        <f>+SUMIFS(details!$G:$G,details!$B:$B,Overview!$B85,details!$L:$L,Overview!D$2)</f>
        <v>400</v>
      </c>
      <c r="E86" s="21">
        <f>+SUMIFS(details!$G:$G,details!$B:$B,Overview!$B85,details!$L:$L,Overview!E$2)</f>
        <v>400</v>
      </c>
      <c r="F86" s="21">
        <f>+SUMIFS(details!$G:$G,details!$B:$B,Overview!$B85,details!$L:$L,Overview!F$2)</f>
        <v>400</v>
      </c>
      <c r="G86" s="21">
        <f>+SUMIFS(details!$G:$G,details!$B:$B,Overview!$B85,details!$L:$L,Overview!G$2)</f>
        <v>400</v>
      </c>
      <c r="H86" s="21">
        <f>+P86+U86-O86</f>
        <v>400</v>
      </c>
      <c r="I86" s="21">
        <f>+SUMIFS(details!$F:$F,details!$B:$B,Overview!$B85,details!$L:$L,Overview!I$2)</f>
        <v>400</v>
      </c>
      <c r="J86" s="21">
        <f>+SUMIFS(details!$F:$F,details!$B:$B,Overview!$B85,details!$L:$L,Overview!J$2)</f>
        <v>400</v>
      </c>
      <c r="K86" s="21">
        <f>+SUMIFS(details!$F:$F,details!$B:$B,Overview!$B85,details!$L:$L,Overview!K$2)</f>
        <v>400</v>
      </c>
      <c r="L86" s="21">
        <f>+SUMIFS(details!$F:$F,details!$B:$B,Overview!$B85,details!$L:$L,Overview!L$2)</f>
        <v>400</v>
      </c>
      <c r="M86" s="22"/>
      <c r="N86" s="21">
        <f>+SUMIFS(details!$G:$G,details!$B:$B,Overview!$B85,details!$L:$L,Overview!N$2,details!$K:$K,"&lt;="&amp;Settings!$C$4)</f>
        <v>400</v>
      </c>
      <c r="O86" s="21">
        <f>+SUMIFS(details!$F:$F,details!$B:$B,Overview!$B85,details!$L:$L,Overview!O$2,details!$K:$K,"&lt;="&amp;Settings!$C$4)</f>
        <v>400</v>
      </c>
      <c r="P86" s="21">
        <f>+SUMIFS(details!$G:$G,details!$B:$B,Overview!$B85,details!$L:$L,Overview!P$2,details!$K:$K,"&lt;="&amp;Settings!$C$4)</f>
        <v>400</v>
      </c>
      <c r="Q86" s="15">
        <f t="shared" ref="Q86:Q88" si="104">IFERROR(P86/O86-1,"n/a")</f>
        <v>0</v>
      </c>
      <c r="R86" s="15">
        <f t="shared" ref="R86:R88" si="105">IFERROR(P86/N86-1,"n/a")</f>
        <v>0</v>
      </c>
      <c r="T86" s="21">
        <f t="shared" ref="T86:T88" si="106">+G86</f>
        <v>400</v>
      </c>
      <c r="U86" s="21">
        <f>+SUMIFS(details!$F:$F,details!$B:$B,Overview!$B85,details!$L:$L,Overview!U$2)</f>
        <v>400</v>
      </c>
      <c r="V86" s="21">
        <f t="shared" ref="V86:V88" si="107">+H86</f>
        <v>400</v>
      </c>
      <c r="W86" s="15">
        <f t="shared" ref="W86:W88" si="108">IFERROR(V86/U86-1,"n/a")</f>
        <v>0</v>
      </c>
      <c r="X86" s="15">
        <f t="shared" ref="X86:X88" si="109">IFERROR(V86/T86-1,"n/a")</f>
        <v>0</v>
      </c>
    </row>
    <row r="87" spans="2:24">
      <c r="B87" s="12" t="s">
        <v>15</v>
      </c>
      <c r="C87" s="11"/>
      <c r="D87" s="21">
        <f>+SUMIFS(details!$I:$I,details!$B:$B,Overview!$B85,details!$L:$L,Overview!D$2)</f>
        <v>700</v>
      </c>
      <c r="E87" s="21">
        <f>+SUMIFS(details!$I:$I,details!$B:$B,Overview!$B85,details!$L:$L,Overview!E$2)</f>
        <v>700</v>
      </c>
      <c r="F87" s="21">
        <f>+SUMIFS(details!$I:$I,details!$B:$B,Overview!$B85,details!$L:$L,Overview!F$2)</f>
        <v>700</v>
      </c>
      <c r="G87" s="21">
        <f>+SUMIFS(details!$I:$I,details!$B:$B,Overview!$B85,details!$L:$L,Overview!G$2)</f>
        <v>700</v>
      </c>
      <c r="H87" s="21">
        <f>+P87+U87-O87</f>
        <v>700</v>
      </c>
      <c r="I87" s="21">
        <f>+SUMIFS(details!$H:$H,details!$B:$B,Overview!$B85,details!$L:$L,Overview!I$2)</f>
        <v>700</v>
      </c>
      <c r="J87" s="21">
        <f>+SUMIFS(details!$H:$H,details!$B:$B,Overview!$B85,details!$L:$L,Overview!J$2)</f>
        <v>700</v>
      </c>
      <c r="K87" s="21">
        <f>+SUMIFS(details!$H:$H,details!$B:$B,Overview!$B85,details!$L:$L,Overview!K$2)</f>
        <v>700</v>
      </c>
      <c r="L87" s="21">
        <f>+SUMIFS(details!$H:$H,details!$B:$B,Overview!$B85,details!$L:$L,Overview!L$2)</f>
        <v>700</v>
      </c>
      <c r="M87" s="26"/>
      <c r="N87" s="21">
        <f>+SUMIFS(details!$I:$I,details!$B:$B,Overview!$B85,details!$L:$L,Overview!N$2,details!$K:$K,"&lt;="&amp;Settings!$C$4)</f>
        <v>700</v>
      </c>
      <c r="O87" s="21">
        <f>+SUMIFS(details!$H:$H,details!$B:$B,Overview!$B85,details!$L:$L,Overview!O$2,details!$K:$K,"&lt;="&amp;Settings!$C$4)</f>
        <v>700</v>
      </c>
      <c r="P87" s="21">
        <f>+SUMIFS(details!$I:$I,details!$B:$B,Overview!$B85,details!$L:$L,Overview!P$2,details!$K:$K,"&lt;="&amp;Settings!$C$4)</f>
        <v>700</v>
      </c>
      <c r="Q87" s="15">
        <f t="shared" si="104"/>
        <v>0</v>
      </c>
      <c r="R87" s="15">
        <f t="shared" si="105"/>
        <v>0</v>
      </c>
      <c r="S87" s="11"/>
      <c r="T87" s="21">
        <f t="shared" si="106"/>
        <v>700</v>
      </c>
      <c r="U87" s="21">
        <f>+SUMIFS(details!$H:$H,details!$B:$B,Overview!$B85,details!$L:$L,Overview!U$2)</f>
        <v>700</v>
      </c>
      <c r="V87" s="21">
        <f t="shared" si="107"/>
        <v>700</v>
      </c>
      <c r="W87" s="15">
        <f t="shared" si="108"/>
        <v>0</v>
      </c>
      <c r="X87" s="15">
        <f t="shared" si="109"/>
        <v>0</v>
      </c>
    </row>
    <row r="88" spans="2:24">
      <c r="B88" s="12" t="s">
        <v>16</v>
      </c>
      <c r="C88" s="11"/>
      <c r="D88" s="21">
        <f>+COUNTIFS(details!$B:$B,Overview!$B85,details!$L:$L,Overview!D$2)</f>
        <v>4</v>
      </c>
      <c r="E88" s="21">
        <f>+COUNTIFS(details!$B:$B,Overview!$B85,details!$L:$L,Overview!E$2)</f>
        <v>4</v>
      </c>
      <c r="F88" s="21">
        <f>+COUNTIFS(details!$B:$B,Overview!$B85,details!$L:$L,Overview!F$2)</f>
        <v>4</v>
      </c>
      <c r="G88" s="21">
        <f>+COUNTIFS(details!$B:$B,Overview!$B85,details!$L:$L,Overview!G$2)</f>
        <v>4</v>
      </c>
      <c r="H88" s="21">
        <f>+P88+U88-O88</f>
        <v>4</v>
      </c>
      <c r="I88" s="21">
        <f>+COUNTIFS(details!$B:$B,Overview!$B85,details!$L:$L,Overview!I$2)</f>
        <v>4</v>
      </c>
      <c r="J88" s="21">
        <f>+COUNTIFS(details!$B:$B,Overview!$B85,details!$L:$L,Overview!J$2)</f>
        <v>4</v>
      </c>
      <c r="K88" s="21">
        <f>+COUNTIFS(details!$B:$B,Overview!$B85,details!$L:$L,Overview!K$2)</f>
        <v>4</v>
      </c>
      <c r="L88" s="21">
        <f>+COUNTIFS(details!$B:$B,Overview!$B85,details!$L:$L,Overview!L$2)</f>
        <v>4</v>
      </c>
      <c r="M88" s="26"/>
      <c r="N88" s="21">
        <f>+COUNTIFS(details!$B:$B,Overview!$B85,details!$L:$L,Overview!G$2,details!$K:$K,"&lt;="&amp;Settings!$C$4)</f>
        <v>4</v>
      </c>
      <c r="O88" s="21">
        <f>+COUNTIFS(details!$B:$B,Overview!$B85,details!$L:$L,Overview!O$2,details!$K:$K,"&lt;="&amp;Settings!$C$4)</f>
        <v>4</v>
      </c>
      <c r="P88" s="21">
        <f>+COUNTIFS(details!$B:$B,Overview!$B85,details!$L:$L,Overview!I$2,details!$K:$K,"&lt;="&amp;Settings!$C$4)</f>
        <v>4</v>
      </c>
      <c r="Q88" s="15">
        <f t="shared" si="104"/>
        <v>0</v>
      </c>
      <c r="R88" s="15">
        <f t="shared" si="105"/>
        <v>0</v>
      </c>
      <c r="S88" s="11"/>
      <c r="T88" s="21">
        <f t="shared" si="106"/>
        <v>4</v>
      </c>
      <c r="U88" s="21">
        <f>+COUNTIFS(details!$B:$B,Overview!$B85,details!$L:$L,Overview!U$2)</f>
        <v>4</v>
      </c>
      <c r="V88" s="21">
        <f t="shared" si="107"/>
        <v>4</v>
      </c>
      <c r="W88" s="15">
        <f t="shared" si="108"/>
        <v>0</v>
      </c>
      <c r="X88" s="15">
        <f t="shared" si="109"/>
        <v>0</v>
      </c>
    </row>
    <row r="89" spans="2:24">
      <c r="C89" s="11"/>
      <c r="D89" s="21"/>
      <c r="E89" s="21"/>
      <c r="F89" s="21"/>
      <c r="G89" s="21"/>
      <c r="H89" s="21"/>
      <c r="I89" s="21"/>
      <c r="J89" s="21"/>
      <c r="K89" s="21"/>
      <c r="L89" s="21"/>
      <c r="M89" s="26"/>
      <c r="N89" s="21"/>
      <c r="O89" s="21"/>
      <c r="P89" s="21"/>
      <c r="S89" s="11"/>
      <c r="T89" s="21"/>
      <c r="U89" s="21"/>
      <c r="V89" s="21"/>
    </row>
    <row r="90" spans="2:24">
      <c r="B90" s="10" t="s">
        <v>49</v>
      </c>
      <c r="C90" s="11"/>
      <c r="D90" s="24"/>
      <c r="E90" s="24"/>
      <c r="F90" s="24"/>
      <c r="G90" s="24"/>
      <c r="H90" s="24"/>
      <c r="I90" s="24"/>
      <c r="J90" s="24"/>
      <c r="K90" s="24"/>
      <c r="L90" s="24"/>
      <c r="M90" s="25"/>
      <c r="N90" s="24"/>
      <c r="O90" s="24"/>
      <c r="P90" s="24"/>
      <c r="Q90" s="14"/>
      <c r="R90" s="14"/>
      <c r="S90" s="11"/>
      <c r="T90" s="24"/>
      <c r="U90" s="24"/>
      <c r="V90" s="24"/>
      <c r="W90" s="14"/>
      <c r="X90" s="14"/>
    </row>
    <row r="91" spans="2:24">
      <c r="B91" s="12" t="s">
        <v>14</v>
      </c>
      <c r="C91" s="11"/>
      <c r="D91" s="21">
        <f>+D36+D41+D46+D51+D56+D61+D66+D71+D76+D81+D86</f>
        <v>1617</v>
      </c>
      <c r="E91" s="21">
        <f t="shared" ref="E91:L92" si="110">+E36+E41+E46+E51+E56+E61+E66+E71+E76+E81+E86</f>
        <v>1617</v>
      </c>
      <c r="F91" s="21">
        <f t="shared" si="110"/>
        <v>1617</v>
      </c>
      <c r="G91" s="21">
        <f t="shared" si="110"/>
        <v>1617</v>
      </c>
      <c r="H91" s="21">
        <f t="shared" si="110"/>
        <v>1617</v>
      </c>
      <c r="I91" s="21">
        <f t="shared" si="110"/>
        <v>1617</v>
      </c>
      <c r="J91" s="21">
        <f t="shared" si="110"/>
        <v>1617</v>
      </c>
      <c r="K91" s="21">
        <f t="shared" si="110"/>
        <v>1617</v>
      </c>
      <c r="L91" s="21">
        <f t="shared" si="110"/>
        <v>1617</v>
      </c>
      <c r="M91" s="26"/>
      <c r="N91" s="21">
        <f t="shared" ref="N91:P92" si="111">+N36+N41+N46+N51+N56+N61+N66+N71+N76+N81+N86</f>
        <v>1617</v>
      </c>
      <c r="O91" s="21">
        <f t="shared" si="111"/>
        <v>1592</v>
      </c>
      <c r="P91" s="21">
        <f t="shared" si="111"/>
        <v>1617</v>
      </c>
      <c r="Q91" s="15">
        <f t="shared" ref="Q91:Q93" si="112">IFERROR(P91/O91-1,"n/a")</f>
        <v>1.5703517587939642E-2</v>
      </c>
      <c r="R91" s="15">
        <f t="shared" ref="R91:R93" si="113">IFERROR(P91/N91-1,"n/a")</f>
        <v>0</v>
      </c>
      <c r="S91" s="11"/>
      <c r="T91" s="21">
        <f t="shared" ref="T91:U91" si="114">+T36+T41+T46+T51+T56+T61+T66+T71+T76+T81+T86</f>
        <v>1617</v>
      </c>
      <c r="U91" s="21">
        <f t="shared" si="114"/>
        <v>1592</v>
      </c>
      <c r="V91" s="21">
        <f t="shared" ref="V91" si="115">+V36+V41+V46+V51+V56+V61+V66+V71+V76+V81+V86</f>
        <v>1617</v>
      </c>
      <c r="W91" s="15">
        <f t="shared" ref="W91:W93" si="116">IFERROR(V91/U91-1,"n/a")</f>
        <v>1.5703517587939642E-2</v>
      </c>
      <c r="X91" s="15">
        <f t="shared" ref="X91:X93" si="117">IFERROR(V91/T91-1,"n/a")</f>
        <v>0</v>
      </c>
    </row>
    <row r="92" spans="2:24">
      <c r="B92" s="12" t="s">
        <v>15</v>
      </c>
      <c r="C92" s="11"/>
      <c r="D92" s="21">
        <f>+D37+D42+D47+D52+D57+D62+D67+D72+D77+D82+D87</f>
        <v>9055</v>
      </c>
      <c r="E92" s="21">
        <f t="shared" si="110"/>
        <v>9055</v>
      </c>
      <c r="F92" s="21">
        <f t="shared" si="110"/>
        <v>9055</v>
      </c>
      <c r="G92" s="21">
        <f t="shared" si="110"/>
        <v>9055</v>
      </c>
      <c r="H92" s="21">
        <f t="shared" si="110"/>
        <v>9060</v>
      </c>
      <c r="I92" s="21">
        <f t="shared" si="110"/>
        <v>9055</v>
      </c>
      <c r="J92" s="21">
        <f t="shared" si="110"/>
        <v>9055</v>
      </c>
      <c r="K92" s="21">
        <f t="shared" si="110"/>
        <v>9055</v>
      </c>
      <c r="L92" s="21">
        <f t="shared" si="110"/>
        <v>9055</v>
      </c>
      <c r="M92" s="26"/>
      <c r="N92" s="21">
        <f t="shared" ref="N92:O92" si="118">+N37+N42+N47+N52+N57+N62+N67+N72+N77+N82+N87</f>
        <v>9055</v>
      </c>
      <c r="O92" s="21">
        <f t="shared" si="118"/>
        <v>9055</v>
      </c>
      <c r="P92" s="21">
        <f t="shared" si="111"/>
        <v>9060</v>
      </c>
      <c r="Q92" s="15">
        <f t="shared" si="112"/>
        <v>5.5218111540589199E-4</v>
      </c>
      <c r="R92" s="15">
        <f t="shared" si="113"/>
        <v>5.5218111540589199E-4</v>
      </c>
      <c r="S92" s="11"/>
      <c r="T92" s="21">
        <f t="shared" ref="T92:U92" si="119">+T37+T42+T47+T52+T57+T62+T67+T72+T77+T82+T87</f>
        <v>9055</v>
      </c>
      <c r="U92" s="21">
        <f t="shared" si="119"/>
        <v>9055</v>
      </c>
      <c r="V92" s="21">
        <f t="shared" ref="V92:V93" si="120">+V37+V42+V47+V52+V57+V62+V67+V72+V77+V82+V87</f>
        <v>9060</v>
      </c>
      <c r="W92" s="15">
        <f t="shared" si="116"/>
        <v>5.5218111540589199E-4</v>
      </c>
      <c r="X92" s="15">
        <f t="shared" si="117"/>
        <v>5.5218111540589199E-4</v>
      </c>
    </row>
    <row r="93" spans="2:24">
      <c r="B93" s="12" t="s">
        <v>16</v>
      </c>
      <c r="C93" s="11"/>
      <c r="D93" s="21">
        <f>+D38+D43+D48+D53+D58+D63+D68+D73+D78+D83+D88</f>
        <v>61</v>
      </c>
      <c r="E93" s="21">
        <f t="shared" ref="E93:L93" si="121">+E38+E43+E48+E53+E58+E63+E68+E73+E78+E83+E88</f>
        <v>61</v>
      </c>
      <c r="F93" s="21">
        <f t="shared" si="121"/>
        <v>61</v>
      </c>
      <c r="G93" s="21">
        <f t="shared" si="121"/>
        <v>61</v>
      </c>
      <c r="H93" s="21">
        <f t="shared" si="121"/>
        <v>61</v>
      </c>
      <c r="I93" s="21">
        <f t="shared" si="121"/>
        <v>61</v>
      </c>
      <c r="J93" s="21">
        <f t="shared" si="121"/>
        <v>61</v>
      </c>
      <c r="K93" s="21">
        <f t="shared" si="121"/>
        <v>61</v>
      </c>
      <c r="L93" s="21">
        <f t="shared" si="121"/>
        <v>61</v>
      </c>
      <c r="M93" s="26"/>
      <c r="N93" s="21">
        <f t="shared" ref="N93:P93" si="122">+N38+N43+N48+N53+N58+N63+N68+N73+N78+N83+N88</f>
        <v>61</v>
      </c>
      <c r="O93" s="21">
        <f t="shared" si="122"/>
        <v>61</v>
      </c>
      <c r="P93" s="21">
        <f t="shared" si="122"/>
        <v>61</v>
      </c>
      <c r="Q93" s="15">
        <f t="shared" si="112"/>
        <v>0</v>
      </c>
      <c r="R93" s="15">
        <f t="shared" si="113"/>
        <v>0</v>
      </c>
      <c r="S93" s="11"/>
      <c r="T93" s="21">
        <f t="shared" ref="T93:V93" si="123">+T38+T43+T48+T53+T58+T63+T68+T73+T78+T83+T88</f>
        <v>61</v>
      </c>
      <c r="U93" s="21">
        <f t="shared" si="123"/>
        <v>61</v>
      </c>
      <c r="V93" s="21">
        <f t="shared" si="120"/>
        <v>61</v>
      </c>
      <c r="W93" s="15">
        <f t="shared" si="116"/>
        <v>0</v>
      </c>
      <c r="X93" s="15">
        <f t="shared" si="117"/>
        <v>0</v>
      </c>
    </row>
    <row r="94" spans="2:24">
      <c r="B94" s="12" t="s">
        <v>51</v>
      </c>
      <c r="C94" s="11"/>
      <c r="D94" s="27">
        <f>+(D92-D91)/D91</f>
        <v>4.599876314162028</v>
      </c>
      <c r="E94" s="27">
        <f t="shared" ref="E94:P94" si="124">+(E92-E91)/E91</f>
        <v>4.599876314162028</v>
      </c>
      <c r="F94" s="27">
        <f t="shared" si="124"/>
        <v>4.599876314162028</v>
      </c>
      <c r="G94" s="27">
        <f t="shared" si="124"/>
        <v>4.599876314162028</v>
      </c>
      <c r="H94" s="27">
        <f t="shared" si="124"/>
        <v>4.6029684601113177</v>
      </c>
      <c r="I94" s="27">
        <f t="shared" si="124"/>
        <v>4.599876314162028</v>
      </c>
      <c r="J94" s="27">
        <f t="shared" si="124"/>
        <v>4.599876314162028</v>
      </c>
      <c r="K94" s="27">
        <f t="shared" si="124"/>
        <v>4.599876314162028</v>
      </c>
      <c r="L94" s="27">
        <f t="shared" si="124"/>
        <v>4.599876314162028</v>
      </c>
      <c r="M94" s="28"/>
      <c r="N94" s="27">
        <f t="shared" si="124"/>
        <v>4.599876314162028</v>
      </c>
      <c r="O94" s="27">
        <f t="shared" si="124"/>
        <v>4.6878140703517586</v>
      </c>
      <c r="P94" s="27">
        <f t="shared" si="124"/>
        <v>4.6029684601113177</v>
      </c>
      <c r="Q94" s="27"/>
      <c r="R94" s="27"/>
      <c r="S94" s="28"/>
      <c r="T94" s="27">
        <f t="shared" ref="T94:V94" si="125">+(T92-T91)/T91</f>
        <v>4.599876314162028</v>
      </c>
      <c r="U94" s="27">
        <f t="shared" si="125"/>
        <v>4.6878140703517586</v>
      </c>
      <c r="V94" s="27">
        <f t="shared" si="125"/>
        <v>4.6029684601113177</v>
      </c>
    </row>
    <row r="95" spans="2:24">
      <c r="C95" s="11"/>
      <c r="D95" s="21"/>
      <c r="E95" s="21"/>
      <c r="F95" s="21"/>
      <c r="G95" s="21"/>
      <c r="H95" s="21"/>
      <c r="I95" s="21"/>
      <c r="J95" s="21"/>
      <c r="K95" s="21"/>
      <c r="L95" s="21"/>
      <c r="M95" s="26"/>
      <c r="N95" s="21"/>
      <c r="O95" s="21"/>
      <c r="P95" s="21"/>
      <c r="S95" s="11"/>
      <c r="T95" s="21"/>
      <c r="U95" s="21"/>
      <c r="V95" s="21"/>
    </row>
    <row r="96" spans="2:24">
      <c r="B96" s="9" t="s">
        <v>18</v>
      </c>
      <c r="D96" s="23"/>
      <c r="E96" s="23"/>
      <c r="F96" s="23"/>
      <c r="G96" s="23"/>
      <c r="H96" s="23"/>
      <c r="I96" s="23"/>
      <c r="J96" s="23"/>
      <c r="K96" s="23"/>
      <c r="L96" s="23"/>
      <c r="M96" s="22"/>
      <c r="N96" s="23"/>
      <c r="O96" s="23"/>
      <c r="P96" s="23"/>
      <c r="Q96" s="13"/>
      <c r="R96" s="13"/>
      <c r="T96" s="23"/>
      <c r="U96" s="23"/>
      <c r="V96" s="23"/>
      <c r="W96" s="13"/>
      <c r="X96" s="13"/>
    </row>
    <row r="97" spans="2:24">
      <c r="C97" s="11"/>
      <c r="D97" s="21"/>
      <c r="E97" s="21"/>
      <c r="F97" s="21"/>
      <c r="G97" s="21"/>
      <c r="H97" s="21"/>
      <c r="I97" s="21"/>
      <c r="J97" s="21"/>
      <c r="K97" s="21"/>
      <c r="L97" s="21"/>
      <c r="M97" s="26"/>
      <c r="N97" s="21"/>
      <c r="O97" s="21"/>
      <c r="P97" s="21"/>
      <c r="S97" s="11"/>
      <c r="T97" s="21"/>
      <c r="U97" s="21"/>
      <c r="V97" s="21"/>
    </row>
    <row r="98" spans="2:24">
      <c r="B98" s="10" t="s">
        <v>19</v>
      </c>
      <c r="C98" s="11"/>
      <c r="D98" s="24"/>
      <c r="E98" s="24"/>
      <c r="F98" s="24"/>
      <c r="G98" s="24"/>
      <c r="H98" s="24"/>
      <c r="I98" s="24"/>
      <c r="J98" s="24"/>
      <c r="K98" s="24"/>
      <c r="L98" s="24"/>
      <c r="M98" s="25"/>
      <c r="N98" s="24"/>
      <c r="O98" s="24"/>
      <c r="P98" s="24"/>
      <c r="Q98" s="14"/>
      <c r="R98" s="14"/>
      <c r="S98" s="11"/>
      <c r="T98" s="24"/>
      <c r="U98" s="24"/>
      <c r="V98" s="24"/>
      <c r="W98" s="14"/>
      <c r="X98" s="14"/>
    </row>
    <row r="99" spans="2:24">
      <c r="B99" s="12" t="s">
        <v>14</v>
      </c>
      <c r="C99" s="11"/>
      <c r="D99" s="21">
        <f>+SUMIFS(details!$G:$G,details!$C:$C,Overview!$B98,details!$L:$L,Overview!D$2)</f>
        <v>1065</v>
      </c>
      <c r="E99" s="21">
        <f>+SUMIFS(details!$G:$G,details!$C:$C,Overview!$B98,details!$L:$L,Overview!E$2)</f>
        <v>1065</v>
      </c>
      <c r="F99" s="21">
        <f>+SUMIFS(details!$G:$G,details!$C:$C,Overview!$B98,details!$L:$L,Overview!F$2)</f>
        <v>1065</v>
      </c>
      <c r="G99" s="21">
        <f>+SUMIFS(details!$G:$G,details!$C:$C,Overview!$B98,details!$L:$L,Overview!G$2)</f>
        <v>1065</v>
      </c>
      <c r="H99" s="21">
        <f>+P99+U99-O99</f>
        <v>1065</v>
      </c>
      <c r="I99" s="21">
        <f>+SUMIFS(details!$F:$F,details!$C:$C,Overview!$B98,details!$L:$L,Overview!I$2)</f>
        <v>1065</v>
      </c>
      <c r="J99" s="21">
        <f>+SUMIFS(details!$F:$F,details!$C:$C,Overview!$B98,details!$L:$L,Overview!J$2)</f>
        <v>1065</v>
      </c>
      <c r="K99" s="21">
        <f>+SUMIFS(details!$F:$F,details!$C:$C,Overview!$B98,details!$L:$L,Overview!K$2)</f>
        <v>1065</v>
      </c>
      <c r="L99" s="21">
        <f>+SUMIFS(details!$F:$F,details!$C:$C,Overview!$B98,details!$L:$L,Overview!L$2)</f>
        <v>1065</v>
      </c>
      <c r="M99" s="26"/>
      <c r="N99" s="21">
        <f>+SUMIFS(details!$G:$G,details!$C:$C,Overview!$B98,details!$L:$L,Overview!N$2,details!$K:$K,"&lt;="&amp;Settings!$C$4)</f>
        <v>1065</v>
      </c>
      <c r="O99" s="21">
        <f>+SUMIFS(details!$F:$F,details!$C:$C,Overview!$B98,details!$L:$L,Overview!O$2,details!$K:$K,"&lt;="&amp;Settings!$C$4)</f>
        <v>1040</v>
      </c>
      <c r="P99" s="21">
        <f>+SUMIFS(details!$G:$G,details!$C:$C,Overview!$B98,details!$L:$L,Overview!P$2,details!$K:$K,"&lt;="&amp;Settings!$C$4)</f>
        <v>1065</v>
      </c>
      <c r="Q99" s="15">
        <f t="shared" ref="Q99:Q101" si="126">IFERROR(P99/O99-1,"n/a")</f>
        <v>2.4038461538461453E-2</v>
      </c>
      <c r="R99" s="15">
        <f t="shared" ref="R99:R101" si="127">IFERROR(P99/N99-1,"n/a")</f>
        <v>0</v>
      </c>
      <c r="S99" s="11"/>
      <c r="T99" s="21">
        <f t="shared" ref="T99:T101" si="128">+G99</f>
        <v>1065</v>
      </c>
      <c r="U99" s="21">
        <f>+SUMIFS(details!$F:$F,details!$C:$C,Overview!$B98,details!$L:$L,Overview!U$2)</f>
        <v>1040</v>
      </c>
      <c r="V99" s="21">
        <f t="shared" ref="V99:V101" si="129">+H99</f>
        <v>1065</v>
      </c>
      <c r="W99" s="15">
        <f t="shared" ref="W99:W101" si="130">IFERROR(V99/U99-1,"n/a")</f>
        <v>2.4038461538461453E-2</v>
      </c>
      <c r="X99" s="15">
        <f t="shared" ref="X99:X101" si="131">IFERROR(V99/T99-1,"n/a")</f>
        <v>0</v>
      </c>
    </row>
    <row r="100" spans="2:24">
      <c r="B100" s="12" t="s">
        <v>15</v>
      </c>
      <c r="C100" s="11"/>
      <c r="D100" s="21">
        <f>+SUMIFS(details!$I:$I,details!$C:$C,Overview!$B98,details!$L:$L,Overview!D$2)</f>
        <v>6985</v>
      </c>
      <c r="E100" s="21">
        <f>+SUMIFS(details!$I:$I,details!$C:$C,Overview!$B98,details!$L:$L,Overview!E$2)</f>
        <v>6985</v>
      </c>
      <c r="F100" s="21">
        <f>+SUMIFS(details!$I:$I,details!$C:$C,Overview!$B98,details!$L:$L,Overview!F$2)</f>
        <v>6985</v>
      </c>
      <c r="G100" s="21">
        <f>+SUMIFS(details!$I:$I,details!$C:$C,Overview!$B98,details!$L:$L,Overview!G$2)</f>
        <v>6985</v>
      </c>
      <c r="H100" s="21">
        <f>+P100+U100-O100</f>
        <v>6990</v>
      </c>
      <c r="I100" s="21">
        <f>+SUMIFS(details!$H:$H,details!$C:$C,Overview!$B98,details!$L:$L,Overview!I$2)</f>
        <v>6985</v>
      </c>
      <c r="J100" s="21">
        <f>+SUMIFS(details!$H:$H,details!$C:$C,Overview!$B98,details!$L:$L,Overview!J$2)</f>
        <v>6985</v>
      </c>
      <c r="K100" s="21">
        <f>+SUMIFS(details!$H:$H,details!$C:$C,Overview!$B98,details!$L:$L,Overview!K$2)</f>
        <v>6985</v>
      </c>
      <c r="L100" s="21">
        <f>+SUMIFS(details!$H:$H,details!$C:$C,Overview!$B98,details!$L:$L,Overview!L$2)</f>
        <v>6985</v>
      </c>
      <c r="M100" s="26"/>
      <c r="N100" s="21">
        <f>+SUMIFS(details!$I:$I,details!$C:$C,Overview!$B98,details!$L:$L,Overview!N$2,details!$K:$K,"&lt;="&amp;Settings!$C$4)</f>
        <v>6985</v>
      </c>
      <c r="O100" s="21">
        <f>+SUMIFS(details!$H:$H,details!$C:$C,Overview!$B98,details!$L:$L,Overview!O$2,details!$K:$K,"&lt;="&amp;Settings!$C$4)</f>
        <v>6985</v>
      </c>
      <c r="P100" s="21">
        <f>+SUMIFS(details!$I:$I,details!$C:$C,Overview!$B98,details!$L:$L,Overview!P$2,details!$K:$K,"&lt;="&amp;Settings!$C$4)</f>
        <v>6990</v>
      </c>
      <c r="Q100" s="15">
        <f t="shared" si="126"/>
        <v>7.158196134573469E-4</v>
      </c>
      <c r="R100" s="15">
        <f t="shared" si="127"/>
        <v>7.158196134573469E-4</v>
      </c>
      <c r="S100" s="11"/>
      <c r="T100" s="21">
        <f t="shared" si="128"/>
        <v>6985</v>
      </c>
      <c r="U100" s="21">
        <f>+SUMIFS(details!$H:$H,details!$C:$C,Overview!$B98,details!$L:$L,Overview!U$2)</f>
        <v>6985</v>
      </c>
      <c r="V100" s="21">
        <f t="shared" si="129"/>
        <v>6990</v>
      </c>
      <c r="W100" s="15">
        <f t="shared" si="130"/>
        <v>7.158196134573469E-4</v>
      </c>
      <c r="X100" s="15">
        <f t="shared" si="131"/>
        <v>7.158196134573469E-4</v>
      </c>
    </row>
    <row r="101" spans="2:24">
      <c r="B101" s="12" t="s">
        <v>16</v>
      </c>
      <c r="C101" s="11"/>
      <c r="D101" s="21">
        <f>+COUNTIFS(details!$C:$C,Overview!$B98,details!$L:$L,Overview!D$2)</f>
        <v>18</v>
      </c>
      <c r="E101" s="21">
        <f>+COUNTIFS(details!$C:$C,Overview!$B98,details!$L:$L,Overview!E$2)</f>
        <v>18</v>
      </c>
      <c r="F101" s="21">
        <f>+COUNTIFS(details!$C:$C,Overview!$B98,details!$L:$L,Overview!F$2)</f>
        <v>18</v>
      </c>
      <c r="G101" s="21">
        <f>+COUNTIFS(details!$C:$C,Overview!$B98,details!$L:$L,Overview!G$2)</f>
        <v>18</v>
      </c>
      <c r="H101" s="21">
        <f>+P101+U101-O101</f>
        <v>18</v>
      </c>
      <c r="I101" s="21">
        <f>+COUNTIFS(details!$C:$C,Overview!$B98,details!$L:$L,Overview!I$2)</f>
        <v>18</v>
      </c>
      <c r="J101" s="21">
        <f>+COUNTIFS(details!$C:$C,Overview!$B98,details!$L:$L,Overview!J$2)</f>
        <v>18</v>
      </c>
      <c r="K101" s="21">
        <f>+COUNTIFS(details!$C:$C,Overview!$B98,details!$L:$L,Overview!K$2)</f>
        <v>18</v>
      </c>
      <c r="L101" s="21">
        <f>+COUNTIFS(details!$C:$C,Overview!$B98,details!$L:$L,Overview!L$2)</f>
        <v>18</v>
      </c>
      <c r="M101" s="26"/>
      <c r="N101" s="21">
        <f>+COUNTIFS(details!$C:$C,Overview!$B98,details!$L:$L,Overview!G$2,details!$K:$K,"&lt;="&amp;Settings!$C$4)</f>
        <v>18</v>
      </c>
      <c r="O101" s="21">
        <f>+COUNTIFS(details!$C:$C,Overview!$B98,details!$L:$L,Overview!O$2,details!$K:$K,"&lt;="&amp;Settings!$C$4)</f>
        <v>18</v>
      </c>
      <c r="P101" s="21">
        <f>+COUNTIFS(details!$C:$C,Overview!$B98,details!$L:$L,Overview!I$2,details!$K:$K,"&lt;="&amp;Settings!$C$4)</f>
        <v>18</v>
      </c>
      <c r="Q101" s="15">
        <f t="shared" si="126"/>
        <v>0</v>
      </c>
      <c r="R101" s="15">
        <f t="shared" si="127"/>
        <v>0</v>
      </c>
      <c r="S101" s="11"/>
      <c r="T101" s="21">
        <f t="shared" si="128"/>
        <v>18</v>
      </c>
      <c r="U101" s="21">
        <f>+COUNTIFS(details!$C:$C,Overview!$B98,details!$L:$L,Overview!U$2)</f>
        <v>18</v>
      </c>
      <c r="V101" s="21">
        <f t="shared" si="129"/>
        <v>18</v>
      </c>
      <c r="W101" s="15">
        <f t="shared" si="130"/>
        <v>0</v>
      </c>
      <c r="X101" s="15">
        <f t="shared" si="131"/>
        <v>0</v>
      </c>
    </row>
    <row r="102" spans="2:24">
      <c r="C102" s="11"/>
      <c r="D102" s="21"/>
      <c r="E102" s="21"/>
      <c r="F102" s="21"/>
      <c r="G102" s="21"/>
      <c r="H102" s="21"/>
      <c r="I102" s="21"/>
      <c r="J102" s="21"/>
      <c r="K102" s="21"/>
      <c r="L102" s="21"/>
      <c r="M102" s="26"/>
      <c r="N102" s="21"/>
      <c r="O102" s="21"/>
      <c r="P102" s="21"/>
      <c r="S102" s="11"/>
      <c r="T102" s="21"/>
      <c r="U102" s="21"/>
      <c r="V102" s="21"/>
    </row>
    <row r="103" spans="2:24">
      <c r="B103" s="10" t="s">
        <v>20</v>
      </c>
      <c r="C103" s="11"/>
      <c r="D103" s="24"/>
      <c r="E103" s="24"/>
      <c r="F103" s="24"/>
      <c r="G103" s="24"/>
      <c r="H103" s="24"/>
      <c r="I103" s="24"/>
      <c r="J103" s="24"/>
      <c r="K103" s="24"/>
      <c r="L103" s="24"/>
      <c r="M103" s="25"/>
      <c r="N103" s="24"/>
      <c r="O103" s="24"/>
      <c r="P103" s="24"/>
      <c r="Q103" s="14"/>
      <c r="R103" s="14"/>
      <c r="S103" s="11"/>
      <c r="T103" s="24"/>
      <c r="U103" s="24"/>
      <c r="V103" s="24"/>
      <c r="W103" s="14"/>
      <c r="X103" s="14"/>
    </row>
    <row r="104" spans="2:24">
      <c r="B104" s="12" t="s">
        <v>14</v>
      </c>
      <c r="D104" s="21">
        <f>+SUMIFS(details!$G:$G,details!$C:$C,Overview!$B103,details!$L:$L,Overview!D$2)</f>
        <v>380</v>
      </c>
      <c r="E104" s="21">
        <f>+SUMIFS(details!$G:$G,details!$C:$C,Overview!$B103,details!$L:$L,Overview!E$2)</f>
        <v>380</v>
      </c>
      <c r="F104" s="21">
        <f>+SUMIFS(details!$G:$G,details!$C:$C,Overview!$B103,details!$L:$L,Overview!F$2)</f>
        <v>380</v>
      </c>
      <c r="G104" s="21">
        <f>+SUMIFS(details!$G:$G,details!$C:$C,Overview!$B103,details!$L:$L,Overview!G$2)</f>
        <v>380</v>
      </c>
      <c r="H104" s="21">
        <f>+P104+U104-O104</f>
        <v>380</v>
      </c>
      <c r="I104" s="21">
        <f>+SUMIFS(details!$F:$F,details!$C:$C,Overview!$B103,details!$L:$L,Overview!I$2)</f>
        <v>380</v>
      </c>
      <c r="J104" s="21">
        <f>+SUMIFS(details!$F:$F,details!$C:$C,Overview!$B103,details!$L:$L,Overview!J$2)</f>
        <v>380</v>
      </c>
      <c r="K104" s="21">
        <f>+SUMIFS(details!$F:$F,details!$C:$C,Overview!$B103,details!$L:$L,Overview!K$2)</f>
        <v>380</v>
      </c>
      <c r="L104" s="21">
        <f>+SUMIFS(details!$F:$F,details!$C:$C,Overview!$B103,details!$L:$L,Overview!L$2)</f>
        <v>380</v>
      </c>
      <c r="M104" s="22"/>
      <c r="N104" s="21">
        <f>+SUMIFS(details!$G:$G,details!$C:$C,Overview!$B103,details!$L:$L,Overview!N$2,details!$K:$K,"&lt;="&amp;Settings!$C$4)</f>
        <v>380</v>
      </c>
      <c r="O104" s="21">
        <f>+SUMIFS(details!$F:$F,details!$C:$C,Overview!$B103,details!$L:$L,Overview!O$2,details!$K:$K,"&lt;="&amp;Settings!$C$4)</f>
        <v>380</v>
      </c>
      <c r="P104" s="21">
        <f>+SUMIFS(details!$G:$G,details!$C:$C,Overview!$B103,details!$L:$L,Overview!P$2,details!$K:$K,"&lt;="&amp;Settings!$C$4)</f>
        <v>380</v>
      </c>
      <c r="Q104" s="15">
        <f t="shared" ref="Q104:Q106" si="132">IFERROR(P104/O104-1,"n/a")</f>
        <v>0</v>
      </c>
      <c r="R104" s="15">
        <f t="shared" ref="R104:R106" si="133">IFERROR(P104/N104-1,"n/a")</f>
        <v>0</v>
      </c>
      <c r="T104" s="21">
        <f t="shared" ref="T104:T106" si="134">+G104</f>
        <v>380</v>
      </c>
      <c r="U104" s="21">
        <f>+SUMIFS(details!$F:$F,details!$C:$C,Overview!$B103,details!$L:$L,Overview!U$2)</f>
        <v>380</v>
      </c>
      <c r="V104" s="21">
        <f t="shared" ref="V104:V106" si="135">+H104</f>
        <v>380</v>
      </c>
      <c r="W104" s="15">
        <f t="shared" ref="W104:W106" si="136">IFERROR(V104/U104-1,"n/a")</f>
        <v>0</v>
      </c>
      <c r="X104" s="15">
        <f t="shared" ref="X104:X106" si="137">IFERROR(V104/T104-1,"n/a")</f>
        <v>0</v>
      </c>
    </row>
    <row r="105" spans="2:24">
      <c r="B105" s="12" t="s">
        <v>15</v>
      </c>
      <c r="D105" s="21">
        <f>+SUMIFS(details!$I:$I,details!$C:$C,Overview!$B103,details!$L:$L,Overview!D$2)</f>
        <v>1700</v>
      </c>
      <c r="E105" s="21">
        <f>+SUMIFS(details!$I:$I,details!$C:$C,Overview!$B103,details!$L:$L,Overview!E$2)</f>
        <v>1700</v>
      </c>
      <c r="F105" s="21">
        <f>+SUMIFS(details!$I:$I,details!$C:$C,Overview!$B103,details!$L:$L,Overview!F$2)</f>
        <v>1700</v>
      </c>
      <c r="G105" s="21">
        <f>+SUMIFS(details!$I:$I,details!$C:$C,Overview!$B103,details!$L:$L,Overview!G$2)</f>
        <v>1700</v>
      </c>
      <c r="H105" s="21">
        <f>+P105+U105-O105</f>
        <v>1700</v>
      </c>
      <c r="I105" s="21">
        <f>+SUMIFS(details!$H:$H,details!$C:$C,Overview!$B103,details!$L:$L,Overview!I$2)</f>
        <v>1700</v>
      </c>
      <c r="J105" s="21">
        <f>+SUMIFS(details!$H:$H,details!$C:$C,Overview!$B103,details!$L:$L,Overview!J$2)</f>
        <v>1700</v>
      </c>
      <c r="K105" s="21">
        <f>+SUMIFS(details!$H:$H,details!$C:$C,Overview!$B103,details!$L:$L,Overview!K$2)</f>
        <v>1700</v>
      </c>
      <c r="L105" s="21">
        <f>+SUMIFS(details!$H:$H,details!$C:$C,Overview!$B103,details!$L:$L,Overview!L$2)</f>
        <v>1700</v>
      </c>
      <c r="M105" s="22"/>
      <c r="N105" s="21">
        <f>+SUMIFS(details!$I:$I,details!$C:$C,Overview!$B103,details!$L:$L,Overview!N$2,details!$K:$K,"&lt;="&amp;Settings!$C$4)</f>
        <v>1700</v>
      </c>
      <c r="O105" s="21">
        <f>+SUMIFS(details!$H:$H,details!$C:$C,Overview!$B103,details!$L:$L,Overview!O$2,details!$K:$K,"&lt;="&amp;Settings!$C$4)</f>
        <v>1700</v>
      </c>
      <c r="P105" s="21">
        <f>+SUMIFS(details!$I:$I,details!$C:$C,Overview!$B103,details!$L:$L,Overview!P$2,details!$K:$K,"&lt;="&amp;Settings!$C$4)</f>
        <v>1700</v>
      </c>
      <c r="Q105" s="15">
        <f t="shared" si="132"/>
        <v>0</v>
      </c>
      <c r="R105" s="15">
        <f t="shared" si="133"/>
        <v>0</v>
      </c>
      <c r="T105" s="21">
        <f t="shared" si="134"/>
        <v>1700</v>
      </c>
      <c r="U105" s="21">
        <f>+SUMIFS(details!$H:$H,details!$C:$C,Overview!$B103,details!$L:$L,Overview!U$2)</f>
        <v>1700</v>
      </c>
      <c r="V105" s="21">
        <f t="shared" si="135"/>
        <v>1700</v>
      </c>
      <c r="W105" s="15">
        <f t="shared" si="136"/>
        <v>0</v>
      </c>
      <c r="X105" s="15">
        <f t="shared" si="137"/>
        <v>0</v>
      </c>
    </row>
    <row r="106" spans="2:24">
      <c r="B106" s="12" t="s">
        <v>16</v>
      </c>
      <c r="D106" s="21">
        <f>+COUNTIFS(details!$C:$C,Overview!$B103,details!$L:$L,Overview!D$2)</f>
        <v>18</v>
      </c>
      <c r="E106" s="21">
        <f>+COUNTIFS(details!$C:$C,Overview!$B103,details!$L:$L,Overview!E$2)</f>
        <v>18</v>
      </c>
      <c r="F106" s="21">
        <f>+COUNTIFS(details!$C:$C,Overview!$B103,details!$L:$L,Overview!F$2)</f>
        <v>18</v>
      </c>
      <c r="G106" s="21">
        <f>+COUNTIFS(details!$C:$C,Overview!$B103,details!$L:$L,Overview!G$2)</f>
        <v>18</v>
      </c>
      <c r="H106" s="21">
        <f>+P106+U106-O106</f>
        <v>18</v>
      </c>
      <c r="I106" s="21">
        <f>+COUNTIFS(details!$C:$C,Overview!$B103,details!$L:$L,Overview!I$2)</f>
        <v>18</v>
      </c>
      <c r="J106" s="21">
        <f>+COUNTIFS(details!$C:$C,Overview!$B103,details!$L:$L,Overview!J$2)</f>
        <v>18</v>
      </c>
      <c r="K106" s="21">
        <f>+COUNTIFS(details!$C:$C,Overview!$B103,details!$L:$L,Overview!K$2)</f>
        <v>18</v>
      </c>
      <c r="L106" s="21">
        <f>+COUNTIFS(details!$C:$C,Overview!$B103,details!$L:$L,Overview!L$2)</f>
        <v>18</v>
      </c>
      <c r="M106" s="22"/>
      <c r="N106" s="21">
        <f>+COUNTIFS(details!$C:$C,Overview!$B103,details!$L:$L,Overview!G$2,details!$K:$K,"&lt;="&amp;Settings!$C$4)</f>
        <v>18</v>
      </c>
      <c r="O106" s="21">
        <f>+COUNTIFS(details!$C:$C,Overview!$B103,details!$L:$L,Overview!O$2,details!$K:$K,"&lt;="&amp;Settings!$C$4)</f>
        <v>18</v>
      </c>
      <c r="P106" s="21">
        <f>+COUNTIFS(details!$C:$C,Overview!$B103,details!$L:$L,Overview!I$2,details!$K:$K,"&lt;="&amp;Settings!$C$4)</f>
        <v>18</v>
      </c>
      <c r="Q106" s="15">
        <f t="shared" si="132"/>
        <v>0</v>
      </c>
      <c r="R106" s="15">
        <f t="shared" si="133"/>
        <v>0</v>
      </c>
      <c r="T106" s="21">
        <f t="shared" si="134"/>
        <v>18</v>
      </c>
      <c r="U106" s="21">
        <f>+COUNTIFS(details!$C:$C,Overview!$B103,details!$L:$L,Overview!U$2)</f>
        <v>18</v>
      </c>
      <c r="V106" s="21">
        <f t="shared" si="135"/>
        <v>18</v>
      </c>
      <c r="W106" s="15">
        <f t="shared" si="136"/>
        <v>0</v>
      </c>
      <c r="X106" s="15">
        <f t="shared" si="137"/>
        <v>0</v>
      </c>
    </row>
    <row r="107" spans="2:24">
      <c r="D107" s="21"/>
      <c r="E107" s="21"/>
      <c r="F107" s="21"/>
      <c r="G107" s="21"/>
      <c r="H107" s="21"/>
      <c r="I107" s="21"/>
      <c r="J107" s="21"/>
      <c r="K107" s="21"/>
      <c r="L107" s="21"/>
      <c r="M107" s="22"/>
      <c r="N107" s="21"/>
      <c r="O107" s="21"/>
      <c r="P107" s="21"/>
      <c r="T107" s="21"/>
      <c r="U107" s="21"/>
      <c r="V107" s="21"/>
    </row>
    <row r="108" spans="2:24">
      <c r="B108" s="10" t="s">
        <v>21</v>
      </c>
      <c r="C108" s="11"/>
      <c r="D108" s="24"/>
      <c r="E108" s="24"/>
      <c r="F108" s="24"/>
      <c r="G108" s="24"/>
      <c r="H108" s="24"/>
      <c r="I108" s="24"/>
      <c r="J108" s="24"/>
      <c r="K108" s="24"/>
      <c r="L108" s="24"/>
      <c r="M108" s="25"/>
      <c r="N108" s="24"/>
      <c r="O108" s="24"/>
      <c r="P108" s="24"/>
      <c r="Q108" s="14"/>
      <c r="R108" s="14"/>
      <c r="S108" s="11"/>
      <c r="T108" s="24"/>
      <c r="U108" s="24"/>
      <c r="V108" s="24"/>
      <c r="W108" s="14"/>
      <c r="X108" s="14"/>
    </row>
    <row r="109" spans="2:24">
      <c r="B109" s="12" t="s">
        <v>14</v>
      </c>
      <c r="C109" s="11"/>
      <c r="D109" s="21">
        <f>+SUMIFS(details!$G:$G,details!$C:$C,Overview!$B108,details!$L:$L,Overview!D$2)</f>
        <v>160</v>
      </c>
      <c r="E109" s="21">
        <f>+SUMIFS(details!$G:$G,details!$C:$C,Overview!$B108,details!$L:$L,Overview!E$2)</f>
        <v>160</v>
      </c>
      <c r="F109" s="21">
        <f>+SUMIFS(details!$G:$G,details!$C:$C,Overview!$B108,details!$L:$L,Overview!F$2)</f>
        <v>160</v>
      </c>
      <c r="G109" s="21">
        <f>+SUMIFS(details!$G:$G,details!$C:$C,Overview!$B108,details!$L:$L,Overview!G$2)</f>
        <v>160</v>
      </c>
      <c r="H109" s="21">
        <f>+P109+U109-O109</f>
        <v>160</v>
      </c>
      <c r="I109" s="21">
        <f>+SUMIFS(details!$F:$F,details!$C:$C,Overview!$B108,details!$L:$L,Overview!I$2)</f>
        <v>160</v>
      </c>
      <c r="J109" s="21">
        <f>+SUMIFS(details!$F:$F,details!$C:$C,Overview!$B108,details!$L:$L,Overview!J$2)</f>
        <v>160</v>
      </c>
      <c r="K109" s="21">
        <f>+SUMIFS(details!$F:$F,details!$C:$C,Overview!$B108,details!$L:$L,Overview!K$2)</f>
        <v>160</v>
      </c>
      <c r="L109" s="21">
        <f>+SUMIFS(details!$F:$F,details!$C:$C,Overview!$B108,details!$L:$L,Overview!L$2)</f>
        <v>160</v>
      </c>
      <c r="M109" s="26"/>
      <c r="N109" s="21">
        <f>+SUMIFS(details!$G:$G,details!$C:$C,Overview!$B108,details!$L:$L,Overview!N$2,details!$K:$K,"&lt;="&amp;Settings!$C$4)</f>
        <v>160</v>
      </c>
      <c r="O109" s="21">
        <f>+SUMIFS(details!$F:$F,details!$C:$C,Overview!$B108,details!$L:$L,Overview!O$2,details!$K:$K,"&lt;="&amp;Settings!$C$4)</f>
        <v>160</v>
      </c>
      <c r="P109" s="21">
        <f>+SUMIFS(details!$G:$G,details!$C:$C,Overview!$B108,details!$L:$L,Overview!P$2,details!$K:$K,"&lt;="&amp;Settings!$C$4)</f>
        <v>160</v>
      </c>
      <c r="Q109" s="15">
        <f t="shared" ref="Q109:Q111" si="138">IFERROR(P109/O109-1,"n/a")</f>
        <v>0</v>
      </c>
      <c r="R109" s="15">
        <f t="shared" ref="R109:R111" si="139">IFERROR(P109/N109-1,"n/a")</f>
        <v>0</v>
      </c>
      <c r="S109" s="11"/>
      <c r="T109" s="21">
        <f t="shared" ref="T109:T111" si="140">+G109</f>
        <v>160</v>
      </c>
      <c r="U109" s="21">
        <f>+SUMIFS(details!$F:$F,details!$C:$C,Overview!$B108,details!$L:$L,Overview!U$2)</f>
        <v>160</v>
      </c>
      <c r="V109" s="21">
        <f t="shared" ref="V109:V111" si="141">+H109</f>
        <v>160</v>
      </c>
      <c r="W109" s="15">
        <f t="shared" ref="W109:W111" si="142">IFERROR(V109/U109-1,"n/a")</f>
        <v>0</v>
      </c>
      <c r="X109" s="15">
        <f t="shared" ref="X109:X111" si="143">IFERROR(V109/T109-1,"n/a")</f>
        <v>0</v>
      </c>
    </row>
    <row r="110" spans="2:24">
      <c r="B110" s="12" t="s">
        <v>15</v>
      </c>
      <c r="C110" s="11"/>
      <c r="D110" s="21">
        <f>+SUMIFS(details!$I:$I,details!$C:$C,Overview!$B108,details!$L:$L,Overview!D$2)</f>
        <v>360</v>
      </c>
      <c r="E110" s="21">
        <f>+SUMIFS(details!$I:$I,details!$C:$C,Overview!$B108,details!$L:$L,Overview!E$2)</f>
        <v>360</v>
      </c>
      <c r="F110" s="21">
        <f>+SUMIFS(details!$I:$I,details!$C:$C,Overview!$B108,details!$L:$L,Overview!F$2)</f>
        <v>360</v>
      </c>
      <c r="G110" s="21">
        <f>+SUMIFS(details!$I:$I,details!$C:$C,Overview!$B108,details!$L:$L,Overview!G$2)</f>
        <v>360</v>
      </c>
      <c r="H110" s="21">
        <f>+P110+U110-O110</f>
        <v>360</v>
      </c>
      <c r="I110" s="21">
        <f>+SUMIFS(details!$H:$H,details!$C:$C,Overview!$B108,details!$L:$L,Overview!I$2)</f>
        <v>360</v>
      </c>
      <c r="J110" s="21">
        <f>+SUMIFS(details!$H:$H,details!$C:$C,Overview!$B108,details!$L:$L,Overview!J$2)</f>
        <v>360</v>
      </c>
      <c r="K110" s="21">
        <f>+SUMIFS(details!$H:$H,details!$C:$C,Overview!$B108,details!$L:$L,Overview!K$2)</f>
        <v>360</v>
      </c>
      <c r="L110" s="21">
        <f>+SUMIFS(details!$H:$H,details!$C:$C,Overview!$B108,details!$L:$L,Overview!L$2)</f>
        <v>360</v>
      </c>
      <c r="M110" s="26"/>
      <c r="N110" s="21">
        <f>+SUMIFS(details!$I:$I,details!$C:$C,Overview!$B108,details!$L:$L,Overview!N$2,details!$K:$K,"&lt;="&amp;Settings!$C$4)</f>
        <v>360</v>
      </c>
      <c r="O110" s="21">
        <f>+SUMIFS(details!$H:$H,details!$C:$C,Overview!$B108,details!$L:$L,Overview!O$2,details!$K:$K,"&lt;="&amp;Settings!$C$4)</f>
        <v>360</v>
      </c>
      <c r="P110" s="21">
        <f>+SUMIFS(details!$I:$I,details!$C:$C,Overview!$B108,details!$L:$L,Overview!P$2,details!$K:$K,"&lt;="&amp;Settings!$C$4)</f>
        <v>360</v>
      </c>
      <c r="Q110" s="15">
        <f t="shared" si="138"/>
        <v>0</v>
      </c>
      <c r="R110" s="15">
        <f t="shared" si="139"/>
        <v>0</v>
      </c>
      <c r="S110" s="11"/>
      <c r="T110" s="21">
        <f t="shared" si="140"/>
        <v>360</v>
      </c>
      <c r="U110" s="21">
        <f>+SUMIFS(details!$H:$H,details!$C:$C,Overview!$B108,details!$L:$L,Overview!U$2)</f>
        <v>360</v>
      </c>
      <c r="V110" s="21">
        <f t="shared" si="141"/>
        <v>360</v>
      </c>
      <c r="W110" s="15">
        <f t="shared" si="142"/>
        <v>0</v>
      </c>
      <c r="X110" s="15">
        <f t="shared" si="143"/>
        <v>0</v>
      </c>
    </row>
    <row r="111" spans="2:24">
      <c r="B111" s="12" t="s">
        <v>16</v>
      </c>
      <c r="C111" s="11"/>
      <c r="D111" s="21">
        <f>+COUNTIFS(details!$C:$C,Overview!$B108,details!$L:$L,Overview!D$2)</f>
        <v>13</v>
      </c>
      <c r="E111" s="21">
        <f>+COUNTIFS(details!$C:$C,Overview!$B108,details!$L:$L,Overview!E$2)</f>
        <v>13</v>
      </c>
      <c r="F111" s="21">
        <f>+COUNTIFS(details!$C:$C,Overview!$B108,details!$L:$L,Overview!F$2)</f>
        <v>13</v>
      </c>
      <c r="G111" s="21">
        <f>+COUNTIFS(details!$C:$C,Overview!$B108,details!$L:$L,Overview!G$2)</f>
        <v>13</v>
      </c>
      <c r="H111" s="21">
        <f>+P111+U111-O111</f>
        <v>13</v>
      </c>
      <c r="I111" s="21">
        <f>+COUNTIFS(details!$C:$C,Overview!$B108,details!$L:$L,Overview!I$2)</f>
        <v>13</v>
      </c>
      <c r="J111" s="21">
        <f>+COUNTIFS(details!$C:$C,Overview!$B108,details!$L:$L,Overview!J$2)</f>
        <v>13</v>
      </c>
      <c r="K111" s="21">
        <f>+COUNTIFS(details!$C:$C,Overview!$B108,details!$L:$L,Overview!K$2)</f>
        <v>13</v>
      </c>
      <c r="L111" s="21">
        <f>+COUNTIFS(details!$C:$C,Overview!$B108,details!$L:$L,Overview!L$2)</f>
        <v>13</v>
      </c>
      <c r="M111" s="26"/>
      <c r="N111" s="21">
        <f>+COUNTIFS(details!$C:$C,Overview!$B108,details!$L:$L,Overview!G$2,details!$K:$K,"&lt;="&amp;Settings!$C$4)</f>
        <v>13</v>
      </c>
      <c r="O111" s="21">
        <f>+COUNTIFS(details!$C:$C,Overview!$B108,details!$L:$L,Overview!O$2,details!$K:$K,"&lt;="&amp;Settings!$C$4)</f>
        <v>13</v>
      </c>
      <c r="P111" s="21">
        <f>+COUNTIFS(details!$C:$C,Overview!$B108,details!$L:$L,Overview!I$2,details!$K:$K,"&lt;="&amp;Settings!$C$4)</f>
        <v>13</v>
      </c>
      <c r="Q111" s="15">
        <f t="shared" si="138"/>
        <v>0</v>
      </c>
      <c r="R111" s="15">
        <f t="shared" si="139"/>
        <v>0</v>
      </c>
      <c r="S111" s="11"/>
      <c r="T111" s="21">
        <f t="shared" si="140"/>
        <v>13</v>
      </c>
      <c r="U111" s="21">
        <f>+COUNTIFS(details!$C:$C,Overview!$B108,details!$L:$L,Overview!U$2)</f>
        <v>13</v>
      </c>
      <c r="V111" s="21">
        <f t="shared" si="141"/>
        <v>13</v>
      </c>
      <c r="W111" s="15">
        <f t="shared" si="142"/>
        <v>0</v>
      </c>
      <c r="X111" s="15">
        <f t="shared" si="143"/>
        <v>0</v>
      </c>
    </row>
    <row r="112" spans="2:24">
      <c r="C112" s="11"/>
      <c r="D112" s="21"/>
      <c r="E112" s="21"/>
      <c r="F112" s="21"/>
      <c r="G112" s="21"/>
      <c r="H112" s="21"/>
      <c r="I112" s="21"/>
      <c r="J112" s="21"/>
      <c r="K112" s="21"/>
      <c r="L112" s="21"/>
      <c r="M112" s="26"/>
      <c r="N112" s="21"/>
      <c r="O112" s="21"/>
      <c r="P112" s="21"/>
      <c r="S112" s="11"/>
      <c r="T112" s="21"/>
      <c r="U112" s="21"/>
      <c r="V112" s="21"/>
    </row>
    <row r="113" spans="2:24">
      <c r="B113" s="10" t="s">
        <v>22</v>
      </c>
      <c r="C113" s="11"/>
      <c r="D113" s="24"/>
      <c r="E113" s="24"/>
      <c r="F113" s="24"/>
      <c r="G113" s="24"/>
      <c r="H113" s="24"/>
      <c r="I113" s="24"/>
      <c r="J113" s="24"/>
      <c r="K113" s="24"/>
      <c r="L113" s="24"/>
      <c r="M113" s="25"/>
      <c r="N113" s="24"/>
      <c r="O113" s="24"/>
      <c r="P113" s="24"/>
      <c r="Q113" s="14"/>
      <c r="R113" s="14"/>
      <c r="S113" s="11"/>
      <c r="T113" s="24"/>
      <c r="U113" s="24"/>
      <c r="V113" s="24"/>
      <c r="W113" s="14"/>
      <c r="X113" s="14"/>
    </row>
    <row r="114" spans="2:24">
      <c r="B114" s="12" t="s">
        <v>14</v>
      </c>
      <c r="C114" s="11"/>
      <c r="D114" s="21">
        <f>+SUMIFS(details!$G:$G,details!$C:$C,Overview!$B113,details!$L:$L,Overview!D$2)</f>
        <v>6</v>
      </c>
      <c r="E114" s="21">
        <f>+SUMIFS(details!$G:$G,details!$C:$C,Overview!$B113,details!$L:$L,Overview!E$2)</f>
        <v>6</v>
      </c>
      <c r="F114" s="21">
        <f>+SUMIFS(details!$G:$G,details!$C:$C,Overview!$B113,details!$L:$L,Overview!F$2)</f>
        <v>6</v>
      </c>
      <c r="G114" s="21">
        <f>+SUMIFS(details!$G:$G,details!$C:$C,Overview!$B113,details!$L:$L,Overview!G$2)</f>
        <v>6</v>
      </c>
      <c r="H114" s="21">
        <f>+P114+U114-O114</f>
        <v>6</v>
      </c>
      <c r="I114" s="21">
        <f>+SUMIFS(details!$F:$F,details!$C:$C,Overview!$B113,details!$L:$L,Overview!I$2)</f>
        <v>6</v>
      </c>
      <c r="J114" s="21">
        <f>+SUMIFS(details!$F:$F,details!$C:$C,Overview!$B113,details!$L:$L,Overview!J$2)</f>
        <v>6</v>
      </c>
      <c r="K114" s="21">
        <f>+SUMIFS(details!$F:$F,details!$C:$C,Overview!$B113,details!$L:$L,Overview!K$2)</f>
        <v>6</v>
      </c>
      <c r="L114" s="21">
        <f>+SUMIFS(details!$F:$F,details!$C:$C,Overview!$B113,details!$L:$L,Overview!L$2)</f>
        <v>6</v>
      </c>
      <c r="M114" s="26"/>
      <c r="N114" s="21">
        <f>+SUMIFS(details!$G:$G,details!$C:$C,Overview!$B113,details!$L:$L,Overview!N$2,details!$K:$K,"&lt;="&amp;Settings!$C$4)</f>
        <v>6</v>
      </c>
      <c r="O114" s="21">
        <f>+SUMIFS(details!$F:$F,details!$C:$C,Overview!$B113,details!$L:$L,Overview!O$2,details!$K:$K,"&lt;="&amp;Settings!$C$4)</f>
        <v>6</v>
      </c>
      <c r="P114" s="21">
        <f>+SUMIFS(details!$G:$G,details!$C:$C,Overview!$B113,details!$L:$L,Overview!P$2,details!$K:$K,"&lt;="&amp;Settings!$C$4)</f>
        <v>6</v>
      </c>
      <c r="Q114" s="15">
        <f t="shared" ref="Q114:Q116" si="144">IFERROR(P114/O114-1,"n/a")</f>
        <v>0</v>
      </c>
      <c r="R114" s="15">
        <f t="shared" ref="R114:R116" si="145">IFERROR(P114/N114-1,"n/a")</f>
        <v>0</v>
      </c>
      <c r="S114" s="11"/>
      <c r="T114" s="21">
        <f t="shared" ref="T114:T116" si="146">+G114</f>
        <v>6</v>
      </c>
      <c r="U114" s="21">
        <f>+SUMIFS(details!$F:$F,details!$C:$C,Overview!$B113,details!$L:$L,Overview!U$2)</f>
        <v>6</v>
      </c>
      <c r="V114" s="21">
        <f t="shared" ref="V114:V116" si="147">+H114</f>
        <v>6</v>
      </c>
      <c r="W114" s="15">
        <f t="shared" ref="W114:W116" si="148">IFERROR(V114/U114-1,"n/a")</f>
        <v>0</v>
      </c>
      <c r="X114" s="15">
        <f t="shared" ref="X114:X116" si="149">IFERROR(V114/T114-1,"n/a")</f>
        <v>0</v>
      </c>
    </row>
    <row r="115" spans="2:24">
      <c r="B115" s="12" t="s">
        <v>15</v>
      </c>
      <c r="C115" s="11"/>
      <c r="D115" s="21">
        <f>+SUMIFS(details!$I:$I,details!$C:$C,Overview!$B113,details!$L:$L,Overview!D$2)</f>
        <v>5</v>
      </c>
      <c r="E115" s="21">
        <f>+SUMIFS(details!$I:$I,details!$C:$C,Overview!$B113,details!$L:$L,Overview!E$2)</f>
        <v>5</v>
      </c>
      <c r="F115" s="21">
        <f>+SUMIFS(details!$I:$I,details!$C:$C,Overview!$B113,details!$L:$L,Overview!F$2)</f>
        <v>5</v>
      </c>
      <c r="G115" s="21">
        <f>+SUMIFS(details!$I:$I,details!$C:$C,Overview!$B113,details!$L:$L,Overview!G$2)</f>
        <v>5</v>
      </c>
      <c r="H115" s="21">
        <f>+P115+U115-O115</f>
        <v>5</v>
      </c>
      <c r="I115" s="21">
        <f>+SUMIFS(details!$H:$H,details!$C:$C,Overview!$B113,details!$L:$L,Overview!I$2)</f>
        <v>5</v>
      </c>
      <c r="J115" s="21">
        <f>+SUMIFS(details!$H:$H,details!$C:$C,Overview!$B113,details!$L:$L,Overview!J$2)</f>
        <v>5</v>
      </c>
      <c r="K115" s="21">
        <f>+SUMIFS(details!$H:$H,details!$C:$C,Overview!$B113,details!$L:$L,Overview!K$2)</f>
        <v>5</v>
      </c>
      <c r="L115" s="21">
        <f>+SUMIFS(details!$H:$H,details!$C:$C,Overview!$B113,details!$L:$L,Overview!L$2)</f>
        <v>5</v>
      </c>
      <c r="M115" s="26"/>
      <c r="N115" s="21">
        <f>+SUMIFS(details!$I:$I,details!$C:$C,Overview!$B113,details!$L:$L,Overview!N$2,details!$K:$K,"&lt;="&amp;Settings!$C$4)</f>
        <v>5</v>
      </c>
      <c r="O115" s="21">
        <f>+SUMIFS(details!$H:$H,details!$C:$C,Overview!$B113,details!$L:$L,Overview!O$2,details!$K:$K,"&lt;="&amp;Settings!$C$4)</f>
        <v>5</v>
      </c>
      <c r="P115" s="21">
        <f>+SUMIFS(details!$I:$I,details!$C:$C,Overview!$B113,details!$L:$L,Overview!P$2,details!$K:$K,"&lt;="&amp;Settings!$C$4)</f>
        <v>5</v>
      </c>
      <c r="Q115" s="15">
        <f t="shared" si="144"/>
        <v>0</v>
      </c>
      <c r="R115" s="15">
        <f t="shared" si="145"/>
        <v>0</v>
      </c>
      <c r="S115" s="11"/>
      <c r="T115" s="21">
        <f t="shared" si="146"/>
        <v>5</v>
      </c>
      <c r="U115" s="21">
        <f>+SUMIFS(details!$H:$H,details!$C:$C,Overview!$B113,details!$L:$L,Overview!U$2)</f>
        <v>5</v>
      </c>
      <c r="V115" s="21">
        <f t="shared" si="147"/>
        <v>5</v>
      </c>
      <c r="W115" s="15">
        <f t="shared" si="148"/>
        <v>0</v>
      </c>
      <c r="X115" s="15">
        <f t="shared" si="149"/>
        <v>0</v>
      </c>
    </row>
    <row r="116" spans="2:24">
      <c r="B116" s="12" t="s">
        <v>16</v>
      </c>
      <c r="C116" s="11"/>
      <c r="D116" s="21">
        <f>+COUNTIFS(details!$C:$C,Overview!$B113,details!$L:$L,Overview!D$2)</f>
        <v>6</v>
      </c>
      <c r="E116" s="21">
        <f>+COUNTIFS(details!$C:$C,Overview!$B113,details!$L:$L,Overview!E$2)</f>
        <v>6</v>
      </c>
      <c r="F116" s="21">
        <f>+COUNTIFS(details!$C:$C,Overview!$B113,details!$L:$L,Overview!F$2)</f>
        <v>6</v>
      </c>
      <c r="G116" s="21">
        <f>+COUNTIFS(details!$C:$C,Overview!$B113,details!$L:$L,Overview!G$2)</f>
        <v>6</v>
      </c>
      <c r="H116" s="21">
        <f>+P116+U116-O116</f>
        <v>6</v>
      </c>
      <c r="I116" s="21">
        <f>+COUNTIFS(details!$C:$C,Overview!$B113,details!$L:$L,Overview!I$2)</f>
        <v>6</v>
      </c>
      <c r="J116" s="21">
        <f>+COUNTIFS(details!$C:$C,Overview!$B113,details!$L:$L,Overview!J$2)</f>
        <v>6</v>
      </c>
      <c r="K116" s="21">
        <f>+COUNTIFS(details!$C:$C,Overview!$B113,details!$L:$L,Overview!K$2)</f>
        <v>6</v>
      </c>
      <c r="L116" s="21">
        <f>+COUNTIFS(details!$C:$C,Overview!$B113,details!$L:$L,Overview!L$2)</f>
        <v>6</v>
      </c>
      <c r="M116" s="26"/>
      <c r="N116" s="21">
        <f>+COUNTIFS(details!$C:$C,Overview!$B113,details!$L:$L,Overview!G$2,details!$K:$K,"&lt;="&amp;Settings!$C$4)</f>
        <v>6</v>
      </c>
      <c r="O116" s="21">
        <f>+COUNTIFS(details!$C:$C,Overview!$B113,details!$L:$L,Overview!O$2,details!$K:$K,"&lt;="&amp;Settings!$C$4)</f>
        <v>6</v>
      </c>
      <c r="P116" s="21">
        <f>+COUNTIFS(details!$C:$C,Overview!$B113,details!$L:$L,Overview!I$2,details!$K:$K,"&lt;="&amp;Settings!$C$4)</f>
        <v>6</v>
      </c>
      <c r="Q116" s="15">
        <f t="shared" si="144"/>
        <v>0</v>
      </c>
      <c r="R116" s="15">
        <f t="shared" si="145"/>
        <v>0</v>
      </c>
      <c r="S116" s="11"/>
      <c r="T116" s="21">
        <f t="shared" si="146"/>
        <v>6</v>
      </c>
      <c r="U116" s="21">
        <f>+COUNTIFS(details!$C:$C,Overview!$B113,details!$L:$L,Overview!U$2)</f>
        <v>6</v>
      </c>
      <c r="V116" s="21">
        <f t="shared" si="147"/>
        <v>6</v>
      </c>
      <c r="W116" s="15">
        <f t="shared" si="148"/>
        <v>0</v>
      </c>
      <c r="X116" s="15">
        <f t="shared" si="149"/>
        <v>0</v>
      </c>
    </row>
    <row r="117" spans="2:24">
      <c r="C117" s="11"/>
      <c r="D117" s="21"/>
      <c r="E117" s="21"/>
      <c r="F117" s="21"/>
      <c r="G117" s="21"/>
      <c r="H117" s="21"/>
      <c r="I117" s="21"/>
      <c r="J117" s="21"/>
      <c r="K117" s="21"/>
      <c r="L117" s="21"/>
      <c r="M117" s="26"/>
      <c r="N117" s="21"/>
      <c r="O117" s="21"/>
      <c r="P117" s="21"/>
      <c r="S117" s="11"/>
      <c r="T117" s="21"/>
      <c r="U117" s="21"/>
      <c r="V117" s="21"/>
    </row>
    <row r="118" spans="2:24">
      <c r="B118" s="10" t="s">
        <v>23</v>
      </c>
      <c r="C118" s="11"/>
      <c r="D118" s="24"/>
      <c r="E118" s="24"/>
      <c r="F118" s="24"/>
      <c r="G118" s="24"/>
      <c r="H118" s="24"/>
      <c r="I118" s="24"/>
      <c r="J118" s="24"/>
      <c r="K118" s="24"/>
      <c r="L118" s="24"/>
      <c r="M118" s="25"/>
      <c r="N118" s="24"/>
      <c r="O118" s="24"/>
      <c r="P118" s="24"/>
      <c r="Q118" s="14"/>
      <c r="R118" s="14"/>
      <c r="S118" s="11"/>
      <c r="T118" s="24"/>
      <c r="U118" s="24"/>
      <c r="V118" s="24"/>
      <c r="W118" s="14"/>
      <c r="X118" s="14"/>
    </row>
    <row r="119" spans="2:24">
      <c r="B119" s="12" t="s">
        <v>14</v>
      </c>
      <c r="C119" s="11"/>
      <c r="D119" s="21">
        <f>+SUMIFS(details!$G:$G,details!$C:$C,Overview!$B118,details!$L:$L,Overview!D$2)</f>
        <v>6</v>
      </c>
      <c r="E119" s="21">
        <f>+SUMIFS(details!$G:$G,details!$C:$C,Overview!$B118,details!$L:$L,Overview!E$2)</f>
        <v>6</v>
      </c>
      <c r="F119" s="21">
        <f>+SUMIFS(details!$G:$G,details!$C:$C,Overview!$B118,details!$L:$L,Overview!F$2)</f>
        <v>6</v>
      </c>
      <c r="G119" s="21">
        <f>+SUMIFS(details!$G:$G,details!$C:$C,Overview!$B118,details!$L:$L,Overview!G$2)</f>
        <v>6</v>
      </c>
      <c r="H119" s="21">
        <f>+P119+U119-O119</f>
        <v>6</v>
      </c>
      <c r="I119" s="21">
        <f>+SUMIFS(details!$F:$F,details!$C:$C,Overview!$B118,details!$L:$L,Overview!I$2)</f>
        <v>6</v>
      </c>
      <c r="J119" s="21">
        <f>+SUMIFS(details!$F:$F,details!$C:$C,Overview!$B118,details!$L:$L,Overview!J$2)</f>
        <v>6</v>
      </c>
      <c r="K119" s="21">
        <f>+SUMIFS(details!$F:$F,details!$C:$C,Overview!$B118,details!$L:$L,Overview!K$2)</f>
        <v>6</v>
      </c>
      <c r="L119" s="21">
        <f>+SUMIFS(details!$F:$F,details!$C:$C,Overview!$B118,details!$L:$L,Overview!L$2)</f>
        <v>6</v>
      </c>
      <c r="M119" s="26"/>
      <c r="N119" s="21">
        <f>+SUMIFS(details!$G:$G,details!$C:$C,Overview!$B118,details!$L:$L,Overview!N$2,details!$K:$K,"&lt;="&amp;Settings!$C$4)</f>
        <v>6</v>
      </c>
      <c r="O119" s="21">
        <f>+SUMIFS(details!$F:$F,details!$C:$C,Overview!$B118,details!$L:$L,Overview!O$2,details!$K:$K,"&lt;="&amp;Settings!$C$4)</f>
        <v>6</v>
      </c>
      <c r="P119" s="21">
        <f>+SUMIFS(details!$G:$G,details!$C:$C,Overview!$B118,details!$L:$L,Overview!P$2,details!$K:$K,"&lt;="&amp;Settings!$C$4)</f>
        <v>6</v>
      </c>
      <c r="Q119" s="15">
        <f t="shared" ref="Q119:Q121" si="150">IFERROR(P119/O119-1,"n/a")</f>
        <v>0</v>
      </c>
      <c r="R119" s="15">
        <f t="shared" ref="R119:R121" si="151">IFERROR(P119/N119-1,"n/a")</f>
        <v>0</v>
      </c>
      <c r="S119" s="11"/>
      <c r="T119" s="21">
        <f t="shared" ref="T119:T121" si="152">+G119</f>
        <v>6</v>
      </c>
      <c r="U119" s="21">
        <f>+SUMIFS(details!$F:$F,details!$C:$C,Overview!$B118,details!$L:$L,Overview!U$2)</f>
        <v>6</v>
      </c>
      <c r="V119" s="21">
        <f t="shared" ref="V119:V121" si="153">+H119</f>
        <v>6</v>
      </c>
      <c r="W119" s="15">
        <f t="shared" ref="W119:W121" si="154">IFERROR(V119/U119-1,"n/a")</f>
        <v>0</v>
      </c>
      <c r="X119" s="15">
        <f t="shared" ref="X119:X121" si="155">IFERROR(V119/T119-1,"n/a")</f>
        <v>0</v>
      </c>
    </row>
    <row r="120" spans="2:24">
      <c r="B120" s="12" t="s">
        <v>15</v>
      </c>
      <c r="C120" s="11"/>
      <c r="D120" s="21">
        <f>+SUMIFS(details!$I:$I,details!$C:$C,Overview!$B118,details!$L:$L,Overview!D$2)</f>
        <v>5</v>
      </c>
      <c r="E120" s="21">
        <f>+SUMIFS(details!$I:$I,details!$C:$C,Overview!$B118,details!$L:$L,Overview!E$2)</f>
        <v>5</v>
      </c>
      <c r="F120" s="21">
        <f>+SUMIFS(details!$I:$I,details!$C:$C,Overview!$B118,details!$L:$L,Overview!F$2)</f>
        <v>5</v>
      </c>
      <c r="G120" s="21">
        <f>+SUMIFS(details!$I:$I,details!$C:$C,Overview!$B118,details!$L:$L,Overview!G$2)</f>
        <v>5</v>
      </c>
      <c r="H120" s="21">
        <f>+P120+U120-O120</f>
        <v>5</v>
      </c>
      <c r="I120" s="21">
        <f>+SUMIFS(details!$H:$H,details!$C:$C,Overview!$B118,details!$L:$L,Overview!I$2)</f>
        <v>5</v>
      </c>
      <c r="J120" s="21">
        <f>+SUMIFS(details!$H:$H,details!$C:$C,Overview!$B118,details!$L:$L,Overview!J$2)</f>
        <v>5</v>
      </c>
      <c r="K120" s="21">
        <f>+SUMIFS(details!$H:$H,details!$C:$C,Overview!$B118,details!$L:$L,Overview!K$2)</f>
        <v>5</v>
      </c>
      <c r="L120" s="21">
        <f>+SUMIFS(details!$H:$H,details!$C:$C,Overview!$B118,details!$L:$L,Overview!L$2)</f>
        <v>5</v>
      </c>
      <c r="M120" s="26"/>
      <c r="N120" s="21">
        <f>+SUMIFS(details!$I:$I,details!$C:$C,Overview!$B118,details!$L:$L,Overview!N$2,details!$K:$K,"&lt;="&amp;Settings!$C$4)</f>
        <v>5</v>
      </c>
      <c r="O120" s="21">
        <f>+SUMIFS(details!$H:$H,details!$C:$C,Overview!$B118,details!$L:$L,Overview!O$2,details!$K:$K,"&lt;="&amp;Settings!$C$4)</f>
        <v>5</v>
      </c>
      <c r="P120" s="21">
        <f>+SUMIFS(details!$I:$I,details!$C:$C,Overview!$B118,details!$L:$L,Overview!P$2,details!$K:$K,"&lt;="&amp;Settings!$C$4)</f>
        <v>5</v>
      </c>
      <c r="Q120" s="15">
        <f t="shared" si="150"/>
        <v>0</v>
      </c>
      <c r="R120" s="15">
        <f t="shared" si="151"/>
        <v>0</v>
      </c>
      <c r="S120" s="11"/>
      <c r="T120" s="21">
        <f t="shared" si="152"/>
        <v>5</v>
      </c>
      <c r="U120" s="21">
        <f>+SUMIFS(details!$H:$H,details!$C:$C,Overview!$B118,details!$L:$L,Overview!U$2)</f>
        <v>5</v>
      </c>
      <c r="V120" s="21">
        <f t="shared" si="153"/>
        <v>5</v>
      </c>
      <c r="W120" s="15">
        <f t="shared" si="154"/>
        <v>0</v>
      </c>
      <c r="X120" s="15">
        <f t="shared" si="155"/>
        <v>0</v>
      </c>
    </row>
    <row r="121" spans="2:24">
      <c r="B121" s="12" t="s">
        <v>16</v>
      </c>
      <c r="C121" s="11"/>
      <c r="D121" s="21">
        <f>+COUNTIFS(details!$C:$C,Overview!$B118,details!$L:$L,Overview!D$2)</f>
        <v>6</v>
      </c>
      <c r="E121" s="21">
        <f>+COUNTIFS(details!$C:$C,Overview!$B118,details!$L:$L,Overview!E$2)</f>
        <v>6</v>
      </c>
      <c r="F121" s="21">
        <f>+COUNTIFS(details!$C:$C,Overview!$B118,details!$L:$L,Overview!F$2)</f>
        <v>6</v>
      </c>
      <c r="G121" s="21">
        <f>+COUNTIFS(details!$C:$C,Overview!$B118,details!$L:$L,Overview!G$2)</f>
        <v>6</v>
      </c>
      <c r="H121" s="21">
        <f>+P121+U121-O121</f>
        <v>6</v>
      </c>
      <c r="I121" s="21">
        <f>+COUNTIFS(details!$C:$C,Overview!$B118,details!$L:$L,Overview!I$2)</f>
        <v>6</v>
      </c>
      <c r="J121" s="21">
        <f>+COUNTIFS(details!$C:$C,Overview!$B118,details!$L:$L,Overview!J$2)</f>
        <v>6</v>
      </c>
      <c r="K121" s="21">
        <f>+COUNTIFS(details!$C:$C,Overview!$B118,details!$L:$L,Overview!K$2)</f>
        <v>6</v>
      </c>
      <c r="L121" s="21">
        <f>+COUNTIFS(details!$C:$C,Overview!$B118,details!$L:$L,Overview!L$2)</f>
        <v>6</v>
      </c>
      <c r="M121" s="26"/>
      <c r="N121" s="21">
        <f>+COUNTIFS(details!$C:$C,Overview!$B118,details!$L:$L,Overview!G$2,details!$K:$K,"&lt;="&amp;Settings!$C$4)</f>
        <v>6</v>
      </c>
      <c r="O121" s="21">
        <f>+COUNTIFS(details!$C:$C,Overview!$B118,details!$L:$L,Overview!O$2,details!$K:$K,"&lt;="&amp;Settings!$C$4)</f>
        <v>6</v>
      </c>
      <c r="P121" s="21">
        <f>+COUNTIFS(details!$C:$C,Overview!$B118,details!$L:$L,Overview!I$2,details!$K:$K,"&lt;="&amp;Settings!$C$4)</f>
        <v>6</v>
      </c>
      <c r="Q121" s="15">
        <f t="shared" si="150"/>
        <v>0</v>
      </c>
      <c r="R121" s="15">
        <f t="shared" si="151"/>
        <v>0</v>
      </c>
      <c r="S121" s="11"/>
      <c r="T121" s="21">
        <f t="shared" si="152"/>
        <v>6</v>
      </c>
      <c r="U121" s="21">
        <f>+COUNTIFS(details!$C:$C,Overview!$B118,details!$L:$L,Overview!U$2)</f>
        <v>6</v>
      </c>
      <c r="V121" s="21">
        <f t="shared" si="153"/>
        <v>6</v>
      </c>
      <c r="W121" s="15">
        <f t="shared" si="154"/>
        <v>0</v>
      </c>
      <c r="X121" s="15">
        <f t="shared" si="155"/>
        <v>0</v>
      </c>
    </row>
    <row r="122" spans="2:24">
      <c r="C122" s="11"/>
      <c r="D122" s="21"/>
      <c r="E122" s="21"/>
      <c r="F122" s="21"/>
      <c r="G122" s="21"/>
      <c r="H122" s="21"/>
      <c r="I122" s="21"/>
      <c r="J122" s="21"/>
      <c r="K122" s="21"/>
      <c r="L122" s="21"/>
      <c r="M122" s="26"/>
      <c r="N122" s="21"/>
      <c r="O122" s="21"/>
      <c r="P122" s="21"/>
      <c r="S122" s="11"/>
      <c r="T122" s="21"/>
      <c r="U122" s="21"/>
      <c r="V122" s="21"/>
    </row>
    <row r="123" spans="2:24">
      <c r="B123" s="10" t="s">
        <v>50</v>
      </c>
      <c r="C123" s="11"/>
      <c r="D123" s="24"/>
      <c r="E123" s="24"/>
      <c r="F123" s="24"/>
      <c r="G123" s="24"/>
      <c r="H123" s="24"/>
      <c r="I123" s="24"/>
      <c r="J123" s="24"/>
      <c r="K123" s="24"/>
      <c r="L123" s="24"/>
      <c r="M123" s="25"/>
      <c r="N123" s="24"/>
      <c r="O123" s="24"/>
      <c r="P123" s="24"/>
      <c r="Q123" s="14"/>
      <c r="R123" s="14"/>
      <c r="S123" s="11"/>
      <c r="T123" s="24"/>
      <c r="U123" s="24"/>
      <c r="V123" s="24"/>
      <c r="W123" s="14"/>
      <c r="X123" s="14"/>
    </row>
    <row r="124" spans="2:24">
      <c r="B124" s="12" t="s">
        <v>14</v>
      </c>
      <c r="C124" s="11"/>
      <c r="D124" s="21">
        <f>+D99+D104+D109+D114+D119</f>
        <v>1617</v>
      </c>
      <c r="E124" s="21">
        <f t="shared" ref="E124:L124" si="156">+E99+E104+E109+E114+E119</f>
        <v>1617</v>
      </c>
      <c r="F124" s="21">
        <f t="shared" si="156"/>
        <v>1617</v>
      </c>
      <c r="G124" s="21">
        <f t="shared" si="156"/>
        <v>1617</v>
      </c>
      <c r="H124" s="21">
        <f t="shared" si="156"/>
        <v>1617</v>
      </c>
      <c r="I124" s="21">
        <f t="shared" si="156"/>
        <v>1617</v>
      </c>
      <c r="J124" s="21">
        <f t="shared" si="156"/>
        <v>1617</v>
      </c>
      <c r="K124" s="21">
        <f t="shared" si="156"/>
        <v>1617</v>
      </c>
      <c r="L124" s="21">
        <f t="shared" si="156"/>
        <v>1617</v>
      </c>
      <c r="M124" s="26"/>
      <c r="N124" s="21">
        <f t="shared" ref="N124:P126" si="157">+N99+N104+N109+N114+N119</f>
        <v>1617</v>
      </c>
      <c r="O124" s="21">
        <f t="shared" si="157"/>
        <v>1592</v>
      </c>
      <c r="P124" s="21">
        <f t="shared" si="157"/>
        <v>1617</v>
      </c>
      <c r="Q124" s="15">
        <f t="shared" ref="Q124:Q126" si="158">IFERROR(P124/O124-1,"n/a")</f>
        <v>1.5703517587939642E-2</v>
      </c>
      <c r="R124" s="15">
        <f t="shared" ref="R124:R126" si="159">IFERROR(P124/N124-1,"n/a")</f>
        <v>0</v>
      </c>
      <c r="S124" s="11"/>
      <c r="T124" s="21">
        <f t="shared" ref="T124:U124" si="160">+T99+T104+T109+T114+T119</f>
        <v>1617</v>
      </c>
      <c r="U124" s="21">
        <f t="shared" si="160"/>
        <v>1592</v>
      </c>
      <c r="V124" s="21">
        <f t="shared" ref="V124" si="161">+V99+V104+V109+V114+V119</f>
        <v>1617</v>
      </c>
      <c r="W124" s="15">
        <f t="shared" ref="W124:W126" si="162">IFERROR(V124/U124-1,"n/a")</f>
        <v>1.5703517587939642E-2</v>
      </c>
      <c r="X124" s="15">
        <f t="shared" ref="X124:X126" si="163">IFERROR(V124/T124-1,"n/a")</f>
        <v>0</v>
      </c>
    </row>
    <row r="125" spans="2:24">
      <c r="B125" s="12" t="s">
        <v>15</v>
      </c>
      <c r="C125" s="11"/>
      <c r="D125" s="21">
        <f>+D100+D105+D110+D115+D120</f>
        <v>9055</v>
      </c>
      <c r="E125" s="21">
        <f t="shared" ref="E125:L125" si="164">+E100+E105+E110+E115+E120</f>
        <v>9055</v>
      </c>
      <c r="F125" s="21">
        <f t="shared" si="164"/>
        <v>9055</v>
      </c>
      <c r="G125" s="21">
        <f t="shared" si="164"/>
        <v>9055</v>
      </c>
      <c r="H125" s="21">
        <f t="shared" si="164"/>
        <v>9060</v>
      </c>
      <c r="I125" s="21">
        <f t="shared" si="164"/>
        <v>9055</v>
      </c>
      <c r="J125" s="21">
        <f t="shared" si="164"/>
        <v>9055</v>
      </c>
      <c r="K125" s="21">
        <f t="shared" si="164"/>
        <v>9055</v>
      </c>
      <c r="L125" s="21">
        <f t="shared" si="164"/>
        <v>9055</v>
      </c>
      <c r="M125" s="26"/>
      <c r="N125" s="21">
        <f t="shared" ref="N125:O125" si="165">+N100+N105+N110+N115+N120</f>
        <v>9055</v>
      </c>
      <c r="O125" s="21">
        <f t="shared" si="165"/>
        <v>9055</v>
      </c>
      <c r="P125" s="21">
        <f t="shared" si="157"/>
        <v>9060</v>
      </c>
      <c r="Q125" s="15">
        <f t="shared" si="158"/>
        <v>5.5218111540589199E-4</v>
      </c>
      <c r="R125" s="15">
        <f t="shared" si="159"/>
        <v>5.5218111540589199E-4</v>
      </c>
      <c r="S125" s="11"/>
      <c r="T125" s="21">
        <f t="shared" ref="T125:U125" si="166">+T100+T105+T110+T115+T120</f>
        <v>9055</v>
      </c>
      <c r="U125" s="21">
        <f t="shared" si="166"/>
        <v>9055</v>
      </c>
      <c r="V125" s="21">
        <f t="shared" ref="V125" si="167">+V100+V105+V110+V115+V120</f>
        <v>9060</v>
      </c>
      <c r="W125" s="15">
        <f t="shared" si="162"/>
        <v>5.5218111540589199E-4</v>
      </c>
      <c r="X125" s="15">
        <f t="shared" si="163"/>
        <v>5.5218111540589199E-4</v>
      </c>
    </row>
    <row r="126" spans="2:24">
      <c r="B126" s="12" t="s">
        <v>16</v>
      </c>
      <c r="C126" s="11"/>
      <c r="D126" s="21">
        <f>+D101+D106+D111+D116+D121</f>
        <v>61</v>
      </c>
      <c r="E126" s="21">
        <f t="shared" ref="E126:L126" si="168">+E101+E106+E111+E116+E121</f>
        <v>61</v>
      </c>
      <c r="F126" s="21">
        <f t="shared" si="168"/>
        <v>61</v>
      </c>
      <c r="G126" s="21">
        <f t="shared" si="168"/>
        <v>61</v>
      </c>
      <c r="H126" s="21">
        <f t="shared" si="168"/>
        <v>61</v>
      </c>
      <c r="I126" s="21">
        <f t="shared" si="168"/>
        <v>61</v>
      </c>
      <c r="J126" s="21">
        <f t="shared" si="168"/>
        <v>61</v>
      </c>
      <c r="K126" s="21">
        <f t="shared" si="168"/>
        <v>61</v>
      </c>
      <c r="L126" s="21">
        <f t="shared" si="168"/>
        <v>61</v>
      </c>
      <c r="M126" s="26"/>
      <c r="N126" s="21">
        <f t="shared" ref="N126:O126" si="169">+N101+N106+N111+N116+N121</f>
        <v>61</v>
      </c>
      <c r="O126" s="21">
        <f t="shared" si="169"/>
        <v>61</v>
      </c>
      <c r="P126" s="21">
        <f t="shared" si="157"/>
        <v>61</v>
      </c>
      <c r="Q126" s="15">
        <f t="shared" si="158"/>
        <v>0</v>
      </c>
      <c r="R126" s="15">
        <f t="shared" si="159"/>
        <v>0</v>
      </c>
      <c r="S126" s="11"/>
      <c r="T126" s="21">
        <f t="shared" ref="T126:U126" si="170">+T101+T106+T111+T116+T121</f>
        <v>61</v>
      </c>
      <c r="U126" s="21">
        <f t="shared" si="170"/>
        <v>61</v>
      </c>
      <c r="V126" s="21">
        <f t="shared" ref="V126" si="171">+V101+V106+V111+V116+V121</f>
        <v>61</v>
      </c>
      <c r="W126" s="15">
        <f t="shared" si="162"/>
        <v>0</v>
      </c>
      <c r="X126" s="15">
        <f t="shared" si="163"/>
        <v>0</v>
      </c>
    </row>
    <row r="127" spans="2:24">
      <c r="B127" s="12" t="s">
        <v>51</v>
      </c>
      <c r="C127" s="11"/>
      <c r="D127" s="27">
        <f>+(D125-D124)/D124</f>
        <v>4.599876314162028</v>
      </c>
      <c r="E127" s="27">
        <f t="shared" ref="E127:P127" si="172">+(E125-E124)/E124</f>
        <v>4.599876314162028</v>
      </c>
      <c r="F127" s="27">
        <f t="shared" si="172"/>
        <v>4.599876314162028</v>
      </c>
      <c r="G127" s="27">
        <f t="shared" si="172"/>
        <v>4.599876314162028</v>
      </c>
      <c r="H127" s="27">
        <f t="shared" si="172"/>
        <v>4.6029684601113177</v>
      </c>
      <c r="I127" s="27">
        <f t="shared" si="172"/>
        <v>4.599876314162028</v>
      </c>
      <c r="J127" s="27">
        <f t="shared" si="172"/>
        <v>4.599876314162028</v>
      </c>
      <c r="K127" s="27">
        <f t="shared" si="172"/>
        <v>4.599876314162028</v>
      </c>
      <c r="L127" s="27">
        <f t="shared" si="172"/>
        <v>4.599876314162028</v>
      </c>
      <c r="M127" s="28"/>
      <c r="N127" s="27">
        <f t="shared" si="172"/>
        <v>4.599876314162028</v>
      </c>
      <c r="O127" s="27">
        <f t="shared" si="172"/>
        <v>4.6878140703517586</v>
      </c>
      <c r="P127" s="27">
        <f t="shared" si="172"/>
        <v>4.6029684601113177</v>
      </c>
      <c r="Q127" s="27"/>
      <c r="R127" s="27"/>
      <c r="S127" s="28"/>
      <c r="T127" s="27">
        <f t="shared" ref="T127:V127" si="173">+(T125-T124)/T124</f>
        <v>4.599876314162028</v>
      </c>
      <c r="U127" s="27">
        <f t="shared" si="173"/>
        <v>4.6878140703517586</v>
      </c>
      <c r="V127" s="27">
        <f t="shared" si="173"/>
        <v>4.6029684601113177</v>
      </c>
    </row>
  </sheetData>
  <pageMargins left="0.7" right="0.7" top="0.78740157499999996" bottom="0.78740157499999996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M550"/>
  <sheetViews>
    <sheetView workbookViewId="0">
      <pane xSplit="3" ySplit="1" topLeftCell="D250" activePane="bottomRight" state="frozen"/>
      <selection pane="topRight" activeCell="D1" sqref="D1"/>
      <selection pane="bottomLeft" activeCell="A2" sqref="A2"/>
      <selection pane="bottomRight" activeCell="I260" sqref="I260"/>
    </sheetView>
  </sheetViews>
  <sheetFormatPr defaultColWidth="9" defaultRowHeight="15"/>
  <cols>
    <col min="1" max="3" width="14.85546875" customWidth="1"/>
    <col min="4" max="4" width="44.5703125" customWidth="1"/>
    <col min="5" max="5" width="14.85546875" customWidth="1"/>
    <col min="6" max="7" width="14.85546875" style="20" customWidth="1"/>
    <col min="8" max="9" width="15.5703125" style="20" customWidth="1"/>
    <col min="10" max="12" width="13.7109375" customWidth="1"/>
    <col min="13" max="13" width="71.7109375" customWidth="1"/>
  </cols>
  <sheetData>
    <row r="1" spans="1:13">
      <c r="A1" t="s">
        <v>13</v>
      </c>
      <c r="B1" t="s">
        <v>17</v>
      </c>
      <c r="C1" t="s">
        <v>18</v>
      </c>
      <c r="D1" t="s">
        <v>24</v>
      </c>
      <c r="E1" t="s">
        <v>25</v>
      </c>
      <c r="F1" s="19" t="s">
        <v>26</v>
      </c>
      <c r="G1" s="19" t="s">
        <v>27</v>
      </c>
      <c r="H1" s="20" t="s">
        <v>28</v>
      </c>
      <c r="I1" s="20" t="s">
        <v>29</v>
      </c>
      <c r="J1" s="1" t="s">
        <v>30</v>
      </c>
      <c r="K1" s="1" t="s">
        <v>31</v>
      </c>
      <c r="L1" s="1" t="s">
        <v>32</v>
      </c>
      <c r="M1" t="s">
        <v>33</v>
      </c>
    </row>
    <row r="2" spans="1:13">
      <c r="A2" t="s">
        <v>34</v>
      </c>
      <c r="B2" t="s">
        <v>35</v>
      </c>
      <c r="C2" t="s">
        <v>19</v>
      </c>
      <c r="E2">
        <v>1</v>
      </c>
      <c r="F2" s="20">
        <v>50</v>
      </c>
      <c r="G2" s="20">
        <v>50</v>
      </c>
      <c r="H2" s="20">
        <v>5</v>
      </c>
      <c r="I2" s="20">
        <v>5</v>
      </c>
      <c r="J2" s="18">
        <v>43282</v>
      </c>
      <c r="K2">
        <f>+MONTH(J2)</f>
        <v>7</v>
      </c>
      <c r="L2">
        <f>+YEAR(J2)</f>
        <v>2018</v>
      </c>
    </row>
    <row r="3" spans="1:13">
      <c r="A3" t="s">
        <v>34</v>
      </c>
      <c r="B3" t="s">
        <v>35</v>
      </c>
      <c r="C3" t="s">
        <v>20</v>
      </c>
      <c r="E3">
        <v>1</v>
      </c>
      <c r="F3" s="20">
        <v>10</v>
      </c>
      <c r="G3" s="20">
        <v>10</v>
      </c>
      <c r="H3" s="20">
        <v>10</v>
      </c>
      <c r="I3" s="20">
        <v>10</v>
      </c>
      <c r="J3" s="18">
        <v>43282</v>
      </c>
      <c r="K3">
        <f t="shared" ref="K3:K7" si="0">+MONTH(J3)</f>
        <v>7</v>
      </c>
      <c r="L3">
        <f t="shared" ref="L3:L7" si="1">+YEAR(J3)</f>
        <v>2018</v>
      </c>
    </row>
    <row r="4" spans="1:13">
      <c r="A4" t="s">
        <v>34</v>
      </c>
      <c r="B4" t="s">
        <v>35</v>
      </c>
      <c r="C4" t="s">
        <v>21</v>
      </c>
      <c r="E4">
        <v>1</v>
      </c>
      <c r="F4" s="20">
        <v>5</v>
      </c>
      <c r="G4" s="20">
        <v>5</v>
      </c>
      <c r="H4" s="20">
        <v>0</v>
      </c>
      <c r="I4" s="20">
        <v>0</v>
      </c>
      <c r="J4" s="18">
        <v>43282</v>
      </c>
      <c r="K4">
        <f t="shared" si="0"/>
        <v>7</v>
      </c>
      <c r="L4">
        <f t="shared" si="1"/>
        <v>2018</v>
      </c>
    </row>
    <row r="5" spans="1:13">
      <c r="A5" t="s">
        <v>34</v>
      </c>
      <c r="B5" t="s">
        <v>35</v>
      </c>
      <c r="C5" t="s">
        <v>22</v>
      </c>
      <c r="E5">
        <v>1</v>
      </c>
      <c r="F5" s="20">
        <v>1</v>
      </c>
      <c r="G5" s="20">
        <v>1</v>
      </c>
      <c r="H5" s="20">
        <v>0</v>
      </c>
      <c r="I5" s="20">
        <v>0</v>
      </c>
      <c r="J5" s="18">
        <v>43282</v>
      </c>
      <c r="K5">
        <f t="shared" si="0"/>
        <v>7</v>
      </c>
      <c r="L5">
        <f t="shared" si="1"/>
        <v>2018</v>
      </c>
    </row>
    <row r="6" spans="1:13">
      <c r="A6" t="s">
        <v>34</v>
      </c>
      <c r="B6" t="s">
        <v>35</v>
      </c>
      <c r="C6" t="s">
        <v>23</v>
      </c>
      <c r="E6">
        <v>1</v>
      </c>
      <c r="F6" s="20">
        <v>1</v>
      </c>
      <c r="G6" s="20">
        <v>1</v>
      </c>
      <c r="H6" s="20">
        <v>0</v>
      </c>
      <c r="I6" s="20">
        <v>0</v>
      </c>
      <c r="J6" s="18">
        <v>43282</v>
      </c>
      <c r="K6">
        <f t="shared" si="0"/>
        <v>7</v>
      </c>
      <c r="L6">
        <f t="shared" si="1"/>
        <v>2018</v>
      </c>
    </row>
    <row r="7" spans="1:13">
      <c r="A7" t="s">
        <v>34</v>
      </c>
      <c r="B7" t="s">
        <v>37</v>
      </c>
      <c r="C7" t="s">
        <v>19</v>
      </c>
      <c r="E7">
        <v>1</v>
      </c>
      <c r="F7" s="20">
        <v>150</v>
      </c>
      <c r="G7" s="20">
        <v>150</v>
      </c>
      <c r="H7" s="20">
        <v>5000</v>
      </c>
      <c r="I7" s="20">
        <v>5000</v>
      </c>
      <c r="J7" s="18">
        <v>43282</v>
      </c>
      <c r="K7">
        <f t="shared" si="0"/>
        <v>7</v>
      </c>
      <c r="L7">
        <f t="shared" si="1"/>
        <v>2018</v>
      </c>
    </row>
    <row r="8" spans="1:13">
      <c r="A8" t="s">
        <v>34</v>
      </c>
      <c r="B8" t="s">
        <v>37</v>
      </c>
      <c r="C8" t="s">
        <v>20</v>
      </c>
      <c r="E8">
        <v>1</v>
      </c>
      <c r="F8" s="20">
        <v>50</v>
      </c>
      <c r="G8" s="20">
        <v>50</v>
      </c>
      <c r="H8" s="20">
        <v>1000</v>
      </c>
      <c r="I8" s="20">
        <v>1000</v>
      </c>
      <c r="J8" s="18">
        <v>43282</v>
      </c>
      <c r="K8">
        <f t="shared" ref="K8:K27" si="2">+MONTH(J8)</f>
        <v>7</v>
      </c>
      <c r="L8">
        <f t="shared" ref="L8:L27" si="3">+YEAR(J8)</f>
        <v>2018</v>
      </c>
    </row>
    <row r="9" spans="1:13">
      <c r="A9" t="s">
        <v>34</v>
      </c>
      <c r="B9" t="s">
        <v>37</v>
      </c>
      <c r="C9" t="s">
        <v>21</v>
      </c>
      <c r="E9">
        <v>1</v>
      </c>
      <c r="F9" s="20">
        <v>10</v>
      </c>
      <c r="G9" s="20">
        <v>10</v>
      </c>
      <c r="H9" s="20">
        <v>50</v>
      </c>
      <c r="I9" s="20">
        <v>50</v>
      </c>
      <c r="J9" s="18">
        <v>43282</v>
      </c>
      <c r="K9">
        <f t="shared" si="2"/>
        <v>7</v>
      </c>
      <c r="L9">
        <f t="shared" si="3"/>
        <v>2018</v>
      </c>
    </row>
    <row r="10" spans="1:13">
      <c r="A10" t="s">
        <v>34</v>
      </c>
      <c r="B10" t="s">
        <v>37</v>
      </c>
      <c r="C10" t="s">
        <v>22</v>
      </c>
      <c r="E10">
        <v>1</v>
      </c>
      <c r="F10" s="20">
        <v>1</v>
      </c>
      <c r="G10" s="20">
        <v>1</v>
      </c>
      <c r="H10" s="20">
        <v>5</v>
      </c>
      <c r="I10" s="20">
        <v>5</v>
      </c>
      <c r="J10" s="18">
        <v>43282</v>
      </c>
      <c r="K10">
        <f t="shared" si="2"/>
        <v>7</v>
      </c>
      <c r="L10">
        <f t="shared" si="3"/>
        <v>2018</v>
      </c>
    </row>
    <row r="11" spans="1:13">
      <c r="A11" t="s">
        <v>34</v>
      </c>
      <c r="B11" t="s">
        <v>37</v>
      </c>
      <c r="C11" t="s">
        <v>23</v>
      </c>
      <c r="E11">
        <v>1</v>
      </c>
      <c r="F11" s="20">
        <v>1</v>
      </c>
      <c r="G11" s="20">
        <v>1</v>
      </c>
      <c r="H11" s="20">
        <v>5</v>
      </c>
      <c r="I11" s="20">
        <v>5</v>
      </c>
      <c r="J11" s="18">
        <v>43282</v>
      </c>
      <c r="K11">
        <f t="shared" si="2"/>
        <v>7</v>
      </c>
      <c r="L11">
        <f t="shared" si="3"/>
        <v>2018</v>
      </c>
    </row>
    <row r="12" spans="1:13">
      <c r="A12" t="s">
        <v>34</v>
      </c>
      <c r="B12" t="s">
        <v>39</v>
      </c>
      <c r="C12" t="s">
        <v>19</v>
      </c>
      <c r="E12">
        <v>1</v>
      </c>
      <c r="F12" s="20">
        <v>50</v>
      </c>
      <c r="G12" s="20">
        <v>50</v>
      </c>
      <c r="H12" s="20">
        <v>1000</v>
      </c>
      <c r="I12" s="20">
        <v>1000</v>
      </c>
      <c r="J12" s="18">
        <v>43282</v>
      </c>
      <c r="K12">
        <f t="shared" si="2"/>
        <v>7</v>
      </c>
      <c r="L12">
        <f t="shared" si="3"/>
        <v>2018</v>
      </c>
    </row>
    <row r="13" spans="1:13">
      <c r="A13" t="s">
        <v>34</v>
      </c>
      <c r="B13" t="s">
        <v>39</v>
      </c>
      <c r="C13" t="s">
        <v>20</v>
      </c>
      <c r="E13">
        <v>1</v>
      </c>
      <c r="F13" s="20">
        <v>25</v>
      </c>
      <c r="G13" s="20">
        <v>25</v>
      </c>
      <c r="H13" s="20">
        <v>250</v>
      </c>
      <c r="I13" s="20">
        <v>250</v>
      </c>
      <c r="J13" s="18">
        <v>43282</v>
      </c>
      <c r="K13">
        <f t="shared" si="2"/>
        <v>7</v>
      </c>
      <c r="L13">
        <f t="shared" si="3"/>
        <v>2018</v>
      </c>
    </row>
    <row r="14" spans="1:13">
      <c r="A14" t="s">
        <v>34</v>
      </c>
      <c r="B14" t="s">
        <v>39</v>
      </c>
      <c r="C14" t="s">
        <v>21</v>
      </c>
      <c r="E14">
        <v>1</v>
      </c>
      <c r="F14" s="20">
        <v>5</v>
      </c>
      <c r="G14" s="20">
        <v>5</v>
      </c>
      <c r="H14" s="20">
        <v>5</v>
      </c>
      <c r="I14" s="20">
        <v>5</v>
      </c>
      <c r="J14" s="18">
        <v>43282</v>
      </c>
      <c r="K14">
        <f t="shared" si="2"/>
        <v>7</v>
      </c>
      <c r="L14">
        <f t="shared" si="3"/>
        <v>2018</v>
      </c>
    </row>
    <row r="15" spans="1:13">
      <c r="A15" t="s">
        <v>34</v>
      </c>
      <c r="B15" t="s">
        <v>41</v>
      </c>
      <c r="C15" t="s">
        <v>19</v>
      </c>
      <c r="E15">
        <v>1</v>
      </c>
      <c r="F15" s="20">
        <v>50</v>
      </c>
      <c r="G15" s="20">
        <v>50</v>
      </c>
      <c r="H15" s="20">
        <v>20</v>
      </c>
      <c r="I15" s="20">
        <v>20</v>
      </c>
      <c r="J15" s="18">
        <v>43282</v>
      </c>
      <c r="K15">
        <f t="shared" si="2"/>
        <v>7</v>
      </c>
      <c r="L15">
        <f t="shared" si="3"/>
        <v>2018</v>
      </c>
    </row>
    <row r="16" spans="1:13">
      <c r="A16" t="s">
        <v>36</v>
      </c>
      <c r="B16" t="s">
        <v>41</v>
      </c>
      <c r="C16" t="s">
        <v>19</v>
      </c>
      <c r="E16">
        <v>1</v>
      </c>
      <c r="F16" s="20">
        <v>150</v>
      </c>
      <c r="G16" s="20">
        <v>150</v>
      </c>
      <c r="H16" s="20">
        <v>10</v>
      </c>
      <c r="I16" s="20">
        <v>10</v>
      </c>
      <c r="J16" s="18">
        <v>43282</v>
      </c>
      <c r="K16">
        <f t="shared" si="2"/>
        <v>7</v>
      </c>
      <c r="L16">
        <f t="shared" si="3"/>
        <v>2018</v>
      </c>
    </row>
    <row r="17" spans="1:12">
      <c r="A17" t="s">
        <v>34</v>
      </c>
      <c r="B17" t="s">
        <v>41</v>
      </c>
      <c r="C17" t="s">
        <v>20</v>
      </c>
      <c r="E17">
        <v>1</v>
      </c>
      <c r="F17" s="20">
        <v>25</v>
      </c>
      <c r="G17" s="20">
        <v>25</v>
      </c>
      <c r="H17" s="20">
        <v>10</v>
      </c>
      <c r="I17" s="20">
        <v>10</v>
      </c>
      <c r="J17" s="18">
        <v>43282</v>
      </c>
      <c r="K17">
        <f t="shared" si="2"/>
        <v>7</v>
      </c>
      <c r="L17">
        <f t="shared" si="3"/>
        <v>2018</v>
      </c>
    </row>
    <row r="18" spans="1:12">
      <c r="A18" t="s">
        <v>36</v>
      </c>
      <c r="B18" t="s">
        <v>41</v>
      </c>
      <c r="C18" t="s">
        <v>20</v>
      </c>
      <c r="E18">
        <v>1</v>
      </c>
      <c r="F18" s="20">
        <v>30</v>
      </c>
      <c r="G18" s="20">
        <v>30</v>
      </c>
      <c r="H18" s="20">
        <v>5</v>
      </c>
      <c r="I18" s="20">
        <v>5</v>
      </c>
      <c r="J18" s="18">
        <v>43282</v>
      </c>
      <c r="K18">
        <f t="shared" si="2"/>
        <v>7</v>
      </c>
      <c r="L18">
        <f t="shared" si="3"/>
        <v>2018</v>
      </c>
    </row>
    <row r="19" spans="1:12">
      <c r="A19" t="s">
        <v>34</v>
      </c>
      <c r="B19" t="s">
        <v>41</v>
      </c>
      <c r="C19" t="s">
        <v>21</v>
      </c>
      <c r="E19">
        <v>1</v>
      </c>
      <c r="F19" s="20">
        <v>10</v>
      </c>
      <c r="G19" s="20">
        <v>10</v>
      </c>
      <c r="H19" s="20">
        <v>5</v>
      </c>
      <c r="I19" s="20">
        <v>5</v>
      </c>
      <c r="J19" s="18">
        <v>43282</v>
      </c>
      <c r="K19">
        <f t="shared" si="2"/>
        <v>7</v>
      </c>
      <c r="L19">
        <f t="shared" si="3"/>
        <v>2018</v>
      </c>
    </row>
    <row r="20" spans="1:12">
      <c r="A20" t="s">
        <v>34</v>
      </c>
      <c r="B20" t="s">
        <v>42</v>
      </c>
      <c r="C20" t="s">
        <v>19</v>
      </c>
      <c r="E20">
        <v>1</v>
      </c>
      <c r="F20" s="20">
        <v>1</v>
      </c>
      <c r="G20" s="20">
        <v>1</v>
      </c>
      <c r="H20" s="20">
        <v>0</v>
      </c>
      <c r="I20" s="20">
        <v>0</v>
      </c>
      <c r="J20" s="18">
        <v>43282</v>
      </c>
      <c r="K20">
        <f t="shared" si="2"/>
        <v>7</v>
      </c>
      <c r="L20">
        <f t="shared" si="3"/>
        <v>2018</v>
      </c>
    </row>
    <row r="21" spans="1:12">
      <c r="A21" t="s">
        <v>36</v>
      </c>
      <c r="B21" t="s">
        <v>42</v>
      </c>
      <c r="C21" t="s">
        <v>19</v>
      </c>
      <c r="E21">
        <v>1</v>
      </c>
      <c r="F21" s="20">
        <v>1</v>
      </c>
      <c r="G21" s="20">
        <v>1</v>
      </c>
      <c r="H21" s="20">
        <v>0</v>
      </c>
      <c r="I21" s="20">
        <v>0</v>
      </c>
      <c r="J21" s="18">
        <v>43282</v>
      </c>
      <c r="K21">
        <f t="shared" si="2"/>
        <v>7</v>
      </c>
      <c r="L21">
        <f t="shared" si="3"/>
        <v>2018</v>
      </c>
    </row>
    <row r="22" spans="1:12">
      <c r="A22" t="s">
        <v>38</v>
      </c>
      <c r="B22" t="s">
        <v>42</v>
      </c>
      <c r="C22" t="s">
        <v>19</v>
      </c>
      <c r="E22">
        <v>1</v>
      </c>
      <c r="F22" s="20">
        <v>1</v>
      </c>
      <c r="G22" s="20">
        <v>1</v>
      </c>
      <c r="H22" s="20">
        <v>0</v>
      </c>
      <c r="I22" s="20">
        <v>0</v>
      </c>
      <c r="J22" s="18">
        <v>43282</v>
      </c>
      <c r="K22">
        <f t="shared" si="2"/>
        <v>7</v>
      </c>
      <c r="L22">
        <f t="shared" si="3"/>
        <v>2018</v>
      </c>
    </row>
    <row r="23" spans="1:12">
      <c r="A23" t="s">
        <v>40</v>
      </c>
      <c r="B23" t="s">
        <v>42</v>
      </c>
      <c r="C23" t="s">
        <v>19</v>
      </c>
      <c r="E23">
        <v>1</v>
      </c>
      <c r="F23" s="20">
        <v>1</v>
      </c>
      <c r="G23" s="20">
        <v>1</v>
      </c>
      <c r="H23" s="20">
        <v>0</v>
      </c>
      <c r="I23" s="20">
        <v>0</v>
      </c>
      <c r="J23" s="18">
        <v>43282</v>
      </c>
      <c r="K23">
        <f t="shared" si="2"/>
        <v>7</v>
      </c>
      <c r="L23">
        <f t="shared" si="3"/>
        <v>2018</v>
      </c>
    </row>
    <row r="24" spans="1:12">
      <c r="A24" t="s">
        <v>34</v>
      </c>
      <c r="B24" t="s">
        <v>42</v>
      </c>
      <c r="C24" t="s">
        <v>20</v>
      </c>
      <c r="E24">
        <v>1</v>
      </c>
      <c r="F24" s="20">
        <v>1</v>
      </c>
      <c r="G24" s="20">
        <v>1</v>
      </c>
      <c r="H24" s="20">
        <v>0</v>
      </c>
      <c r="I24" s="20">
        <v>0</v>
      </c>
      <c r="J24" s="18">
        <v>43282</v>
      </c>
      <c r="K24">
        <f t="shared" si="2"/>
        <v>7</v>
      </c>
      <c r="L24">
        <f t="shared" si="3"/>
        <v>2018</v>
      </c>
    </row>
    <row r="25" spans="1:12">
      <c r="A25" t="s">
        <v>36</v>
      </c>
      <c r="B25" t="s">
        <v>42</v>
      </c>
      <c r="C25" t="s">
        <v>20</v>
      </c>
      <c r="E25">
        <v>1</v>
      </c>
      <c r="F25" s="20">
        <v>1</v>
      </c>
      <c r="G25" s="20">
        <v>1</v>
      </c>
      <c r="H25" s="20">
        <v>0</v>
      </c>
      <c r="I25" s="20">
        <v>0</v>
      </c>
      <c r="J25" s="18">
        <v>43282</v>
      </c>
      <c r="K25">
        <f t="shared" si="2"/>
        <v>7</v>
      </c>
      <c r="L25">
        <f t="shared" si="3"/>
        <v>2018</v>
      </c>
    </row>
    <row r="26" spans="1:12">
      <c r="A26" t="s">
        <v>38</v>
      </c>
      <c r="B26" t="s">
        <v>42</v>
      </c>
      <c r="C26" t="s">
        <v>20</v>
      </c>
      <c r="E26">
        <v>1</v>
      </c>
      <c r="F26" s="20">
        <v>1</v>
      </c>
      <c r="G26" s="20">
        <v>1</v>
      </c>
      <c r="H26" s="20">
        <v>0</v>
      </c>
      <c r="I26" s="20">
        <v>0</v>
      </c>
      <c r="J26" s="18">
        <v>43282</v>
      </c>
      <c r="K26">
        <f t="shared" si="2"/>
        <v>7</v>
      </c>
      <c r="L26">
        <f t="shared" si="3"/>
        <v>2018</v>
      </c>
    </row>
    <row r="27" spans="1:12">
      <c r="A27" t="s">
        <v>40</v>
      </c>
      <c r="B27" t="s">
        <v>42</v>
      </c>
      <c r="C27" t="s">
        <v>20</v>
      </c>
      <c r="E27">
        <v>1</v>
      </c>
      <c r="F27" s="20">
        <v>1</v>
      </c>
      <c r="G27" s="20">
        <v>1</v>
      </c>
      <c r="H27" s="20">
        <v>0</v>
      </c>
      <c r="I27" s="20">
        <v>0</v>
      </c>
      <c r="J27" s="18">
        <v>43282</v>
      </c>
      <c r="K27">
        <f t="shared" si="2"/>
        <v>7</v>
      </c>
      <c r="L27">
        <f t="shared" si="3"/>
        <v>2018</v>
      </c>
    </row>
    <row r="28" spans="1:12">
      <c r="A28" t="s">
        <v>34</v>
      </c>
      <c r="B28" t="s">
        <v>42</v>
      </c>
      <c r="C28" t="s">
        <v>21</v>
      </c>
      <c r="E28">
        <v>1</v>
      </c>
      <c r="F28" s="20">
        <v>1</v>
      </c>
      <c r="G28" s="20">
        <v>1</v>
      </c>
      <c r="H28" s="20">
        <v>0</v>
      </c>
      <c r="I28" s="20">
        <v>0</v>
      </c>
      <c r="J28" s="18">
        <v>43282</v>
      </c>
      <c r="K28">
        <f t="shared" ref="K28:K55" si="4">+MONTH(J28)</f>
        <v>7</v>
      </c>
      <c r="L28">
        <f t="shared" ref="L28:L55" si="5">+YEAR(J28)</f>
        <v>2018</v>
      </c>
    </row>
    <row r="29" spans="1:12">
      <c r="A29" t="s">
        <v>36</v>
      </c>
      <c r="B29" t="s">
        <v>42</v>
      </c>
      <c r="C29" t="s">
        <v>21</v>
      </c>
      <c r="E29">
        <v>1</v>
      </c>
      <c r="F29" s="20">
        <v>1</v>
      </c>
      <c r="G29" s="20">
        <v>1</v>
      </c>
      <c r="H29" s="20">
        <v>0</v>
      </c>
      <c r="I29" s="20">
        <v>0</v>
      </c>
      <c r="J29" s="18">
        <v>43282</v>
      </c>
      <c r="K29">
        <f t="shared" si="4"/>
        <v>7</v>
      </c>
      <c r="L29">
        <f t="shared" si="5"/>
        <v>2018</v>
      </c>
    </row>
    <row r="30" spans="1:12">
      <c r="A30" t="s">
        <v>38</v>
      </c>
      <c r="B30" t="s">
        <v>42</v>
      </c>
      <c r="C30" t="s">
        <v>21</v>
      </c>
      <c r="E30">
        <v>1</v>
      </c>
      <c r="F30" s="20">
        <v>1</v>
      </c>
      <c r="G30" s="20">
        <v>1</v>
      </c>
      <c r="H30" s="20">
        <v>0</v>
      </c>
      <c r="I30" s="20">
        <v>0</v>
      </c>
      <c r="J30" s="18">
        <v>43282</v>
      </c>
      <c r="K30">
        <f t="shared" si="4"/>
        <v>7</v>
      </c>
      <c r="L30">
        <f t="shared" si="5"/>
        <v>2018</v>
      </c>
    </row>
    <row r="31" spans="1:12">
      <c r="A31" t="s">
        <v>40</v>
      </c>
      <c r="B31" t="s">
        <v>42</v>
      </c>
      <c r="C31" t="s">
        <v>21</v>
      </c>
      <c r="E31">
        <v>1</v>
      </c>
      <c r="F31" s="20">
        <v>1</v>
      </c>
      <c r="G31" s="20">
        <v>1</v>
      </c>
      <c r="H31" s="20">
        <v>0</v>
      </c>
      <c r="I31" s="20">
        <v>0</v>
      </c>
      <c r="J31" s="18">
        <v>43282</v>
      </c>
      <c r="K31">
        <f t="shared" si="4"/>
        <v>7</v>
      </c>
      <c r="L31">
        <f t="shared" si="5"/>
        <v>2018</v>
      </c>
    </row>
    <row r="32" spans="1:12">
      <c r="A32" t="s">
        <v>34</v>
      </c>
      <c r="B32" t="s">
        <v>42</v>
      </c>
      <c r="C32" t="s">
        <v>22</v>
      </c>
      <c r="E32">
        <v>1</v>
      </c>
      <c r="F32" s="20">
        <v>1</v>
      </c>
      <c r="G32" s="20">
        <v>1</v>
      </c>
      <c r="H32" s="20">
        <v>0</v>
      </c>
      <c r="I32" s="20">
        <v>0</v>
      </c>
      <c r="J32" s="18">
        <v>43282</v>
      </c>
      <c r="K32">
        <f t="shared" si="4"/>
        <v>7</v>
      </c>
      <c r="L32">
        <f t="shared" si="5"/>
        <v>2018</v>
      </c>
    </row>
    <row r="33" spans="1:12">
      <c r="A33" t="s">
        <v>36</v>
      </c>
      <c r="B33" t="s">
        <v>42</v>
      </c>
      <c r="C33" t="s">
        <v>22</v>
      </c>
      <c r="E33">
        <v>1</v>
      </c>
      <c r="F33" s="20">
        <v>1</v>
      </c>
      <c r="G33" s="20">
        <v>1</v>
      </c>
      <c r="H33" s="20">
        <v>0</v>
      </c>
      <c r="I33" s="20">
        <v>0</v>
      </c>
      <c r="J33" s="18">
        <v>43282</v>
      </c>
      <c r="K33">
        <f t="shared" si="4"/>
        <v>7</v>
      </c>
      <c r="L33">
        <f t="shared" si="5"/>
        <v>2018</v>
      </c>
    </row>
    <row r="34" spans="1:12">
      <c r="A34" t="s">
        <v>38</v>
      </c>
      <c r="B34" t="s">
        <v>42</v>
      </c>
      <c r="C34" t="s">
        <v>22</v>
      </c>
      <c r="E34">
        <v>1</v>
      </c>
      <c r="F34" s="20">
        <v>1</v>
      </c>
      <c r="G34" s="20">
        <v>1</v>
      </c>
      <c r="H34" s="20">
        <v>0</v>
      </c>
      <c r="I34" s="20">
        <v>0</v>
      </c>
      <c r="J34" s="18">
        <v>43282</v>
      </c>
      <c r="K34">
        <f t="shared" si="4"/>
        <v>7</v>
      </c>
      <c r="L34">
        <f t="shared" si="5"/>
        <v>2018</v>
      </c>
    </row>
    <row r="35" spans="1:12">
      <c r="A35" t="s">
        <v>40</v>
      </c>
      <c r="B35" t="s">
        <v>42</v>
      </c>
      <c r="C35" t="s">
        <v>22</v>
      </c>
      <c r="E35">
        <v>1</v>
      </c>
      <c r="F35" s="20">
        <v>1</v>
      </c>
      <c r="G35" s="20">
        <v>1</v>
      </c>
      <c r="H35" s="20">
        <v>0</v>
      </c>
      <c r="I35" s="20">
        <v>0</v>
      </c>
      <c r="J35" s="18">
        <v>43282</v>
      </c>
      <c r="K35">
        <f t="shared" si="4"/>
        <v>7</v>
      </c>
      <c r="L35">
        <f t="shared" si="5"/>
        <v>2018</v>
      </c>
    </row>
    <row r="36" spans="1:12">
      <c r="A36" t="s">
        <v>34</v>
      </c>
      <c r="B36" t="s">
        <v>42</v>
      </c>
      <c r="C36" t="s">
        <v>23</v>
      </c>
      <c r="E36">
        <v>1</v>
      </c>
      <c r="F36" s="20">
        <v>1</v>
      </c>
      <c r="G36" s="20">
        <v>1</v>
      </c>
      <c r="H36" s="20">
        <v>0</v>
      </c>
      <c r="I36" s="20">
        <v>0</v>
      </c>
      <c r="J36" s="18">
        <v>43282</v>
      </c>
      <c r="K36">
        <f t="shared" si="4"/>
        <v>7</v>
      </c>
      <c r="L36">
        <f t="shared" si="5"/>
        <v>2018</v>
      </c>
    </row>
    <row r="37" spans="1:12">
      <c r="A37" t="s">
        <v>36</v>
      </c>
      <c r="B37" t="s">
        <v>42</v>
      </c>
      <c r="C37" t="s">
        <v>23</v>
      </c>
      <c r="E37">
        <v>1</v>
      </c>
      <c r="F37" s="20">
        <v>1</v>
      </c>
      <c r="G37" s="20">
        <v>1</v>
      </c>
      <c r="H37" s="20">
        <v>0</v>
      </c>
      <c r="I37" s="20">
        <v>0</v>
      </c>
      <c r="J37" s="18">
        <v>43282</v>
      </c>
      <c r="K37">
        <f t="shared" si="4"/>
        <v>7</v>
      </c>
      <c r="L37">
        <f t="shared" si="5"/>
        <v>2018</v>
      </c>
    </row>
    <row r="38" spans="1:12">
      <c r="A38" t="s">
        <v>38</v>
      </c>
      <c r="B38" t="s">
        <v>42</v>
      </c>
      <c r="C38" t="s">
        <v>23</v>
      </c>
      <c r="E38">
        <v>1</v>
      </c>
      <c r="F38" s="20">
        <v>1</v>
      </c>
      <c r="G38" s="20">
        <v>1</v>
      </c>
      <c r="H38" s="20">
        <v>0</v>
      </c>
      <c r="I38" s="20">
        <v>0</v>
      </c>
      <c r="J38" s="18">
        <v>43282</v>
      </c>
      <c r="K38">
        <f t="shared" si="4"/>
        <v>7</v>
      </c>
      <c r="L38">
        <f t="shared" si="5"/>
        <v>2018</v>
      </c>
    </row>
    <row r="39" spans="1:12">
      <c r="A39" t="s">
        <v>40</v>
      </c>
      <c r="B39" t="s">
        <v>42</v>
      </c>
      <c r="C39" t="s">
        <v>23</v>
      </c>
      <c r="E39">
        <v>1</v>
      </c>
      <c r="F39" s="20">
        <v>1</v>
      </c>
      <c r="G39" s="20">
        <v>1</v>
      </c>
      <c r="H39" s="20">
        <v>0</v>
      </c>
      <c r="I39" s="20">
        <v>0</v>
      </c>
      <c r="J39" s="18">
        <v>43282</v>
      </c>
      <c r="K39">
        <f t="shared" si="4"/>
        <v>7</v>
      </c>
      <c r="L39">
        <f t="shared" si="5"/>
        <v>2018</v>
      </c>
    </row>
    <row r="40" spans="1:12">
      <c r="A40" t="s">
        <v>34</v>
      </c>
      <c r="B40" t="s">
        <v>43</v>
      </c>
      <c r="C40" t="s">
        <v>19</v>
      </c>
      <c r="E40">
        <v>1</v>
      </c>
      <c r="F40" s="20">
        <v>10</v>
      </c>
      <c r="G40" s="20">
        <v>10</v>
      </c>
      <c r="H40" s="20">
        <v>0</v>
      </c>
      <c r="I40" s="20">
        <v>0</v>
      </c>
      <c r="J40" s="18">
        <v>43282</v>
      </c>
      <c r="K40">
        <f t="shared" si="4"/>
        <v>7</v>
      </c>
      <c r="L40">
        <f t="shared" si="5"/>
        <v>2018</v>
      </c>
    </row>
    <row r="41" spans="1:12">
      <c r="A41" t="s">
        <v>36</v>
      </c>
      <c r="B41" t="s">
        <v>43</v>
      </c>
      <c r="C41" t="s">
        <v>19</v>
      </c>
      <c r="E41">
        <v>1</v>
      </c>
      <c r="F41" s="20">
        <v>1</v>
      </c>
      <c r="G41" s="20">
        <v>1</v>
      </c>
      <c r="H41" s="20">
        <v>0</v>
      </c>
      <c r="I41" s="20">
        <v>0</v>
      </c>
      <c r="J41" s="18">
        <v>43282</v>
      </c>
      <c r="K41">
        <f t="shared" si="4"/>
        <v>7</v>
      </c>
      <c r="L41">
        <f t="shared" si="5"/>
        <v>2018</v>
      </c>
    </row>
    <row r="42" spans="1:12">
      <c r="A42" t="s">
        <v>34</v>
      </c>
      <c r="B42" t="s">
        <v>43</v>
      </c>
      <c r="C42" t="s">
        <v>20</v>
      </c>
      <c r="E42">
        <v>1</v>
      </c>
      <c r="F42" s="20">
        <v>5</v>
      </c>
      <c r="G42" s="20">
        <v>5</v>
      </c>
      <c r="H42" s="20">
        <v>0</v>
      </c>
      <c r="I42" s="20">
        <v>0</v>
      </c>
      <c r="J42" s="18">
        <v>43282</v>
      </c>
      <c r="K42">
        <f t="shared" si="4"/>
        <v>7</v>
      </c>
      <c r="L42">
        <f t="shared" si="5"/>
        <v>2018</v>
      </c>
    </row>
    <row r="43" spans="1:12">
      <c r="A43" t="s">
        <v>36</v>
      </c>
      <c r="B43" t="s">
        <v>43</v>
      </c>
      <c r="C43" t="s">
        <v>20</v>
      </c>
      <c r="E43">
        <v>1</v>
      </c>
      <c r="F43" s="20">
        <v>1</v>
      </c>
      <c r="G43" s="20">
        <v>1</v>
      </c>
      <c r="H43" s="20">
        <v>0</v>
      </c>
      <c r="I43" s="20">
        <v>0</v>
      </c>
      <c r="J43" s="18">
        <v>43282</v>
      </c>
      <c r="K43">
        <f t="shared" si="4"/>
        <v>7</v>
      </c>
      <c r="L43">
        <f t="shared" si="5"/>
        <v>2018</v>
      </c>
    </row>
    <row r="44" spans="1:12">
      <c r="A44" t="s">
        <v>34</v>
      </c>
      <c r="B44" t="s">
        <v>43</v>
      </c>
      <c r="C44" t="s">
        <v>21</v>
      </c>
      <c r="E44">
        <v>1</v>
      </c>
      <c r="F44" s="20">
        <v>5</v>
      </c>
      <c r="G44" s="20">
        <v>5</v>
      </c>
      <c r="H44" s="20">
        <v>0</v>
      </c>
      <c r="I44" s="20">
        <v>0</v>
      </c>
      <c r="J44" s="18">
        <v>43282</v>
      </c>
      <c r="K44">
        <f t="shared" si="4"/>
        <v>7</v>
      </c>
      <c r="L44">
        <f t="shared" si="5"/>
        <v>2018</v>
      </c>
    </row>
    <row r="45" spans="1:12">
      <c r="A45" t="s">
        <v>36</v>
      </c>
      <c r="B45" t="s">
        <v>43</v>
      </c>
      <c r="C45" t="s">
        <v>21</v>
      </c>
      <c r="E45">
        <v>1</v>
      </c>
      <c r="F45" s="20">
        <v>1</v>
      </c>
      <c r="G45" s="20">
        <v>1</v>
      </c>
      <c r="H45" s="20">
        <v>0</v>
      </c>
      <c r="I45" s="20">
        <v>0</v>
      </c>
      <c r="J45" s="18">
        <v>43282</v>
      </c>
      <c r="K45">
        <f t="shared" si="4"/>
        <v>7</v>
      </c>
      <c r="L45">
        <f t="shared" si="5"/>
        <v>2018</v>
      </c>
    </row>
    <row r="46" spans="1:12">
      <c r="A46" t="s">
        <v>34</v>
      </c>
      <c r="B46" t="s">
        <v>44</v>
      </c>
      <c r="C46" t="s">
        <v>19</v>
      </c>
      <c r="E46">
        <v>1</v>
      </c>
      <c r="F46" s="20">
        <v>50</v>
      </c>
      <c r="G46" s="20">
        <v>50</v>
      </c>
      <c r="H46" s="20">
        <v>100</v>
      </c>
      <c r="I46" s="20">
        <v>100</v>
      </c>
      <c r="J46" s="18">
        <v>43282</v>
      </c>
      <c r="K46">
        <f t="shared" si="4"/>
        <v>7</v>
      </c>
      <c r="L46">
        <f t="shared" si="5"/>
        <v>2018</v>
      </c>
    </row>
    <row r="47" spans="1:12">
      <c r="A47" t="s">
        <v>36</v>
      </c>
      <c r="B47" t="s">
        <v>44</v>
      </c>
      <c r="C47" t="s">
        <v>19</v>
      </c>
      <c r="E47">
        <v>1</v>
      </c>
      <c r="F47" s="20">
        <v>25</v>
      </c>
      <c r="G47" s="20">
        <v>25</v>
      </c>
      <c r="H47" s="20">
        <v>100</v>
      </c>
      <c r="I47" s="20">
        <v>100</v>
      </c>
      <c r="J47" s="18">
        <v>43282</v>
      </c>
      <c r="K47">
        <f t="shared" si="4"/>
        <v>7</v>
      </c>
      <c r="L47">
        <f t="shared" si="5"/>
        <v>2018</v>
      </c>
    </row>
    <row r="48" spans="1:12">
      <c r="A48" t="s">
        <v>34</v>
      </c>
      <c r="B48" t="s">
        <v>44</v>
      </c>
      <c r="C48" t="s">
        <v>20</v>
      </c>
      <c r="E48">
        <v>1</v>
      </c>
      <c r="F48" s="20">
        <v>25</v>
      </c>
      <c r="G48" s="20">
        <v>25</v>
      </c>
      <c r="H48" s="20">
        <v>50</v>
      </c>
      <c r="I48" s="20">
        <v>50</v>
      </c>
      <c r="J48" s="18">
        <v>43282</v>
      </c>
      <c r="K48">
        <f t="shared" si="4"/>
        <v>7</v>
      </c>
      <c r="L48">
        <f t="shared" si="5"/>
        <v>2018</v>
      </c>
    </row>
    <row r="49" spans="1:12">
      <c r="A49" t="s">
        <v>36</v>
      </c>
      <c r="B49" t="s">
        <v>44</v>
      </c>
      <c r="C49" t="s">
        <v>20</v>
      </c>
      <c r="E49">
        <v>1</v>
      </c>
      <c r="F49" s="20">
        <v>15</v>
      </c>
      <c r="G49" s="20">
        <v>15</v>
      </c>
      <c r="H49" s="20">
        <v>50</v>
      </c>
      <c r="I49" s="20">
        <v>50</v>
      </c>
      <c r="J49" s="18">
        <v>43282</v>
      </c>
      <c r="K49">
        <f t="shared" si="4"/>
        <v>7</v>
      </c>
      <c r="L49">
        <f t="shared" si="5"/>
        <v>2018</v>
      </c>
    </row>
    <row r="50" spans="1:12">
      <c r="A50" t="s">
        <v>34</v>
      </c>
      <c r="B50" t="s">
        <v>44</v>
      </c>
      <c r="C50" t="s">
        <v>21</v>
      </c>
      <c r="E50">
        <v>1</v>
      </c>
      <c r="F50" s="20">
        <v>10</v>
      </c>
      <c r="G50" s="20">
        <v>10</v>
      </c>
      <c r="H50" s="20">
        <v>25</v>
      </c>
      <c r="I50" s="20">
        <v>25</v>
      </c>
      <c r="J50" s="18">
        <v>43282</v>
      </c>
      <c r="K50">
        <f t="shared" si="4"/>
        <v>7</v>
      </c>
      <c r="L50">
        <f t="shared" si="5"/>
        <v>2018</v>
      </c>
    </row>
    <row r="51" spans="1:12">
      <c r="A51" t="s">
        <v>34</v>
      </c>
      <c r="B51" t="s">
        <v>45</v>
      </c>
      <c r="C51" t="s">
        <v>19</v>
      </c>
      <c r="E51">
        <v>1</v>
      </c>
      <c r="F51" s="20">
        <v>50</v>
      </c>
      <c r="G51" s="20">
        <v>50</v>
      </c>
      <c r="H51" s="20">
        <v>100</v>
      </c>
      <c r="I51" s="20">
        <v>100</v>
      </c>
      <c r="J51" s="18">
        <v>43282</v>
      </c>
      <c r="K51">
        <f t="shared" si="4"/>
        <v>7</v>
      </c>
      <c r="L51">
        <f t="shared" si="5"/>
        <v>2018</v>
      </c>
    </row>
    <row r="52" spans="1:12">
      <c r="A52" t="s">
        <v>36</v>
      </c>
      <c r="B52" t="s">
        <v>45</v>
      </c>
      <c r="C52" t="s">
        <v>19</v>
      </c>
      <c r="E52">
        <v>1</v>
      </c>
      <c r="F52" s="20">
        <v>25</v>
      </c>
      <c r="G52" s="20">
        <v>25</v>
      </c>
      <c r="H52" s="20">
        <v>100</v>
      </c>
      <c r="I52" s="20">
        <v>100</v>
      </c>
      <c r="J52" s="18">
        <v>43282</v>
      </c>
      <c r="K52">
        <f t="shared" si="4"/>
        <v>7</v>
      </c>
      <c r="L52">
        <f t="shared" si="5"/>
        <v>2018</v>
      </c>
    </row>
    <row r="53" spans="1:12">
      <c r="A53" t="s">
        <v>34</v>
      </c>
      <c r="B53" t="s">
        <v>45</v>
      </c>
      <c r="C53" t="s">
        <v>20</v>
      </c>
      <c r="E53">
        <v>1</v>
      </c>
      <c r="F53" s="20">
        <v>25</v>
      </c>
      <c r="G53" s="20">
        <v>25</v>
      </c>
      <c r="H53" s="20">
        <v>50</v>
      </c>
      <c r="I53" s="20">
        <v>50</v>
      </c>
      <c r="J53" s="18">
        <v>43282</v>
      </c>
      <c r="K53">
        <f t="shared" si="4"/>
        <v>7</v>
      </c>
      <c r="L53">
        <f t="shared" si="5"/>
        <v>2018</v>
      </c>
    </row>
    <row r="54" spans="1:12">
      <c r="A54" t="s">
        <v>36</v>
      </c>
      <c r="B54" t="s">
        <v>45</v>
      </c>
      <c r="C54" t="s">
        <v>20</v>
      </c>
      <c r="E54">
        <v>1</v>
      </c>
      <c r="F54" s="20">
        <v>15</v>
      </c>
      <c r="G54" s="20">
        <v>15</v>
      </c>
      <c r="H54" s="20">
        <v>50</v>
      </c>
      <c r="I54" s="20">
        <v>50</v>
      </c>
      <c r="J54" s="18">
        <v>43282</v>
      </c>
      <c r="K54">
        <f t="shared" si="4"/>
        <v>7</v>
      </c>
      <c r="L54">
        <f t="shared" si="5"/>
        <v>2018</v>
      </c>
    </row>
    <row r="55" spans="1:12">
      <c r="A55" t="s">
        <v>34</v>
      </c>
      <c r="B55" t="s">
        <v>45</v>
      </c>
      <c r="C55" t="s">
        <v>21</v>
      </c>
      <c r="E55">
        <v>1</v>
      </c>
      <c r="F55" s="20">
        <v>10</v>
      </c>
      <c r="G55" s="20">
        <v>10</v>
      </c>
      <c r="H55" s="20">
        <v>25</v>
      </c>
      <c r="I55" s="20">
        <v>25</v>
      </c>
      <c r="J55" s="18">
        <v>43282</v>
      </c>
      <c r="K55">
        <f t="shared" si="4"/>
        <v>7</v>
      </c>
      <c r="L55">
        <f t="shared" si="5"/>
        <v>2018</v>
      </c>
    </row>
    <row r="56" spans="1:12">
      <c r="A56" t="s">
        <v>34</v>
      </c>
      <c r="B56" t="s">
        <v>40</v>
      </c>
      <c r="C56" t="s">
        <v>21</v>
      </c>
      <c r="E56">
        <v>1</v>
      </c>
      <c r="F56" s="20">
        <v>100</v>
      </c>
      <c r="G56" s="20">
        <v>100</v>
      </c>
      <c r="H56" s="20">
        <v>250</v>
      </c>
      <c r="I56" s="20">
        <v>250</v>
      </c>
      <c r="J56" s="18">
        <v>43282</v>
      </c>
      <c r="K56">
        <f t="shared" ref="K56:K62" si="6">+MONTH(J56)</f>
        <v>7</v>
      </c>
      <c r="L56">
        <f t="shared" ref="L56:L62" si="7">+YEAR(J56)</f>
        <v>2018</v>
      </c>
    </row>
    <row r="57" spans="1:12">
      <c r="A57" t="s">
        <v>38</v>
      </c>
      <c r="B57" t="s">
        <v>46</v>
      </c>
      <c r="C57" t="s">
        <v>19</v>
      </c>
      <c r="E57">
        <v>1</v>
      </c>
      <c r="F57" s="20">
        <v>150</v>
      </c>
      <c r="G57" s="20">
        <v>150</v>
      </c>
      <c r="H57" s="20">
        <v>50</v>
      </c>
      <c r="I57" s="20">
        <v>50</v>
      </c>
      <c r="J57" s="18">
        <v>43282</v>
      </c>
      <c r="K57">
        <f t="shared" si="6"/>
        <v>7</v>
      </c>
      <c r="L57">
        <f t="shared" si="7"/>
        <v>2018</v>
      </c>
    </row>
    <row r="58" spans="1:12">
      <c r="A58" t="s">
        <v>38</v>
      </c>
      <c r="B58" t="s">
        <v>46</v>
      </c>
      <c r="C58" t="s">
        <v>20</v>
      </c>
      <c r="E58">
        <v>1</v>
      </c>
      <c r="F58" s="20">
        <v>50</v>
      </c>
      <c r="G58" s="20">
        <v>50</v>
      </c>
      <c r="H58" s="20">
        <v>25</v>
      </c>
      <c r="I58" s="20">
        <v>25</v>
      </c>
      <c r="J58" s="18">
        <v>43282</v>
      </c>
      <c r="K58">
        <f t="shared" si="6"/>
        <v>7</v>
      </c>
      <c r="L58">
        <f t="shared" si="7"/>
        <v>2018</v>
      </c>
    </row>
    <row r="59" spans="1:12">
      <c r="A59" t="s">
        <v>34</v>
      </c>
      <c r="B59" t="s">
        <v>47</v>
      </c>
      <c r="C59" t="s">
        <v>19</v>
      </c>
      <c r="E59">
        <v>1</v>
      </c>
      <c r="F59" s="20">
        <v>150</v>
      </c>
      <c r="G59" s="20">
        <v>150</v>
      </c>
      <c r="H59" s="20">
        <v>250</v>
      </c>
      <c r="I59" s="20">
        <v>250</v>
      </c>
      <c r="J59" s="18">
        <v>43282</v>
      </c>
      <c r="K59">
        <f t="shared" si="6"/>
        <v>7</v>
      </c>
      <c r="L59">
        <f t="shared" si="7"/>
        <v>2018</v>
      </c>
    </row>
    <row r="60" spans="1:12">
      <c r="A60" t="s">
        <v>38</v>
      </c>
      <c r="B60" t="s">
        <v>47</v>
      </c>
      <c r="C60" t="s">
        <v>19</v>
      </c>
      <c r="E60">
        <v>1</v>
      </c>
      <c r="F60" s="20">
        <v>150</v>
      </c>
      <c r="G60" s="20">
        <v>150</v>
      </c>
      <c r="H60" s="20">
        <v>250</v>
      </c>
      <c r="I60" s="20">
        <v>250</v>
      </c>
      <c r="J60" s="18">
        <v>43282</v>
      </c>
      <c r="K60">
        <f t="shared" si="6"/>
        <v>7</v>
      </c>
      <c r="L60">
        <f t="shared" si="7"/>
        <v>2018</v>
      </c>
    </row>
    <row r="61" spans="1:12">
      <c r="A61" t="s">
        <v>34</v>
      </c>
      <c r="B61" t="s">
        <v>47</v>
      </c>
      <c r="C61" t="s">
        <v>20</v>
      </c>
      <c r="E61">
        <v>1</v>
      </c>
      <c r="F61" s="20">
        <v>50</v>
      </c>
      <c r="G61" s="20">
        <v>50</v>
      </c>
      <c r="H61" s="20">
        <v>100</v>
      </c>
      <c r="I61" s="20">
        <v>100</v>
      </c>
      <c r="J61" s="18">
        <v>43282</v>
      </c>
      <c r="K61">
        <f t="shared" si="6"/>
        <v>7</v>
      </c>
      <c r="L61">
        <f t="shared" si="7"/>
        <v>2018</v>
      </c>
    </row>
    <row r="62" spans="1:12">
      <c r="A62" t="s">
        <v>38</v>
      </c>
      <c r="B62" t="s">
        <v>47</v>
      </c>
      <c r="C62" t="s">
        <v>20</v>
      </c>
      <c r="E62">
        <v>1</v>
      </c>
      <c r="F62" s="20">
        <v>50</v>
      </c>
      <c r="G62" s="20">
        <v>50</v>
      </c>
      <c r="H62" s="20">
        <v>100</v>
      </c>
      <c r="I62" s="20">
        <v>100</v>
      </c>
      <c r="J62" s="18">
        <v>43282</v>
      </c>
      <c r="K62">
        <f t="shared" si="6"/>
        <v>7</v>
      </c>
      <c r="L62">
        <f t="shared" si="7"/>
        <v>2018</v>
      </c>
    </row>
    <row r="63" spans="1:12">
      <c r="A63" t="s">
        <v>34</v>
      </c>
      <c r="B63" t="s">
        <v>35</v>
      </c>
      <c r="C63" t="s">
        <v>19</v>
      </c>
      <c r="E63">
        <v>1</v>
      </c>
      <c r="F63" s="20">
        <v>50</v>
      </c>
      <c r="G63" s="20">
        <v>50</v>
      </c>
      <c r="H63" s="20">
        <v>5</v>
      </c>
      <c r="I63" s="20">
        <v>5</v>
      </c>
      <c r="J63" s="18">
        <v>43647</v>
      </c>
      <c r="K63">
        <f>+MONTH(J63)</f>
        <v>7</v>
      </c>
      <c r="L63">
        <f>+YEAR(J63)</f>
        <v>2019</v>
      </c>
    </row>
    <row r="64" spans="1:12">
      <c r="A64" t="s">
        <v>34</v>
      </c>
      <c r="B64" t="s">
        <v>35</v>
      </c>
      <c r="C64" t="s">
        <v>20</v>
      </c>
      <c r="E64">
        <v>1</v>
      </c>
      <c r="F64" s="20">
        <v>10</v>
      </c>
      <c r="G64" s="20">
        <v>10</v>
      </c>
      <c r="H64" s="20">
        <v>10</v>
      </c>
      <c r="I64" s="20">
        <v>10</v>
      </c>
      <c r="J64" s="18">
        <v>43647</v>
      </c>
      <c r="K64">
        <f t="shared" ref="K64:K123" si="8">+MONTH(J64)</f>
        <v>7</v>
      </c>
      <c r="L64">
        <f t="shared" ref="L64:L123" si="9">+YEAR(J64)</f>
        <v>2019</v>
      </c>
    </row>
    <row r="65" spans="1:12">
      <c r="A65" t="s">
        <v>34</v>
      </c>
      <c r="B65" t="s">
        <v>35</v>
      </c>
      <c r="C65" t="s">
        <v>21</v>
      </c>
      <c r="E65">
        <v>1</v>
      </c>
      <c r="F65" s="20">
        <v>5</v>
      </c>
      <c r="G65" s="20">
        <v>5</v>
      </c>
      <c r="H65" s="20">
        <v>0</v>
      </c>
      <c r="I65" s="20">
        <v>0</v>
      </c>
      <c r="J65" s="18">
        <v>43647</v>
      </c>
      <c r="K65">
        <f t="shared" si="8"/>
        <v>7</v>
      </c>
      <c r="L65">
        <f t="shared" si="9"/>
        <v>2019</v>
      </c>
    </row>
    <row r="66" spans="1:12">
      <c r="A66" t="s">
        <v>34</v>
      </c>
      <c r="B66" t="s">
        <v>35</v>
      </c>
      <c r="C66" t="s">
        <v>22</v>
      </c>
      <c r="E66">
        <v>1</v>
      </c>
      <c r="F66" s="20">
        <v>1</v>
      </c>
      <c r="G66" s="20">
        <v>1</v>
      </c>
      <c r="H66" s="20">
        <v>0</v>
      </c>
      <c r="I66" s="20">
        <v>0</v>
      </c>
      <c r="J66" s="18">
        <v>43647</v>
      </c>
      <c r="K66">
        <f t="shared" si="8"/>
        <v>7</v>
      </c>
      <c r="L66">
        <f t="shared" si="9"/>
        <v>2019</v>
      </c>
    </row>
    <row r="67" spans="1:12">
      <c r="A67" t="s">
        <v>34</v>
      </c>
      <c r="B67" t="s">
        <v>35</v>
      </c>
      <c r="C67" t="s">
        <v>23</v>
      </c>
      <c r="E67">
        <v>1</v>
      </c>
      <c r="F67" s="20">
        <v>1</v>
      </c>
      <c r="G67" s="20">
        <v>1</v>
      </c>
      <c r="H67" s="20">
        <v>0</v>
      </c>
      <c r="I67" s="20">
        <v>0</v>
      </c>
      <c r="J67" s="18">
        <v>43647</v>
      </c>
      <c r="K67">
        <f t="shared" si="8"/>
        <v>7</v>
      </c>
      <c r="L67">
        <f t="shared" si="9"/>
        <v>2019</v>
      </c>
    </row>
    <row r="68" spans="1:12">
      <c r="A68" t="s">
        <v>34</v>
      </c>
      <c r="B68" t="s">
        <v>37</v>
      </c>
      <c r="C68" t="s">
        <v>19</v>
      </c>
      <c r="E68">
        <v>1</v>
      </c>
      <c r="F68" s="20">
        <v>150</v>
      </c>
      <c r="G68" s="20">
        <v>150</v>
      </c>
      <c r="H68" s="20">
        <v>5000</v>
      </c>
      <c r="I68" s="20">
        <v>5000</v>
      </c>
      <c r="J68" s="18">
        <v>43647</v>
      </c>
      <c r="K68">
        <f t="shared" si="8"/>
        <v>7</v>
      </c>
      <c r="L68">
        <f t="shared" si="9"/>
        <v>2019</v>
      </c>
    </row>
    <row r="69" spans="1:12">
      <c r="A69" t="s">
        <v>34</v>
      </c>
      <c r="B69" t="s">
        <v>37</v>
      </c>
      <c r="C69" t="s">
        <v>20</v>
      </c>
      <c r="E69">
        <v>1</v>
      </c>
      <c r="F69" s="20">
        <v>50</v>
      </c>
      <c r="G69" s="20">
        <v>50</v>
      </c>
      <c r="H69" s="20">
        <v>1000</v>
      </c>
      <c r="I69" s="20">
        <v>1000</v>
      </c>
      <c r="J69" s="18">
        <v>43647</v>
      </c>
      <c r="K69">
        <f t="shared" si="8"/>
        <v>7</v>
      </c>
      <c r="L69">
        <f t="shared" si="9"/>
        <v>2019</v>
      </c>
    </row>
    <row r="70" spans="1:12">
      <c r="A70" t="s">
        <v>34</v>
      </c>
      <c r="B70" t="s">
        <v>37</v>
      </c>
      <c r="C70" t="s">
        <v>21</v>
      </c>
      <c r="E70">
        <v>1</v>
      </c>
      <c r="F70" s="20">
        <v>10</v>
      </c>
      <c r="G70" s="20">
        <v>10</v>
      </c>
      <c r="H70" s="20">
        <v>50</v>
      </c>
      <c r="I70" s="20">
        <v>50</v>
      </c>
      <c r="J70" s="18">
        <v>43647</v>
      </c>
      <c r="K70">
        <f t="shared" si="8"/>
        <v>7</v>
      </c>
      <c r="L70">
        <f t="shared" si="9"/>
        <v>2019</v>
      </c>
    </row>
    <row r="71" spans="1:12">
      <c r="A71" t="s">
        <v>34</v>
      </c>
      <c r="B71" t="s">
        <v>37</v>
      </c>
      <c r="C71" t="s">
        <v>22</v>
      </c>
      <c r="E71">
        <v>1</v>
      </c>
      <c r="F71" s="20">
        <v>1</v>
      </c>
      <c r="G71" s="20">
        <v>1</v>
      </c>
      <c r="H71" s="20">
        <v>5</v>
      </c>
      <c r="I71" s="20">
        <v>5</v>
      </c>
      <c r="J71" s="18">
        <v>43647</v>
      </c>
      <c r="K71">
        <f t="shared" si="8"/>
        <v>7</v>
      </c>
      <c r="L71">
        <f t="shared" si="9"/>
        <v>2019</v>
      </c>
    </row>
    <row r="72" spans="1:12">
      <c r="A72" t="s">
        <v>34</v>
      </c>
      <c r="B72" t="s">
        <v>37</v>
      </c>
      <c r="C72" t="s">
        <v>23</v>
      </c>
      <c r="E72">
        <v>1</v>
      </c>
      <c r="F72" s="20">
        <v>1</v>
      </c>
      <c r="G72" s="20">
        <v>1</v>
      </c>
      <c r="H72" s="20">
        <v>5</v>
      </c>
      <c r="I72" s="20">
        <v>5</v>
      </c>
      <c r="J72" s="18">
        <v>43647</v>
      </c>
      <c r="K72">
        <f t="shared" si="8"/>
        <v>7</v>
      </c>
      <c r="L72">
        <f t="shared" si="9"/>
        <v>2019</v>
      </c>
    </row>
    <row r="73" spans="1:12">
      <c r="A73" t="s">
        <v>34</v>
      </c>
      <c r="B73" t="s">
        <v>39</v>
      </c>
      <c r="C73" t="s">
        <v>19</v>
      </c>
      <c r="E73">
        <v>1</v>
      </c>
      <c r="F73" s="20">
        <v>50</v>
      </c>
      <c r="G73" s="20">
        <v>50</v>
      </c>
      <c r="H73" s="20">
        <v>1000</v>
      </c>
      <c r="I73" s="20">
        <v>1000</v>
      </c>
      <c r="J73" s="18">
        <v>43647</v>
      </c>
      <c r="K73">
        <f t="shared" si="8"/>
        <v>7</v>
      </c>
      <c r="L73">
        <f t="shared" si="9"/>
        <v>2019</v>
      </c>
    </row>
    <row r="74" spans="1:12">
      <c r="A74" t="s">
        <v>34</v>
      </c>
      <c r="B74" t="s">
        <v>39</v>
      </c>
      <c r="C74" t="s">
        <v>20</v>
      </c>
      <c r="E74">
        <v>1</v>
      </c>
      <c r="F74" s="20">
        <v>25</v>
      </c>
      <c r="G74" s="20">
        <v>25</v>
      </c>
      <c r="H74" s="20">
        <v>250</v>
      </c>
      <c r="I74" s="20">
        <v>250</v>
      </c>
      <c r="J74" s="18">
        <v>43647</v>
      </c>
      <c r="K74">
        <f t="shared" si="8"/>
        <v>7</v>
      </c>
      <c r="L74">
        <f t="shared" si="9"/>
        <v>2019</v>
      </c>
    </row>
    <row r="75" spans="1:12">
      <c r="A75" t="s">
        <v>34</v>
      </c>
      <c r="B75" t="s">
        <v>39</v>
      </c>
      <c r="C75" t="s">
        <v>21</v>
      </c>
      <c r="E75">
        <v>1</v>
      </c>
      <c r="F75" s="20">
        <v>5</v>
      </c>
      <c r="G75" s="20">
        <v>5</v>
      </c>
      <c r="H75" s="20">
        <v>5</v>
      </c>
      <c r="I75" s="20">
        <v>5</v>
      </c>
      <c r="J75" s="18">
        <v>43647</v>
      </c>
      <c r="K75">
        <f t="shared" si="8"/>
        <v>7</v>
      </c>
      <c r="L75">
        <f t="shared" si="9"/>
        <v>2019</v>
      </c>
    </row>
    <row r="76" spans="1:12">
      <c r="A76" t="s">
        <v>34</v>
      </c>
      <c r="B76" t="s">
        <v>41</v>
      </c>
      <c r="C76" t="s">
        <v>19</v>
      </c>
      <c r="E76">
        <v>1</v>
      </c>
      <c r="F76" s="20">
        <v>50</v>
      </c>
      <c r="G76" s="20">
        <v>50</v>
      </c>
      <c r="H76" s="20">
        <v>20</v>
      </c>
      <c r="I76" s="20">
        <v>20</v>
      </c>
      <c r="J76" s="18">
        <v>43647</v>
      </c>
      <c r="K76">
        <f t="shared" si="8"/>
        <v>7</v>
      </c>
      <c r="L76">
        <f t="shared" si="9"/>
        <v>2019</v>
      </c>
    </row>
    <row r="77" spans="1:12">
      <c r="A77" t="s">
        <v>36</v>
      </c>
      <c r="B77" t="s">
        <v>41</v>
      </c>
      <c r="C77" t="s">
        <v>19</v>
      </c>
      <c r="E77">
        <v>1</v>
      </c>
      <c r="F77" s="20">
        <v>150</v>
      </c>
      <c r="G77" s="20">
        <v>150</v>
      </c>
      <c r="H77" s="20">
        <v>10</v>
      </c>
      <c r="I77" s="20">
        <v>10</v>
      </c>
      <c r="J77" s="18">
        <v>43647</v>
      </c>
      <c r="K77">
        <f t="shared" si="8"/>
        <v>7</v>
      </c>
      <c r="L77">
        <f t="shared" si="9"/>
        <v>2019</v>
      </c>
    </row>
    <row r="78" spans="1:12">
      <c r="A78" t="s">
        <v>34</v>
      </c>
      <c r="B78" t="s">
        <v>41</v>
      </c>
      <c r="C78" t="s">
        <v>20</v>
      </c>
      <c r="E78">
        <v>1</v>
      </c>
      <c r="F78" s="20">
        <v>25</v>
      </c>
      <c r="G78" s="20">
        <v>25</v>
      </c>
      <c r="H78" s="20">
        <v>10</v>
      </c>
      <c r="I78" s="20">
        <v>10</v>
      </c>
      <c r="J78" s="18">
        <v>43647</v>
      </c>
      <c r="K78">
        <f t="shared" si="8"/>
        <v>7</v>
      </c>
      <c r="L78">
        <f t="shared" si="9"/>
        <v>2019</v>
      </c>
    </row>
    <row r="79" spans="1:12">
      <c r="A79" t="s">
        <v>36</v>
      </c>
      <c r="B79" t="s">
        <v>41</v>
      </c>
      <c r="C79" t="s">
        <v>20</v>
      </c>
      <c r="E79">
        <v>1</v>
      </c>
      <c r="F79" s="20">
        <v>30</v>
      </c>
      <c r="G79" s="20">
        <v>30</v>
      </c>
      <c r="H79" s="20">
        <v>5</v>
      </c>
      <c r="I79" s="20">
        <v>5</v>
      </c>
      <c r="J79" s="18">
        <v>43647</v>
      </c>
      <c r="K79">
        <f t="shared" si="8"/>
        <v>7</v>
      </c>
      <c r="L79">
        <f t="shared" si="9"/>
        <v>2019</v>
      </c>
    </row>
    <row r="80" spans="1:12">
      <c r="A80" t="s">
        <v>34</v>
      </c>
      <c r="B80" t="s">
        <v>41</v>
      </c>
      <c r="C80" t="s">
        <v>21</v>
      </c>
      <c r="E80">
        <v>1</v>
      </c>
      <c r="F80" s="20">
        <v>10</v>
      </c>
      <c r="G80" s="20">
        <v>10</v>
      </c>
      <c r="H80" s="20">
        <v>5</v>
      </c>
      <c r="I80" s="20">
        <v>5</v>
      </c>
      <c r="J80" s="18">
        <v>43647</v>
      </c>
      <c r="K80">
        <f t="shared" si="8"/>
        <v>7</v>
      </c>
      <c r="L80">
        <f t="shared" si="9"/>
        <v>2019</v>
      </c>
    </row>
    <row r="81" spans="1:12">
      <c r="A81" t="s">
        <v>34</v>
      </c>
      <c r="B81" t="s">
        <v>42</v>
      </c>
      <c r="C81" t="s">
        <v>19</v>
      </c>
      <c r="E81">
        <v>1</v>
      </c>
      <c r="F81" s="20">
        <v>1</v>
      </c>
      <c r="G81" s="20">
        <v>1</v>
      </c>
      <c r="H81" s="20">
        <v>0</v>
      </c>
      <c r="I81" s="20">
        <v>0</v>
      </c>
      <c r="J81" s="18">
        <v>43647</v>
      </c>
      <c r="K81">
        <f t="shared" si="8"/>
        <v>7</v>
      </c>
      <c r="L81">
        <f t="shared" si="9"/>
        <v>2019</v>
      </c>
    </row>
    <row r="82" spans="1:12">
      <c r="A82" t="s">
        <v>36</v>
      </c>
      <c r="B82" t="s">
        <v>42</v>
      </c>
      <c r="C82" t="s">
        <v>19</v>
      </c>
      <c r="E82">
        <v>1</v>
      </c>
      <c r="F82" s="20">
        <v>1</v>
      </c>
      <c r="G82" s="20">
        <v>1</v>
      </c>
      <c r="H82" s="20">
        <v>0</v>
      </c>
      <c r="I82" s="20">
        <v>0</v>
      </c>
      <c r="J82" s="18">
        <v>43647</v>
      </c>
      <c r="K82">
        <f t="shared" si="8"/>
        <v>7</v>
      </c>
      <c r="L82">
        <f t="shared" si="9"/>
        <v>2019</v>
      </c>
    </row>
    <row r="83" spans="1:12">
      <c r="A83" t="s">
        <v>38</v>
      </c>
      <c r="B83" t="s">
        <v>42</v>
      </c>
      <c r="C83" t="s">
        <v>19</v>
      </c>
      <c r="E83">
        <v>1</v>
      </c>
      <c r="F83" s="20">
        <v>1</v>
      </c>
      <c r="G83" s="20">
        <v>1</v>
      </c>
      <c r="H83" s="20">
        <v>0</v>
      </c>
      <c r="I83" s="20">
        <v>0</v>
      </c>
      <c r="J83" s="18">
        <v>43647</v>
      </c>
      <c r="K83">
        <f t="shared" si="8"/>
        <v>7</v>
      </c>
      <c r="L83">
        <f t="shared" si="9"/>
        <v>2019</v>
      </c>
    </row>
    <row r="84" spans="1:12">
      <c r="A84" t="s">
        <v>40</v>
      </c>
      <c r="B84" t="s">
        <v>42</v>
      </c>
      <c r="C84" t="s">
        <v>19</v>
      </c>
      <c r="E84">
        <v>1</v>
      </c>
      <c r="F84" s="20">
        <v>1</v>
      </c>
      <c r="G84" s="20">
        <v>1</v>
      </c>
      <c r="H84" s="20">
        <v>0</v>
      </c>
      <c r="I84" s="20">
        <v>0</v>
      </c>
      <c r="J84" s="18">
        <v>43647</v>
      </c>
      <c r="K84">
        <f t="shared" si="8"/>
        <v>7</v>
      </c>
      <c r="L84">
        <f t="shared" si="9"/>
        <v>2019</v>
      </c>
    </row>
    <row r="85" spans="1:12">
      <c r="A85" t="s">
        <v>34</v>
      </c>
      <c r="B85" t="s">
        <v>42</v>
      </c>
      <c r="C85" t="s">
        <v>20</v>
      </c>
      <c r="E85">
        <v>1</v>
      </c>
      <c r="F85" s="20">
        <v>1</v>
      </c>
      <c r="G85" s="20">
        <v>1</v>
      </c>
      <c r="H85" s="20">
        <v>0</v>
      </c>
      <c r="I85" s="20">
        <v>0</v>
      </c>
      <c r="J85" s="18">
        <v>43647</v>
      </c>
      <c r="K85">
        <f t="shared" si="8"/>
        <v>7</v>
      </c>
      <c r="L85">
        <f t="shared" si="9"/>
        <v>2019</v>
      </c>
    </row>
    <row r="86" spans="1:12">
      <c r="A86" t="s">
        <v>36</v>
      </c>
      <c r="B86" t="s">
        <v>42</v>
      </c>
      <c r="C86" t="s">
        <v>20</v>
      </c>
      <c r="E86">
        <v>1</v>
      </c>
      <c r="F86" s="20">
        <v>1</v>
      </c>
      <c r="G86" s="20">
        <v>1</v>
      </c>
      <c r="H86" s="20">
        <v>0</v>
      </c>
      <c r="I86" s="20">
        <v>0</v>
      </c>
      <c r="J86" s="18">
        <v>43647</v>
      </c>
      <c r="K86">
        <f t="shared" si="8"/>
        <v>7</v>
      </c>
      <c r="L86">
        <f t="shared" si="9"/>
        <v>2019</v>
      </c>
    </row>
    <row r="87" spans="1:12">
      <c r="A87" t="s">
        <v>38</v>
      </c>
      <c r="B87" t="s">
        <v>42</v>
      </c>
      <c r="C87" t="s">
        <v>20</v>
      </c>
      <c r="E87">
        <v>1</v>
      </c>
      <c r="F87" s="20">
        <v>1</v>
      </c>
      <c r="G87" s="20">
        <v>1</v>
      </c>
      <c r="H87" s="20">
        <v>0</v>
      </c>
      <c r="I87" s="20">
        <v>0</v>
      </c>
      <c r="J87" s="18">
        <v>43647</v>
      </c>
      <c r="K87">
        <f t="shared" si="8"/>
        <v>7</v>
      </c>
      <c r="L87">
        <f t="shared" si="9"/>
        <v>2019</v>
      </c>
    </row>
    <row r="88" spans="1:12">
      <c r="A88" t="s">
        <v>40</v>
      </c>
      <c r="B88" t="s">
        <v>42</v>
      </c>
      <c r="C88" t="s">
        <v>20</v>
      </c>
      <c r="E88">
        <v>1</v>
      </c>
      <c r="F88" s="20">
        <v>1</v>
      </c>
      <c r="G88" s="20">
        <v>1</v>
      </c>
      <c r="H88" s="20">
        <v>0</v>
      </c>
      <c r="I88" s="20">
        <v>0</v>
      </c>
      <c r="J88" s="18">
        <v>43647</v>
      </c>
      <c r="K88">
        <f t="shared" si="8"/>
        <v>7</v>
      </c>
      <c r="L88">
        <f t="shared" si="9"/>
        <v>2019</v>
      </c>
    </row>
    <row r="89" spans="1:12">
      <c r="A89" t="s">
        <v>34</v>
      </c>
      <c r="B89" t="s">
        <v>42</v>
      </c>
      <c r="C89" t="s">
        <v>21</v>
      </c>
      <c r="E89">
        <v>1</v>
      </c>
      <c r="F89" s="20">
        <v>1</v>
      </c>
      <c r="G89" s="20">
        <v>1</v>
      </c>
      <c r="H89" s="20">
        <v>0</v>
      </c>
      <c r="I89" s="20">
        <v>0</v>
      </c>
      <c r="J89" s="18">
        <v>43647</v>
      </c>
      <c r="K89">
        <f t="shared" si="8"/>
        <v>7</v>
      </c>
      <c r="L89">
        <f t="shared" si="9"/>
        <v>2019</v>
      </c>
    </row>
    <row r="90" spans="1:12">
      <c r="A90" t="s">
        <v>36</v>
      </c>
      <c r="B90" t="s">
        <v>42</v>
      </c>
      <c r="C90" t="s">
        <v>21</v>
      </c>
      <c r="E90">
        <v>1</v>
      </c>
      <c r="F90" s="20">
        <v>1</v>
      </c>
      <c r="G90" s="20">
        <v>1</v>
      </c>
      <c r="H90" s="20">
        <v>0</v>
      </c>
      <c r="I90" s="20">
        <v>0</v>
      </c>
      <c r="J90" s="18">
        <v>43647</v>
      </c>
      <c r="K90">
        <f t="shared" si="8"/>
        <v>7</v>
      </c>
      <c r="L90">
        <f t="shared" si="9"/>
        <v>2019</v>
      </c>
    </row>
    <row r="91" spans="1:12">
      <c r="A91" t="s">
        <v>38</v>
      </c>
      <c r="B91" t="s">
        <v>42</v>
      </c>
      <c r="C91" t="s">
        <v>21</v>
      </c>
      <c r="E91">
        <v>1</v>
      </c>
      <c r="F91" s="20">
        <v>1</v>
      </c>
      <c r="G91" s="20">
        <v>1</v>
      </c>
      <c r="H91" s="20">
        <v>0</v>
      </c>
      <c r="I91" s="20">
        <v>0</v>
      </c>
      <c r="J91" s="18">
        <v>43647</v>
      </c>
      <c r="K91">
        <f t="shared" si="8"/>
        <v>7</v>
      </c>
      <c r="L91">
        <f t="shared" si="9"/>
        <v>2019</v>
      </c>
    </row>
    <row r="92" spans="1:12">
      <c r="A92" t="s">
        <v>40</v>
      </c>
      <c r="B92" t="s">
        <v>42</v>
      </c>
      <c r="C92" t="s">
        <v>21</v>
      </c>
      <c r="E92">
        <v>1</v>
      </c>
      <c r="F92" s="20">
        <v>1</v>
      </c>
      <c r="G92" s="20">
        <v>1</v>
      </c>
      <c r="H92" s="20">
        <v>0</v>
      </c>
      <c r="I92" s="20">
        <v>0</v>
      </c>
      <c r="J92" s="18">
        <v>43647</v>
      </c>
      <c r="K92">
        <f t="shared" si="8"/>
        <v>7</v>
      </c>
      <c r="L92">
        <f t="shared" si="9"/>
        <v>2019</v>
      </c>
    </row>
    <row r="93" spans="1:12">
      <c r="A93" t="s">
        <v>34</v>
      </c>
      <c r="B93" t="s">
        <v>42</v>
      </c>
      <c r="C93" t="s">
        <v>22</v>
      </c>
      <c r="E93">
        <v>1</v>
      </c>
      <c r="F93" s="20">
        <v>1</v>
      </c>
      <c r="G93" s="20">
        <v>1</v>
      </c>
      <c r="H93" s="20">
        <v>0</v>
      </c>
      <c r="I93" s="20">
        <v>0</v>
      </c>
      <c r="J93" s="18">
        <v>43647</v>
      </c>
      <c r="K93">
        <f t="shared" si="8"/>
        <v>7</v>
      </c>
      <c r="L93">
        <f t="shared" si="9"/>
        <v>2019</v>
      </c>
    </row>
    <row r="94" spans="1:12">
      <c r="A94" t="s">
        <v>36</v>
      </c>
      <c r="B94" t="s">
        <v>42</v>
      </c>
      <c r="C94" t="s">
        <v>22</v>
      </c>
      <c r="E94">
        <v>1</v>
      </c>
      <c r="F94" s="20">
        <v>1</v>
      </c>
      <c r="G94" s="20">
        <v>1</v>
      </c>
      <c r="H94" s="20">
        <v>0</v>
      </c>
      <c r="I94" s="20">
        <v>0</v>
      </c>
      <c r="J94" s="18">
        <v>43647</v>
      </c>
      <c r="K94">
        <f t="shared" si="8"/>
        <v>7</v>
      </c>
      <c r="L94">
        <f t="shared" si="9"/>
        <v>2019</v>
      </c>
    </row>
    <row r="95" spans="1:12">
      <c r="A95" t="s">
        <v>38</v>
      </c>
      <c r="B95" t="s">
        <v>42</v>
      </c>
      <c r="C95" t="s">
        <v>22</v>
      </c>
      <c r="E95">
        <v>1</v>
      </c>
      <c r="F95" s="20">
        <v>1</v>
      </c>
      <c r="G95" s="20">
        <v>1</v>
      </c>
      <c r="H95" s="20">
        <v>0</v>
      </c>
      <c r="I95" s="20">
        <v>0</v>
      </c>
      <c r="J95" s="18">
        <v>43647</v>
      </c>
      <c r="K95">
        <f t="shared" si="8"/>
        <v>7</v>
      </c>
      <c r="L95">
        <f t="shared" si="9"/>
        <v>2019</v>
      </c>
    </row>
    <row r="96" spans="1:12">
      <c r="A96" t="s">
        <v>40</v>
      </c>
      <c r="B96" t="s">
        <v>42</v>
      </c>
      <c r="C96" t="s">
        <v>22</v>
      </c>
      <c r="E96">
        <v>1</v>
      </c>
      <c r="F96" s="20">
        <v>1</v>
      </c>
      <c r="G96" s="20">
        <v>1</v>
      </c>
      <c r="H96" s="20">
        <v>0</v>
      </c>
      <c r="I96" s="20">
        <v>0</v>
      </c>
      <c r="J96" s="18">
        <v>43647</v>
      </c>
      <c r="K96">
        <f t="shared" si="8"/>
        <v>7</v>
      </c>
      <c r="L96">
        <f t="shared" si="9"/>
        <v>2019</v>
      </c>
    </row>
    <row r="97" spans="1:12">
      <c r="A97" t="s">
        <v>34</v>
      </c>
      <c r="B97" t="s">
        <v>42</v>
      </c>
      <c r="C97" t="s">
        <v>23</v>
      </c>
      <c r="E97">
        <v>1</v>
      </c>
      <c r="F97" s="20">
        <v>1</v>
      </c>
      <c r="G97" s="20">
        <v>1</v>
      </c>
      <c r="H97" s="20">
        <v>0</v>
      </c>
      <c r="I97" s="20">
        <v>0</v>
      </c>
      <c r="J97" s="18">
        <v>43647</v>
      </c>
      <c r="K97">
        <f t="shared" si="8"/>
        <v>7</v>
      </c>
      <c r="L97">
        <f t="shared" si="9"/>
        <v>2019</v>
      </c>
    </row>
    <row r="98" spans="1:12">
      <c r="A98" t="s">
        <v>36</v>
      </c>
      <c r="B98" t="s">
        <v>42</v>
      </c>
      <c r="C98" t="s">
        <v>23</v>
      </c>
      <c r="E98">
        <v>1</v>
      </c>
      <c r="F98" s="20">
        <v>1</v>
      </c>
      <c r="G98" s="20">
        <v>1</v>
      </c>
      <c r="H98" s="20">
        <v>0</v>
      </c>
      <c r="I98" s="20">
        <v>0</v>
      </c>
      <c r="J98" s="18">
        <v>43647</v>
      </c>
      <c r="K98">
        <f t="shared" si="8"/>
        <v>7</v>
      </c>
      <c r="L98">
        <f t="shared" si="9"/>
        <v>2019</v>
      </c>
    </row>
    <row r="99" spans="1:12">
      <c r="A99" t="s">
        <v>38</v>
      </c>
      <c r="B99" t="s">
        <v>42</v>
      </c>
      <c r="C99" t="s">
        <v>23</v>
      </c>
      <c r="E99">
        <v>1</v>
      </c>
      <c r="F99" s="20">
        <v>1</v>
      </c>
      <c r="G99" s="20">
        <v>1</v>
      </c>
      <c r="H99" s="20">
        <v>0</v>
      </c>
      <c r="I99" s="20">
        <v>0</v>
      </c>
      <c r="J99" s="18">
        <v>43647</v>
      </c>
      <c r="K99">
        <f t="shared" si="8"/>
        <v>7</v>
      </c>
      <c r="L99">
        <f t="shared" si="9"/>
        <v>2019</v>
      </c>
    </row>
    <row r="100" spans="1:12">
      <c r="A100" t="s">
        <v>40</v>
      </c>
      <c r="B100" t="s">
        <v>42</v>
      </c>
      <c r="C100" t="s">
        <v>23</v>
      </c>
      <c r="E100">
        <v>1</v>
      </c>
      <c r="F100" s="20">
        <v>1</v>
      </c>
      <c r="G100" s="20">
        <v>1</v>
      </c>
      <c r="H100" s="20">
        <v>0</v>
      </c>
      <c r="I100" s="20">
        <v>0</v>
      </c>
      <c r="J100" s="18">
        <v>43647</v>
      </c>
      <c r="K100">
        <f t="shared" si="8"/>
        <v>7</v>
      </c>
      <c r="L100">
        <f t="shared" si="9"/>
        <v>2019</v>
      </c>
    </row>
    <row r="101" spans="1:12">
      <c r="A101" t="s">
        <v>34</v>
      </c>
      <c r="B101" t="s">
        <v>43</v>
      </c>
      <c r="C101" t="s">
        <v>19</v>
      </c>
      <c r="E101">
        <v>1</v>
      </c>
      <c r="F101" s="20">
        <v>10</v>
      </c>
      <c r="G101" s="20">
        <v>10</v>
      </c>
      <c r="H101" s="20">
        <v>0</v>
      </c>
      <c r="I101" s="20">
        <v>0</v>
      </c>
      <c r="J101" s="18">
        <v>43647</v>
      </c>
      <c r="K101">
        <f t="shared" si="8"/>
        <v>7</v>
      </c>
      <c r="L101">
        <f t="shared" si="9"/>
        <v>2019</v>
      </c>
    </row>
    <row r="102" spans="1:12">
      <c r="A102" t="s">
        <v>36</v>
      </c>
      <c r="B102" t="s">
        <v>43</v>
      </c>
      <c r="C102" t="s">
        <v>19</v>
      </c>
      <c r="E102">
        <v>1</v>
      </c>
      <c r="F102" s="20">
        <v>1</v>
      </c>
      <c r="G102" s="20">
        <v>1</v>
      </c>
      <c r="H102" s="20">
        <v>0</v>
      </c>
      <c r="I102" s="20">
        <v>0</v>
      </c>
      <c r="J102" s="18">
        <v>43647</v>
      </c>
      <c r="K102">
        <f t="shared" si="8"/>
        <v>7</v>
      </c>
      <c r="L102">
        <f t="shared" si="9"/>
        <v>2019</v>
      </c>
    </row>
    <row r="103" spans="1:12">
      <c r="A103" t="s">
        <v>34</v>
      </c>
      <c r="B103" t="s">
        <v>43</v>
      </c>
      <c r="C103" t="s">
        <v>20</v>
      </c>
      <c r="E103">
        <v>1</v>
      </c>
      <c r="F103" s="20">
        <v>5</v>
      </c>
      <c r="G103" s="20">
        <v>5</v>
      </c>
      <c r="H103" s="20">
        <v>0</v>
      </c>
      <c r="I103" s="20">
        <v>0</v>
      </c>
      <c r="J103" s="18">
        <v>43647</v>
      </c>
      <c r="K103">
        <f t="shared" si="8"/>
        <v>7</v>
      </c>
      <c r="L103">
        <f t="shared" si="9"/>
        <v>2019</v>
      </c>
    </row>
    <row r="104" spans="1:12">
      <c r="A104" t="s">
        <v>36</v>
      </c>
      <c r="B104" t="s">
        <v>43</v>
      </c>
      <c r="C104" t="s">
        <v>20</v>
      </c>
      <c r="E104">
        <v>1</v>
      </c>
      <c r="F104" s="20">
        <v>1</v>
      </c>
      <c r="G104" s="20">
        <v>1</v>
      </c>
      <c r="H104" s="20">
        <v>0</v>
      </c>
      <c r="I104" s="20">
        <v>0</v>
      </c>
      <c r="J104" s="18">
        <v>43647</v>
      </c>
      <c r="K104">
        <f t="shared" si="8"/>
        <v>7</v>
      </c>
      <c r="L104">
        <f t="shared" si="9"/>
        <v>2019</v>
      </c>
    </row>
    <row r="105" spans="1:12">
      <c r="A105" t="s">
        <v>34</v>
      </c>
      <c r="B105" t="s">
        <v>43</v>
      </c>
      <c r="C105" t="s">
        <v>21</v>
      </c>
      <c r="E105">
        <v>1</v>
      </c>
      <c r="F105" s="20">
        <v>5</v>
      </c>
      <c r="G105" s="20">
        <v>5</v>
      </c>
      <c r="H105" s="20">
        <v>0</v>
      </c>
      <c r="I105" s="20">
        <v>0</v>
      </c>
      <c r="J105" s="18">
        <v>43647</v>
      </c>
      <c r="K105">
        <f t="shared" si="8"/>
        <v>7</v>
      </c>
      <c r="L105">
        <f t="shared" si="9"/>
        <v>2019</v>
      </c>
    </row>
    <row r="106" spans="1:12">
      <c r="A106" t="s">
        <v>36</v>
      </c>
      <c r="B106" t="s">
        <v>43</v>
      </c>
      <c r="C106" t="s">
        <v>21</v>
      </c>
      <c r="E106">
        <v>1</v>
      </c>
      <c r="F106" s="20">
        <v>1</v>
      </c>
      <c r="G106" s="20">
        <v>1</v>
      </c>
      <c r="H106" s="20">
        <v>0</v>
      </c>
      <c r="I106" s="20">
        <v>0</v>
      </c>
      <c r="J106" s="18">
        <v>43647</v>
      </c>
      <c r="K106">
        <f t="shared" si="8"/>
        <v>7</v>
      </c>
      <c r="L106">
        <f t="shared" si="9"/>
        <v>2019</v>
      </c>
    </row>
    <row r="107" spans="1:12">
      <c r="A107" t="s">
        <v>34</v>
      </c>
      <c r="B107" t="s">
        <v>44</v>
      </c>
      <c r="C107" t="s">
        <v>19</v>
      </c>
      <c r="E107">
        <v>1</v>
      </c>
      <c r="F107" s="20">
        <v>50</v>
      </c>
      <c r="G107" s="20">
        <v>50</v>
      </c>
      <c r="H107" s="20">
        <v>100</v>
      </c>
      <c r="I107" s="20">
        <v>100</v>
      </c>
      <c r="J107" s="18">
        <v>43647</v>
      </c>
      <c r="K107">
        <f t="shared" si="8"/>
        <v>7</v>
      </c>
      <c r="L107">
        <f t="shared" si="9"/>
        <v>2019</v>
      </c>
    </row>
    <row r="108" spans="1:12">
      <c r="A108" t="s">
        <v>36</v>
      </c>
      <c r="B108" t="s">
        <v>44</v>
      </c>
      <c r="C108" t="s">
        <v>19</v>
      </c>
      <c r="E108">
        <v>1</v>
      </c>
      <c r="F108" s="20">
        <v>25</v>
      </c>
      <c r="G108" s="20">
        <v>25</v>
      </c>
      <c r="H108" s="20">
        <v>100</v>
      </c>
      <c r="I108" s="20">
        <v>100</v>
      </c>
      <c r="J108" s="18">
        <v>43647</v>
      </c>
      <c r="K108">
        <f t="shared" si="8"/>
        <v>7</v>
      </c>
      <c r="L108">
        <f t="shared" si="9"/>
        <v>2019</v>
      </c>
    </row>
    <row r="109" spans="1:12">
      <c r="A109" t="s">
        <v>34</v>
      </c>
      <c r="B109" t="s">
        <v>44</v>
      </c>
      <c r="C109" t="s">
        <v>20</v>
      </c>
      <c r="E109">
        <v>1</v>
      </c>
      <c r="F109" s="20">
        <v>25</v>
      </c>
      <c r="G109" s="20">
        <v>25</v>
      </c>
      <c r="H109" s="20">
        <v>50</v>
      </c>
      <c r="I109" s="20">
        <v>50</v>
      </c>
      <c r="J109" s="18">
        <v>43647</v>
      </c>
      <c r="K109">
        <f t="shared" si="8"/>
        <v>7</v>
      </c>
      <c r="L109">
        <f t="shared" si="9"/>
        <v>2019</v>
      </c>
    </row>
    <row r="110" spans="1:12">
      <c r="A110" t="s">
        <v>36</v>
      </c>
      <c r="B110" t="s">
        <v>44</v>
      </c>
      <c r="C110" t="s">
        <v>20</v>
      </c>
      <c r="E110">
        <v>1</v>
      </c>
      <c r="F110" s="20">
        <v>15</v>
      </c>
      <c r="G110" s="20">
        <v>15</v>
      </c>
      <c r="H110" s="20">
        <v>50</v>
      </c>
      <c r="I110" s="20">
        <v>50</v>
      </c>
      <c r="J110" s="18">
        <v>43647</v>
      </c>
      <c r="K110">
        <f t="shared" si="8"/>
        <v>7</v>
      </c>
      <c r="L110">
        <f t="shared" si="9"/>
        <v>2019</v>
      </c>
    </row>
    <row r="111" spans="1:12">
      <c r="A111" t="s">
        <v>34</v>
      </c>
      <c r="B111" t="s">
        <v>44</v>
      </c>
      <c r="C111" t="s">
        <v>21</v>
      </c>
      <c r="E111">
        <v>1</v>
      </c>
      <c r="F111" s="20">
        <v>10</v>
      </c>
      <c r="G111" s="20">
        <v>10</v>
      </c>
      <c r="H111" s="20">
        <v>25</v>
      </c>
      <c r="I111" s="20">
        <v>25</v>
      </c>
      <c r="J111" s="18">
        <v>43647</v>
      </c>
      <c r="K111">
        <f t="shared" si="8"/>
        <v>7</v>
      </c>
      <c r="L111">
        <f t="shared" si="9"/>
        <v>2019</v>
      </c>
    </row>
    <row r="112" spans="1:12">
      <c r="A112" t="s">
        <v>34</v>
      </c>
      <c r="B112" t="s">
        <v>45</v>
      </c>
      <c r="C112" t="s">
        <v>19</v>
      </c>
      <c r="E112">
        <v>1</v>
      </c>
      <c r="F112" s="20">
        <v>50</v>
      </c>
      <c r="G112" s="20">
        <v>50</v>
      </c>
      <c r="H112" s="20">
        <v>100</v>
      </c>
      <c r="I112" s="20">
        <v>100</v>
      </c>
      <c r="J112" s="18">
        <v>43647</v>
      </c>
      <c r="K112">
        <f t="shared" si="8"/>
        <v>7</v>
      </c>
      <c r="L112">
        <f t="shared" si="9"/>
        <v>2019</v>
      </c>
    </row>
    <row r="113" spans="1:12">
      <c r="A113" t="s">
        <v>36</v>
      </c>
      <c r="B113" t="s">
        <v>45</v>
      </c>
      <c r="C113" t="s">
        <v>19</v>
      </c>
      <c r="E113">
        <v>1</v>
      </c>
      <c r="F113" s="20">
        <v>25</v>
      </c>
      <c r="G113" s="20">
        <v>25</v>
      </c>
      <c r="H113" s="20">
        <v>100</v>
      </c>
      <c r="I113" s="20">
        <v>100</v>
      </c>
      <c r="J113" s="18">
        <v>43647</v>
      </c>
      <c r="K113">
        <f t="shared" si="8"/>
        <v>7</v>
      </c>
      <c r="L113">
        <f t="shared" si="9"/>
        <v>2019</v>
      </c>
    </row>
    <row r="114" spans="1:12">
      <c r="A114" t="s">
        <v>34</v>
      </c>
      <c r="B114" t="s">
        <v>45</v>
      </c>
      <c r="C114" t="s">
        <v>20</v>
      </c>
      <c r="E114">
        <v>1</v>
      </c>
      <c r="F114" s="20">
        <v>25</v>
      </c>
      <c r="G114" s="20">
        <v>25</v>
      </c>
      <c r="H114" s="20">
        <v>50</v>
      </c>
      <c r="I114" s="20">
        <v>50</v>
      </c>
      <c r="J114" s="18">
        <v>43647</v>
      </c>
      <c r="K114">
        <f t="shared" si="8"/>
        <v>7</v>
      </c>
      <c r="L114">
        <f t="shared" si="9"/>
        <v>2019</v>
      </c>
    </row>
    <row r="115" spans="1:12">
      <c r="A115" t="s">
        <v>36</v>
      </c>
      <c r="B115" t="s">
        <v>45</v>
      </c>
      <c r="C115" t="s">
        <v>20</v>
      </c>
      <c r="E115">
        <v>1</v>
      </c>
      <c r="F115" s="20">
        <v>15</v>
      </c>
      <c r="G115" s="20">
        <v>15</v>
      </c>
      <c r="H115" s="20">
        <v>50</v>
      </c>
      <c r="I115" s="20">
        <v>50</v>
      </c>
      <c r="J115" s="18">
        <v>43647</v>
      </c>
      <c r="K115">
        <f t="shared" si="8"/>
        <v>7</v>
      </c>
      <c r="L115">
        <f t="shared" si="9"/>
        <v>2019</v>
      </c>
    </row>
    <row r="116" spans="1:12">
      <c r="A116" t="s">
        <v>34</v>
      </c>
      <c r="B116" t="s">
        <v>45</v>
      </c>
      <c r="C116" t="s">
        <v>21</v>
      </c>
      <c r="E116">
        <v>1</v>
      </c>
      <c r="F116" s="20">
        <v>10</v>
      </c>
      <c r="G116" s="20">
        <v>10</v>
      </c>
      <c r="H116" s="20">
        <v>25</v>
      </c>
      <c r="I116" s="20">
        <v>25</v>
      </c>
      <c r="J116" s="18">
        <v>43647</v>
      </c>
      <c r="K116">
        <f t="shared" si="8"/>
        <v>7</v>
      </c>
      <c r="L116">
        <f t="shared" si="9"/>
        <v>2019</v>
      </c>
    </row>
    <row r="117" spans="1:12">
      <c r="A117" t="s">
        <v>34</v>
      </c>
      <c r="B117" t="s">
        <v>40</v>
      </c>
      <c r="C117" t="s">
        <v>21</v>
      </c>
      <c r="E117">
        <v>1</v>
      </c>
      <c r="F117" s="20">
        <v>100</v>
      </c>
      <c r="G117" s="20">
        <v>100</v>
      </c>
      <c r="H117" s="20">
        <v>250</v>
      </c>
      <c r="I117" s="20">
        <v>250</v>
      </c>
      <c r="J117" s="18">
        <v>43647</v>
      </c>
      <c r="K117">
        <f t="shared" si="8"/>
        <v>7</v>
      </c>
      <c r="L117">
        <f t="shared" si="9"/>
        <v>2019</v>
      </c>
    </row>
    <row r="118" spans="1:12">
      <c r="A118" t="s">
        <v>38</v>
      </c>
      <c r="B118" t="s">
        <v>46</v>
      </c>
      <c r="C118" t="s">
        <v>19</v>
      </c>
      <c r="E118">
        <v>1</v>
      </c>
      <c r="F118" s="20">
        <v>150</v>
      </c>
      <c r="G118" s="20">
        <v>150</v>
      </c>
      <c r="H118" s="20">
        <v>50</v>
      </c>
      <c r="I118" s="20">
        <v>50</v>
      </c>
      <c r="J118" s="18">
        <v>43647</v>
      </c>
      <c r="K118">
        <f t="shared" si="8"/>
        <v>7</v>
      </c>
      <c r="L118">
        <f t="shared" si="9"/>
        <v>2019</v>
      </c>
    </row>
    <row r="119" spans="1:12">
      <c r="A119" t="s">
        <v>38</v>
      </c>
      <c r="B119" t="s">
        <v>46</v>
      </c>
      <c r="C119" t="s">
        <v>20</v>
      </c>
      <c r="E119">
        <v>1</v>
      </c>
      <c r="F119" s="20">
        <v>50</v>
      </c>
      <c r="G119" s="20">
        <v>50</v>
      </c>
      <c r="H119" s="20">
        <v>25</v>
      </c>
      <c r="I119" s="20">
        <v>25</v>
      </c>
      <c r="J119" s="18">
        <v>43647</v>
      </c>
      <c r="K119">
        <f t="shared" si="8"/>
        <v>7</v>
      </c>
      <c r="L119">
        <f t="shared" si="9"/>
        <v>2019</v>
      </c>
    </row>
    <row r="120" spans="1:12">
      <c r="A120" t="s">
        <v>34</v>
      </c>
      <c r="B120" t="s">
        <v>47</v>
      </c>
      <c r="C120" t="s">
        <v>19</v>
      </c>
      <c r="E120">
        <v>1</v>
      </c>
      <c r="F120" s="20">
        <v>150</v>
      </c>
      <c r="G120" s="20">
        <v>150</v>
      </c>
      <c r="H120" s="20">
        <v>250</v>
      </c>
      <c r="I120" s="20">
        <v>250</v>
      </c>
      <c r="J120" s="18">
        <v>43647</v>
      </c>
      <c r="K120">
        <f t="shared" si="8"/>
        <v>7</v>
      </c>
      <c r="L120">
        <f t="shared" si="9"/>
        <v>2019</v>
      </c>
    </row>
    <row r="121" spans="1:12">
      <c r="A121" t="s">
        <v>38</v>
      </c>
      <c r="B121" t="s">
        <v>47</v>
      </c>
      <c r="C121" t="s">
        <v>19</v>
      </c>
      <c r="E121">
        <v>1</v>
      </c>
      <c r="F121" s="20">
        <v>150</v>
      </c>
      <c r="G121" s="20">
        <v>150</v>
      </c>
      <c r="H121" s="20">
        <v>250</v>
      </c>
      <c r="I121" s="20">
        <v>250</v>
      </c>
      <c r="J121" s="18">
        <v>43647</v>
      </c>
      <c r="K121">
        <f t="shared" si="8"/>
        <v>7</v>
      </c>
      <c r="L121">
        <f t="shared" si="9"/>
        <v>2019</v>
      </c>
    </row>
    <row r="122" spans="1:12">
      <c r="A122" t="s">
        <v>34</v>
      </c>
      <c r="B122" t="s">
        <v>47</v>
      </c>
      <c r="C122" t="s">
        <v>20</v>
      </c>
      <c r="E122">
        <v>1</v>
      </c>
      <c r="F122" s="20">
        <v>50</v>
      </c>
      <c r="G122" s="20">
        <v>50</v>
      </c>
      <c r="H122" s="20">
        <v>100</v>
      </c>
      <c r="I122" s="20">
        <v>100</v>
      </c>
      <c r="J122" s="18">
        <v>43647</v>
      </c>
      <c r="K122">
        <f t="shared" si="8"/>
        <v>7</v>
      </c>
      <c r="L122">
        <f t="shared" si="9"/>
        <v>2019</v>
      </c>
    </row>
    <row r="123" spans="1:12">
      <c r="A123" t="s">
        <v>38</v>
      </c>
      <c r="B123" t="s">
        <v>47</v>
      </c>
      <c r="C123" t="s">
        <v>20</v>
      </c>
      <c r="E123">
        <v>1</v>
      </c>
      <c r="F123" s="20">
        <v>50</v>
      </c>
      <c r="G123" s="20">
        <v>50</v>
      </c>
      <c r="H123" s="20">
        <v>100</v>
      </c>
      <c r="I123" s="20">
        <v>100</v>
      </c>
      <c r="J123" s="18">
        <v>43647</v>
      </c>
      <c r="K123">
        <f t="shared" si="8"/>
        <v>7</v>
      </c>
      <c r="L123">
        <f t="shared" si="9"/>
        <v>2019</v>
      </c>
    </row>
    <row r="124" spans="1:12">
      <c r="A124" t="s">
        <v>34</v>
      </c>
      <c r="B124" t="s">
        <v>35</v>
      </c>
      <c r="C124" t="s">
        <v>19</v>
      </c>
      <c r="E124">
        <v>1</v>
      </c>
      <c r="F124" s="20">
        <v>50</v>
      </c>
      <c r="G124" s="20">
        <v>50</v>
      </c>
      <c r="H124" s="20">
        <v>5</v>
      </c>
      <c r="I124" s="20">
        <v>5</v>
      </c>
      <c r="J124" s="18">
        <v>44013</v>
      </c>
      <c r="K124">
        <f>+MONTH(J124)</f>
        <v>7</v>
      </c>
      <c r="L124">
        <f>+YEAR(J124)</f>
        <v>2020</v>
      </c>
    </row>
    <row r="125" spans="1:12">
      <c r="A125" t="s">
        <v>34</v>
      </c>
      <c r="B125" t="s">
        <v>35</v>
      </c>
      <c r="C125" t="s">
        <v>20</v>
      </c>
      <c r="E125">
        <v>1</v>
      </c>
      <c r="F125" s="20">
        <v>10</v>
      </c>
      <c r="G125" s="20">
        <v>10</v>
      </c>
      <c r="H125" s="20">
        <v>10</v>
      </c>
      <c r="I125" s="20">
        <v>10</v>
      </c>
      <c r="J125" s="18">
        <v>44013</v>
      </c>
      <c r="K125">
        <f t="shared" ref="K125:K184" si="10">+MONTH(J125)</f>
        <v>7</v>
      </c>
      <c r="L125">
        <f t="shared" ref="L125:L184" si="11">+YEAR(J125)</f>
        <v>2020</v>
      </c>
    </row>
    <row r="126" spans="1:12">
      <c r="A126" t="s">
        <v>34</v>
      </c>
      <c r="B126" t="s">
        <v>35</v>
      </c>
      <c r="C126" t="s">
        <v>21</v>
      </c>
      <c r="E126">
        <v>1</v>
      </c>
      <c r="F126" s="20">
        <v>5</v>
      </c>
      <c r="G126" s="20">
        <v>5</v>
      </c>
      <c r="H126" s="20">
        <v>0</v>
      </c>
      <c r="I126" s="20">
        <v>0</v>
      </c>
      <c r="J126" s="18">
        <v>44013</v>
      </c>
      <c r="K126">
        <f t="shared" si="10"/>
        <v>7</v>
      </c>
      <c r="L126">
        <f t="shared" si="11"/>
        <v>2020</v>
      </c>
    </row>
    <row r="127" spans="1:12">
      <c r="A127" t="s">
        <v>34</v>
      </c>
      <c r="B127" t="s">
        <v>35</v>
      </c>
      <c r="C127" t="s">
        <v>22</v>
      </c>
      <c r="E127">
        <v>1</v>
      </c>
      <c r="F127" s="20">
        <v>1</v>
      </c>
      <c r="G127" s="20">
        <v>1</v>
      </c>
      <c r="H127" s="20">
        <v>0</v>
      </c>
      <c r="I127" s="20">
        <v>0</v>
      </c>
      <c r="J127" s="18">
        <v>44013</v>
      </c>
      <c r="K127">
        <f t="shared" si="10"/>
        <v>7</v>
      </c>
      <c r="L127">
        <f t="shared" si="11"/>
        <v>2020</v>
      </c>
    </row>
    <row r="128" spans="1:12">
      <c r="A128" t="s">
        <v>34</v>
      </c>
      <c r="B128" t="s">
        <v>35</v>
      </c>
      <c r="C128" t="s">
        <v>23</v>
      </c>
      <c r="E128">
        <v>1</v>
      </c>
      <c r="F128" s="20">
        <v>1</v>
      </c>
      <c r="G128" s="20">
        <v>1</v>
      </c>
      <c r="H128" s="20">
        <v>0</v>
      </c>
      <c r="I128" s="20">
        <v>0</v>
      </c>
      <c r="J128" s="18">
        <v>44013</v>
      </c>
      <c r="K128">
        <f t="shared" si="10"/>
        <v>7</v>
      </c>
      <c r="L128">
        <f t="shared" si="11"/>
        <v>2020</v>
      </c>
    </row>
    <row r="129" spans="1:12">
      <c r="A129" t="s">
        <v>34</v>
      </c>
      <c r="B129" t="s">
        <v>37</v>
      </c>
      <c r="C129" t="s">
        <v>19</v>
      </c>
      <c r="E129">
        <v>1</v>
      </c>
      <c r="F129" s="20">
        <v>150</v>
      </c>
      <c r="G129" s="20">
        <v>150</v>
      </c>
      <c r="H129" s="20">
        <v>5000</v>
      </c>
      <c r="I129" s="20">
        <v>5000</v>
      </c>
      <c r="J129" s="18">
        <v>44013</v>
      </c>
      <c r="K129">
        <f t="shared" si="10"/>
        <v>7</v>
      </c>
      <c r="L129">
        <f t="shared" si="11"/>
        <v>2020</v>
      </c>
    </row>
    <row r="130" spans="1:12">
      <c r="A130" t="s">
        <v>34</v>
      </c>
      <c r="B130" t="s">
        <v>37</v>
      </c>
      <c r="C130" t="s">
        <v>20</v>
      </c>
      <c r="E130">
        <v>1</v>
      </c>
      <c r="F130" s="20">
        <v>50</v>
      </c>
      <c r="G130" s="20">
        <v>50</v>
      </c>
      <c r="H130" s="20">
        <v>1000</v>
      </c>
      <c r="I130" s="20">
        <v>1000</v>
      </c>
      <c r="J130" s="18">
        <v>44013</v>
      </c>
      <c r="K130">
        <f t="shared" si="10"/>
        <v>7</v>
      </c>
      <c r="L130">
        <f t="shared" si="11"/>
        <v>2020</v>
      </c>
    </row>
    <row r="131" spans="1:12">
      <c r="A131" t="s">
        <v>34</v>
      </c>
      <c r="B131" t="s">
        <v>37</v>
      </c>
      <c r="C131" t="s">
        <v>21</v>
      </c>
      <c r="E131">
        <v>1</v>
      </c>
      <c r="F131" s="20">
        <v>10</v>
      </c>
      <c r="G131" s="20">
        <v>10</v>
      </c>
      <c r="H131" s="20">
        <v>50</v>
      </c>
      <c r="I131" s="20">
        <v>50</v>
      </c>
      <c r="J131" s="18">
        <v>44013</v>
      </c>
      <c r="K131">
        <f t="shared" si="10"/>
        <v>7</v>
      </c>
      <c r="L131">
        <f t="shared" si="11"/>
        <v>2020</v>
      </c>
    </row>
    <row r="132" spans="1:12">
      <c r="A132" t="s">
        <v>34</v>
      </c>
      <c r="B132" t="s">
        <v>37</v>
      </c>
      <c r="C132" t="s">
        <v>22</v>
      </c>
      <c r="E132">
        <v>1</v>
      </c>
      <c r="F132" s="20">
        <v>1</v>
      </c>
      <c r="G132" s="20">
        <v>1</v>
      </c>
      <c r="H132" s="20">
        <v>5</v>
      </c>
      <c r="I132" s="20">
        <v>5</v>
      </c>
      <c r="J132" s="18">
        <v>44013</v>
      </c>
      <c r="K132">
        <f t="shared" si="10"/>
        <v>7</v>
      </c>
      <c r="L132">
        <f t="shared" si="11"/>
        <v>2020</v>
      </c>
    </row>
    <row r="133" spans="1:12">
      <c r="A133" t="s">
        <v>34</v>
      </c>
      <c r="B133" t="s">
        <v>37</v>
      </c>
      <c r="C133" t="s">
        <v>23</v>
      </c>
      <c r="E133">
        <v>1</v>
      </c>
      <c r="F133" s="20">
        <v>1</v>
      </c>
      <c r="G133" s="20">
        <v>1</v>
      </c>
      <c r="H133" s="20">
        <v>5</v>
      </c>
      <c r="I133" s="20">
        <v>5</v>
      </c>
      <c r="J133" s="18">
        <v>44013</v>
      </c>
      <c r="K133">
        <f t="shared" si="10"/>
        <v>7</v>
      </c>
      <c r="L133">
        <f t="shared" si="11"/>
        <v>2020</v>
      </c>
    </row>
    <row r="134" spans="1:12">
      <c r="A134" t="s">
        <v>34</v>
      </c>
      <c r="B134" t="s">
        <v>39</v>
      </c>
      <c r="C134" t="s">
        <v>19</v>
      </c>
      <c r="E134">
        <v>1</v>
      </c>
      <c r="F134" s="20">
        <v>50</v>
      </c>
      <c r="G134" s="20">
        <v>50</v>
      </c>
      <c r="H134" s="20">
        <v>1000</v>
      </c>
      <c r="I134" s="20">
        <v>1000</v>
      </c>
      <c r="J134" s="18">
        <v>44013</v>
      </c>
      <c r="K134">
        <f t="shared" si="10"/>
        <v>7</v>
      </c>
      <c r="L134">
        <f t="shared" si="11"/>
        <v>2020</v>
      </c>
    </row>
    <row r="135" spans="1:12">
      <c r="A135" t="s">
        <v>34</v>
      </c>
      <c r="B135" t="s">
        <v>39</v>
      </c>
      <c r="C135" t="s">
        <v>20</v>
      </c>
      <c r="E135">
        <v>1</v>
      </c>
      <c r="F135" s="20">
        <v>25</v>
      </c>
      <c r="G135" s="20">
        <v>25</v>
      </c>
      <c r="H135" s="20">
        <v>250</v>
      </c>
      <c r="I135" s="20">
        <v>250</v>
      </c>
      <c r="J135" s="18">
        <v>44013</v>
      </c>
      <c r="K135">
        <f t="shared" si="10"/>
        <v>7</v>
      </c>
      <c r="L135">
        <f t="shared" si="11"/>
        <v>2020</v>
      </c>
    </row>
    <row r="136" spans="1:12">
      <c r="A136" t="s">
        <v>34</v>
      </c>
      <c r="B136" t="s">
        <v>39</v>
      </c>
      <c r="C136" t="s">
        <v>21</v>
      </c>
      <c r="E136">
        <v>1</v>
      </c>
      <c r="F136" s="20">
        <v>5</v>
      </c>
      <c r="G136" s="20">
        <v>5</v>
      </c>
      <c r="H136" s="20">
        <v>5</v>
      </c>
      <c r="I136" s="20">
        <v>5</v>
      </c>
      <c r="J136" s="18">
        <v>44013</v>
      </c>
      <c r="K136">
        <f t="shared" si="10"/>
        <v>7</v>
      </c>
      <c r="L136">
        <f t="shared" si="11"/>
        <v>2020</v>
      </c>
    </row>
    <row r="137" spans="1:12">
      <c r="A137" t="s">
        <v>34</v>
      </c>
      <c r="B137" t="s">
        <v>41</v>
      </c>
      <c r="C137" t="s">
        <v>19</v>
      </c>
      <c r="E137">
        <v>1</v>
      </c>
      <c r="F137" s="20">
        <v>50</v>
      </c>
      <c r="G137" s="20">
        <v>50</v>
      </c>
      <c r="H137" s="20">
        <v>20</v>
      </c>
      <c r="I137" s="20">
        <v>20</v>
      </c>
      <c r="J137" s="18">
        <v>44013</v>
      </c>
      <c r="K137">
        <f t="shared" si="10"/>
        <v>7</v>
      </c>
      <c r="L137">
        <f t="shared" si="11"/>
        <v>2020</v>
      </c>
    </row>
    <row r="138" spans="1:12">
      <c r="A138" t="s">
        <v>36</v>
      </c>
      <c r="B138" t="s">
        <v>41</v>
      </c>
      <c r="C138" t="s">
        <v>19</v>
      </c>
      <c r="E138">
        <v>1</v>
      </c>
      <c r="F138" s="20">
        <v>150</v>
      </c>
      <c r="G138" s="20">
        <v>150</v>
      </c>
      <c r="H138" s="20">
        <v>10</v>
      </c>
      <c r="I138" s="20">
        <v>10</v>
      </c>
      <c r="J138" s="18">
        <v>44013</v>
      </c>
      <c r="K138">
        <f t="shared" si="10"/>
        <v>7</v>
      </c>
      <c r="L138">
        <f t="shared" si="11"/>
        <v>2020</v>
      </c>
    </row>
    <row r="139" spans="1:12">
      <c r="A139" t="s">
        <v>34</v>
      </c>
      <c r="B139" t="s">
        <v>41</v>
      </c>
      <c r="C139" t="s">
        <v>20</v>
      </c>
      <c r="E139">
        <v>1</v>
      </c>
      <c r="F139" s="20">
        <v>25</v>
      </c>
      <c r="G139" s="20">
        <v>25</v>
      </c>
      <c r="H139" s="20">
        <v>10</v>
      </c>
      <c r="I139" s="20">
        <v>10</v>
      </c>
      <c r="J139" s="18">
        <v>44013</v>
      </c>
      <c r="K139">
        <f t="shared" si="10"/>
        <v>7</v>
      </c>
      <c r="L139">
        <f t="shared" si="11"/>
        <v>2020</v>
      </c>
    </row>
    <row r="140" spans="1:12">
      <c r="A140" t="s">
        <v>36</v>
      </c>
      <c r="B140" t="s">
        <v>41</v>
      </c>
      <c r="C140" t="s">
        <v>20</v>
      </c>
      <c r="E140">
        <v>1</v>
      </c>
      <c r="F140" s="20">
        <v>30</v>
      </c>
      <c r="G140" s="20">
        <v>30</v>
      </c>
      <c r="H140" s="20">
        <v>5</v>
      </c>
      <c r="I140" s="20">
        <v>5</v>
      </c>
      <c r="J140" s="18">
        <v>44013</v>
      </c>
      <c r="K140">
        <f t="shared" si="10"/>
        <v>7</v>
      </c>
      <c r="L140">
        <f t="shared" si="11"/>
        <v>2020</v>
      </c>
    </row>
    <row r="141" spans="1:12">
      <c r="A141" t="s">
        <v>34</v>
      </c>
      <c r="B141" t="s">
        <v>41</v>
      </c>
      <c r="C141" t="s">
        <v>21</v>
      </c>
      <c r="E141">
        <v>1</v>
      </c>
      <c r="F141" s="20">
        <v>10</v>
      </c>
      <c r="G141" s="20">
        <v>10</v>
      </c>
      <c r="H141" s="20">
        <v>5</v>
      </c>
      <c r="I141" s="20">
        <v>5</v>
      </c>
      <c r="J141" s="18">
        <v>44013</v>
      </c>
      <c r="K141">
        <f t="shared" si="10"/>
        <v>7</v>
      </c>
      <c r="L141">
        <f t="shared" si="11"/>
        <v>2020</v>
      </c>
    </row>
    <row r="142" spans="1:12">
      <c r="A142" t="s">
        <v>34</v>
      </c>
      <c r="B142" t="s">
        <v>42</v>
      </c>
      <c r="C142" t="s">
        <v>19</v>
      </c>
      <c r="E142">
        <v>1</v>
      </c>
      <c r="F142" s="20">
        <v>1</v>
      </c>
      <c r="G142" s="20">
        <v>1</v>
      </c>
      <c r="H142" s="20">
        <v>0</v>
      </c>
      <c r="I142" s="20">
        <v>0</v>
      </c>
      <c r="J142" s="18">
        <v>44013</v>
      </c>
      <c r="K142">
        <f t="shared" si="10"/>
        <v>7</v>
      </c>
      <c r="L142">
        <f t="shared" si="11"/>
        <v>2020</v>
      </c>
    </row>
    <row r="143" spans="1:12">
      <c r="A143" t="s">
        <v>36</v>
      </c>
      <c r="B143" t="s">
        <v>42</v>
      </c>
      <c r="C143" t="s">
        <v>19</v>
      </c>
      <c r="E143">
        <v>1</v>
      </c>
      <c r="F143" s="20">
        <v>1</v>
      </c>
      <c r="G143" s="20">
        <v>1</v>
      </c>
      <c r="H143" s="20">
        <v>0</v>
      </c>
      <c r="I143" s="20">
        <v>0</v>
      </c>
      <c r="J143" s="18">
        <v>44013</v>
      </c>
      <c r="K143">
        <f t="shared" si="10"/>
        <v>7</v>
      </c>
      <c r="L143">
        <f t="shared" si="11"/>
        <v>2020</v>
      </c>
    </row>
    <row r="144" spans="1:12">
      <c r="A144" t="s">
        <v>38</v>
      </c>
      <c r="B144" t="s">
        <v>42</v>
      </c>
      <c r="C144" t="s">
        <v>19</v>
      </c>
      <c r="E144">
        <v>1</v>
      </c>
      <c r="F144" s="20">
        <v>1</v>
      </c>
      <c r="G144" s="20">
        <v>1</v>
      </c>
      <c r="H144" s="20">
        <v>0</v>
      </c>
      <c r="I144" s="20">
        <v>0</v>
      </c>
      <c r="J144" s="18">
        <v>44013</v>
      </c>
      <c r="K144">
        <f t="shared" si="10"/>
        <v>7</v>
      </c>
      <c r="L144">
        <f t="shared" si="11"/>
        <v>2020</v>
      </c>
    </row>
    <row r="145" spans="1:12">
      <c r="A145" t="s">
        <v>40</v>
      </c>
      <c r="B145" t="s">
        <v>42</v>
      </c>
      <c r="C145" t="s">
        <v>19</v>
      </c>
      <c r="E145">
        <v>1</v>
      </c>
      <c r="F145" s="20">
        <v>1</v>
      </c>
      <c r="G145" s="20">
        <v>1</v>
      </c>
      <c r="H145" s="20">
        <v>0</v>
      </c>
      <c r="I145" s="20">
        <v>0</v>
      </c>
      <c r="J145" s="18">
        <v>44013</v>
      </c>
      <c r="K145">
        <f t="shared" si="10"/>
        <v>7</v>
      </c>
      <c r="L145">
        <f t="shared" si="11"/>
        <v>2020</v>
      </c>
    </row>
    <row r="146" spans="1:12">
      <c r="A146" t="s">
        <v>34</v>
      </c>
      <c r="B146" t="s">
        <v>42</v>
      </c>
      <c r="C146" t="s">
        <v>20</v>
      </c>
      <c r="E146">
        <v>1</v>
      </c>
      <c r="F146" s="20">
        <v>1</v>
      </c>
      <c r="G146" s="20">
        <v>1</v>
      </c>
      <c r="H146" s="20">
        <v>0</v>
      </c>
      <c r="I146" s="20">
        <v>0</v>
      </c>
      <c r="J146" s="18">
        <v>44013</v>
      </c>
      <c r="K146">
        <f t="shared" si="10"/>
        <v>7</v>
      </c>
      <c r="L146">
        <f t="shared" si="11"/>
        <v>2020</v>
      </c>
    </row>
    <row r="147" spans="1:12">
      <c r="A147" t="s">
        <v>36</v>
      </c>
      <c r="B147" t="s">
        <v>42</v>
      </c>
      <c r="C147" t="s">
        <v>20</v>
      </c>
      <c r="E147">
        <v>1</v>
      </c>
      <c r="F147" s="20">
        <v>1</v>
      </c>
      <c r="G147" s="20">
        <v>1</v>
      </c>
      <c r="H147" s="20">
        <v>0</v>
      </c>
      <c r="I147" s="20">
        <v>0</v>
      </c>
      <c r="J147" s="18">
        <v>44013</v>
      </c>
      <c r="K147">
        <f t="shared" si="10"/>
        <v>7</v>
      </c>
      <c r="L147">
        <f t="shared" si="11"/>
        <v>2020</v>
      </c>
    </row>
    <row r="148" spans="1:12">
      <c r="A148" t="s">
        <v>38</v>
      </c>
      <c r="B148" t="s">
        <v>42</v>
      </c>
      <c r="C148" t="s">
        <v>20</v>
      </c>
      <c r="E148">
        <v>1</v>
      </c>
      <c r="F148" s="20">
        <v>1</v>
      </c>
      <c r="G148" s="20">
        <v>1</v>
      </c>
      <c r="H148" s="20">
        <v>0</v>
      </c>
      <c r="I148" s="20">
        <v>0</v>
      </c>
      <c r="J148" s="18">
        <v>44013</v>
      </c>
      <c r="K148">
        <f t="shared" si="10"/>
        <v>7</v>
      </c>
      <c r="L148">
        <f t="shared" si="11"/>
        <v>2020</v>
      </c>
    </row>
    <row r="149" spans="1:12">
      <c r="A149" t="s">
        <v>40</v>
      </c>
      <c r="B149" t="s">
        <v>42</v>
      </c>
      <c r="C149" t="s">
        <v>20</v>
      </c>
      <c r="E149">
        <v>1</v>
      </c>
      <c r="F149" s="20">
        <v>1</v>
      </c>
      <c r="G149" s="20">
        <v>1</v>
      </c>
      <c r="H149" s="20">
        <v>0</v>
      </c>
      <c r="I149" s="20">
        <v>0</v>
      </c>
      <c r="J149" s="18">
        <v>44013</v>
      </c>
      <c r="K149">
        <f t="shared" si="10"/>
        <v>7</v>
      </c>
      <c r="L149">
        <f t="shared" si="11"/>
        <v>2020</v>
      </c>
    </row>
    <row r="150" spans="1:12">
      <c r="A150" t="s">
        <v>34</v>
      </c>
      <c r="B150" t="s">
        <v>42</v>
      </c>
      <c r="C150" t="s">
        <v>21</v>
      </c>
      <c r="E150">
        <v>1</v>
      </c>
      <c r="F150" s="20">
        <v>1</v>
      </c>
      <c r="G150" s="20">
        <v>1</v>
      </c>
      <c r="H150" s="20">
        <v>0</v>
      </c>
      <c r="I150" s="20">
        <v>0</v>
      </c>
      <c r="J150" s="18">
        <v>44013</v>
      </c>
      <c r="K150">
        <f t="shared" si="10"/>
        <v>7</v>
      </c>
      <c r="L150">
        <f t="shared" si="11"/>
        <v>2020</v>
      </c>
    </row>
    <row r="151" spans="1:12">
      <c r="A151" t="s">
        <v>36</v>
      </c>
      <c r="B151" t="s">
        <v>42</v>
      </c>
      <c r="C151" t="s">
        <v>21</v>
      </c>
      <c r="E151">
        <v>1</v>
      </c>
      <c r="F151" s="20">
        <v>1</v>
      </c>
      <c r="G151" s="20">
        <v>1</v>
      </c>
      <c r="H151" s="20">
        <v>0</v>
      </c>
      <c r="I151" s="20">
        <v>0</v>
      </c>
      <c r="J151" s="18">
        <v>44013</v>
      </c>
      <c r="K151">
        <f t="shared" si="10"/>
        <v>7</v>
      </c>
      <c r="L151">
        <f t="shared" si="11"/>
        <v>2020</v>
      </c>
    </row>
    <row r="152" spans="1:12">
      <c r="A152" t="s">
        <v>38</v>
      </c>
      <c r="B152" t="s">
        <v>42</v>
      </c>
      <c r="C152" t="s">
        <v>21</v>
      </c>
      <c r="E152">
        <v>1</v>
      </c>
      <c r="F152" s="20">
        <v>1</v>
      </c>
      <c r="G152" s="20">
        <v>1</v>
      </c>
      <c r="H152" s="20">
        <v>0</v>
      </c>
      <c r="I152" s="20">
        <v>0</v>
      </c>
      <c r="J152" s="18">
        <v>44013</v>
      </c>
      <c r="K152">
        <f t="shared" si="10"/>
        <v>7</v>
      </c>
      <c r="L152">
        <f t="shared" si="11"/>
        <v>2020</v>
      </c>
    </row>
    <row r="153" spans="1:12">
      <c r="A153" t="s">
        <v>40</v>
      </c>
      <c r="B153" t="s">
        <v>42</v>
      </c>
      <c r="C153" t="s">
        <v>21</v>
      </c>
      <c r="E153">
        <v>1</v>
      </c>
      <c r="F153" s="20">
        <v>1</v>
      </c>
      <c r="G153" s="20">
        <v>1</v>
      </c>
      <c r="H153" s="20">
        <v>0</v>
      </c>
      <c r="I153" s="20">
        <v>0</v>
      </c>
      <c r="J153" s="18">
        <v>44013</v>
      </c>
      <c r="K153">
        <f t="shared" si="10"/>
        <v>7</v>
      </c>
      <c r="L153">
        <f t="shared" si="11"/>
        <v>2020</v>
      </c>
    </row>
    <row r="154" spans="1:12">
      <c r="A154" t="s">
        <v>34</v>
      </c>
      <c r="B154" t="s">
        <v>42</v>
      </c>
      <c r="C154" t="s">
        <v>22</v>
      </c>
      <c r="E154">
        <v>1</v>
      </c>
      <c r="F154" s="20">
        <v>1</v>
      </c>
      <c r="G154" s="20">
        <v>1</v>
      </c>
      <c r="H154" s="20">
        <v>0</v>
      </c>
      <c r="I154" s="20">
        <v>0</v>
      </c>
      <c r="J154" s="18">
        <v>44013</v>
      </c>
      <c r="K154">
        <f t="shared" si="10"/>
        <v>7</v>
      </c>
      <c r="L154">
        <f t="shared" si="11"/>
        <v>2020</v>
      </c>
    </row>
    <row r="155" spans="1:12">
      <c r="A155" t="s">
        <v>36</v>
      </c>
      <c r="B155" t="s">
        <v>42</v>
      </c>
      <c r="C155" t="s">
        <v>22</v>
      </c>
      <c r="E155">
        <v>1</v>
      </c>
      <c r="F155" s="20">
        <v>1</v>
      </c>
      <c r="G155" s="20">
        <v>1</v>
      </c>
      <c r="H155" s="20">
        <v>0</v>
      </c>
      <c r="I155" s="20">
        <v>0</v>
      </c>
      <c r="J155" s="18">
        <v>44013</v>
      </c>
      <c r="K155">
        <f t="shared" si="10"/>
        <v>7</v>
      </c>
      <c r="L155">
        <f t="shared" si="11"/>
        <v>2020</v>
      </c>
    </row>
    <row r="156" spans="1:12">
      <c r="A156" t="s">
        <v>38</v>
      </c>
      <c r="B156" t="s">
        <v>42</v>
      </c>
      <c r="C156" t="s">
        <v>22</v>
      </c>
      <c r="E156">
        <v>1</v>
      </c>
      <c r="F156" s="20">
        <v>1</v>
      </c>
      <c r="G156" s="20">
        <v>1</v>
      </c>
      <c r="H156" s="20">
        <v>0</v>
      </c>
      <c r="I156" s="20">
        <v>0</v>
      </c>
      <c r="J156" s="18">
        <v>44013</v>
      </c>
      <c r="K156">
        <f t="shared" si="10"/>
        <v>7</v>
      </c>
      <c r="L156">
        <f t="shared" si="11"/>
        <v>2020</v>
      </c>
    </row>
    <row r="157" spans="1:12">
      <c r="A157" t="s">
        <v>40</v>
      </c>
      <c r="B157" t="s">
        <v>42</v>
      </c>
      <c r="C157" t="s">
        <v>22</v>
      </c>
      <c r="E157">
        <v>1</v>
      </c>
      <c r="F157" s="20">
        <v>1</v>
      </c>
      <c r="G157" s="20">
        <v>1</v>
      </c>
      <c r="H157" s="20">
        <v>0</v>
      </c>
      <c r="I157" s="20">
        <v>0</v>
      </c>
      <c r="J157" s="18">
        <v>44013</v>
      </c>
      <c r="K157">
        <f t="shared" si="10"/>
        <v>7</v>
      </c>
      <c r="L157">
        <f t="shared" si="11"/>
        <v>2020</v>
      </c>
    </row>
    <row r="158" spans="1:12">
      <c r="A158" t="s">
        <v>34</v>
      </c>
      <c r="B158" t="s">
        <v>42</v>
      </c>
      <c r="C158" t="s">
        <v>23</v>
      </c>
      <c r="E158">
        <v>1</v>
      </c>
      <c r="F158" s="20">
        <v>1</v>
      </c>
      <c r="G158" s="20">
        <v>1</v>
      </c>
      <c r="H158" s="20">
        <v>0</v>
      </c>
      <c r="I158" s="20">
        <v>0</v>
      </c>
      <c r="J158" s="18">
        <v>44013</v>
      </c>
      <c r="K158">
        <f t="shared" si="10"/>
        <v>7</v>
      </c>
      <c r="L158">
        <f t="shared" si="11"/>
        <v>2020</v>
      </c>
    </row>
    <row r="159" spans="1:12">
      <c r="A159" t="s">
        <v>36</v>
      </c>
      <c r="B159" t="s">
        <v>42</v>
      </c>
      <c r="C159" t="s">
        <v>23</v>
      </c>
      <c r="E159">
        <v>1</v>
      </c>
      <c r="F159" s="20">
        <v>1</v>
      </c>
      <c r="G159" s="20">
        <v>1</v>
      </c>
      <c r="H159" s="20">
        <v>0</v>
      </c>
      <c r="I159" s="20">
        <v>0</v>
      </c>
      <c r="J159" s="18">
        <v>44013</v>
      </c>
      <c r="K159">
        <f t="shared" si="10"/>
        <v>7</v>
      </c>
      <c r="L159">
        <f t="shared" si="11"/>
        <v>2020</v>
      </c>
    </row>
    <row r="160" spans="1:12">
      <c r="A160" t="s">
        <v>38</v>
      </c>
      <c r="B160" t="s">
        <v>42</v>
      </c>
      <c r="C160" t="s">
        <v>23</v>
      </c>
      <c r="E160">
        <v>1</v>
      </c>
      <c r="F160" s="20">
        <v>1</v>
      </c>
      <c r="G160" s="20">
        <v>1</v>
      </c>
      <c r="H160" s="20">
        <v>0</v>
      </c>
      <c r="I160" s="20">
        <v>0</v>
      </c>
      <c r="J160" s="18">
        <v>44013</v>
      </c>
      <c r="K160">
        <f t="shared" si="10"/>
        <v>7</v>
      </c>
      <c r="L160">
        <f t="shared" si="11"/>
        <v>2020</v>
      </c>
    </row>
    <row r="161" spans="1:12">
      <c r="A161" t="s">
        <v>40</v>
      </c>
      <c r="B161" t="s">
        <v>42</v>
      </c>
      <c r="C161" t="s">
        <v>23</v>
      </c>
      <c r="E161">
        <v>1</v>
      </c>
      <c r="F161" s="20">
        <v>1</v>
      </c>
      <c r="G161" s="20">
        <v>1</v>
      </c>
      <c r="H161" s="20">
        <v>0</v>
      </c>
      <c r="I161" s="20">
        <v>0</v>
      </c>
      <c r="J161" s="18">
        <v>44013</v>
      </c>
      <c r="K161">
        <f t="shared" si="10"/>
        <v>7</v>
      </c>
      <c r="L161">
        <f t="shared" si="11"/>
        <v>2020</v>
      </c>
    </row>
    <row r="162" spans="1:12">
      <c r="A162" t="s">
        <v>34</v>
      </c>
      <c r="B162" t="s">
        <v>43</v>
      </c>
      <c r="C162" t="s">
        <v>19</v>
      </c>
      <c r="E162">
        <v>1</v>
      </c>
      <c r="F162" s="20">
        <v>10</v>
      </c>
      <c r="G162" s="20">
        <v>10</v>
      </c>
      <c r="H162" s="20">
        <v>0</v>
      </c>
      <c r="I162" s="20">
        <v>0</v>
      </c>
      <c r="J162" s="18">
        <v>44013</v>
      </c>
      <c r="K162">
        <f t="shared" si="10"/>
        <v>7</v>
      </c>
      <c r="L162">
        <f t="shared" si="11"/>
        <v>2020</v>
      </c>
    </row>
    <row r="163" spans="1:12">
      <c r="A163" t="s">
        <v>36</v>
      </c>
      <c r="B163" t="s">
        <v>43</v>
      </c>
      <c r="C163" t="s">
        <v>19</v>
      </c>
      <c r="E163">
        <v>1</v>
      </c>
      <c r="F163" s="20">
        <v>1</v>
      </c>
      <c r="G163" s="20">
        <v>1</v>
      </c>
      <c r="H163" s="20">
        <v>0</v>
      </c>
      <c r="I163" s="20">
        <v>0</v>
      </c>
      <c r="J163" s="18">
        <v>44013</v>
      </c>
      <c r="K163">
        <f t="shared" si="10"/>
        <v>7</v>
      </c>
      <c r="L163">
        <f t="shared" si="11"/>
        <v>2020</v>
      </c>
    </row>
    <row r="164" spans="1:12">
      <c r="A164" t="s">
        <v>34</v>
      </c>
      <c r="B164" t="s">
        <v>43</v>
      </c>
      <c r="C164" t="s">
        <v>20</v>
      </c>
      <c r="E164">
        <v>1</v>
      </c>
      <c r="F164" s="20">
        <v>5</v>
      </c>
      <c r="G164" s="20">
        <v>5</v>
      </c>
      <c r="H164" s="20">
        <v>0</v>
      </c>
      <c r="I164" s="20">
        <v>0</v>
      </c>
      <c r="J164" s="18">
        <v>44013</v>
      </c>
      <c r="K164">
        <f t="shared" si="10"/>
        <v>7</v>
      </c>
      <c r="L164">
        <f t="shared" si="11"/>
        <v>2020</v>
      </c>
    </row>
    <row r="165" spans="1:12">
      <c r="A165" t="s">
        <v>36</v>
      </c>
      <c r="B165" t="s">
        <v>43</v>
      </c>
      <c r="C165" t="s">
        <v>20</v>
      </c>
      <c r="E165">
        <v>1</v>
      </c>
      <c r="F165" s="20">
        <v>1</v>
      </c>
      <c r="G165" s="20">
        <v>1</v>
      </c>
      <c r="H165" s="20">
        <v>0</v>
      </c>
      <c r="I165" s="20">
        <v>0</v>
      </c>
      <c r="J165" s="18">
        <v>44013</v>
      </c>
      <c r="K165">
        <f t="shared" si="10"/>
        <v>7</v>
      </c>
      <c r="L165">
        <f t="shared" si="11"/>
        <v>2020</v>
      </c>
    </row>
    <row r="166" spans="1:12">
      <c r="A166" t="s">
        <v>34</v>
      </c>
      <c r="B166" t="s">
        <v>43</v>
      </c>
      <c r="C166" t="s">
        <v>21</v>
      </c>
      <c r="E166">
        <v>1</v>
      </c>
      <c r="F166" s="20">
        <v>5</v>
      </c>
      <c r="G166" s="20">
        <v>5</v>
      </c>
      <c r="H166" s="20">
        <v>0</v>
      </c>
      <c r="I166" s="20">
        <v>0</v>
      </c>
      <c r="J166" s="18">
        <v>44013</v>
      </c>
      <c r="K166">
        <f t="shared" si="10"/>
        <v>7</v>
      </c>
      <c r="L166">
        <f t="shared" si="11"/>
        <v>2020</v>
      </c>
    </row>
    <row r="167" spans="1:12">
      <c r="A167" t="s">
        <v>36</v>
      </c>
      <c r="B167" t="s">
        <v>43</v>
      </c>
      <c r="C167" t="s">
        <v>21</v>
      </c>
      <c r="E167">
        <v>1</v>
      </c>
      <c r="F167" s="20">
        <v>1</v>
      </c>
      <c r="G167" s="20">
        <v>1</v>
      </c>
      <c r="H167" s="20">
        <v>0</v>
      </c>
      <c r="I167" s="20">
        <v>0</v>
      </c>
      <c r="J167" s="18">
        <v>44013</v>
      </c>
      <c r="K167">
        <f t="shared" si="10"/>
        <v>7</v>
      </c>
      <c r="L167">
        <f t="shared" si="11"/>
        <v>2020</v>
      </c>
    </row>
    <row r="168" spans="1:12">
      <c r="A168" t="s">
        <v>34</v>
      </c>
      <c r="B168" t="s">
        <v>44</v>
      </c>
      <c r="C168" t="s">
        <v>19</v>
      </c>
      <c r="E168">
        <v>1</v>
      </c>
      <c r="F168" s="20">
        <v>50</v>
      </c>
      <c r="G168" s="20">
        <v>50</v>
      </c>
      <c r="H168" s="20">
        <v>100</v>
      </c>
      <c r="I168" s="20">
        <v>100</v>
      </c>
      <c r="J168" s="18">
        <v>44013</v>
      </c>
      <c r="K168">
        <f t="shared" si="10"/>
        <v>7</v>
      </c>
      <c r="L168">
        <f t="shared" si="11"/>
        <v>2020</v>
      </c>
    </row>
    <row r="169" spans="1:12">
      <c r="A169" t="s">
        <v>36</v>
      </c>
      <c r="B169" t="s">
        <v>44</v>
      </c>
      <c r="C169" t="s">
        <v>19</v>
      </c>
      <c r="E169">
        <v>1</v>
      </c>
      <c r="F169" s="20">
        <v>25</v>
      </c>
      <c r="G169" s="20">
        <v>25</v>
      </c>
      <c r="H169" s="20">
        <v>100</v>
      </c>
      <c r="I169" s="20">
        <v>100</v>
      </c>
      <c r="J169" s="18">
        <v>44013</v>
      </c>
      <c r="K169">
        <f t="shared" si="10"/>
        <v>7</v>
      </c>
      <c r="L169">
        <f t="shared" si="11"/>
        <v>2020</v>
      </c>
    </row>
    <row r="170" spans="1:12">
      <c r="A170" t="s">
        <v>34</v>
      </c>
      <c r="B170" t="s">
        <v>44</v>
      </c>
      <c r="C170" t="s">
        <v>20</v>
      </c>
      <c r="E170">
        <v>1</v>
      </c>
      <c r="F170" s="20">
        <v>25</v>
      </c>
      <c r="G170" s="20">
        <v>25</v>
      </c>
      <c r="H170" s="20">
        <v>50</v>
      </c>
      <c r="I170" s="20">
        <v>50</v>
      </c>
      <c r="J170" s="18">
        <v>44013</v>
      </c>
      <c r="K170">
        <f t="shared" si="10"/>
        <v>7</v>
      </c>
      <c r="L170">
        <f t="shared" si="11"/>
        <v>2020</v>
      </c>
    </row>
    <row r="171" spans="1:12">
      <c r="A171" t="s">
        <v>36</v>
      </c>
      <c r="B171" t="s">
        <v>44</v>
      </c>
      <c r="C171" t="s">
        <v>20</v>
      </c>
      <c r="E171">
        <v>1</v>
      </c>
      <c r="F171" s="20">
        <v>15</v>
      </c>
      <c r="G171" s="20">
        <v>15</v>
      </c>
      <c r="H171" s="20">
        <v>50</v>
      </c>
      <c r="I171" s="20">
        <v>50</v>
      </c>
      <c r="J171" s="18">
        <v>44013</v>
      </c>
      <c r="K171">
        <f t="shared" si="10"/>
        <v>7</v>
      </c>
      <c r="L171">
        <f t="shared" si="11"/>
        <v>2020</v>
      </c>
    </row>
    <row r="172" spans="1:12">
      <c r="A172" t="s">
        <v>34</v>
      </c>
      <c r="B172" t="s">
        <v>44</v>
      </c>
      <c r="C172" t="s">
        <v>21</v>
      </c>
      <c r="E172">
        <v>1</v>
      </c>
      <c r="F172" s="20">
        <v>10</v>
      </c>
      <c r="G172" s="20">
        <v>10</v>
      </c>
      <c r="H172" s="20">
        <v>25</v>
      </c>
      <c r="I172" s="20">
        <v>25</v>
      </c>
      <c r="J172" s="18">
        <v>44013</v>
      </c>
      <c r="K172">
        <f t="shared" si="10"/>
        <v>7</v>
      </c>
      <c r="L172">
        <f t="shared" si="11"/>
        <v>2020</v>
      </c>
    </row>
    <row r="173" spans="1:12">
      <c r="A173" t="s">
        <v>34</v>
      </c>
      <c r="B173" t="s">
        <v>45</v>
      </c>
      <c r="C173" t="s">
        <v>19</v>
      </c>
      <c r="E173">
        <v>1</v>
      </c>
      <c r="F173" s="20">
        <v>50</v>
      </c>
      <c r="G173" s="20">
        <v>50</v>
      </c>
      <c r="H173" s="20">
        <v>100</v>
      </c>
      <c r="I173" s="20">
        <v>100</v>
      </c>
      <c r="J173" s="18">
        <v>44013</v>
      </c>
      <c r="K173">
        <f t="shared" si="10"/>
        <v>7</v>
      </c>
      <c r="L173">
        <f t="shared" si="11"/>
        <v>2020</v>
      </c>
    </row>
    <row r="174" spans="1:12">
      <c r="A174" t="s">
        <v>36</v>
      </c>
      <c r="B174" t="s">
        <v>45</v>
      </c>
      <c r="C174" t="s">
        <v>19</v>
      </c>
      <c r="E174">
        <v>1</v>
      </c>
      <c r="F174" s="20">
        <v>25</v>
      </c>
      <c r="G174" s="20">
        <v>25</v>
      </c>
      <c r="H174" s="20">
        <v>100</v>
      </c>
      <c r="I174" s="20">
        <v>100</v>
      </c>
      <c r="J174" s="18">
        <v>44013</v>
      </c>
      <c r="K174">
        <f t="shared" si="10"/>
        <v>7</v>
      </c>
      <c r="L174">
        <f t="shared" si="11"/>
        <v>2020</v>
      </c>
    </row>
    <row r="175" spans="1:12">
      <c r="A175" t="s">
        <v>34</v>
      </c>
      <c r="B175" t="s">
        <v>45</v>
      </c>
      <c r="C175" t="s">
        <v>20</v>
      </c>
      <c r="E175">
        <v>1</v>
      </c>
      <c r="F175" s="20">
        <v>25</v>
      </c>
      <c r="G175" s="20">
        <v>25</v>
      </c>
      <c r="H175" s="20">
        <v>50</v>
      </c>
      <c r="I175" s="20">
        <v>50</v>
      </c>
      <c r="J175" s="18">
        <v>44013</v>
      </c>
      <c r="K175">
        <f t="shared" si="10"/>
        <v>7</v>
      </c>
      <c r="L175">
        <f t="shared" si="11"/>
        <v>2020</v>
      </c>
    </row>
    <row r="176" spans="1:12">
      <c r="A176" t="s">
        <v>36</v>
      </c>
      <c r="B176" t="s">
        <v>45</v>
      </c>
      <c r="C176" t="s">
        <v>20</v>
      </c>
      <c r="E176">
        <v>1</v>
      </c>
      <c r="F176" s="20">
        <v>15</v>
      </c>
      <c r="G176" s="20">
        <v>15</v>
      </c>
      <c r="H176" s="20">
        <v>50</v>
      </c>
      <c r="I176" s="20">
        <v>50</v>
      </c>
      <c r="J176" s="18">
        <v>44013</v>
      </c>
      <c r="K176">
        <f t="shared" si="10"/>
        <v>7</v>
      </c>
      <c r="L176">
        <f t="shared" si="11"/>
        <v>2020</v>
      </c>
    </row>
    <row r="177" spans="1:12">
      <c r="A177" t="s">
        <v>34</v>
      </c>
      <c r="B177" t="s">
        <v>45</v>
      </c>
      <c r="C177" t="s">
        <v>21</v>
      </c>
      <c r="E177">
        <v>1</v>
      </c>
      <c r="F177" s="20">
        <v>10</v>
      </c>
      <c r="G177" s="20">
        <v>10</v>
      </c>
      <c r="H177" s="20">
        <v>25</v>
      </c>
      <c r="I177" s="20">
        <v>25</v>
      </c>
      <c r="J177" s="18">
        <v>44013</v>
      </c>
      <c r="K177">
        <f t="shared" si="10"/>
        <v>7</v>
      </c>
      <c r="L177">
        <f t="shared" si="11"/>
        <v>2020</v>
      </c>
    </row>
    <row r="178" spans="1:12">
      <c r="A178" t="s">
        <v>34</v>
      </c>
      <c r="B178" t="s">
        <v>40</v>
      </c>
      <c r="C178" t="s">
        <v>21</v>
      </c>
      <c r="E178">
        <v>1</v>
      </c>
      <c r="F178" s="20">
        <v>100</v>
      </c>
      <c r="G178" s="20">
        <v>100</v>
      </c>
      <c r="H178" s="20">
        <v>250</v>
      </c>
      <c r="I178" s="20">
        <v>250</v>
      </c>
      <c r="J178" s="18">
        <v>44013</v>
      </c>
      <c r="K178">
        <f t="shared" si="10"/>
        <v>7</v>
      </c>
      <c r="L178">
        <f t="shared" si="11"/>
        <v>2020</v>
      </c>
    </row>
    <row r="179" spans="1:12">
      <c r="A179" t="s">
        <v>38</v>
      </c>
      <c r="B179" t="s">
        <v>46</v>
      </c>
      <c r="C179" t="s">
        <v>19</v>
      </c>
      <c r="E179">
        <v>1</v>
      </c>
      <c r="F179" s="20">
        <v>150</v>
      </c>
      <c r="G179" s="20">
        <v>150</v>
      </c>
      <c r="H179" s="20">
        <v>50</v>
      </c>
      <c r="I179" s="20">
        <v>50</v>
      </c>
      <c r="J179" s="18">
        <v>44013</v>
      </c>
      <c r="K179">
        <f t="shared" si="10"/>
        <v>7</v>
      </c>
      <c r="L179">
        <f t="shared" si="11"/>
        <v>2020</v>
      </c>
    </row>
    <row r="180" spans="1:12">
      <c r="A180" t="s">
        <v>38</v>
      </c>
      <c r="B180" t="s">
        <v>46</v>
      </c>
      <c r="C180" t="s">
        <v>20</v>
      </c>
      <c r="E180">
        <v>1</v>
      </c>
      <c r="F180" s="20">
        <v>50</v>
      </c>
      <c r="G180" s="20">
        <v>50</v>
      </c>
      <c r="H180" s="20">
        <v>25</v>
      </c>
      <c r="I180" s="20">
        <v>25</v>
      </c>
      <c r="J180" s="18">
        <v>44013</v>
      </c>
      <c r="K180">
        <f t="shared" si="10"/>
        <v>7</v>
      </c>
      <c r="L180">
        <f t="shared" si="11"/>
        <v>2020</v>
      </c>
    </row>
    <row r="181" spans="1:12">
      <c r="A181" t="s">
        <v>34</v>
      </c>
      <c r="B181" t="s">
        <v>47</v>
      </c>
      <c r="C181" t="s">
        <v>19</v>
      </c>
      <c r="E181">
        <v>1</v>
      </c>
      <c r="F181" s="20">
        <v>150</v>
      </c>
      <c r="G181" s="20">
        <v>150</v>
      </c>
      <c r="H181" s="20">
        <v>250</v>
      </c>
      <c r="I181" s="20">
        <v>250</v>
      </c>
      <c r="J181" s="18">
        <v>44013</v>
      </c>
      <c r="K181">
        <f t="shared" si="10"/>
        <v>7</v>
      </c>
      <c r="L181">
        <f t="shared" si="11"/>
        <v>2020</v>
      </c>
    </row>
    <row r="182" spans="1:12">
      <c r="A182" t="s">
        <v>38</v>
      </c>
      <c r="B182" t="s">
        <v>47</v>
      </c>
      <c r="C182" t="s">
        <v>19</v>
      </c>
      <c r="E182">
        <v>1</v>
      </c>
      <c r="F182" s="20">
        <v>150</v>
      </c>
      <c r="G182" s="20">
        <v>150</v>
      </c>
      <c r="H182" s="20">
        <v>250</v>
      </c>
      <c r="I182" s="20">
        <v>250</v>
      </c>
      <c r="J182" s="18">
        <v>44013</v>
      </c>
      <c r="K182">
        <f t="shared" si="10"/>
        <v>7</v>
      </c>
      <c r="L182">
        <f t="shared" si="11"/>
        <v>2020</v>
      </c>
    </row>
    <row r="183" spans="1:12">
      <c r="A183" t="s">
        <v>34</v>
      </c>
      <c r="B183" t="s">
        <v>47</v>
      </c>
      <c r="C183" t="s">
        <v>20</v>
      </c>
      <c r="E183">
        <v>1</v>
      </c>
      <c r="F183" s="20">
        <v>50</v>
      </c>
      <c r="G183" s="20">
        <v>50</v>
      </c>
      <c r="H183" s="20">
        <v>100</v>
      </c>
      <c r="I183" s="20">
        <v>100</v>
      </c>
      <c r="J183" s="18">
        <v>44013</v>
      </c>
      <c r="K183">
        <f t="shared" si="10"/>
        <v>7</v>
      </c>
      <c r="L183">
        <f t="shared" si="11"/>
        <v>2020</v>
      </c>
    </row>
    <row r="184" spans="1:12">
      <c r="A184" t="s">
        <v>38</v>
      </c>
      <c r="B184" t="s">
        <v>47</v>
      </c>
      <c r="C184" t="s">
        <v>20</v>
      </c>
      <c r="E184">
        <v>1</v>
      </c>
      <c r="F184" s="20">
        <v>50</v>
      </c>
      <c r="G184" s="20">
        <v>50</v>
      </c>
      <c r="H184" s="20">
        <v>100</v>
      </c>
      <c r="I184" s="20">
        <v>100</v>
      </c>
      <c r="J184" s="18">
        <v>44013</v>
      </c>
      <c r="K184">
        <f t="shared" si="10"/>
        <v>7</v>
      </c>
      <c r="L184">
        <f t="shared" si="11"/>
        <v>2020</v>
      </c>
    </row>
    <row r="185" spans="1:12">
      <c r="A185" t="s">
        <v>34</v>
      </c>
      <c r="B185" t="s">
        <v>35</v>
      </c>
      <c r="C185" t="s">
        <v>19</v>
      </c>
      <c r="E185">
        <v>1</v>
      </c>
      <c r="F185" s="20">
        <v>50</v>
      </c>
      <c r="G185" s="20">
        <v>50</v>
      </c>
      <c r="H185" s="20">
        <v>5</v>
      </c>
      <c r="I185" s="20">
        <v>5</v>
      </c>
      <c r="J185" s="18">
        <v>44378</v>
      </c>
      <c r="K185">
        <f>+MONTH(J185)</f>
        <v>7</v>
      </c>
      <c r="L185">
        <f>+YEAR(J185)</f>
        <v>2021</v>
      </c>
    </row>
    <row r="186" spans="1:12">
      <c r="A186" t="s">
        <v>34</v>
      </c>
      <c r="B186" t="s">
        <v>35</v>
      </c>
      <c r="C186" t="s">
        <v>20</v>
      </c>
      <c r="E186">
        <v>1</v>
      </c>
      <c r="F186" s="20">
        <v>10</v>
      </c>
      <c r="G186" s="20">
        <v>10</v>
      </c>
      <c r="H186" s="20">
        <v>10</v>
      </c>
      <c r="I186" s="20">
        <v>10</v>
      </c>
      <c r="J186" s="18">
        <v>44378</v>
      </c>
      <c r="K186">
        <f t="shared" ref="K186:K245" si="12">+MONTH(J186)</f>
        <v>7</v>
      </c>
      <c r="L186">
        <f t="shared" ref="L186:L245" si="13">+YEAR(J186)</f>
        <v>2021</v>
      </c>
    </row>
    <row r="187" spans="1:12">
      <c r="A187" t="s">
        <v>34</v>
      </c>
      <c r="B187" t="s">
        <v>35</v>
      </c>
      <c r="C187" t="s">
        <v>21</v>
      </c>
      <c r="E187">
        <v>1</v>
      </c>
      <c r="F187" s="20">
        <v>5</v>
      </c>
      <c r="G187" s="20">
        <v>5</v>
      </c>
      <c r="H187" s="20">
        <v>0</v>
      </c>
      <c r="I187" s="20">
        <v>0</v>
      </c>
      <c r="J187" s="18">
        <v>44378</v>
      </c>
      <c r="K187">
        <f t="shared" si="12"/>
        <v>7</v>
      </c>
      <c r="L187">
        <f t="shared" si="13"/>
        <v>2021</v>
      </c>
    </row>
    <row r="188" spans="1:12">
      <c r="A188" t="s">
        <v>34</v>
      </c>
      <c r="B188" t="s">
        <v>35</v>
      </c>
      <c r="C188" t="s">
        <v>22</v>
      </c>
      <c r="E188">
        <v>1</v>
      </c>
      <c r="F188" s="20">
        <v>1</v>
      </c>
      <c r="G188" s="20">
        <v>1</v>
      </c>
      <c r="H188" s="20">
        <v>0</v>
      </c>
      <c r="I188" s="20">
        <v>0</v>
      </c>
      <c r="J188" s="18">
        <v>44378</v>
      </c>
      <c r="K188">
        <f t="shared" si="12"/>
        <v>7</v>
      </c>
      <c r="L188">
        <f t="shared" si="13"/>
        <v>2021</v>
      </c>
    </row>
    <row r="189" spans="1:12">
      <c r="A189" t="s">
        <v>34</v>
      </c>
      <c r="B189" t="s">
        <v>35</v>
      </c>
      <c r="C189" t="s">
        <v>23</v>
      </c>
      <c r="E189">
        <v>1</v>
      </c>
      <c r="F189" s="20">
        <v>1</v>
      </c>
      <c r="G189" s="20">
        <v>1</v>
      </c>
      <c r="H189" s="20">
        <v>0</v>
      </c>
      <c r="I189" s="20">
        <v>0</v>
      </c>
      <c r="J189" s="18">
        <v>44378</v>
      </c>
      <c r="K189">
        <f t="shared" si="12"/>
        <v>7</v>
      </c>
      <c r="L189">
        <f t="shared" si="13"/>
        <v>2021</v>
      </c>
    </row>
    <row r="190" spans="1:12">
      <c r="A190" t="s">
        <v>34</v>
      </c>
      <c r="B190" t="s">
        <v>37</v>
      </c>
      <c r="C190" t="s">
        <v>19</v>
      </c>
      <c r="E190">
        <v>1</v>
      </c>
      <c r="F190" s="20">
        <v>150</v>
      </c>
      <c r="G190" s="20">
        <v>150</v>
      </c>
      <c r="H190" s="20">
        <v>5000</v>
      </c>
      <c r="I190" s="20">
        <v>5000</v>
      </c>
      <c r="J190" s="18">
        <v>44378</v>
      </c>
      <c r="K190">
        <f t="shared" si="12"/>
        <v>7</v>
      </c>
      <c r="L190">
        <f t="shared" si="13"/>
        <v>2021</v>
      </c>
    </row>
    <row r="191" spans="1:12">
      <c r="A191" t="s">
        <v>34</v>
      </c>
      <c r="B191" t="s">
        <v>37</v>
      </c>
      <c r="C191" t="s">
        <v>20</v>
      </c>
      <c r="E191">
        <v>1</v>
      </c>
      <c r="F191" s="20">
        <v>50</v>
      </c>
      <c r="G191" s="20">
        <v>50</v>
      </c>
      <c r="H191" s="20">
        <v>1000</v>
      </c>
      <c r="I191" s="20">
        <v>1000</v>
      </c>
      <c r="J191" s="18">
        <v>44378</v>
      </c>
      <c r="K191">
        <f t="shared" si="12"/>
        <v>7</v>
      </c>
      <c r="L191">
        <f t="shared" si="13"/>
        <v>2021</v>
      </c>
    </row>
    <row r="192" spans="1:12">
      <c r="A192" t="s">
        <v>34</v>
      </c>
      <c r="B192" t="s">
        <v>37</v>
      </c>
      <c r="C192" t="s">
        <v>21</v>
      </c>
      <c r="E192">
        <v>1</v>
      </c>
      <c r="F192" s="20">
        <v>10</v>
      </c>
      <c r="G192" s="20">
        <v>10</v>
      </c>
      <c r="H192" s="20">
        <v>50</v>
      </c>
      <c r="I192" s="20">
        <v>50</v>
      </c>
      <c r="J192" s="18">
        <v>44378</v>
      </c>
      <c r="K192">
        <f t="shared" si="12"/>
        <v>7</v>
      </c>
      <c r="L192">
        <f t="shared" si="13"/>
        <v>2021</v>
      </c>
    </row>
    <row r="193" spans="1:12">
      <c r="A193" t="s">
        <v>34</v>
      </c>
      <c r="B193" t="s">
        <v>37</v>
      </c>
      <c r="C193" t="s">
        <v>22</v>
      </c>
      <c r="E193">
        <v>1</v>
      </c>
      <c r="F193" s="20">
        <v>1</v>
      </c>
      <c r="G193" s="20">
        <v>1</v>
      </c>
      <c r="H193" s="20">
        <v>5</v>
      </c>
      <c r="I193" s="20">
        <v>5</v>
      </c>
      <c r="J193" s="18">
        <v>44378</v>
      </c>
      <c r="K193">
        <f t="shared" si="12"/>
        <v>7</v>
      </c>
      <c r="L193">
        <f t="shared" si="13"/>
        <v>2021</v>
      </c>
    </row>
    <row r="194" spans="1:12">
      <c r="A194" t="s">
        <v>34</v>
      </c>
      <c r="B194" t="s">
        <v>37</v>
      </c>
      <c r="C194" t="s">
        <v>23</v>
      </c>
      <c r="E194">
        <v>1</v>
      </c>
      <c r="F194" s="20">
        <v>1</v>
      </c>
      <c r="G194" s="20">
        <v>1</v>
      </c>
      <c r="H194" s="20">
        <v>5</v>
      </c>
      <c r="I194" s="20">
        <v>5</v>
      </c>
      <c r="J194" s="18">
        <v>44378</v>
      </c>
      <c r="K194">
        <f t="shared" si="12"/>
        <v>7</v>
      </c>
      <c r="L194">
        <f t="shared" si="13"/>
        <v>2021</v>
      </c>
    </row>
    <row r="195" spans="1:12">
      <c r="A195" t="s">
        <v>34</v>
      </c>
      <c r="B195" t="s">
        <v>39</v>
      </c>
      <c r="C195" t="s">
        <v>19</v>
      </c>
      <c r="E195">
        <v>1</v>
      </c>
      <c r="F195" s="20">
        <v>50</v>
      </c>
      <c r="G195" s="20">
        <v>50</v>
      </c>
      <c r="H195" s="20">
        <v>1000</v>
      </c>
      <c r="I195" s="20">
        <v>1000</v>
      </c>
      <c r="J195" s="18">
        <v>44378</v>
      </c>
      <c r="K195">
        <f t="shared" si="12"/>
        <v>7</v>
      </c>
      <c r="L195">
        <f t="shared" si="13"/>
        <v>2021</v>
      </c>
    </row>
    <row r="196" spans="1:12">
      <c r="A196" t="s">
        <v>34</v>
      </c>
      <c r="B196" t="s">
        <v>39</v>
      </c>
      <c r="C196" t="s">
        <v>20</v>
      </c>
      <c r="E196">
        <v>1</v>
      </c>
      <c r="F196" s="20">
        <v>25</v>
      </c>
      <c r="G196" s="20">
        <v>25</v>
      </c>
      <c r="H196" s="20">
        <v>250</v>
      </c>
      <c r="I196" s="20">
        <v>250</v>
      </c>
      <c r="J196" s="18">
        <v>44378</v>
      </c>
      <c r="K196">
        <f t="shared" si="12"/>
        <v>7</v>
      </c>
      <c r="L196">
        <f t="shared" si="13"/>
        <v>2021</v>
      </c>
    </row>
    <row r="197" spans="1:12">
      <c r="A197" t="s">
        <v>34</v>
      </c>
      <c r="B197" t="s">
        <v>39</v>
      </c>
      <c r="C197" t="s">
        <v>21</v>
      </c>
      <c r="E197">
        <v>1</v>
      </c>
      <c r="F197" s="20">
        <v>5</v>
      </c>
      <c r="G197" s="20">
        <v>5</v>
      </c>
      <c r="H197" s="20">
        <v>5</v>
      </c>
      <c r="I197" s="20">
        <v>5</v>
      </c>
      <c r="J197" s="18">
        <v>44378</v>
      </c>
      <c r="K197">
        <f t="shared" si="12"/>
        <v>7</v>
      </c>
      <c r="L197">
        <f t="shared" si="13"/>
        <v>2021</v>
      </c>
    </row>
    <row r="198" spans="1:12">
      <c r="A198" t="s">
        <v>34</v>
      </c>
      <c r="B198" t="s">
        <v>41</v>
      </c>
      <c r="C198" t="s">
        <v>19</v>
      </c>
      <c r="E198">
        <v>1</v>
      </c>
      <c r="F198" s="20">
        <v>50</v>
      </c>
      <c r="G198" s="20">
        <v>50</v>
      </c>
      <c r="H198" s="20">
        <v>20</v>
      </c>
      <c r="I198" s="20">
        <v>20</v>
      </c>
      <c r="J198" s="18">
        <v>44378</v>
      </c>
      <c r="K198">
        <f t="shared" si="12"/>
        <v>7</v>
      </c>
      <c r="L198">
        <f t="shared" si="13"/>
        <v>2021</v>
      </c>
    </row>
    <row r="199" spans="1:12">
      <c r="A199" t="s">
        <v>36</v>
      </c>
      <c r="B199" t="s">
        <v>41</v>
      </c>
      <c r="C199" t="s">
        <v>19</v>
      </c>
      <c r="E199">
        <v>1</v>
      </c>
      <c r="F199" s="20">
        <v>150</v>
      </c>
      <c r="G199" s="20">
        <v>150</v>
      </c>
      <c r="H199" s="20">
        <v>10</v>
      </c>
      <c r="I199" s="20">
        <v>10</v>
      </c>
      <c r="J199" s="18">
        <v>44378</v>
      </c>
      <c r="K199">
        <f t="shared" si="12"/>
        <v>7</v>
      </c>
      <c r="L199">
        <f t="shared" si="13"/>
        <v>2021</v>
      </c>
    </row>
    <row r="200" spans="1:12">
      <c r="A200" t="s">
        <v>34</v>
      </c>
      <c r="B200" t="s">
        <v>41</v>
      </c>
      <c r="C200" t="s">
        <v>20</v>
      </c>
      <c r="E200">
        <v>1</v>
      </c>
      <c r="F200" s="20">
        <v>25</v>
      </c>
      <c r="G200" s="20">
        <v>25</v>
      </c>
      <c r="H200" s="20">
        <v>10</v>
      </c>
      <c r="I200" s="20">
        <v>10</v>
      </c>
      <c r="J200" s="18">
        <v>44378</v>
      </c>
      <c r="K200">
        <f t="shared" si="12"/>
        <v>7</v>
      </c>
      <c r="L200">
        <f t="shared" si="13"/>
        <v>2021</v>
      </c>
    </row>
    <row r="201" spans="1:12">
      <c r="A201" t="s">
        <v>36</v>
      </c>
      <c r="B201" t="s">
        <v>41</v>
      </c>
      <c r="C201" t="s">
        <v>20</v>
      </c>
      <c r="E201">
        <v>1</v>
      </c>
      <c r="F201" s="20">
        <v>30</v>
      </c>
      <c r="G201" s="20">
        <v>30</v>
      </c>
      <c r="H201" s="20">
        <v>5</v>
      </c>
      <c r="I201" s="20">
        <v>5</v>
      </c>
      <c r="J201" s="18">
        <v>44378</v>
      </c>
      <c r="K201">
        <f t="shared" si="12"/>
        <v>7</v>
      </c>
      <c r="L201">
        <f t="shared" si="13"/>
        <v>2021</v>
      </c>
    </row>
    <row r="202" spans="1:12">
      <c r="A202" t="s">
        <v>34</v>
      </c>
      <c r="B202" t="s">
        <v>41</v>
      </c>
      <c r="C202" t="s">
        <v>21</v>
      </c>
      <c r="E202">
        <v>1</v>
      </c>
      <c r="F202" s="20">
        <v>10</v>
      </c>
      <c r="G202" s="20">
        <v>10</v>
      </c>
      <c r="H202" s="20">
        <v>5</v>
      </c>
      <c r="I202" s="20">
        <v>5</v>
      </c>
      <c r="J202" s="18">
        <v>44378</v>
      </c>
      <c r="K202">
        <f t="shared" si="12"/>
        <v>7</v>
      </c>
      <c r="L202">
        <f t="shared" si="13"/>
        <v>2021</v>
      </c>
    </row>
    <row r="203" spans="1:12">
      <c r="A203" t="s">
        <v>34</v>
      </c>
      <c r="B203" t="s">
        <v>42</v>
      </c>
      <c r="C203" t="s">
        <v>19</v>
      </c>
      <c r="E203">
        <v>1</v>
      </c>
      <c r="F203" s="20">
        <v>1</v>
      </c>
      <c r="G203" s="20">
        <v>1</v>
      </c>
      <c r="H203" s="20">
        <v>0</v>
      </c>
      <c r="I203" s="20">
        <v>0</v>
      </c>
      <c r="J203" s="18">
        <v>44378</v>
      </c>
      <c r="K203">
        <f t="shared" si="12"/>
        <v>7</v>
      </c>
      <c r="L203">
        <f t="shared" si="13"/>
        <v>2021</v>
      </c>
    </row>
    <row r="204" spans="1:12">
      <c r="A204" t="s">
        <v>36</v>
      </c>
      <c r="B204" t="s">
        <v>42</v>
      </c>
      <c r="C204" t="s">
        <v>19</v>
      </c>
      <c r="E204">
        <v>1</v>
      </c>
      <c r="F204" s="20">
        <v>1</v>
      </c>
      <c r="G204" s="20">
        <v>1</v>
      </c>
      <c r="H204" s="20">
        <v>0</v>
      </c>
      <c r="I204" s="20">
        <v>0</v>
      </c>
      <c r="J204" s="18">
        <v>44378</v>
      </c>
      <c r="K204">
        <f t="shared" si="12"/>
        <v>7</v>
      </c>
      <c r="L204">
        <f t="shared" si="13"/>
        <v>2021</v>
      </c>
    </row>
    <row r="205" spans="1:12">
      <c r="A205" t="s">
        <v>38</v>
      </c>
      <c r="B205" t="s">
        <v>42</v>
      </c>
      <c r="C205" t="s">
        <v>19</v>
      </c>
      <c r="E205">
        <v>1</v>
      </c>
      <c r="F205" s="20">
        <v>1</v>
      </c>
      <c r="G205" s="20">
        <v>1</v>
      </c>
      <c r="H205" s="20">
        <v>0</v>
      </c>
      <c r="I205" s="20">
        <v>0</v>
      </c>
      <c r="J205" s="18">
        <v>44378</v>
      </c>
      <c r="K205">
        <f t="shared" si="12"/>
        <v>7</v>
      </c>
      <c r="L205">
        <f t="shared" si="13"/>
        <v>2021</v>
      </c>
    </row>
    <row r="206" spans="1:12">
      <c r="A206" t="s">
        <v>40</v>
      </c>
      <c r="B206" t="s">
        <v>42</v>
      </c>
      <c r="C206" t="s">
        <v>19</v>
      </c>
      <c r="E206">
        <v>1</v>
      </c>
      <c r="F206" s="20">
        <v>1</v>
      </c>
      <c r="G206" s="20">
        <v>1</v>
      </c>
      <c r="H206" s="20">
        <v>0</v>
      </c>
      <c r="I206" s="20">
        <v>0</v>
      </c>
      <c r="J206" s="18">
        <v>44378</v>
      </c>
      <c r="K206">
        <f t="shared" si="12"/>
        <v>7</v>
      </c>
      <c r="L206">
        <f t="shared" si="13"/>
        <v>2021</v>
      </c>
    </row>
    <row r="207" spans="1:12">
      <c r="A207" t="s">
        <v>34</v>
      </c>
      <c r="B207" t="s">
        <v>42</v>
      </c>
      <c r="C207" t="s">
        <v>20</v>
      </c>
      <c r="E207">
        <v>1</v>
      </c>
      <c r="F207" s="20">
        <v>1</v>
      </c>
      <c r="G207" s="20">
        <v>1</v>
      </c>
      <c r="H207" s="20">
        <v>0</v>
      </c>
      <c r="I207" s="20">
        <v>0</v>
      </c>
      <c r="J207" s="18">
        <v>44378</v>
      </c>
      <c r="K207">
        <f t="shared" si="12"/>
        <v>7</v>
      </c>
      <c r="L207">
        <f t="shared" si="13"/>
        <v>2021</v>
      </c>
    </row>
    <row r="208" spans="1:12">
      <c r="A208" t="s">
        <v>36</v>
      </c>
      <c r="B208" t="s">
        <v>42</v>
      </c>
      <c r="C208" t="s">
        <v>20</v>
      </c>
      <c r="E208">
        <v>1</v>
      </c>
      <c r="F208" s="20">
        <v>1</v>
      </c>
      <c r="G208" s="20">
        <v>1</v>
      </c>
      <c r="H208" s="20">
        <v>0</v>
      </c>
      <c r="I208" s="20">
        <v>0</v>
      </c>
      <c r="J208" s="18">
        <v>44378</v>
      </c>
      <c r="K208">
        <f t="shared" si="12"/>
        <v>7</v>
      </c>
      <c r="L208">
        <f t="shared" si="13"/>
        <v>2021</v>
      </c>
    </row>
    <row r="209" spans="1:12">
      <c r="A209" t="s">
        <v>38</v>
      </c>
      <c r="B209" t="s">
        <v>42</v>
      </c>
      <c r="C209" t="s">
        <v>20</v>
      </c>
      <c r="E209">
        <v>1</v>
      </c>
      <c r="F209" s="20">
        <v>1</v>
      </c>
      <c r="G209" s="20">
        <v>1</v>
      </c>
      <c r="H209" s="20">
        <v>0</v>
      </c>
      <c r="I209" s="20">
        <v>0</v>
      </c>
      <c r="J209" s="18">
        <v>44378</v>
      </c>
      <c r="K209">
        <f t="shared" si="12"/>
        <v>7</v>
      </c>
      <c r="L209">
        <f t="shared" si="13"/>
        <v>2021</v>
      </c>
    </row>
    <row r="210" spans="1:12">
      <c r="A210" t="s">
        <v>40</v>
      </c>
      <c r="B210" t="s">
        <v>42</v>
      </c>
      <c r="C210" t="s">
        <v>20</v>
      </c>
      <c r="E210">
        <v>1</v>
      </c>
      <c r="F210" s="20">
        <v>1</v>
      </c>
      <c r="G210" s="20">
        <v>1</v>
      </c>
      <c r="H210" s="20">
        <v>0</v>
      </c>
      <c r="I210" s="20">
        <v>0</v>
      </c>
      <c r="J210" s="18">
        <v>44378</v>
      </c>
      <c r="K210">
        <f t="shared" si="12"/>
        <v>7</v>
      </c>
      <c r="L210">
        <f t="shared" si="13"/>
        <v>2021</v>
      </c>
    </row>
    <row r="211" spans="1:12">
      <c r="A211" t="s">
        <v>34</v>
      </c>
      <c r="B211" t="s">
        <v>42</v>
      </c>
      <c r="C211" t="s">
        <v>21</v>
      </c>
      <c r="E211">
        <v>1</v>
      </c>
      <c r="F211" s="20">
        <v>1</v>
      </c>
      <c r="G211" s="20">
        <v>1</v>
      </c>
      <c r="H211" s="20">
        <v>0</v>
      </c>
      <c r="I211" s="20">
        <v>0</v>
      </c>
      <c r="J211" s="18">
        <v>44378</v>
      </c>
      <c r="K211">
        <f t="shared" si="12"/>
        <v>7</v>
      </c>
      <c r="L211">
        <f t="shared" si="13"/>
        <v>2021</v>
      </c>
    </row>
    <row r="212" spans="1:12">
      <c r="A212" t="s">
        <v>36</v>
      </c>
      <c r="B212" t="s">
        <v>42</v>
      </c>
      <c r="C212" t="s">
        <v>21</v>
      </c>
      <c r="E212">
        <v>1</v>
      </c>
      <c r="F212" s="20">
        <v>1</v>
      </c>
      <c r="G212" s="20">
        <v>1</v>
      </c>
      <c r="H212" s="20">
        <v>0</v>
      </c>
      <c r="I212" s="20">
        <v>0</v>
      </c>
      <c r="J212" s="18">
        <v>44378</v>
      </c>
      <c r="K212">
        <f t="shared" si="12"/>
        <v>7</v>
      </c>
      <c r="L212">
        <f t="shared" si="13"/>
        <v>2021</v>
      </c>
    </row>
    <row r="213" spans="1:12">
      <c r="A213" t="s">
        <v>38</v>
      </c>
      <c r="B213" t="s">
        <v>42</v>
      </c>
      <c r="C213" t="s">
        <v>21</v>
      </c>
      <c r="E213">
        <v>1</v>
      </c>
      <c r="F213" s="20">
        <v>1</v>
      </c>
      <c r="G213" s="20">
        <v>1</v>
      </c>
      <c r="H213" s="20">
        <v>0</v>
      </c>
      <c r="I213" s="20">
        <v>0</v>
      </c>
      <c r="J213" s="18">
        <v>44378</v>
      </c>
      <c r="K213">
        <f t="shared" si="12"/>
        <v>7</v>
      </c>
      <c r="L213">
        <f t="shared" si="13"/>
        <v>2021</v>
      </c>
    </row>
    <row r="214" spans="1:12">
      <c r="A214" t="s">
        <v>40</v>
      </c>
      <c r="B214" t="s">
        <v>42</v>
      </c>
      <c r="C214" t="s">
        <v>21</v>
      </c>
      <c r="E214">
        <v>1</v>
      </c>
      <c r="F214" s="20">
        <v>1</v>
      </c>
      <c r="G214" s="20">
        <v>1</v>
      </c>
      <c r="H214" s="20">
        <v>0</v>
      </c>
      <c r="I214" s="20">
        <v>0</v>
      </c>
      <c r="J214" s="18">
        <v>44378</v>
      </c>
      <c r="K214">
        <f t="shared" si="12"/>
        <v>7</v>
      </c>
      <c r="L214">
        <f t="shared" si="13"/>
        <v>2021</v>
      </c>
    </row>
    <row r="215" spans="1:12">
      <c r="A215" t="s">
        <v>34</v>
      </c>
      <c r="B215" t="s">
        <v>42</v>
      </c>
      <c r="C215" t="s">
        <v>22</v>
      </c>
      <c r="E215">
        <v>1</v>
      </c>
      <c r="F215" s="20">
        <v>1</v>
      </c>
      <c r="G215" s="20">
        <v>1</v>
      </c>
      <c r="H215" s="20">
        <v>0</v>
      </c>
      <c r="I215" s="20">
        <v>0</v>
      </c>
      <c r="J215" s="18">
        <v>44378</v>
      </c>
      <c r="K215">
        <f t="shared" si="12"/>
        <v>7</v>
      </c>
      <c r="L215">
        <f t="shared" si="13"/>
        <v>2021</v>
      </c>
    </row>
    <row r="216" spans="1:12">
      <c r="A216" t="s">
        <v>36</v>
      </c>
      <c r="B216" t="s">
        <v>42</v>
      </c>
      <c r="C216" t="s">
        <v>22</v>
      </c>
      <c r="E216">
        <v>1</v>
      </c>
      <c r="F216" s="20">
        <v>1</v>
      </c>
      <c r="G216" s="20">
        <v>1</v>
      </c>
      <c r="H216" s="20">
        <v>0</v>
      </c>
      <c r="I216" s="20">
        <v>0</v>
      </c>
      <c r="J216" s="18">
        <v>44378</v>
      </c>
      <c r="K216">
        <f t="shared" si="12"/>
        <v>7</v>
      </c>
      <c r="L216">
        <f t="shared" si="13"/>
        <v>2021</v>
      </c>
    </row>
    <row r="217" spans="1:12">
      <c r="A217" t="s">
        <v>38</v>
      </c>
      <c r="B217" t="s">
        <v>42</v>
      </c>
      <c r="C217" t="s">
        <v>22</v>
      </c>
      <c r="E217">
        <v>1</v>
      </c>
      <c r="F217" s="20">
        <v>1</v>
      </c>
      <c r="G217" s="20">
        <v>1</v>
      </c>
      <c r="H217" s="20">
        <v>0</v>
      </c>
      <c r="I217" s="20">
        <v>0</v>
      </c>
      <c r="J217" s="18">
        <v>44378</v>
      </c>
      <c r="K217">
        <f t="shared" si="12"/>
        <v>7</v>
      </c>
      <c r="L217">
        <f t="shared" si="13"/>
        <v>2021</v>
      </c>
    </row>
    <row r="218" spans="1:12">
      <c r="A218" t="s">
        <v>40</v>
      </c>
      <c r="B218" t="s">
        <v>42</v>
      </c>
      <c r="C218" t="s">
        <v>22</v>
      </c>
      <c r="E218">
        <v>1</v>
      </c>
      <c r="F218" s="20">
        <v>1</v>
      </c>
      <c r="G218" s="20">
        <v>1</v>
      </c>
      <c r="H218" s="20">
        <v>0</v>
      </c>
      <c r="I218" s="20">
        <v>0</v>
      </c>
      <c r="J218" s="18">
        <v>44378</v>
      </c>
      <c r="K218">
        <f t="shared" si="12"/>
        <v>7</v>
      </c>
      <c r="L218">
        <f t="shared" si="13"/>
        <v>2021</v>
      </c>
    </row>
    <row r="219" spans="1:12">
      <c r="A219" t="s">
        <v>34</v>
      </c>
      <c r="B219" t="s">
        <v>42</v>
      </c>
      <c r="C219" t="s">
        <v>23</v>
      </c>
      <c r="E219">
        <v>1</v>
      </c>
      <c r="F219" s="20">
        <v>1</v>
      </c>
      <c r="G219" s="20">
        <v>1</v>
      </c>
      <c r="H219" s="20">
        <v>0</v>
      </c>
      <c r="I219" s="20">
        <v>0</v>
      </c>
      <c r="J219" s="18">
        <v>44378</v>
      </c>
      <c r="K219">
        <f t="shared" si="12"/>
        <v>7</v>
      </c>
      <c r="L219">
        <f t="shared" si="13"/>
        <v>2021</v>
      </c>
    </row>
    <row r="220" spans="1:12">
      <c r="A220" t="s">
        <v>36</v>
      </c>
      <c r="B220" t="s">
        <v>42</v>
      </c>
      <c r="C220" t="s">
        <v>23</v>
      </c>
      <c r="E220">
        <v>1</v>
      </c>
      <c r="F220" s="20">
        <v>1</v>
      </c>
      <c r="G220" s="20">
        <v>1</v>
      </c>
      <c r="H220" s="20">
        <v>0</v>
      </c>
      <c r="I220" s="20">
        <v>0</v>
      </c>
      <c r="J220" s="18">
        <v>44378</v>
      </c>
      <c r="K220">
        <f t="shared" si="12"/>
        <v>7</v>
      </c>
      <c r="L220">
        <f t="shared" si="13"/>
        <v>2021</v>
      </c>
    </row>
    <row r="221" spans="1:12">
      <c r="A221" t="s">
        <v>38</v>
      </c>
      <c r="B221" t="s">
        <v>42</v>
      </c>
      <c r="C221" t="s">
        <v>23</v>
      </c>
      <c r="E221">
        <v>1</v>
      </c>
      <c r="F221" s="20">
        <v>1</v>
      </c>
      <c r="G221" s="20">
        <v>1</v>
      </c>
      <c r="H221" s="20">
        <v>0</v>
      </c>
      <c r="I221" s="20">
        <v>0</v>
      </c>
      <c r="J221" s="18">
        <v>44378</v>
      </c>
      <c r="K221">
        <f t="shared" si="12"/>
        <v>7</v>
      </c>
      <c r="L221">
        <f t="shared" si="13"/>
        <v>2021</v>
      </c>
    </row>
    <row r="222" spans="1:12">
      <c r="A222" t="s">
        <v>40</v>
      </c>
      <c r="B222" t="s">
        <v>42</v>
      </c>
      <c r="C222" t="s">
        <v>23</v>
      </c>
      <c r="E222">
        <v>1</v>
      </c>
      <c r="F222" s="20">
        <v>1</v>
      </c>
      <c r="G222" s="20">
        <v>1</v>
      </c>
      <c r="H222" s="20">
        <v>0</v>
      </c>
      <c r="I222" s="20">
        <v>0</v>
      </c>
      <c r="J222" s="18">
        <v>44378</v>
      </c>
      <c r="K222">
        <f t="shared" si="12"/>
        <v>7</v>
      </c>
      <c r="L222">
        <f t="shared" si="13"/>
        <v>2021</v>
      </c>
    </row>
    <row r="223" spans="1:12">
      <c r="A223" t="s">
        <v>34</v>
      </c>
      <c r="B223" t="s">
        <v>43</v>
      </c>
      <c r="C223" t="s">
        <v>19</v>
      </c>
      <c r="E223">
        <v>1</v>
      </c>
      <c r="F223" s="20">
        <v>10</v>
      </c>
      <c r="G223" s="20">
        <v>10</v>
      </c>
      <c r="H223" s="20">
        <v>0</v>
      </c>
      <c r="I223" s="20">
        <v>0</v>
      </c>
      <c r="J223" s="18">
        <v>44378</v>
      </c>
      <c r="K223">
        <f t="shared" si="12"/>
        <v>7</v>
      </c>
      <c r="L223">
        <f t="shared" si="13"/>
        <v>2021</v>
      </c>
    </row>
    <row r="224" spans="1:12">
      <c r="A224" t="s">
        <v>36</v>
      </c>
      <c r="B224" t="s">
        <v>43</v>
      </c>
      <c r="C224" t="s">
        <v>19</v>
      </c>
      <c r="E224">
        <v>1</v>
      </c>
      <c r="F224" s="20">
        <v>1</v>
      </c>
      <c r="G224" s="20">
        <v>1</v>
      </c>
      <c r="H224" s="20">
        <v>0</v>
      </c>
      <c r="I224" s="20">
        <v>0</v>
      </c>
      <c r="J224" s="18">
        <v>44378</v>
      </c>
      <c r="K224">
        <f t="shared" si="12"/>
        <v>7</v>
      </c>
      <c r="L224">
        <f t="shared" si="13"/>
        <v>2021</v>
      </c>
    </row>
    <row r="225" spans="1:12">
      <c r="A225" t="s">
        <v>34</v>
      </c>
      <c r="B225" t="s">
        <v>43</v>
      </c>
      <c r="C225" t="s">
        <v>20</v>
      </c>
      <c r="E225">
        <v>1</v>
      </c>
      <c r="F225" s="20">
        <v>5</v>
      </c>
      <c r="G225" s="20">
        <v>5</v>
      </c>
      <c r="H225" s="20">
        <v>0</v>
      </c>
      <c r="I225" s="20">
        <v>0</v>
      </c>
      <c r="J225" s="18">
        <v>44378</v>
      </c>
      <c r="K225">
        <f t="shared" si="12"/>
        <v>7</v>
      </c>
      <c r="L225">
        <f t="shared" si="13"/>
        <v>2021</v>
      </c>
    </row>
    <row r="226" spans="1:12">
      <c r="A226" t="s">
        <v>36</v>
      </c>
      <c r="B226" t="s">
        <v>43</v>
      </c>
      <c r="C226" t="s">
        <v>20</v>
      </c>
      <c r="E226">
        <v>1</v>
      </c>
      <c r="F226" s="20">
        <v>1</v>
      </c>
      <c r="G226" s="20">
        <v>1</v>
      </c>
      <c r="H226" s="20">
        <v>0</v>
      </c>
      <c r="I226" s="20">
        <v>0</v>
      </c>
      <c r="J226" s="18">
        <v>44378</v>
      </c>
      <c r="K226">
        <f t="shared" si="12"/>
        <v>7</v>
      </c>
      <c r="L226">
        <f t="shared" si="13"/>
        <v>2021</v>
      </c>
    </row>
    <row r="227" spans="1:12">
      <c r="A227" t="s">
        <v>34</v>
      </c>
      <c r="B227" t="s">
        <v>43</v>
      </c>
      <c r="C227" t="s">
        <v>21</v>
      </c>
      <c r="E227">
        <v>1</v>
      </c>
      <c r="F227" s="20">
        <v>5</v>
      </c>
      <c r="G227" s="20">
        <v>5</v>
      </c>
      <c r="H227" s="20">
        <v>0</v>
      </c>
      <c r="I227" s="20">
        <v>0</v>
      </c>
      <c r="J227" s="18">
        <v>44378</v>
      </c>
      <c r="K227">
        <f t="shared" si="12"/>
        <v>7</v>
      </c>
      <c r="L227">
        <f t="shared" si="13"/>
        <v>2021</v>
      </c>
    </row>
    <row r="228" spans="1:12">
      <c r="A228" t="s">
        <v>36</v>
      </c>
      <c r="B228" t="s">
        <v>43</v>
      </c>
      <c r="C228" t="s">
        <v>21</v>
      </c>
      <c r="E228">
        <v>1</v>
      </c>
      <c r="F228" s="20">
        <v>1</v>
      </c>
      <c r="G228" s="20">
        <v>1</v>
      </c>
      <c r="H228" s="20">
        <v>0</v>
      </c>
      <c r="I228" s="20">
        <v>0</v>
      </c>
      <c r="J228" s="18">
        <v>44378</v>
      </c>
      <c r="K228">
        <f t="shared" si="12"/>
        <v>7</v>
      </c>
      <c r="L228">
        <f t="shared" si="13"/>
        <v>2021</v>
      </c>
    </row>
    <row r="229" spans="1:12">
      <c r="A229" t="s">
        <v>34</v>
      </c>
      <c r="B229" t="s">
        <v>44</v>
      </c>
      <c r="C229" t="s">
        <v>19</v>
      </c>
      <c r="E229">
        <v>1</v>
      </c>
      <c r="F229" s="20">
        <v>50</v>
      </c>
      <c r="G229" s="20">
        <v>50</v>
      </c>
      <c r="H229" s="20">
        <v>100</v>
      </c>
      <c r="I229" s="20">
        <v>100</v>
      </c>
      <c r="J229" s="18">
        <v>44378</v>
      </c>
      <c r="K229">
        <f t="shared" si="12"/>
        <v>7</v>
      </c>
      <c r="L229">
        <f t="shared" si="13"/>
        <v>2021</v>
      </c>
    </row>
    <row r="230" spans="1:12">
      <c r="A230" t="s">
        <v>36</v>
      </c>
      <c r="B230" t="s">
        <v>44</v>
      </c>
      <c r="C230" t="s">
        <v>19</v>
      </c>
      <c r="E230">
        <v>1</v>
      </c>
      <c r="F230" s="20">
        <v>25</v>
      </c>
      <c r="G230" s="20">
        <v>25</v>
      </c>
      <c r="H230" s="20">
        <v>100</v>
      </c>
      <c r="I230" s="20">
        <v>100</v>
      </c>
      <c r="J230" s="18">
        <v>44378</v>
      </c>
      <c r="K230">
        <f t="shared" si="12"/>
        <v>7</v>
      </c>
      <c r="L230">
        <f t="shared" si="13"/>
        <v>2021</v>
      </c>
    </row>
    <row r="231" spans="1:12">
      <c r="A231" t="s">
        <v>34</v>
      </c>
      <c r="B231" t="s">
        <v>44</v>
      </c>
      <c r="C231" t="s">
        <v>20</v>
      </c>
      <c r="E231">
        <v>1</v>
      </c>
      <c r="F231" s="20">
        <v>25</v>
      </c>
      <c r="G231" s="20">
        <v>25</v>
      </c>
      <c r="H231" s="20">
        <v>50</v>
      </c>
      <c r="I231" s="20">
        <v>50</v>
      </c>
      <c r="J231" s="18">
        <v>44378</v>
      </c>
      <c r="K231">
        <f t="shared" si="12"/>
        <v>7</v>
      </c>
      <c r="L231">
        <f t="shared" si="13"/>
        <v>2021</v>
      </c>
    </row>
    <row r="232" spans="1:12">
      <c r="A232" t="s">
        <v>36</v>
      </c>
      <c r="B232" t="s">
        <v>44</v>
      </c>
      <c r="C232" t="s">
        <v>20</v>
      </c>
      <c r="E232">
        <v>1</v>
      </c>
      <c r="F232" s="20">
        <v>15</v>
      </c>
      <c r="G232" s="20">
        <v>15</v>
      </c>
      <c r="H232" s="20">
        <v>50</v>
      </c>
      <c r="I232" s="20">
        <v>50</v>
      </c>
      <c r="J232" s="18">
        <v>44378</v>
      </c>
      <c r="K232">
        <f t="shared" si="12"/>
        <v>7</v>
      </c>
      <c r="L232">
        <f t="shared" si="13"/>
        <v>2021</v>
      </c>
    </row>
    <row r="233" spans="1:12">
      <c r="A233" t="s">
        <v>34</v>
      </c>
      <c r="B233" t="s">
        <v>44</v>
      </c>
      <c r="C233" t="s">
        <v>21</v>
      </c>
      <c r="E233">
        <v>1</v>
      </c>
      <c r="F233" s="20">
        <v>10</v>
      </c>
      <c r="G233" s="20">
        <v>10</v>
      </c>
      <c r="H233" s="20">
        <v>25</v>
      </c>
      <c r="I233" s="20">
        <v>25</v>
      </c>
      <c r="J233" s="18">
        <v>44378</v>
      </c>
      <c r="K233">
        <f t="shared" si="12"/>
        <v>7</v>
      </c>
      <c r="L233">
        <f t="shared" si="13"/>
        <v>2021</v>
      </c>
    </row>
    <row r="234" spans="1:12">
      <c r="A234" t="s">
        <v>34</v>
      </c>
      <c r="B234" t="s">
        <v>45</v>
      </c>
      <c r="C234" t="s">
        <v>19</v>
      </c>
      <c r="E234">
        <v>1</v>
      </c>
      <c r="F234" s="20">
        <v>50</v>
      </c>
      <c r="G234" s="20">
        <v>50</v>
      </c>
      <c r="H234" s="20">
        <v>100</v>
      </c>
      <c r="I234" s="20">
        <v>100</v>
      </c>
      <c r="J234" s="18">
        <v>44378</v>
      </c>
      <c r="K234">
        <f t="shared" si="12"/>
        <v>7</v>
      </c>
      <c r="L234">
        <f t="shared" si="13"/>
        <v>2021</v>
      </c>
    </row>
    <row r="235" spans="1:12">
      <c r="A235" t="s">
        <v>36</v>
      </c>
      <c r="B235" t="s">
        <v>45</v>
      </c>
      <c r="C235" t="s">
        <v>19</v>
      </c>
      <c r="E235">
        <v>1</v>
      </c>
      <c r="F235" s="20">
        <v>25</v>
      </c>
      <c r="G235" s="20">
        <v>25</v>
      </c>
      <c r="H235" s="20">
        <v>100</v>
      </c>
      <c r="I235" s="20">
        <v>100</v>
      </c>
      <c r="J235" s="18">
        <v>44378</v>
      </c>
      <c r="K235">
        <f t="shared" si="12"/>
        <v>7</v>
      </c>
      <c r="L235">
        <f t="shared" si="13"/>
        <v>2021</v>
      </c>
    </row>
    <row r="236" spans="1:12">
      <c r="A236" t="s">
        <v>34</v>
      </c>
      <c r="B236" t="s">
        <v>45</v>
      </c>
      <c r="C236" t="s">
        <v>20</v>
      </c>
      <c r="E236">
        <v>1</v>
      </c>
      <c r="F236" s="20">
        <v>25</v>
      </c>
      <c r="G236" s="20">
        <v>25</v>
      </c>
      <c r="H236" s="20">
        <v>50</v>
      </c>
      <c r="I236" s="20">
        <v>50</v>
      </c>
      <c r="J236" s="18">
        <v>44378</v>
      </c>
      <c r="K236">
        <f t="shared" si="12"/>
        <v>7</v>
      </c>
      <c r="L236">
        <f t="shared" si="13"/>
        <v>2021</v>
      </c>
    </row>
    <row r="237" spans="1:12">
      <c r="A237" t="s">
        <v>36</v>
      </c>
      <c r="B237" t="s">
        <v>45</v>
      </c>
      <c r="C237" t="s">
        <v>20</v>
      </c>
      <c r="E237">
        <v>1</v>
      </c>
      <c r="F237" s="20">
        <v>15</v>
      </c>
      <c r="G237" s="20">
        <v>15</v>
      </c>
      <c r="H237" s="20">
        <v>50</v>
      </c>
      <c r="I237" s="20">
        <v>50</v>
      </c>
      <c r="J237" s="18">
        <v>44378</v>
      </c>
      <c r="K237">
        <f t="shared" si="12"/>
        <v>7</v>
      </c>
      <c r="L237">
        <f t="shared" si="13"/>
        <v>2021</v>
      </c>
    </row>
    <row r="238" spans="1:12">
      <c r="A238" t="s">
        <v>34</v>
      </c>
      <c r="B238" t="s">
        <v>45</v>
      </c>
      <c r="C238" t="s">
        <v>21</v>
      </c>
      <c r="E238">
        <v>1</v>
      </c>
      <c r="F238" s="20">
        <v>10</v>
      </c>
      <c r="G238" s="20">
        <v>10</v>
      </c>
      <c r="H238" s="20">
        <v>25</v>
      </c>
      <c r="I238" s="20">
        <v>25</v>
      </c>
      <c r="J238" s="18">
        <v>44378</v>
      </c>
      <c r="K238">
        <f t="shared" si="12"/>
        <v>7</v>
      </c>
      <c r="L238">
        <f t="shared" si="13"/>
        <v>2021</v>
      </c>
    </row>
    <row r="239" spans="1:12">
      <c r="A239" t="s">
        <v>34</v>
      </c>
      <c r="B239" t="s">
        <v>40</v>
      </c>
      <c r="C239" t="s">
        <v>21</v>
      </c>
      <c r="E239">
        <v>1</v>
      </c>
      <c r="F239" s="20">
        <v>100</v>
      </c>
      <c r="G239" s="20">
        <v>100</v>
      </c>
      <c r="H239" s="20">
        <v>250</v>
      </c>
      <c r="I239" s="20">
        <v>250</v>
      </c>
      <c r="J239" s="18">
        <v>44378</v>
      </c>
      <c r="K239">
        <f t="shared" si="12"/>
        <v>7</v>
      </c>
      <c r="L239">
        <f t="shared" si="13"/>
        <v>2021</v>
      </c>
    </row>
    <row r="240" spans="1:12">
      <c r="A240" t="s">
        <v>38</v>
      </c>
      <c r="B240" t="s">
        <v>46</v>
      </c>
      <c r="C240" t="s">
        <v>19</v>
      </c>
      <c r="E240">
        <v>1</v>
      </c>
      <c r="F240" s="20">
        <v>150</v>
      </c>
      <c r="G240" s="20">
        <v>150</v>
      </c>
      <c r="H240" s="20">
        <v>50</v>
      </c>
      <c r="I240" s="20">
        <v>50</v>
      </c>
      <c r="J240" s="18">
        <v>44378</v>
      </c>
      <c r="K240">
        <f t="shared" si="12"/>
        <v>7</v>
      </c>
      <c r="L240">
        <f t="shared" si="13"/>
        <v>2021</v>
      </c>
    </row>
    <row r="241" spans="1:12">
      <c r="A241" t="s">
        <v>38</v>
      </c>
      <c r="B241" t="s">
        <v>46</v>
      </c>
      <c r="C241" t="s">
        <v>20</v>
      </c>
      <c r="E241">
        <v>1</v>
      </c>
      <c r="F241" s="20">
        <v>50</v>
      </c>
      <c r="G241" s="20">
        <v>50</v>
      </c>
      <c r="H241" s="20">
        <v>25</v>
      </c>
      <c r="I241" s="20">
        <v>25</v>
      </c>
      <c r="J241" s="18">
        <v>44378</v>
      </c>
      <c r="K241">
        <f t="shared" si="12"/>
        <v>7</v>
      </c>
      <c r="L241">
        <f t="shared" si="13"/>
        <v>2021</v>
      </c>
    </row>
    <row r="242" spans="1:12">
      <c r="A242" t="s">
        <v>34</v>
      </c>
      <c r="B242" t="s">
        <v>47</v>
      </c>
      <c r="C242" t="s">
        <v>19</v>
      </c>
      <c r="E242">
        <v>1</v>
      </c>
      <c r="F242" s="20">
        <v>150</v>
      </c>
      <c r="G242" s="20">
        <v>150</v>
      </c>
      <c r="H242" s="20">
        <v>250</v>
      </c>
      <c r="I242" s="20">
        <v>250</v>
      </c>
      <c r="J242" s="18">
        <v>44378</v>
      </c>
      <c r="K242">
        <f t="shared" si="12"/>
        <v>7</v>
      </c>
      <c r="L242">
        <f t="shared" si="13"/>
        <v>2021</v>
      </c>
    </row>
    <row r="243" spans="1:12">
      <c r="A243" t="s">
        <v>38</v>
      </c>
      <c r="B243" t="s">
        <v>47</v>
      </c>
      <c r="C243" t="s">
        <v>19</v>
      </c>
      <c r="E243">
        <v>1</v>
      </c>
      <c r="F243" s="20">
        <v>150</v>
      </c>
      <c r="G243" s="20">
        <v>150</v>
      </c>
      <c r="H243" s="20">
        <v>250</v>
      </c>
      <c r="I243" s="20">
        <v>250</v>
      </c>
      <c r="J243" s="18">
        <v>44378</v>
      </c>
      <c r="K243">
        <f t="shared" si="12"/>
        <v>7</v>
      </c>
      <c r="L243">
        <f t="shared" si="13"/>
        <v>2021</v>
      </c>
    </row>
    <row r="244" spans="1:12">
      <c r="A244" t="s">
        <v>34</v>
      </c>
      <c r="B244" t="s">
        <v>47</v>
      </c>
      <c r="C244" t="s">
        <v>20</v>
      </c>
      <c r="E244">
        <v>1</v>
      </c>
      <c r="F244" s="20">
        <v>50</v>
      </c>
      <c r="G244" s="20">
        <v>50</v>
      </c>
      <c r="H244" s="20">
        <v>100</v>
      </c>
      <c r="I244" s="20">
        <v>100</v>
      </c>
      <c r="J244" s="18">
        <v>44378</v>
      </c>
      <c r="K244">
        <f t="shared" si="12"/>
        <v>7</v>
      </c>
      <c r="L244">
        <f t="shared" si="13"/>
        <v>2021</v>
      </c>
    </row>
    <row r="245" spans="1:12">
      <c r="A245" t="s">
        <v>38</v>
      </c>
      <c r="B245" t="s">
        <v>47</v>
      </c>
      <c r="C245" t="s">
        <v>20</v>
      </c>
      <c r="E245">
        <v>1</v>
      </c>
      <c r="F245" s="20">
        <v>50</v>
      </c>
      <c r="G245" s="20">
        <v>50</v>
      </c>
      <c r="H245" s="20">
        <v>100</v>
      </c>
      <c r="I245" s="20">
        <v>100</v>
      </c>
      <c r="J245" s="18">
        <v>44378</v>
      </c>
      <c r="K245">
        <f t="shared" si="12"/>
        <v>7</v>
      </c>
      <c r="L245">
        <f t="shared" si="13"/>
        <v>2021</v>
      </c>
    </row>
    <row r="246" spans="1:12">
      <c r="A246" t="s">
        <v>34</v>
      </c>
      <c r="B246" t="s">
        <v>35</v>
      </c>
      <c r="C246" t="s">
        <v>19</v>
      </c>
      <c r="E246">
        <v>1</v>
      </c>
      <c r="F246" s="20">
        <v>50</v>
      </c>
      <c r="G246" s="20">
        <v>50</v>
      </c>
      <c r="H246" s="20">
        <v>5</v>
      </c>
      <c r="I246" s="20">
        <v>5</v>
      </c>
      <c r="J246" s="18">
        <v>44743</v>
      </c>
      <c r="K246">
        <f>+MONTH(J246)</f>
        <v>7</v>
      </c>
      <c r="L246">
        <f>+YEAR(J246)</f>
        <v>2022</v>
      </c>
    </row>
    <row r="247" spans="1:12">
      <c r="A247" t="s">
        <v>34</v>
      </c>
      <c r="B247" t="s">
        <v>35</v>
      </c>
      <c r="C247" t="s">
        <v>20</v>
      </c>
      <c r="E247">
        <v>1</v>
      </c>
      <c r="F247" s="20">
        <v>10</v>
      </c>
      <c r="G247" s="20">
        <v>10</v>
      </c>
      <c r="H247" s="20">
        <v>10</v>
      </c>
      <c r="I247" s="20">
        <v>10</v>
      </c>
      <c r="J247" s="18">
        <v>44743</v>
      </c>
      <c r="K247">
        <f t="shared" ref="K247:K306" si="14">+MONTH(J247)</f>
        <v>7</v>
      </c>
      <c r="L247">
        <f t="shared" ref="L247:L306" si="15">+YEAR(J247)</f>
        <v>2022</v>
      </c>
    </row>
    <row r="248" spans="1:12">
      <c r="A248" t="s">
        <v>34</v>
      </c>
      <c r="B248" t="s">
        <v>35</v>
      </c>
      <c r="C248" t="s">
        <v>21</v>
      </c>
      <c r="E248">
        <v>1</v>
      </c>
      <c r="F248" s="20">
        <v>5</v>
      </c>
      <c r="G248" s="20">
        <v>5</v>
      </c>
      <c r="H248" s="20">
        <v>0</v>
      </c>
      <c r="I248" s="20">
        <v>0</v>
      </c>
      <c r="J248" s="18">
        <v>44743</v>
      </c>
      <c r="K248">
        <f t="shared" si="14"/>
        <v>7</v>
      </c>
      <c r="L248">
        <f t="shared" si="15"/>
        <v>2022</v>
      </c>
    </row>
    <row r="249" spans="1:12">
      <c r="A249" t="s">
        <v>34</v>
      </c>
      <c r="B249" t="s">
        <v>35</v>
      </c>
      <c r="C249" t="s">
        <v>22</v>
      </c>
      <c r="E249">
        <v>1</v>
      </c>
      <c r="F249" s="20">
        <v>1</v>
      </c>
      <c r="G249" s="20">
        <v>1</v>
      </c>
      <c r="H249" s="20">
        <v>0</v>
      </c>
      <c r="I249" s="20">
        <v>0</v>
      </c>
      <c r="J249" s="18">
        <v>44743</v>
      </c>
      <c r="K249">
        <f t="shared" si="14"/>
        <v>7</v>
      </c>
      <c r="L249">
        <f t="shared" si="15"/>
        <v>2022</v>
      </c>
    </row>
    <row r="250" spans="1:12">
      <c r="A250" t="s">
        <v>34</v>
      </c>
      <c r="B250" t="s">
        <v>35</v>
      </c>
      <c r="C250" t="s">
        <v>23</v>
      </c>
      <c r="E250">
        <v>1</v>
      </c>
      <c r="F250" s="20">
        <v>1</v>
      </c>
      <c r="G250" s="20">
        <v>1</v>
      </c>
      <c r="H250" s="20">
        <v>0</v>
      </c>
      <c r="I250" s="20">
        <v>0</v>
      </c>
      <c r="J250" s="18">
        <v>44743</v>
      </c>
      <c r="K250">
        <f t="shared" si="14"/>
        <v>7</v>
      </c>
      <c r="L250">
        <f t="shared" si="15"/>
        <v>2022</v>
      </c>
    </row>
    <row r="251" spans="1:12">
      <c r="A251" t="s">
        <v>34</v>
      </c>
      <c r="B251" t="s">
        <v>37</v>
      </c>
      <c r="C251" t="s">
        <v>19</v>
      </c>
      <c r="E251">
        <v>1</v>
      </c>
      <c r="F251" s="20">
        <v>150</v>
      </c>
      <c r="G251" s="20">
        <v>150</v>
      </c>
      <c r="H251" s="20">
        <v>5000</v>
      </c>
      <c r="I251" s="20">
        <v>5000</v>
      </c>
      <c r="J251" s="18">
        <v>44743</v>
      </c>
      <c r="K251">
        <f t="shared" si="14"/>
        <v>7</v>
      </c>
      <c r="L251">
        <f t="shared" si="15"/>
        <v>2022</v>
      </c>
    </row>
    <row r="252" spans="1:12">
      <c r="A252" t="s">
        <v>34</v>
      </c>
      <c r="B252" t="s">
        <v>37</v>
      </c>
      <c r="C252" t="s">
        <v>20</v>
      </c>
      <c r="E252">
        <v>1</v>
      </c>
      <c r="F252" s="20">
        <v>50</v>
      </c>
      <c r="G252" s="20">
        <v>50</v>
      </c>
      <c r="H252" s="20">
        <v>1000</v>
      </c>
      <c r="I252" s="20">
        <v>1000</v>
      </c>
      <c r="J252" s="18">
        <v>44743</v>
      </c>
      <c r="K252">
        <f t="shared" si="14"/>
        <v>7</v>
      </c>
      <c r="L252">
        <f t="shared" si="15"/>
        <v>2022</v>
      </c>
    </row>
    <row r="253" spans="1:12">
      <c r="A253" t="s">
        <v>34</v>
      </c>
      <c r="B253" t="s">
        <v>37</v>
      </c>
      <c r="C253" t="s">
        <v>21</v>
      </c>
      <c r="E253">
        <v>1</v>
      </c>
      <c r="F253" s="20">
        <v>10</v>
      </c>
      <c r="G253" s="20">
        <v>10</v>
      </c>
      <c r="H253" s="20">
        <v>50</v>
      </c>
      <c r="I253" s="20">
        <v>50</v>
      </c>
      <c r="J253" s="18">
        <v>44743</v>
      </c>
      <c r="K253">
        <f t="shared" si="14"/>
        <v>7</v>
      </c>
      <c r="L253">
        <f t="shared" si="15"/>
        <v>2022</v>
      </c>
    </row>
    <row r="254" spans="1:12">
      <c r="A254" t="s">
        <v>34</v>
      </c>
      <c r="B254" t="s">
        <v>37</v>
      </c>
      <c r="C254" t="s">
        <v>22</v>
      </c>
      <c r="E254">
        <v>1</v>
      </c>
      <c r="F254" s="20">
        <v>1</v>
      </c>
      <c r="G254" s="20">
        <v>1</v>
      </c>
      <c r="H254" s="20">
        <v>5</v>
      </c>
      <c r="I254" s="20">
        <v>5</v>
      </c>
      <c r="J254" s="18">
        <v>44743</v>
      </c>
      <c r="K254">
        <f t="shared" si="14"/>
        <v>7</v>
      </c>
      <c r="L254">
        <f t="shared" si="15"/>
        <v>2022</v>
      </c>
    </row>
    <row r="255" spans="1:12">
      <c r="A255" t="s">
        <v>34</v>
      </c>
      <c r="B255" t="s">
        <v>37</v>
      </c>
      <c r="C255" t="s">
        <v>23</v>
      </c>
      <c r="E255">
        <v>1</v>
      </c>
      <c r="F255" s="20">
        <v>1</v>
      </c>
      <c r="G255" s="20">
        <v>1</v>
      </c>
      <c r="H255" s="20">
        <v>5</v>
      </c>
      <c r="I255" s="20">
        <v>5</v>
      </c>
      <c r="J255" s="18">
        <v>44743</v>
      </c>
      <c r="K255">
        <f t="shared" si="14"/>
        <v>7</v>
      </c>
      <c r="L255">
        <f t="shared" si="15"/>
        <v>2022</v>
      </c>
    </row>
    <row r="256" spans="1:12">
      <c r="A256" t="s">
        <v>34</v>
      </c>
      <c r="B256" t="s">
        <v>39</v>
      </c>
      <c r="C256" t="s">
        <v>19</v>
      </c>
      <c r="E256">
        <v>1</v>
      </c>
      <c r="F256" s="20">
        <v>50</v>
      </c>
      <c r="G256" s="20">
        <v>50</v>
      </c>
      <c r="H256" s="20">
        <v>1000</v>
      </c>
      <c r="I256" s="20">
        <v>1000</v>
      </c>
      <c r="J256" s="18">
        <v>44743</v>
      </c>
      <c r="K256">
        <f t="shared" si="14"/>
        <v>7</v>
      </c>
      <c r="L256">
        <f t="shared" si="15"/>
        <v>2022</v>
      </c>
    </row>
    <row r="257" spans="1:12">
      <c r="A257" t="s">
        <v>34</v>
      </c>
      <c r="B257" t="s">
        <v>39</v>
      </c>
      <c r="C257" t="s">
        <v>20</v>
      </c>
      <c r="E257">
        <v>1</v>
      </c>
      <c r="F257" s="20">
        <v>25</v>
      </c>
      <c r="G257" s="20">
        <v>25</v>
      </c>
      <c r="H257" s="20">
        <v>250</v>
      </c>
      <c r="I257" s="20">
        <v>250</v>
      </c>
      <c r="J257" s="18">
        <v>44743</v>
      </c>
      <c r="K257">
        <f t="shared" si="14"/>
        <v>7</v>
      </c>
      <c r="L257">
        <f t="shared" si="15"/>
        <v>2022</v>
      </c>
    </row>
    <row r="258" spans="1:12">
      <c r="A258" t="s">
        <v>34</v>
      </c>
      <c r="B258" t="s">
        <v>39</v>
      </c>
      <c r="C258" t="s">
        <v>21</v>
      </c>
      <c r="E258">
        <v>1</v>
      </c>
      <c r="F258" s="20">
        <v>5</v>
      </c>
      <c r="G258" s="20">
        <v>5</v>
      </c>
      <c r="H258" s="20">
        <v>5</v>
      </c>
      <c r="I258" s="20">
        <v>5</v>
      </c>
      <c r="J258" s="18">
        <v>44743</v>
      </c>
      <c r="K258">
        <f t="shared" si="14"/>
        <v>7</v>
      </c>
      <c r="L258">
        <f t="shared" si="15"/>
        <v>2022</v>
      </c>
    </row>
    <row r="259" spans="1:12">
      <c r="A259" t="s">
        <v>34</v>
      </c>
      <c r="B259" t="s">
        <v>41</v>
      </c>
      <c r="C259" t="s">
        <v>19</v>
      </c>
      <c r="E259">
        <v>1</v>
      </c>
      <c r="F259" s="20">
        <v>50</v>
      </c>
      <c r="G259" s="20">
        <v>50</v>
      </c>
      <c r="H259" s="20">
        <v>20</v>
      </c>
      <c r="I259" s="20">
        <v>20</v>
      </c>
      <c r="J259" s="18">
        <v>44743</v>
      </c>
      <c r="K259">
        <f t="shared" si="14"/>
        <v>7</v>
      </c>
      <c r="L259">
        <f t="shared" si="15"/>
        <v>2022</v>
      </c>
    </row>
    <row r="260" spans="1:12">
      <c r="A260" t="s">
        <v>36</v>
      </c>
      <c r="B260" t="s">
        <v>41</v>
      </c>
      <c r="C260" t="s">
        <v>19</v>
      </c>
      <c r="E260">
        <v>1</v>
      </c>
      <c r="F260" s="20">
        <v>125</v>
      </c>
      <c r="G260" s="20">
        <v>150</v>
      </c>
      <c r="H260" s="20">
        <v>10</v>
      </c>
      <c r="I260" s="20">
        <v>15</v>
      </c>
      <c r="J260" s="18">
        <v>44743</v>
      </c>
      <c r="K260">
        <f t="shared" si="14"/>
        <v>7</v>
      </c>
      <c r="L260">
        <f t="shared" si="15"/>
        <v>2022</v>
      </c>
    </row>
    <row r="261" spans="1:12">
      <c r="A261" t="s">
        <v>34</v>
      </c>
      <c r="B261" t="s">
        <v>41</v>
      </c>
      <c r="C261" t="s">
        <v>20</v>
      </c>
      <c r="E261">
        <v>1</v>
      </c>
      <c r="F261" s="20">
        <v>25</v>
      </c>
      <c r="G261" s="20">
        <v>25</v>
      </c>
      <c r="H261" s="20">
        <v>10</v>
      </c>
      <c r="I261" s="20">
        <v>10</v>
      </c>
      <c r="J261" s="18">
        <v>44743</v>
      </c>
      <c r="K261">
        <f t="shared" si="14"/>
        <v>7</v>
      </c>
      <c r="L261">
        <f t="shared" si="15"/>
        <v>2022</v>
      </c>
    </row>
    <row r="262" spans="1:12">
      <c r="A262" t="s">
        <v>36</v>
      </c>
      <c r="B262" t="s">
        <v>41</v>
      </c>
      <c r="C262" t="s">
        <v>20</v>
      </c>
      <c r="E262">
        <v>1</v>
      </c>
      <c r="F262" s="20">
        <v>30</v>
      </c>
      <c r="G262" s="20">
        <v>30</v>
      </c>
      <c r="H262" s="20">
        <v>5</v>
      </c>
      <c r="I262" s="20">
        <v>5</v>
      </c>
      <c r="J262" s="18">
        <v>44743</v>
      </c>
      <c r="K262">
        <f t="shared" si="14"/>
        <v>7</v>
      </c>
      <c r="L262">
        <f t="shared" si="15"/>
        <v>2022</v>
      </c>
    </row>
    <row r="263" spans="1:12">
      <c r="A263" t="s">
        <v>34</v>
      </c>
      <c r="B263" t="s">
        <v>41</v>
      </c>
      <c r="C263" t="s">
        <v>21</v>
      </c>
      <c r="E263">
        <v>1</v>
      </c>
      <c r="F263" s="20">
        <v>10</v>
      </c>
      <c r="G263" s="20">
        <v>10</v>
      </c>
      <c r="H263" s="20">
        <v>5</v>
      </c>
      <c r="I263" s="20">
        <v>5</v>
      </c>
      <c r="J263" s="18">
        <v>44743</v>
      </c>
      <c r="K263">
        <f t="shared" si="14"/>
        <v>7</v>
      </c>
      <c r="L263">
        <f t="shared" si="15"/>
        <v>2022</v>
      </c>
    </row>
    <row r="264" spans="1:12">
      <c r="A264" t="s">
        <v>34</v>
      </c>
      <c r="B264" t="s">
        <v>42</v>
      </c>
      <c r="C264" t="s">
        <v>19</v>
      </c>
      <c r="E264">
        <v>1</v>
      </c>
      <c r="F264" s="20">
        <v>1</v>
      </c>
      <c r="G264" s="20">
        <v>1</v>
      </c>
      <c r="H264" s="20">
        <v>0</v>
      </c>
      <c r="I264" s="20">
        <v>0</v>
      </c>
      <c r="J264" s="18">
        <v>44743</v>
      </c>
      <c r="K264">
        <f t="shared" si="14"/>
        <v>7</v>
      </c>
      <c r="L264">
        <f t="shared" si="15"/>
        <v>2022</v>
      </c>
    </row>
    <row r="265" spans="1:12">
      <c r="A265" t="s">
        <v>36</v>
      </c>
      <c r="B265" t="s">
        <v>42</v>
      </c>
      <c r="C265" t="s">
        <v>19</v>
      </c>
      <c r="E265">
        <v>1</v>
      </c>
      <c r="F265" s="20">
        <v>1</v>
      </c>
      <c r="G265" s="20">
        <v>1</v>
      </c>
      <c r="H265" s="20">
        <v>0</v>
      </c>
      <c r="I265" s="20">
        <v>0</v>
      </c>
      <c r="J265" s="18">
        <v>44743</v>
      </c>
      <c r="K265">
        <f t="shared" si="14"/>
        <v>7</v>
      </c>
      <c r="L265">
        <f t="shared" si="15"/>
        <v>2022</v>
      </c>
    </row>
    <row r="266" spans="1:12">
      <c r="A266" t="s">
        <v>38</v>
      </c>
      <c r="B266" t="s">
        <v>42</v>
      </c>
      <c r="C266" t="s">
        <v>19</v>
      </c>
      <c r="E266">
        <v>1</v>
      </c>
      <c r="F266" s="20">
        <v>1</v>
      </c>
      <c r="G266" s="20">
        <v>1</v>
      </c>
      <c r="H266" s="20">
        <v>0</v>
      </c>
      <c r="I266" s="20">
        <v>0</v>
      </c>
      <c r="J266" s="18">
        <v>44743</v>
      </c>
      <c r="K266">
        <f t="shared" si="14"/>
        <v>7</v>
      </c>
      <c r="L266">
        <f t="shared" si="15"/>
        <v>2022</v>
      </c>
    </row>
    <row r="267" spans="1:12">
      <c r="A267" t="s">
        <v>40</v>
      </c>
      <c r="B267" t="s">
        <v>42</v>
      </c>
      <c r="C267" t="s">
        <v>19</v>
      </c>
      <c r="E267">
        <v>1</v>
      </c>
      <c r="F267" s="20">
        <v>1</v>
      </c>
      <c r="G267" s="20">
        <v>1</v>
      </c>
      <c r="H267" s="20">
        <v>0</v>
      </c>
      <c r="I267" s="20">
        <v>0</v>
      </c>
      <c r="J267" s="18">
        <v>44743</v>
      </c>
      <c r="K267">
        <f t="shared" si="14"/>
        <v>7</v>
      </c>
      <c r="L267">
        <f t="shared" si="15"/>
        <v>2022</v>
      </c>
    </row>
    <row r="268" spans="1:12">
      <c r="A268" t="s">
        <v>34</v>
      </c>
      <c r="B268" t="s">
        <v>42</v>
      </c>
      <c r="C268" t="s">
        <v>20</v>
      </c>
      <c r="E268">
        <v>1</v>
      </c>
      <c r="F268" s="20">
        <v>1</v>
      </c>
      <c r="G268" s="20">
        <v>1</v>
      </c>
      <c r="H268" s="20">
        <v>0</v>
      </c>
      <c r="I268" s="20">
        <v>0</v>
      </c>
      <c r="J268" s="18">
        <v>44743</v>
      </c>
      <c r="K268">
        <f t="shared" si="14"/>
        <v>7</v>
      </c>
      <c r="L268">
        <f t="shared" si="15"/>
        <v>2022</v>
      </c>
    </row>
    <row r="269" spans="1:12">
      <c r="A269" t="s">
        <v>36</v>
      </c>
      <c r="B269" t="s">
        <v>42</v>
      </c>
      <c r="C269" t="s">
        <v>20</v>
      </c>
      <c r="E269">
        <v>1</v>
      </c>
      <c r="F269" s="20">
        <v>1</v>
      </c>
      <c r="G269" s="20">
        <v>1</v>
      </c>
      <c r="H269" s="20">
        <v>0</v>
      </c>
      <c r="I269" s="20">
        <v>0</v>
      </c>
      <c r="J269" s="18">
        <v>44743</v>
      </c>
      <c r="K269">
        <f t="shared" si="14"/>
        <v>7</v>
      </c>
      <c r="L269">
        <f t="shared" si="15"/>
        <v>2022</v>
      </c>
    </row>
    <row r="270" spans="1:12">
      <c r="A270" t="s">
        <v>38</v>
      </c>
      <c r="B270" t="s">
        <v>42</v>
      </c>
      <c r="C270" t="s">
        <v>20</v>
      </c>
      <c r="E270">
        <v>1</v>
      </c>
      <c r="F270" s="20">
        <v>1</v>
      </c>
      <c r="G270" s="20">
        <v>1</v>
      </c>
      <c r="H270" s="20">
        <v>0</v>
      </c>
      <c r="I270" s="20">
        <v>0</v>
      </c>
      <c r="J270" s="18">
        <v>44743</v>
      </c>
      <c r="K270">
        <f t="shared" si="14"/>
        <v>7</v>
      </c>
      <c r="L270">
        <f t="shared" si="15"/>
        <v>2022</v>
      </c>
    </row>
    <row r="271" spans="1:12">
      <c r="A271" t="s">
        <v>40</v>
      </c>
      <c r="B271" t="s">
        <v>42</v>
      </c>
      <c r="C271" t="s">
        <v>20</v>
      </c>
      <c r="E271">
        <v>1</v>
      </c>
      <c r="F271" s="20">
        <v>1</v>
      </c>
      <c r="G271" s="20">
        <v>1</v>
      </c>
      <c r="H271" s="20">
        <v>0</v>
      </c>
      <c r="I271" s="20">
        <v>0</v>
      </c>
      <c r="J271" s="18">
        <v>44743</v>
      </c>
      <c r="K271">
        <f t="shared" si="14"/>
        <v>7</v>
      </c>
      <c r="L271">
        <f t="shared" si="15"/>
        <v>2022</v>
      </c>
    </row>
    <row r="272" spans="1:12">
      <c r="A272" t="s">
        <v>34</v>
      </c>
      <c r="B272" t="s">
        <v>42</v>
      </c>
      <c r="C272" t="s">
        <v>21</v>
      </c>
      <c r="E272">
        <v>1</v>
      </c>
      <c r="F272" s="20">
        <v>1</v>
      </c>
      <c r="G272" s="20">
        <v>1</v>
      </c>
      <c r="H272" s="20">
        <v>0</v>
      </c>
      <c r="I272" s="20">
        <v>0</v>
      </c>
      <c r="J272" s="18">
        <v>44743</v>
      </c>
      <c r="K272">
        <f t="shared" si="14"/>
        <v>7</v>
      </c>
      <c r="L272">
        <f t="shared" si="15"/>
        <v>2022</v>
      </c>
    </row>
    <row r="273" spans="1:12">
      <c r="A273" t="s">
        <v>36</v>
      </c>
      <c r="B273" t="s">
        <v>42</v>
      </c>
      <c r="C273" t="s">
        <v>21</v>
      </c>
      <c r="E273">
        <v>1</v>
      </c>
      <c r="F273" s="20">
        <v>1</v>
      </c>
      <c r="G273" s="20">
        <v>1</v>
      </c>
      <c r="H273" s="20">
        <v>0</v>
      </c>
      <c r="I273" s="20">
        <v>0</v>
      </c>
      <c r="J273" s="18">
        <v>44743</v>
      </c>
      <c r="K273">
        <f t="shared" si="14"/>
        <v>7</v>
      </c>
      <c r="L273">
        <f t="shared" si="15"/>
        <v>2022</v>
      </c>
    </row>
    <row r="274" spans="1:12">
      <c r="A274" t="s">
        <v>38</v>
      </c>
      <c r="B274" t="s">
        <v>42</v>
      </c>
      <c r="C274" t="s">
        <v>21</v>
      </c>
      <c r="E274">
        <v>1</v>
      </c>
      <c r="F274" s="20">
        <v>1</v>
      </c>
      <c r="G274" s="20">
        <v>1</v>
      </c>
      <c r="H274" s="20">
        <v>0</v>
      </c>
      <c r="I274" s="20">
        <v>0</v>
      </c>
      <c r="J274" s="18">
        <v>44743</v>
      </c>
      <c r="K274">
        <f t="shared" si="14"/>
        <v>7</v>
      </c>
      <c r="L274">
        <f t="shared" si="15"/>
        <v>2022</v>
      </c>
    </row>
    <row r="275" spans="1:12">
      <c r="A275" t="s">
        <v>40</v>
      </c>
      <c r="B275" t="s">
        <v>42</v>
      </c>
      <c r="C275" t="s">
        <v>21</v>
      </c>
      <c r="E275">
        <v>1</v>
      </c>
      <c r="F275" s="20">
        <v>1</v>
      </c>
      <c r="G275" s="20">
        <v>1</v>
      </c>
      <c r="H275" s="20">
        <v>0</v>
      </c>
      <c r="I275" s="20">
        <v>0</v>
      </c>
      <c r="J275" s="18">
        <v>44743</v>
      </c>
      <c r="K275">
        <f t="shared" si="14"/>
        <v>7</v>
      </c>
      <c r="L275">
        <f t="shared" si="15"/>
        <v>2022</v>
      </c>
    </row>
    <row r="276" spans="1:12">
      <c r="A276" t="s">
        <v>34</v>
      </c>
      <c r="B276" t="s">
        <v>42</v>
      </c>
      <c r="C276" t="s">
        <v>22</v>
      </c>
      <c r="E276">
        <v>1</v>
      </c>
      <c r="F276" s="20">
        <v>1</v>
      </c>
      <c r="G276" s="20">
        <v>1</v>
      </c>
      <c r="H276" s="20">
        <v>0</v>
      </c>
      <c r="I276" s="20">
        <v>0</v>
      </c>
      <c r="J276" s="18">
        <v>44743</v>
      </c>
      <c r="K276">
        <f t="shared" si="14"/>
        <v>7</v>
      </c>
      <c r="L276">
        <f t="shared" si="15"/>
        <v>2022</v>
      </c>
    </row>
    <row r="277" spans="1:12">
      <c r="A277" t="s">
        <v>36</v>
      </c>
      <c r="B277" t="s">
        <v>42</v>
      </c>
      <c r="C277" t="s">
        <v>22</v>
      </c>
      <c r="E277">
        <v>1</v>
      </c>
      <c r="F277" s="20">
        <v>1</v>
      </c>
      <c r="G277" s="20">
        <v>1</v>
      </c>
      <c r="H277" s="20">
        <v>0</v>
      </c>
      <c r="I277" s="20">
        <v>0</v>
      </c>
      <c r="J277" s="18">
        <v>44743</v>
      </c>
      <c r="K277">
        <f t="shared" si="14"/>
        <v>7</v>
      </c>
      <c r="L277">
        <f t="shared" si="15"/>
        <v>2022</v>
      </c>
    </row>
    <row r="278" spans="1:12">
      <c r="A278" t="s">
        <v>38</v>
      </c>
      <c r="B278" t="s">
        <v>42</v>
      </c>
      <c r="C278" t="s">
        <v>22</v>
      </c>
      <c r="E278">
        <v>1</v>
      </c>
      <c r="F278" s="20">
        <v>1</v>
      </c>
      <c r="G278" s="20">
        <v>1</v>
      </c>
      <c r="H278" s="20">
        <v>0</v>
      </c>
      <c r="I278" s="20">
        <v>0</v>
      </c>
      <c r="J278" s="18">
        <v>44743</v>
      </c>
      <c r="K278">
        <f t="shared" si="14"/>
        <v>7</v>
      </c>
      <c r="L278">
        <f t="shared" si="15"/>
        <v>2022</v>
      </c>
    </row>
    <row r="279" spans="1:12">
      <c r="A279" t="s">
        <v>40</v>
      </c>
      <c r="B279" t="s">
        <v>42</v>
      </c>
      <c r="C279" t="s">
        <v>22</v>
      </c>
      <c r="E279">
        <v>1</v>
      </c>
      <c r="F279" s="20">
        <v>1</v>
      </c>
      <c r="G279" s="20">
        <v>1</v>
      </c>
      <c r="H279" s="20">
        <v>0</v>
      </c>
      <c r="I279" s="20">
        <v>0</v>
      </c>
      <c r="J279" s="18">
        <v>44743</v>
      </c>
      <c r="K279">
        <f t="shared" si="14"/>
        <v>7</v>
      </c>
      <c r="L279">
        <f t="shared" si="15"/>
        <v>2022</v>
      </c>
    </row>
    <row r="280" spans="1:12">
      <c r="A280" t="s">
        <v>34</v>
      </c>
      <c r="B280" t="s">
        <v>42</v>
      </c>
      <c r="C280" t="s">
        <v>23</v>
      </c>
      <c r="E280">
        <v>1</v>
      </c>
      <c r="F280" s="20">
        <v>1</v>
      </c>
      <c r="G280" s="20">
        <v>1</v>
      </c>
      <c r="H280" s="20">
        <v>0</v>
      </c>
      <c r="I280" s="20">
        <v>0</v>
      </c>
      <c r="J280" s="18">
        <v>44743</v>
      </c>
      <c r="K280">
        <f t="shared" si="14"/>
        <v>7</v>
      </c>
      <c r="L280">
        <f t="shared" si="15"/>
        <v>2022</v>
      </c>
    </row>
    <row r="281" spans="1:12">
      <c r="A281" t="s">
        <v>36</v>
      </c>
      <c r="B281" t="s">
        <v>42</v>
      </c>
      <c r="C281" t="s">
        <v>23</v>
      </c>
      <c r="E281">
        <v>1</v>
      </c>
      <c r="F281" s="20">
        <v>1</v>
      </c>
      <c r="G281" s="20">
        <v>1</v>
      </c>
      <c r="H281" s="20">
        <v>0</v>
      </c>
      <c r="I281" s="20">
        <v>0</v>
      </c>
      <c r="J281" s="18">
        <v>44743</v>
      </c>
      <c r="K281">
        <f t="shared" si="14"/>
        <v>7</v>
      </c>
      <c r="L281">
        <f t="shared" si="15"/>
        <v>2022</v>
      </c>
    </row>
    <row r="282" spans="1:12">
      <c r="A282" t="s">
        <v>38</v>
      </c>
      <c r="B282" t="s">
        <v>42</v>
      </c>
      <c r="C282" t="s">
        <v>23</v>
      </c>
      <c r="E282">
        <v>1</v>
      </c>
      <c r="F282" s="20">
        <v>1</v>
      </c>
      <c r="G282" s="20">
        <v>1</v>
      </c>
      <c r="H282" s="20">
        <v>0</v>
      </c>
      <c r="I282" s="20">
        <v>0</v>
      </c>
      <c r="J282" s="18">
        <v>44743</v>
      </c>
      <c r="K282">
        <f t="shared" si="14"/>
        <v>7</v>
      </c>
      <c r="L282">
        <f t="shared" si="15"/>
        <v>2022</v>
      </c>
    </row>
    <row r="283" spans="1:12">
      <c r="A283" t="s">
        <v>40</v>
      </c>
      <c r="B283" t="s">
        <v>42</v>
      </c>
      <c r="C283" t="s">
        <v>23</v>
      </c>
      <c r="E283">
        <v>1</v>
      </c>
      <c r="F283" s="20">
        <v>1</v>
      </c>
      <c r="G283" s="20">
        <v>1</v>
      </c>
      <c r="H283" s="20">
        <v>0</v>
      </c>
      <c r="I283" s="20">
        <v>0</v>
      </c>
      <c r="J283" s="18">
        <v>44743</v>
      </c>
      <c r="K283">
        <f t="shared" si="14"/>
        <v>7</v>
      </c>
      <c r="L283">
        <f t="shared" si="15"/>
        <v>2022</v>
      </c>
    </row>
    <row r="284" spans="1:12">
      <c r="A284" t="s">
        <v>34</v>
      </c>
      <c r="B284" t="s">
        <v>43</v>
      </c>
      <c r="C284" t="s">
        <v>19</v>
      </c>
      <c r="E284">
        <v>1</v>
      </c>
      <c r="F284" s="20">
        <v>10</v>
      </c>
      <c r="G284" s="20">
        <v>10</v>
      </c>
      <c r="H284" s="20">
        <v>0</v>
      </c>
      <c r="I284" s="20">
        <v>0</v>
      </c>
      <c r="J284" s="18">
        <v>44743</v>
      </c>
      <c r="K284">
        <f t="shared" si="14"/>
        <v>7</v>
      </c>
      <c r="L284">
        <f t="shared" si="15"/>
        <v>2022</v>
      </c>
    </row>
    <row r="285" spans="1:12">
      <c r="A285" t="s">
        <v>36</v>
      </c>
      <c r="B285" t="s">
        <v>43</v>
      </c>
      <c r="C285" t="s">
        <v>19</v>
      </c>
      <c r="E285">
        <v>1</v>
      </c>
      <c r="F285" s="20">
        <v>1</v>
      </c>
      <c r="G285" s="20">
        <v>1</v>
      </c>
      <c r="H285" s="20">
        <v>0</v>
      </c>
      <c r="I285" s="20">
        <v>0</v>
      </c>
      <c r="J285" s="18">
        <v>44743</v>
      </c>
      <c r="K285">
        <f t="shared" si="14"/>
        <v>7</v>
      </c>
      <c r="L285">
        <f t="shared" si="15"/>
        <v>2022</v>
      </c>
    </row>
    <row r="286" spans="1:12">
      <c r="A286" t="s">
        <v>34</v>
      </c>
      <c r="B286" t="s">
        <v>43</v>
      </c>
      <c r="C286" t="s">
        <v>20</v>
      </c>
      <c r="E286">
        <v>1</v>
      </c>
      <c r="F286" s="20">
        <v>5</v>
      </c>
      <c r="G286" s="20">
        <v>5</v>
      </c>
      <c r="H286" s="20">
        <v>0</v>
      </c>
      <c r="I286" s="20">
        <v>0</v>
      </c>
      <c r="J286" s="18">
        <v>44743</v>
      </c>
      <c r="K286">
        <f t="shared" si="14"/>
        <v>7</v>
      </c>
      <c r="L286">
        <f t="shared" si="15"/>
        <v>2022</v>
      </c>
    </row>
    <row r="287" spans="1:12">
      <c r="A287" t="s">
        <v>36</v>
      </c>
      <c r="B287" t="s">
        <v>43</v>
      </c>
      <c r="C287" t="s">
        <v>20</v>
      </c>
      <c r="E287">
        <v>1</v>
      </c>
      <c r="F287" s="20">
        <v>1</v>
      </c>
      <c r="G287" s="20">
        <v>1</v>
      </c>
      <c r="H287" s="20">
        <v>0</v>
      </c>
      <c r="I287" s="20">
        <v>0</v>
      </c>
      <c r="J287" s="18">
        <v>44743</v>
      </c>
      <c r="K287">
        <f t="shared" si="14"/>
        <v>7</v>
      </c>
      <c r="L287">
        <f t="shared" si="15"/>
        <v>2022</v>
      </c>
    </row>
    <row r="288" spans="1:12">
      <c r="A288" t="s">
        <v>34</v>
      </c>
      <c r="B288" t="s">
        <v>43</v>
      </c>
      <c r="C288" t="s">
        <v>21</v>
      </c>
      <c r="E288">
        <v>1</v>
      </c>
      <c r="F288" s="20">
        <v>5</v>
      </c>
      <c r="G288" s="20">
        <v>5</v>
      </c>
      <c r="H288" s="20">
        <v>0</v>
      </c>
      <c r="I288" s="20">
        <v>0</v>
      </c>
      <c r="J288" s="18">
        <v>44743</v>
      </c>
      <c r="K288">
        <f t="shared" si="14"/>
        <v>7</v>
      </c>
      <c r="L288">
        <f t="shared" si="15"/>
        <v>2022</v>
      </c>
    </row>
    <row r="289" spans="1:12">
      <c r="A289" t="s">
        <v>36</v>
      </c>
      <c r="B289" t="s">
        <v>43</v>
      </c>
      <c r="C289" t="s">
        <v>21</v>
      </c>
      <c r="E289">
        <v>1</v>
      </c>
      <c r="F289" s="20">
        <v>1</v>
      </c>
      <c r="G289" s="20">
        <v>1</v>
      </c>
      <c r="H289" s="20">
        <v>0</v>
      </c>
      <c r="I289" s="20">
        <v>0</v>
      </c>
      <c r="J289" s="18">
        <v>44743</v>
      </c>
      <c r="K289">
        <f t="shared" si="14"/>
        <v>7</v>
      </c>
      <c r="L289">
        <f t="shared" si="15"/>
        <v>2022</v>
      </c>
    </row>
    <row r="290" spans="1:12">
      <c r="A290" t="s">
        <v>34</v>
      </c>
      <c r="B290" t="s">
        <v>44</v>
      </c>
      <c r="C290" t="s">
        <v>19</v>
      </c>
      <c r="E290">
        <v>1</v>
      </c>
      <c r="F290" s="20">
        <v>50</v>
      </c>
      <c r="G290" s="20">
        <v>50</v>
      </c>
      <c r="H290" s="20">
        <v>100</v>
      </c>
      <c r="I290" s="20">
        <v>100</v>
      </c>
      <c r="J290" s="18">
        <v>44743</v>
      </c>
      <c r="K290">
        <f t="shared" si="14"/>
        <v>7</v>
      </c>
      <c r="L290">
        <f t="shared" si="15"/>
        <v>2022</v>
      </c>
    </row>
    <row r="291" spans="1:12">
      <c r="A291" t="s">
        <v>36</v>
      </c>
      <c r="B291" t="s">
        <v>44</v>
      </c>
      <c r="C291" t="s">
        <v>19</v>
      </c>
      <c r="E291">
        <v>1</v>
      </c>
      <c r="F291" s="20">
        <v>25</v>
      </c>
      <c r="G291" s="20">
        <v>25</v>
      </c>
      <c r="H291" s="20">
        <v>100</v>
      </c>
      <c r="I291" s="20">
        <v>100</v>
      </c>
      <c r="J291" s="18">
        <v>44743</v>
      </c>
      <c r="K291">
        <f t="shared" si="14"/>
        <v>7</v>
      </c>
      <c r="L291">
        <f t="shared" si="15"/>
        <v>2022</v>
      </c>
    </row>
    <row r="292" spans="1:12">
      <c r="A292" t="s">
        <v>34</v>
      </c>
      <c r="B292" t="s">
        <v>44</v>
      </c>
      <c r="C292" t="s">
        <v>20</v>
      </c>
      <c r="E292">
        <v>1</v>
      </c>
      <c r="F292" s="20">
        <v>25</v>
      </c>
      <c r="G292" s="20">
        <v>25</v>
      </c>
      <c r="H292" s="20">
        <v>50</v>
      </c>
      <c r="I292" s="20">
        <v>50</v>
      </c>
      <c r="J292" s="18">
        <v>44743</v>
      </c>
      <c r="K292">
        <f t="shared" si="14"/>
        <v>7</v>
      </c>
      <c r="L292">
        <f t="shared" si="15"/>
        <v>2022</v>
      </c>
    </row>
    <row r="293" spans="1:12">
      <c r="A293" t="s">
        <v>36</v>
      </c>
      <c r="B293" t="s">
        <v>44</v>
      </c>
      <c r="C293" t="s">
        <v>20</v>
      </c>
      <c r="E293">
        <v>1</v>
      </c>
      <c r="F293" s="20">
        <v>15</v>
      </c>
      <c r="G293" s="20">
        <v>15</v>
      </c>
      <c r="H293" s="20">
        <v>50</v>
      </c>
      <c r="I293" s="20">
        <v>50</v>
      </c>
      <c r="J293" s="18">
        <v>44743</v>
      </c>
      <c r="K293">
        <f t="shared" si="14"/>
        <v>7</v>
      </c>
      <c r="L293">
        <f t="shared" si="15"/>
        <v>2022</v>
      </c>
    </row>
    <row r="294" spans="1:12">
      <c r="A294" t="s">
        <v>34</v>
      </c>
      <c r="B294" t="s">
        <v>44</v>
      </c>
      <c r="C294" t="s">
        <v>21</v>
      </c>
      <c r="E294">
        <v>1</v>
      </c>
      <c r="F294" s="20">
        <v>10</v>
      </c>
      <c r="G294" s="20">
        <v>10</v>
      </c>
      <c r="H294" s="20">
        <v>25</v>
      </c>
      <c r="I294" s="20">
        <v>25</v>
      </c>
      <c r="J294" s="18">
        <v>44743</v>
      </c>
      <c r="K294">
        <f t="shared" si="14"/>
        <v>7</v>
      </c>
      <c r="L294">
        <f t="shared" si="15"/>
        <v>2022</v>
      </c>
    </row>
    <row r="295" spans="1:12">
      <c r="A295" t="s">
        <v>34</v>
      </c>
      <c r="B295" t="s">
        <v>45</v>
      </c>
      <c r="C295" t="s">
        <v>19</v>
      </c>
      <c r="E295">
        <v>1</v>
      </c>
      <c r="F295" s="20">
        <v>50</v>
      </c>
      <c r="G295" s="20">
        <v>50</v>
      </c>
      <c r="H295" s="20">
        <v>100</v>
      </c>
      <c r="I295" s="20">
        <v>100</v>
      </c>
      <c r="J295" s="18">
        <v>44743</v>
      </c>
      <c r="K295">
        <f t="shared" si="14"/>
        <v>7</v>
      </c>
      <c r="L295">
        <f t="shared" si="15"/>
        <v>2022</v>
      </c>
    </row>
    <row r="296" spans="1:12">
      <c r="A296" t="s">
        <v>36</v>
      </c>
      <c r="B296" t="s">
        <v>45</v>
      </c>
      <c r="C296" t="s">
        <v>19</v>
      </c>
      <c r="E296">
        <v>1</v>
      </c>
      <c r="F296" s="20">
        <v>25</v>
      </c>
      <c r="G296" s="20">
        <v>25</v>
      </c>
      <c r="H296" s="20">
        <v>100</v>
      </c>
      <c r="I296" s="20">
        <v>100</v>
      </c>
      <c r="J296" s="18">
        <v>44743</v>
      </c>
      <c r="K296">
        <f t="shared" si="14"/>
        <v>7</v>
      </c>
      <c r="L296">
        <f t="shared" si="15"/>
        <v>2022</v>
      </c>
    </row>
    <row r="297" spans="1:12">
      <c r="A297" t="s">
        <v>34</v>
      </c>
      <c r="B297" t="s">
        <v>45</v>
      </c>
      <c r="C297" t="s">
        <v>20</v>
      </c>
      <c r="E297">
        <v>1</v>
      </c>
      <c r="F297" s="20">
        <v>25</v>
      </c>
      <c r="G297" s="20">
        <v>25</v>
      </c>
      <c r="H297" s="20">
        <v>50</v>
      </c>
      <c r="I297" s="20">
        <v>50</v>
      </c>
      <c r="J297" s="18">
        <v>44743</v>
      </c>
      <c r="K297">
        <f t="shared" si="14"/>
        <v>7</v>
      </c>
      <c r="L297">
        <f t="shared" si="15"/>
        <v>2022</v>
      </c>
    </row>
    <row r="298" spans="1:12">
      <c r="A298" t="s">
        <v>36</v>
      </c>
      <c r="B298" t="s">
        <v>45</v>
      </c>
      <c r="C298" t="s">
        <v>20</v>
      </c>
      <c r="E298">
        <v>1</v>
      </c>
      <c r="F298" s="20">
        <v>15</v>
      </c>
      <c r="G298" s="20">
        <v>15</v>
      </c>
      <c r="H298" s="20">
        <v>50</v>
      </c>
      <c r="I298" s="20">
        <v>50</v>
      </c>
      <c r="J298" s="18">
        <v>44743</v>
      </c>
      <c r="K298">
        <f t="shared" si="14"/>
        <v>7</v>
      </c>
      <c r="L298">
        <f t="shared" si="15"/>
        <v>2022</v>
      </c>
    </row>
    <row r="299" spans="1:12">
      <c r="A299" t="s">
        <v>34</v>
      </c>
      <c r="B299" t="s">
        <v>45</v>
      </c>
      <c r="C299" t="s">
        <v>21</v>
      </c>
      <c r="E299">
        <v>1</v>
      </c>
      <c r="F299" s="20">
        <v>10</v>
      </c>
      <c r="G299" s="20">
        <v>10</v>
      </c>
      <c r="H299" s="20">
        <v>25</v>
      </c>
      <c r="I299" s="20">
        <v>25</v>
      </c>
      <c r="J299" s="18">
        <v>44743</v>
      </c>
      <c r="K299">
        <f t="shared" si="14"/>
        <v>7</v>
      </c>
      <c r="L299">
        <f t="shared" si="15"/>
        <v>2022</v>
      </c>
    </row>
    <row r="300" spans="1:12">
      <c r="A300" t="s">
        <v>34</v>
      </c>
      <c r="B300" t="s">
        <v>40</v>
      </c>
      <c r="C300" t="s">
        <v>21</v>
      </c>
      <c r="E300">
        <v>1</v>
      </c>
      <c r="F300" s="20">
        <v>100</v>
      </c>
      <c r="G300" s="20">
        <v>100</v>
      </c>
      <c r="H300" s="20">
        <v>250</v>
      </c>
      <c r="I300" s="20">
        <v>250</v>
      </c>
      <c r="J300" s="18">
        <v>44743</v>
      </c>
      <c r="K300">
        <f t="shared" si="14"/>
        <v>7</v>
      </c>
      <c r="L300">
        <f t="shared" si="15"/>
        <v>2022</v>
      </c>
    </row>
    <row r="301" spans="1:12">
      <c r="A301" t="s">
        <v>38</v>
      </c>
      <c r="B301" t="s">
        <v>46</v>
      </c>
      <c r="C301" t="s">
        <v>19</v>
      </c>
      <c r="E301">
        <v>1</v>
      </c>
      <c r="F301" s="20">
        <v>150</v>
      </c>
      <c r="G301" s="20">
        <v>150</v>
      </c>
      <c r="H301" s="20">
        <v>50</v>
      </c>
      <c r="I301" s="20">
        <v>50</v>
      </c>
      <c r="J301" s="18">
        <v>44743</v>
      </c>
      <c r="K301">
        <f t="shared" si="14"/>
        <v>7</v>
      </c>
      <c r="L301">
        <f t="shared" si="15"/>
        <v>2022</v>
      </c>
    </row>
    <row r="302" spans="1:12">
      <c r="A302" t="s">
        <v>38</v>
      </c>
      <c r="B302" t="s">
        <v>46</v>
      </c>
      <c r="C302" t="s">
        <v>20</v>
      </c>
      <c r="E302">
        <v>1</v>
      </c>
      <c r="F302" s="20">
        <v>50</v>
      </c>
      <c r="G302" s="20">
        <v>50</v>
      </c>
      <c r="H302" s="20">
        <v>25</v>
      </c>
      <c r="I302" s="20">
        <v>25</v>
      </c>
      <c r="J302" s="18">
        <v>44743</v>
      </c>
      <c r="K302">
        <f t="shared" si="14"/>
        <v>7</v>
      </c>
      <c r="L302">
        <f t="shared" si="15"/>
        <v>2022</v>
      </c>
    </row>
    <row r="303" spans="1:12">
      <c r="A303" t="s">
        <v>34</v>
      </c>
      <c r="B303" t="s">
        <v>47</v>
      </c>
      <c r="C303" t="s">
        <v>19</v>
      </c>
      <c r="E303">
        <v>1</v>
      </c>
      <c r="F303" s="20">
        <v>150</v>
      </c>
      <c r="G303" s="20">
        <v>150</v>
      </c>
      <c r="H303" s="20">
        <v>250</v>
      </c>
      <c r="I303" s="20">
        <v>250</v>
      </c>
      <c r="J303" s="18">
        <v>44743</v>
      </c>
      <c r="K303">
        <f t="shared" si="14"/>
        <v>7</v>
      </c>
      <c r="L303">
        <f t="shared" si="15"/>
        <v>2022</v>
      </c>
    </row>
    <row r="304" spans="1:12">
      <c r="A304" t="s">
        <v>38</v>
      </c>
      <c r="B304" t="s">
        <v>47</v>
      </c>
      <c r="C304" t="s">
        <v>19</v>
      </c>
      <c r="E304">
        <v>1</v>
      </c>
      <c r="F304" s="20">
        <v>150</v>
      </c>
      <c r="G304" s="20">
        <v>150</v>
      </c>
      <c r="H304" s="20">
        <v>250</v>
      </c>
      <c r="I304" s="20">
        <v>250</v>
      </c>
      <c r="J304" s="18">
        <v>44743</v>
      </c>
      <c r="K304">
        <f t="shared" si="14"/>
        <v>7</v>
      </c>
      <c r="L304">
        <f t="shared" si="15"/>
        <v>2022</v>
      </c>
    </row>
    <row r="305" spans="1:12">
      <c r="A305" t="s">
        <v>34</v>
      </c>
      <c r="B305" t="s">
        <v>47</v>
      </c>
      <c r="C305" t="s">
        <v>20</v>
      </c>
      <c r="E305">
        <v>1</v>
      </c>
      <c r="F305" s="20">
        <v>50</v>
      </c>
      <c r="G305" s="20">
        <v>50</v>
      </c>
      <c r="H305" s="20">
        <v>100</v>
      </c>
      <c r="I305" s="20">
        <v>100</v>
      </c>
      <c r="J305" s="18">
        <v>44743</v>
      </c>
      <c r="K305">
        <f t="shared" si="14"/>
        <v>7</v>
      </c>
      <c r="L305">
        <f t="shared" si="15"/>
        <v>2022</v>
      </c>
    </row>
    <row r="306" spans="1:12">
      <c r="A306" t="s">
        <v>38</v>
      </c>
      <c r="B306" t="s">
        <v>47</v>
      </c>
      <c r="C306" t="s">
        <v>20</v>
      </c>
      <c r="E306">
        <v>1</v>
      </c>
      <c r="F306" s="20">
        <v>50</v>
      </c>
      <c r="G306" s="20">
        <v>50</v>
      </c>
      <c r="H306" s="20">
        <v>100</v>
      </c>
      <c r="I306" s="20">
        <v>100</v>
      </c>
      <c r="J306" s="18">
        <v>44743</v>
      </c>
      <c r="K306">
        <f t="shared" si="14"/>
        <v>7</v>
      </c>
      <c r="L306">
        <f t="shared" si="15"/>
        <v>2022</v>
      </c>
    </row>
    <row r="307" spans="1:12">
      <c r="A307" t="s">
        <v>34</v>
      </c>
      <c r="B307" t="s">
        <v>35</v>
      </c>
      <c r="C307" t="s">
        <v>19</v>
      </c>
      <c r="E307">
        <v>1</v>
      </c>
      <c r="F307" s="20">
        <v>50</v>
      </c>
      <c r="G307" s="20">
        <v>50</v>
      </c>
      <c r="H307" s="20">
        <v>5</v>
      </c>
      <c r="I307" s="20">
        <v>5</v>
      </c>
      <c r="J307" s="18">
        <v>45108</v>
      </c>
      <c r="K307">
        <f>+MONTH(J307)</f>
        <v>7</v>
      </c>
      <c r="L307">
        <f>+YEAR(J307)</f>
        <v>2023</v>
      </c>
    </row>
    <row r="308" spans="1:12">
      <c r="A308" t="s">
        <v>34</v>
      </c>
      <c r="B308" t="s">
        <v>35</v>
      </c>
      <c r="C308" t="s">
        <v>20</v>
      </c>
      <c r="E308">
        <v>1</v>
      </c>
      <c r="F308" s="20">
        <v>10</v>
      </c>
      <c r="G308" s="20">
        <v>10</v>
      </c>
      <c r="H308" s="20">
        <v>10</v>
      </c>
      <c r="I308" s="20">
        <v>10</v>
      </c>
      <c r="J308" s="18">
        <v>45108</v>
      </c>
      <c r="K308">
        <f t="shared" ref="K308:K367" si="16">+MONTH(J308)</f>
        <v>7</v>
      </c>
      <c r="L308">
        <f t="shared" ref="L308:L367" si="17">+YEAR(J308)</f>
        <v>2023</v>
      </c>
    </row>
    <row r="309" spans="1:12">
      <c r="A309" t="s">
        <v>34</v>
      </c>
      <c r="B309" t="s">
        <v>35</v>
      </c>
      <c r="C309" t="s">
        <v>21</v>
      </c>
      <c r="E309">
        <v>1</v>
      </c>
      <c r="F309" s="20">
        <v>5</v>
      </c>
      <c r="G309" s="20">
        <v>5</v>
      </c>
      <c r="H309" s="20">
        <v>0</v>
      </c>
      <c r="I309" s="20">
        <v>0</v>
      </c>
      <c r="J309" s="18">
        <v>45108</v>
      </c>
      <c r="K309">
        <f t="shared" si="16"/>
        <v>7</v>
      </c>
      <c r="L309">
        <f t="shared" si="17"/>
        <v>2023</v>
      </c>
    </row>
    <row r="310" spans="1:12">
      <c r="A310" t="s">
        <v>34</v>
      </c>
      <c r="B310" t="s">
        <v>35</v>
      </c>
      <c r="C310" t="s">
        <v>22</v>
      </c>
      <c r="E310">
        <v>1</v>
      </c>
      <c r="F310" s="20">
        <v>1</v>
      </c>
      <c r="G310" s="20">
        <v>1</v>
      </c>
      <c r="H310" s="20">
        <v>0</v>
      </c>
      <c r="I310" s="20">
        <v>0</v>
      </c>
      <c r="J310" s="18">
        <v>45108</v>
      </c>
      <c r="K310">
        <f t="shared" si="16"/>
        <v>7</v>
      </c>
      <c r="L310">
        <f t="shared" si="17"/>
        <v>2023</v>
      </c>
    </row>
    <row r="311" spans="1:12">
      <c r="A311" t="s">
        <v>34</v>
      </c>
      <c r="B311" t="s">
        <v>35</v>
      </c>
      <c r="C311" t="s">
        <v>23</v>
      </c>
      <c r="E311">
        <v>1</v>
      </c>
      <c r="F311" s="20">
        <v>1</v>
      </c>
      <c r="G311" s="20">
        <v>1</v>
      </c>
      <c r="H311" s="20">
        <v>0</v>
      </c>
      <c r="I311" s="20">
        <v>0</v>
      </c>
      <c r="J311" s="18">
        <v>45108</v>
      </c>
      <c r="K311">
        <f t="shared" si="16"/>
        <v>7</v>
      </c>
      <c r="L311">
        <f t="shared" si="17"/>
        <v>2023</v>
      </c>
    </row>
    <row r="312" spans="1:12">
      <c r="A312" t="s">
        <v>34</v>
      </c>
      <c r="B312" t="s">
        <v>37</v>
      </c>
      <c r="C312" t="s">
        <v>19</v>
      </c>
      <c r="E312">
        <v>1</v>
      </c>
      <c r="F312" s="20">
        <v>150</v>
      </c>
      <c r="G312" s="20">
        <v>150</v>
      </c>
      <c r="H312" s="20">
        <v>5000</v>
      </c>
      <c r="I312" s="20">
        <v>5000</v>
      </c>
      <c r="J312" s="18">
        <v>45108</v>
      </c>
      <c r="K312">
        <f t="shared" si="16"/>
        <v>7</v>
      </c>
      <c r="L312">
        <f t="shared" si="17"/>
        <v>2023</v>
      </c>
    </row>
    <row r="313" spans="1:12">
      <c r="A313" t="s">
        <v>34</v>
      </c>
      <c r="B313" t="s">
        <v>37</v>
      </c>
      <c r="C313" t="s">
        <v>20</v>
      </c>
      <c r="E313">
        <v>1</v>
      </c>
      <c r="F313" s="20">
        <v>50</v>
      </c>
      <c r="G313" s="20">
        <v>50</v>
      </c>
      <c r="H313" s="20">
        <v>1000</v>
      </c>
      <c r="I313" s="20">
        <v>1000</v>
      </c>
      <c r="J313" s="18">
        <v>45108</v>
      </c>
      <c r="K313">
        <f t="shared" si="16"/>
        <v>7</v>
      </c>
      <c r="L313">
        <f t="shared" si="17"/>
        <v>2023</v>
      </c>
    </row>
    <row r="314" spans="1:12">
      <c r="A314" t="s">
        <v>34</v>
      </c>
      <c r="B314" t="s">
        <v>37</v>
      </c>
      <c r="C314" t="s">
        <v>21</v>
      </c>
      <c r="E314">
        <v>1</v>
      </c>
      <c r="F314" s="20">
        <v>10</v>
      </c>
      <c r="G314" s="20">
        <v>10</v>
      </c>
      <c r="H314" s="20">
        <v>50</v>
      </c>
      <c r="I314" s="20">
        <v>50</v>
      </c>
      <c r="J314" s="18">
        <v>45108</v>
      </c>
      <c r="K314">
        <f t="shared" si="16"/>
        <v>7</v>
      </c>
      <c r="L314">
        <f t="shared" si="17"/>
        <v>2023</v>
      </c>
    </row>
    <row r="315" spans="1:12">
      <c r="A315" t="s">
        <v>34</v>
      </c>
      <c r="B315" t="s">
        <v>37</v>
      </c>
      <c r="C315" t="s">
        <v>22</v>
      </c>
      <c r="E315">
        <v>1</v>
      </c>
      <c r="F315" s="20">
        <v>1</v>
      </c>
      <c r="G315" s="20">
        <v>1</v>
      </c>
      <c r="H315" s="20">
        <v>5</v>
      </c>
      <c r="I315" s="20">
        <v>5</v>
      </c>
      <c r="J315" s="18">
        <v>45108</v>
      </c>
      <c r="K315">
        <f t="shared" si="16"/>
        <v>7</v>
      </c>
      <c r="L315">
        <f t="shared" si="17"/>
        <v>2023</v>
      </c>
    </row>
    <row r="316" spans="1:12">
      <c r="A316" t="s">
        <v>34</v>
      </c>
      <c r="B316" t="s">
        <v>37</v>
      </c>
      <c r="C316" t="s">
        <v>23</v>
      </c>
      <c r="E316">
        <v>1</v>
      </c>
      <c r="F316" s="20">
        <v>1</v>
      </c>
      <c r="G316" s="20">
        <v>1</v>
      </c>
      <c r="H316" s="20">
        <v>5</v>
      </c>
      <c r="I316" s="20">
        <v>5</v>
      </c>
      <c r="J316" s="18">
        <v>45108</v>
      </c>
      <c r="K316">
        <f t="shared" si="16"/>
        <v>7</v>
      </c>
      <c r="L316">
        <f t="shared" si="17"/>
        <v>2023</v>
      </c>
    </row>
    <row r="317" spans="1:12">
      <c r="A317" t="s">
        <v>34</v>
      </c>
      <c r="B317" t="s">
        <v>39</v>
      </c>
      <c r="C317" t="s">
        <v>19</v>
      </c>
      <c r="E317">
        <v>1</v>
      </c>
      <c r="F317" s="20">
        <v>50</v>
      </c>
      <c r="G317" s="20">
        <v>50</v>
      </c>
      <c r="H317" s="20">
        <v>1000</v>
      </c>
      <c r="I317" s="20">
        <v>1000</v>
      </c>
      <c r="J317" s="18">
        <v>45108</v>
      </c>
      <c r="K317">
        <f t="shared" si="16"/>
        <v>7</v>
      </c>
      <c r="L317">
        <f t="shared" si="17"/>
        <v>2023</v>
      </c>
    </row>
    <row r="318" spans="1:12">
      <c r="A318" t="s">
        <v>34</v>
      </c>
      <c r="B318" t="s">
        <v>39</v>
      </c>
      <c r="C318" t="s">
        <v>20</v>
      </c>
      <c r="E318">
        <v>1</v>
      </c>
      <c r="F318" s="20">
        <v>25</v>
      </c>
      <c r="G318" s="20">
        <v>25</v>
      </c>
      <c r="H318" s="20">
        <v>250</v>
      </c>
      <c r="I318" s="20">
        <v>250</v>
      </c>
      <c r="J318" s="18">
        <v>45108</v>
      </c>
      <c r="K318">
        <f t="shared" si="16"/>
        <v>7</v>
      </c>
      <c r="L318">
        <f t="shared" si="17"/>
        <v>2023</v>
      </c>
    </row>
    <row r="319" spans="1:12">
      <c r="A319" t="s">
        <v>34</v>
      </c>
      <c r="B319" t="s">
        <v>39</v>
      </c>
      <c r="C319" t="s">
        <v>21</v>
      </c>
      <c r="E319">
        <v>1</v>
      </c>
      <c r="F319" s="20">
        <v>5</v>
      </c>
      <c r="G319" s="20">
        <v>5</v>
      </c>
      <c r="H319" s="20">
        <v>5</v>
      </c>
      <c r="I319" s="20">
        <v>5</v>
      </c>
      <c r="J319" s="18">
        <v>45108</v>
      </c>
      <c r="K319">
        <f t="shared" si="16"/>
        <v>7</v>
      </c>
      <c r="L319">
        <f t="shared" si="17"/>
        <v>2023</v>
      </c>
    </row>
    <row r="320" spans="1:12">
      <c r="A320" t="s">
        <v>34</v>
      </c>
      <c r="B320" t="s">
        <v>41</v>
      </c>
      <c r="C320" t="s">
        <v>19</v>
      </c>
      <c r="E320">
        <v>1</v>
      </c>
      <c r="F320" s="20">
        <v>50</v>
      </c>
      <c r="G320" s="20">
        <v>50</v>
      </c>
      <c r="H320" s="20">
        <v>20</v>
      </c>
      <c r="I320" s="20">
        <v>20</v>
      </c>
      <c r="J320" s="18">
        <v>45108</v>
      </c>
      <c r="K320">
        <f t="shared" si="16"/>
        <v>7</v>
      </c>
      <c r="L320">
        <f t="shared" si="17"/>
        <v>2023</v>
      </c>
    </row>
    <row r="321" spans="1:12">
      <c r="A321" t="s">
        <v>36</v>
      </c>
      <c r="B321" t="s">
        <v>41</v>
      </c>
      <c r="C321" t="s">
        <v>19</v>
      </c>
      <c r="E321">
        <v>1</v>
      </c>
      <c r="F321" s="20">
        <v>150</v>
      </c>
      <c r="G321" s="20">
        <v>150</v>
      </c>
      <c r="H321" s="20">
        <v>10</v>
      </c>
      <c r="I321" s="20">
        <v>10</v>
      </c>
      <c r="J321" s="18">
        <v>45108</v>
      </c>
      <c r="K321">
        <f t="shared" si="16"/>
        <v>7</v>
      </c>
      <c r="L321">
        <f t="shared" si="17"/>
        <v>2023</v>
      </c>
    </row>
    <row r="322" spans="1:12">
      <c r="A322" t="s">
        <v>34</v>
      </c>
      <c r="B322" t="s">
        <v>41</v>
      </c>
      <c r="C322" t="s">
        <v>20</v>
      </c>
      <c r="E322">
        <v>1</v>
      </c>
      <c r="F322" s="20">
        <v>25</v>
      </c>
      <c r="G322" s="20">
        <v>25</v>
      </c>
      <c r="H322" s="20">
        <v>10</v>
      </c>
      <c r="I322" s="20">
        <v>10</v>
      </c>
      <c r="J322" s="18">
        <v>45108</v>
      </c>
      <c r="K322">
        <f t="shared" si="16"/>
        <v>7</v>
      </c>
      <c r="L322">
        <f t="shared" si="17"/>
        <v>2023</v>
      </c>
    </row>
    <row r="323" spans="1:12">
      <c r="A323" t="s">
        <v>36</v>
      </c>
      <c r="B323" t="s">
        <v>41</v>
      </c>
      <c r="C323" t="s">
        <v>20</v>
      </c>
      <c r="E323">
        <v>1</v>
      </c>
      <c r="F323" s="20">
        <v>30</v>
      </c>
      <c r="G323" s="20">
        <v>30</v>
      </c>
      <c r="H323" s="20">
        <v>5</v>
      </c>
      <c r="I323" s="20">
        <v>5</v>
      </c>
      <c r="J323" s="18">
        <v>45108</v>
      </c>
      <c r="K323">
        <f t="shared" si="16"/>
        <v>7</v>
      </c>
      <c r="L323">
        <f t="shared" si="17"/>
        <v>2023</v>
      </c>
    </row>
    <row r="324" spans="1:12">
      <c r="A324" t="s">
        <v>34</v>
      </c>
      <c r="B324" t="s">
        <v>41</v>
      </c>
      <c r="C324" t="s">
        <v>21</v>
      </c>
      <c r="E324">
        <v>1</v>
      </c>
      <c r="F324" s="20">
        <v>10</v>
      </c>
      <c r="G324" s="20">
        <v>10</v>
      </c>
      <c r="H324" s="20">
        <v>5</v>
      </c>
      <c r="I324" s="20">
        <v>5</v>
      </c>
      <c r="J324" s="18">
        <v>45108</v>
      </c>
      <c r="K324">
        <f t="shared" si="16"/>
        <v>7</v>
      </c>
      <c r="L324">
        <f t="shared" si="17"/>
        <v>2023</v>
      </c>
    </row>
    <row r="325" spans="1:12">
      <c r="A325" t="s">
        <v>34</v>
      </c>
      <c r="B325" t="s">
        <v>42</v>
      </c>
      <c r="C325" t="s">
        <v>19</v>
      </c>
      <c r="E325">
        <v>1</v>
      </c>
      <c r="F325" s="20">
        <v>1</v>
      </c>
      <c r="G325" s="20">
        <v>1</v>
      </c>
      <c r="H325" s="20">
        <v>0</v>
      </c>
      <c r="I325" s="20">
        <v>0</v>
      </c>
      <c r="J325" s="18">
        <v>45108</v>
      </c>
      <c r="K325">
        <f t="shared" si="16"/>
        <v>7</v>
      </c>
      <c r="L325">
        <f t="shared" si="17"/>
        <v>2023</v>
      </c>
    </row>
    <row r="326" spans="1:12">
      <c r="A326" t="s">
        <v>36</v>
      </c>
      <c r="B326" t="s">
        <v>42</v>
      </c>
      <c r="C326" t="s">
        <v>19</v>
      </c>
      <c r="E326">
        <v>1</v>
      </c>
      <c r="F326" s="20">
        <v>1</v>
      </c>
      <c r="G326" s="20">
        <v>1</v>
      </c>
      <c r="H326" s="20">
        <v>0</v>
      </c>
      <c r="I326" s="20">
        <v>0</v>
      </c>
      <c r="J326" s="18">
        <v>45108</v>
      </c>
      <c r="K326">
        <f t="shared" si="16"/>
        <v>7</v>
      </c>
      <c r="L326">
        <f t="shared" si="17"/>
        <v>2023</v>
      </c>
    </row>
    <row r="327" spans="1:12">
      <c r="A327" t="s">
        <v>38</v>
      </c>
      <c r="B327" t="s">
        <v>42</v>
      </c>
      <c r="C327" t="s">
        <v>19</v>
      </c>
      <c r="E327">
        <v>1</v>
      </c>
      <c r="F327" s="20">
        <v>1</v>
      </c>
      <c r="G327" s="20">
        <v>1</v>
      </c>
      <c r="H327" s="20">
        <v>0</v>
      </c>
      <c r="I327" s="20">
        <v>0</v>
      </c>
      <c r="J327" s="18">
        <v>45108</v>
      </c>
      <c r="K327">
        <f t="shared" si="16"/>
        <v>7</v>
      </c>
      <c r="L327">
        <f t="shared" si="17"/>
        <v>2023</v>
      </c>
    </row>
    <row r="328" spans="1:12">
      <c r="A328" t="s">
        <v>40</v>
      </c>
      <c r="B328" t="s">
        <v>42</v>
      </c>
      <c r="C328" t="s">
        <v>19</v>
      </c>
      <c r="E328">
        <v>1</v>
      </c>
      <c r="F328" s="20">
        <v>1</v>
      </c>
      <c r="G328" s="20">
        <v>1</v>
      </c>
      <c r="H328" s="20">
        <v>0</v>
      </c>
      <c r="I328" s="20">
        <v>0</v>
      </c>
      <c r="J328" s="18">
        <v>45108</v>
      </c>
      <c r="K328">
        <f t="shared" si="16"/>
        <v>7</v>
      </c>
      <c r="L328">
        <f t="shared" si="17"/>
        <v>2023</v>
      </c>
    </row>
    <row r="329" spans="1:12">
      <c r="A329" t="s">
        <v>34</v>
      </c>
      <c r="B329" t="s">
        <v>42</v>
      </c>
      <c r="C329" t="s">
        <v>20</v>
      </c>
      <c r="E329">
        <v>1</v>
      </c>
      <c r="F329" s="20">
        <v>1</v>
      </c>
      <c r="G329" s="20">
        <v>1</v>
      </c>
      <c r="H329" s="20">
        <v>0</v>
      </c>
      <c r="I329" s="20">
        <v>0</v>
      </c>
      <c r="J329" s="18">
        <v>45108</v>
      </c>
      <c r="K329">
        <f t="shared" si="16"/>
        <v>7</v>
      </c>
      <c r="L329">
        <f t="shared" si="17"/>
        <v>2023</v>
      </c>
    </row>
    <row r="330" spans="1:12">
      <c r="A330" t="s">
        <v>36</v>
      </c>
      <c r="B330" t="s">
        <v>42</v>
      </c>
      <c r="C330" t="s">
        <v>20</v>
      </c>
      <c r="E330">
        <v>1</v>
      </c>
      <c r="F330" s="20">
        <v>1</v>
      </c>
      <c r="G330" s="20">
        <v>1</v>
      </c>
      <c r="H330" s="20">
        <v>0</v>
      </c>
      <c r="I330" s="20">
        <v>0</v>
      </c>
      <c r="J330" s="18">
        <v>45108</v>
      </c>
      <c r="K330">
        <f t="shared" si="16"/>
        <v>7</v>
      </c>
      <c r="L330">
        <f t="shared" si="17"/>
        <v>2023</v>
      </c>
    </row>
    <row r="331" spans="1:12">
      <c r="A331" t="s">
        <v>38</v>
      </c>
      <c r="B331" t="s">
        <v>42</v>
      </c>
      <c r="C331" t="s">
        <v>20</v>
      </c>
      <c r="E331">
        <v>1</v>
      </c>
      <c r="F331" s="20">
        <v>1</v>
      </c>
      <c r="G331" s="20">
        <v>1</v>
      </c>
      <c r="H331" s="20">
        <v>0</v>
      </c>
      <c r="I331" s="20">
        <v>0</v>
      </c>
      <c r="J331" s="18">
        <v>45108</v>
      </c>
      <c r="K331">
        <f t="shared" si="16"/>
        <v>7</v>
      </c>
      <c r="L331">
        <f t="shared" si="17"/>
        <v>2023</v>
      </c>
    </row>
    <row r="332" spans="1:12">
      <c r="A332" t="s">
        <v>40</v>
      </c>
      <c r="B332" t="s">
        <v>42</v>
      </c>
      <c r="C332" t="s">
        <v>20</v>
      </c>
      <c r="E332">
        <v>1</v>
      </c>
      <c r="F332" s="20">
        <v>1</v>
      </c>
      <c r="G332" s="20">
        <v>1</v>
      </c>
      <c r="H332" s="20">
        <v>0</v>
      </c>
      <c r="I332" s="20">
        <v>0</v>
      </c>
      <c r="J332" s="18">
        <v>45108</v>
      </c>
      <c r="K332">
        <f t="shared" si="16"/>
        <v>7</v>
      </c>
      <c r="L332">
        <f t="shared" si="17"/>
        <v>2023</v>
      </c>
    </row>
    <row r="333" spans="1:12">
      <c r="A333" t="s">
        <v>34</v>
      </c>
      <c r="B333" t="s">
        <v>42</v>
      </c>
      <c r="C333" t="s">
        <v>21</v>
      </c>
      <c r="E333">
        <v>1</v>
      </c>
      <c r="F333" s="20">
        <v>1</v>
      </c>
      <c r="G333" s="20">
        <v>1</v>
      </c>
      <c r="H333" s="20">
        <v>0</v>
      </c>
      <c r="I333" s="20">
        <v>0</v>
      </c>
      <c r="J333" s="18">
        <v>45108</v>
      </c>
      <c r="K333">
        <f t="shared" si="16"/>
        <v>7</v>
      </c>
      <c r="L333">
        <f t="shared" si="17"/>
        <v>2023</v>
      </c>
    </row>
    <row r="334" spans="1:12">
      <c r="A334" t="s">
        <v>36</v>
      </c>
      <c r="B334" t="s">
        <v>42</v>
      </c>
      <c r="C334" t="s">
        <v>21</v>
      </c>
      <c r="E334">
        <v>1</v>
      </c>
      <c r="F334" s="20">
        <v>1</v>
      </c>
      <c r="G334" s="20">
        <v>1</v>
      </c>
      <c r="H334" s="20">
        <v>0</v>
      </c>
      <c r="I334" s="20">
        <v>0</v>
      </c>
      <c r="J334" s="18">
        <v>45108</v>
      </c>
      <c r="K334">
        <f t="shared" si="16"/>
        <v>7</v>
      </c>
      <c r="L334">
        <f t="shared" si="17"/>
        <v>2023</v>
      </c>
    </row>
    <row r="335" spans="1:12">
      <c r="A335" t="s">
        <v>38</v>
      </c>
      <c r="B335" t="s">
        <v>42</v>
      </c>
      <c r="C335" t="s">
        <v>21</v>
      </c>
      <c r="E335">
        <v>1</v>
      </c>
      <c r="F335" s="20">
        <v>1</v>
      </c>
      <c r="G335" s="20">
        <v>1</v>
      </c>
      <c r="H335" s="20">
        <v>0</v>
      </c>
      <c r="I335" s="20">
        <v>0</v>
      </c>
      <c r="J335" s="18">
        <v>45108</v>
      </c>
      <c r="K335">
        <f t="shared" si="16"/>
        <v>7</v>
      </c>
      <c r="L335">
        <f t="shared" si="17"/>
        <v>2023</v>
      </c>
    </row>
    <row r="336" spans="1:12">
      <c r="A336" t="s">
        <v>40</v>
      </c>
      <c r="B336" t="s">
        <v>42</v>
      </c>
      <c r="C336" t="s">
        <v>21</v>
      </c>
      <c r="E336">
        <v>1</v>
      </c>
      <c r="F336" s="20">
        <v>1</v>
      </c>
      <c r="G336" s="20">
        <v>1</v>
      </c>
      <c r="H336" s="20">
        <v>0</v>
      </c>
      <c r="I336" s="20">
        <v>0</v>
      </c>
      <c r="J336" s="18">
        <v>45108</v>
      </c>
      <c r="K336">
        <f t="shared" si="16"/>
        <v>7</v>
      </c>
      <c r="L336">
        <f t="shared" si="17"/>
        <v>2023</v>
      </c>
    </row>
    <row r="337" spans="1:12">
      <c r="A337" t="s">
        <v>34</v>
      </c>
      <c r="B337" t="s">
        <v>42</v>
      </c>
      <c r="C337" t="s">
        <v>22</v>
      </c>
      <c r="E337">
        <v>1</v>
      </c>
      <c r="F337" s="20">
        <v>1</v>
      </c>
      <c r="G337" s="20">
        <v>1</v>
      </c>
      <c r="H337" s="20">
        <v>0</v>
      </c>
      <c r="I337" s="20">
        <v>0</v>
      </c>
      <c r="J337" s="18">
        <v>45108</v>
      </c>
      <c r="K337">
        <f t="shared" si="16"/>
        <v>7</v>
      </c>
      <c r="L337">
        <f t="shared" si="17"/>
        <v>2023</v>
      </c>
    </row>
    <row r="338" spans="1:12">
      <c r="A338" t="s">
        <v>36</v>
      </c>
      <c r="B338" t="s">
        <v>42</v>
      </c>
      <c r="C338" t="s">
        <v>22</v>
      </c>
      <c r="E338">
        <v>1</v>
      </c>
      <c r="F338" s="20">
        <v>1</v>
      </c>
      <c r="G338" s="20">
        <v>1</v>
      </c>
      <c r="H338" s="20">
        <v>0</v>
      </c>
      <c r="I338" s="20">
        <v>0</v>
      </c>
      <c r="J338" s="18">
        <v>45108</v>
      </c>
      <c r="K338">
        <f t="shared" si="16"/>
        <v>7</v>
      </c>
      <c r="L338">
        <f t="shared" si="17"/>
        <v>2023</v>
      </c>
    </row>
    <row r="339" spans="1:12">
      <c r="A339" t="s">
        <v>38</v>
      </c>
      <c r="B339" t="s">
        <v>42</v>
      </c>
      <c r="C339" t="s">
        <v>22</v>
      </c>
      <c r="E339">
        <v>1</v>
      </c>
      <c r="F339" s="20">
        <v>1</v>
      </c>
      <c r="G339" s="20">
        <v>1</v>
      </c>
      <c r="H339" s="20">
        <v>0</v>
      </c>
      <c r="I339" s="20">
        <v>0</v>
      </c>
      <c r="J339" s="18">
        <v>45108</v>
      </c>
      <c r="K339">
        <f t="shared" si="16"/>
        <v>7</v>
      </c>
      <c r="L339">
        <f t="shared" si="17"/>
        <v>2023</v>
      </c>
    </row>
    <row r="340" spans="1:12">
      <c r="A340" t="s">
        <v>40</v>
      </c>
      <c r="B340" t="s">
        <v>42</v>
      </c>
      <c r="C340" t="s">
        <v>22</v>
      </c>
      <c r="E340">
        <v>1</v>
      </c>
      <c r="F340" s="20">
        <v>1</v>
      </c>
      <c r="G340" s="20">
        <v>1</v>
      </c>
      <c r="H340" s="20">
        <v>0</v>
      </c>
      <c r="I340" s="20">
        <v>0</v>
      </c>
      <c r="J340" s="18">
        <v>45108</v>
      </c>
      <c r="K340">
        <f t="shared" si="16"/>
        <v>7</v>
      </c>
      <c r="L340">
        <f t="shared" si="17"/>
        <v>2023</v>
      </c>
    </row>
    <row r="341" spans="1:12">
      <c r="A341" t="s">
        <v>34</v>
      </c>
      <c r="B341" t="s">
        <v>42</v>
      </c>
      <c r="C341" t="s">
        <v>23</v>
      </c>
      <c r="E341">
        <v>1</v>
      </c>
      <c r="F341" s="20">
        <v>1</v>
      </c>
      <c r="G341" s="20">
        <v>1</v>
      </c>
      <c r="H341" s="20">
        <v>0</v>
      </c>
      <c r="I341" s="20">
        <v>0</v>
      </c>
      <c r="J341" s="18">
        <v>45108</v>
      </c>
      <c r="K341">
        <f t="shared" si="16"/>
        <v>7</v>
      </c>
      <c r="L341">
        <f t="shared" si="17"/>
        <v>2023</v>
      </c>
    </row>
    <row r="342" spans="1:12">
      <c r="A342" t="s">
        <v>36</v>
      </c>
      <c r="B342" t="s">
        <v>42</v>
      </c>
      <c r="C342" t="s">
        <v>23</v>
      </c>
      <c r="E342">
        <v>1</v>
      </c>
      <c r="F342" s="20">
        <v>1</v>
      </c>
      <c r="G342" s="20">
        <v>1</v>
      </c>
      <c r="H342" s="20">
        <v>0</v>
      </c>
      <c r="I342" s="20">
        <v>0</v>
      </c>
      <c r="J342" s="18">
        <v>45108</v>
      </c>
      <c r="K342">
        <f t="shared" si="16"/>
        <v>7</v>
      </c>
      <c r="L342">
        <f t="shared" si="17"/>
        <v>2023</v>
      </c>
    </row>
    <row r="343" spans="1:12">
      <c r="A343" t="s">
        <v>38</v>
      </c>
      <c r="B343" t="s">
        <v>42</v>
      </c>
      <c r="C343" t="s">
        <v>23</v>
      </c>
      <c r="E343">
        <v>1</v>
      </c>
      <c r="F343" s="20">
        <v>1</v>
      </c>
      <c r="G343" s="20">
        <v>1</v>
      </c>
      <c r="H343" s="20">
        <v>0</v>
      </c>
      <c r="I343" s="20">
        <v>0</v>
      </c>
      <c r="J343" s="18">
        <v>45108</v>
      </c>
      <c r="K343">
        <f t="shared" si="16"/>
        <v>7</v>
      </c>
      <c r="L343">
        <f t="shared" si="17"/>
        <v>2023</v>
      </c>
    </row>
    <row r="344" spans="1:12">
      <c r="A344" t="s">
        <v>40</v>
      </c>
      <c r="B344" t="s">
        <v>42</v>
      </c>
      <c r="C344" t="s">
        <v>23</v>
      </c>
      <c r="E344">
        <v>1</v>
      </c>
      <c r="F344" s="20">
        <v>1</v>
      </c>
      <c r="G344" s="20">
        <v>1</v>
      </c>
      <c r="H344" s="20">
        <v>0</v>
      </c>
      <c r="I344" s="20">
        <v>0</v>
      </c>
      <c r="J344" s="18">
        <v>45108</v>
      </c>
      <c r="K344">
        <f t="shared" si="16"/>
        <v>7</v>
      </c>
      <c r="L344">
        <f t="shared" si="17"/>
        <v>2023</v>
      </c>
    </row>
    <row r="345" spans="1:12">
      <c r="A345" t="s">
        <v>34</v>
      </c>
      <c r="B345" t="s">
        <v>43</v>
      </c>
      <c r="C345" t="s">
        <v>19</v>
      </c>
      <c r="E345">
        <v>1</v>
      </c>
      <c r="F345" s="20">
        <v>10</v>
      </c>
      <c r="G345" s="20">
        <v>10</v>
      </c>
      <c r="H345" s="20">
        <v>0</v>
      </c>
      <c r="I345" s="20">
        <v>0</v>
      </c>
      <c r="J345" s="18">
        <v>45108</v>
      </c>
      <c r="K345">
        <f t="shared" si="16"/>
        <v>7</v>
      </c>
      <c r="L345">
        <f t="shared" si="17"/>
        <v>2023</v>
      </c>
    </row>
    <row r="346" spans="1:12">
      <c r="A346" t="s">
        <v>36</v>
      </c>
      <c r="B346" t="s">
        <v>43</v>
      </c>
      <c r="C346" t="s">
        <v>19</v>
      </c>
      <c r="E346">
        <v>1</v>
      </c>
      <c r="F346" s="20">
        <v>1</v>
      </c>
      <c r="G346" s="20">
        <v>1</v>
      </c>
      <c r="H346" s="20">
        <v>0</v>
      </c>
      <c r="I346" s="20">
        <v>0</v>
      </c>
      <c r="J346" s="18">
        <v>45108</v>
      </c>
      <c r="K346">
        <f t="shared" si="16"/>
        <v>7</v>
      </c>
      <c r="L346">
        <f t="shared" si="17"/>
        <v>2023</v>
      </c>
    </row>
    <row r="347" spans="1:12">
      <c r="A347" t="s">
        <v>34</v>
      </c>
      <c r="B347" t="s">
        <v>43</v>
      </c>
      <c r="C347" t="s">
        <v>20</v>
      </c>
      <c r="E347">
        <v>1</v>
      </c>
      <c r="F347" s="20">
        <v>5</v>
      </c>
      <c r="G347" s="20">
        <v>5</v>
      </c>
      <c r="H347" s="20">
        <v>0</v>
      </c>
      <c r="I347" s="20">
        <v>0</v>
      </c>
      <c r="J347" s="18">
        <v>45108</v>
      </c>
      <c r="K347">
        <f t="shared" si="16"/>
        <v>7</v>
      </c>
      <c r="L347">
        <f t="shared" si="17"/>
        <v>2023</v>
      </c>
    </row>
    <row r="348" spans="1:12">
      <c r="A348" t="s">
        <v>36</v>
      </c>
      <c r="B348" t="s">
        <v>43</v>
      </c>
      <c r="C348" t="s">
        <v>20</v>
      </c>
      <c r="E348">
        <v>1</v>
      </c>
      <c r="F348" s="20">
        <v>1</v>
      </c>
      <c r="G348" s="20">
        <v>1</v>
      </c>
      <c r="H348" s="20">
        <v>0</v>
      </c>
      <c r="I348" s="20">
        <v>0</v>
      </c>
      <c r="J348" s="18">
        <v>45108</v>
      </c>
      <c r="K348">
        <f t="shared" si="16"/>
        <v>7</v>
      </c>
      <c r="L348">
        <f t="shared" si="17"/>
        <v>2023</v>
      </c>
    </row>
    <row r="349" spans="1:12">
      <c r="A349" t="s">
        <v>34</v>
      </c>
      <c r="B349" t="s">
        <v>43</v>
      </c>
      <c r="C349" t="s">
        <v>21</v>
      </c>
      <c r="E349">
        <v>1</v>
      </c>
      <c r="F349" s="20">
        <v>5</v>
      </c>
      <c r="G349" s="20">
        <v>5</v>
      </c>
      <c r="H349" s="20">
        <v>0</v>
      </c>
      <c r="I349" s="20">
        <v>0</v>
      </c>
      <c r="J349" s="18">
        <v>45108</v>
      </c>
      <c r="K349">
        <f t="shared" si="16"/>
        <v>7</v>
      </c>
      <c r="L349">
        <f t="shared" si="17"/>
        <v>2023</v>
      </c>
    </row>
    <row r="350" spans="1:12">
      <c r="A350" t="s">
        <v>36</v>
      </c>
      <c r="B350" t="s">
        <v>43</v>
      </c>
      <c r="C350" t="s">
        <v>21</v>
      </c>
      <c r="E350">
        <v>1</v>
      </c>
      <c r="F350" s="20">
        <v>1</v>
      </c>
      <c r="G350" s="20">
        <v>1</v>
      </c>
      <c r="H350" s="20">
        <v>0</v>
      </c>
      <c r="I350" s="20">
        <v>0</v>
      </c>
      <c r="J350" s="18">
        <v>45108</v>
      </c>
      <c r="K350">
        <f t="shared" si="16"/>
        <v>7</v>
      </c>
      <c r="L350">
        <f t="shared" si="17"/>
        <v>2023</v>
      </c>
    </row>
    <row r="351" spans="1:12">
      <c r="A351" t="s">
        <v>34</v>
      </c>
      <c r="B351" t="s">
        <v>44</v>
      </c>
      <c r="C351" t="s">
        <v>19</v>
      </c>
      <c r="E351">
        <v>1</v>
      </c>
      <c r="F351" s="20">
        <v>50</v>
      </c>
      <c r="G351" s="20">
        <v>50</v>
      </c>
      <c r="H351" s="20">
        <v>100</v>
      </c>
      <c r="I351" s="20">
        <v>100</v>
      </c>
      <c r="J351" s="18">
        <v>45108</v>
      </c>
      <c r="K351">
        <f t="shared" si="16"/>
        <v>7</v>
      </c>
      <c r="L351">
        <f t="shared" si="17"/>
        <v>2023</v>
      </c>
    </row>
    <row r="352" spans="1:12">
      <c r="A352" t="s">
        <v>36</v>
      </c>
      <c r="B352" t="s">
        <v>44</v>
      </c>
      <c r="C352" t="s">
        <v>19</v>
      </c>
      <c r="E352">
        <v>1</v>
      </c>
      <c r="F352" s="20">
        <v>25</v>
      </c>
      <c r="G352" s="20">
        <v>25</v>
      </c>
      <c r="H352" s="20">
        <v>100</v>
      </c>
      <c r="I352" s="20">
        <v>100</v>
      </c>
      <c r="J352" s="18">
        <v>45108</v>
      </c>
      <c r="K352">
        <f t="shared" si="16"/>
        <v>7</v>
      </c>
      <c r="L352">
        <f t="shared" si="17"/>
        <v>2023</v>
      </c>
    </row>
    <row r="353" spans="1:12">
      <c r="A353" t="s">
        <v>34</v>
      </c>
      <c r="B353" t="s">
        <v>44</v>
      </c>
      <c r="C353" t="s">
        <v>20</v>
      </c>
      <c r="E353">
        <v>1</v>
      </c>
      <c r="F353" s="20">
        <v>25</v>
      </c>
      <c r="G353" s="20">
        <v>25</v>
      </c>
      <c r="H353" s="20">
        <v>50</v>
      </c>
      <c r="I353" s="20">
        <v>50</v>
      </c>
      <c r="J353" s="18">
        <v>45108</v>
      </c>
      <c r="K353">
        <f t="shared" si="16"/>
        <v>7</v>
      </c>
      <c r="L353">
        <f t="shared" si="17"/>
        <v>2023</v>
      </c>
    </row>
    <row r="354" spans="1:12">
      <c r="A354" t="s">
        <v>36</v>
      </c>
      <c r="B354" t="s">
        <v>44</v>
      </c>
      <c r="C354" t="s">
        <v>20</v>
      </c>
      <c r="E354">
        <v>1</v>
      </c>
      <c r="F354" s="20">
        <v>15</v>
      </c>
      <c r="G354" s="20">
        <v>15</v>
      </c>
      <c r="H354" s="20">
        <v>50</v>
      </c>
      <c r="I354" s="20">
        <v>50</v>
      </c>
      <c r="J354" s="18">
        <v>45108</v>
      </c>
      <c r="K354">
        <f t="shared" si="16"/>
        <v>7</v>
      </c>
      <c r="L354">
        <f t="shared" si="17"/>
        <v>2023</v>
      </c>
    </row>
    <row r="355" spans="1:12">
      <c r="A355" t="s">
        <v>34</v>
      </c>
      <c r="B355" t="s">
        <v>44</v>
      </c>
      <c r="C355" t="s">
        <v>21</v>
      </c>
      <c r="E355">
        <v>1</v>
      </c>
      <c r="F355" s="20">
        <v>10</v>
      </c>
      <c r="G355" s="20">
        <v>10</v>
      </c>
      <c r="H355" s="20">
        <v>25</v>
      </c>
      <c r="I355" s="20">
        <v>25</v>
      </c>
      <c r="J355" s="18">
        <v>45108</v>
      </c>
      <c r="K355">
        <f t="shared" si="16"/>
        <v>7</v>
      </c>
      <c r="L355">
        <f t="shared" si="17"/>
        <v>2023</v>
      </c>
    </row>
    <row r="356" spans="1:12">
      <c r="A356" t="s">
        <v>34</v>
      </c>
      <c r="B356" t="s">
        <v>45</v>
      </c>
      <c r="C356" t="s">
        <v>19</v>
      </c>
      <c r="E356">
        <v>1</v>
      </c>
      <c r="F356" s="20">
        <v>50</v>
      </c>
      <c r="G356" s="20">
        <v>50</v>
      </c>
      <c r="H356" s="20">
        <v>100</v>
      </c>
      <c r="I356" s="20">
        <v>100</v>
      </c>
      <c r="J356" s="18">
        <v>45108</v>
      </c>
      <c r="K356">
        <f t="shared" si="16"/>
        <v>7</v>
      </c>
      <c r="L356">
        <f t="shared" si="17"/>
        <v>2023</v>
      </c>
    </row>
    <row r="357" spans="1:12">
      <c r="A357" t="s">
        <v>36</v>
      </c>
      <c r="B357" t="s">
        <v>45</v>
      </c>
      <c r="C357" t="s">
        <v>19</v>
      </c>
      <c r="E357">
        <v>1</v>
      </c>
      <c r="F357" s="20">
        <v>25</v>
      </c>
      <c r="G357" s="20">
        <v>25</v>
      </c>
      <c r="H357" s="20">
        <v>100</v>
      </c>
      <c r="I357" s="20">
        <v>100</v>
      </c>
      <c r="J357" s="18">
        <v>45108</v>
      </c>
      <c r="K357">
        <f t="shared" si="16"/>
        <v>7</v>
      </c>
      <c r="L357">
        <f t="shared" si="17"/>
        <v>2023</v>
      </c>
    </row>
    <row r="358" spans="1:12">
      <c r="A358" t="s">
        <v>34</v>
      </c>
      <c r="B358" t="s">
        <v>45</v>
      </c>
      <c r="C358" t="s">
        <v>20</v>
      </c>
      <c r="E358">
        <v>1</v>
      </c>
      <c r="F358" s="20">
        <v>25</v>
      </c>
      <c r="G358" s="20">
        <v>25</v>
      </c>
      <c r="H358" s="20">
        <v>50</v>
      </c>
      <c r="I358" s="20">
        <v>50</v>
      </c>
      <c r="J358" s="18">
        <v>45108</v>
      </c>
      <c r="K358">
        <f t="shared" si="16"/>
        <v>7</v>
      </c>
      <c r="L358">
        <f t="shared" si="17"/>
        <v>2023</v>
      </c>
    </row>
    <row r="359" spans="1:12">
      <c r="A359" t="s">
        <v>36</v>
      </c>
      <c r="B359" t="s">
        <v>45</v>
      </c>
      <c r="C359" t="s">
        <v>20</v>
      </c>
      <c r="E359">
        <v>1</v>
      </c>
      <c r="F359" s="20">
        <v>15</v>
      </c>
      <c r="G359" s="20">
        <v>15</v>
      </c>
      <c r="H359" s="20">
        <v>50</v>
      </c>
      <c r="I359" s="20">
        <v>50</v>
      </c>
      <c r="J359" s="18">
        <v>45108</v>
      </c>
      <c r="K359">
        <f t="shared" si="16"/>
        <v>7</v>
      </c>
      <c r="L359">
        <f t="shared" si="17"/>
        <v>2023</v>
      </c>
    </row>
    <row r="360" spans="1:12">
      <c r="A360" t="s">
        <v>34</v>
      </c>
      <c r="B360" t="s">
        <v>45</v>
      </c>
      <c r="C360" t="s">
        <v>21</v>
      </c>
      <c r="E360">
        <v>1</v>
      </c>
      <c r="F360" s="20">
        <v>10</v>
      </c>
      <c r="G360" s="20">
        <v>10</v>
      </c>
      <c r="H360" s="20">
        <v>25</v>
      </c>
      <c r="I360" s="20">
        <v>25</v>
      </c>
      <c r="J360" s="18">
        <v>45108</v>
      </c>
      <c r="K360">
        <f t="shared" si="16"/>
        <v>7</v>
      </c>
      <c r="L360">
        <f t="shared" si="17"/>
        <v>2023</v>
      </c>
    </row>
    <row r="361" spans="1:12">
      <c r="A361" t="s">
        <v>34</v>
      </c>
      <c r="B361" t="s">
        <v>40</v>
      </c>
      <c r="C361" t="s">
        <v>21</v>
      </c>
      <c r="E361">
        <v>1</v>
      </c>
      <c r="F361" s="20">
        <v>100</v>
      </c>
      <c r="G361" s="20">
        <v>100</v>
      </c>
      <c r="H361" s="20">
        <v>250</v>
      </c>
      <c r="I361" s="20">
        <v>250</v>
      </c>
      <c r="J361" s="18">
        <v>45108</v>
      </c>
      <c r="K361">
        <f t="shared" si="16"/>
        <v>7</v>
      </c>
      <c r="L361">
        <f t="shared" si="17"/>
        <v>2023</v>
      </c>
    </row>
    <row r="362" spans="1:12">
      <c r="A362" t="s">
        <v>38</v>
      </c>
      <c r="B362" t="s">
        <v>46</v>
      </c>
      <c r="C362" t="s">
        <v>19</v>
      </c>
      <c r="E362">
        <v>1</v>
      </c>
      <c r="F362" s="20">
        <v>150</v>
      </c>
      <c r="G362" s="20">
        <v>150</v>
      </c>
      <c r="H362" s="20">
        <v>50</v>
      </c>
      <c r="I362" s="20">
        <v>50</v>
      </c>
      <c r="J362" s="18">
        <v>45108</v>
      </c>
      <c r="K362">
        <f t="shared" si="16"/>
        <v>7</v>
      </c>
      <c r="L362">
        <f t="shared" si="17"/>
        <v>2023</v>
      </c>
    </row>
    <row r="363" spans="1:12">
      <c r="A363" t="s">
        <v>38</v>
      </c>
      <c r="B363" t="s">
        <v>46</v>
      </c>
      <c r="C363" t="s">
        <v>20</v>
      </c>
      <c r="E363">
        <v>1</v>
      </c>
      <c r="F363" s="20">
        <v>50</v>
      </c>
      <c r="G363" s="20">
        <v>50</v>
      </c>
      <c r="H363" s="20">
        <v>25</v>
      </c>
      <c r="I363" s="20">
        <v>25</v>
      </c>
      <c r="J363" s="18">
        <v>45108</v>
      </c>
      <c r="K363">
        <f t="shared" si="16"/>
        <v>7</v>
      </c>
      <c r="L363">
        <f t="shared" si="17"/>
        <v>2023</v>
      </c>
    </row>
    <row r="364" spans="1:12">
      <c r="A364" t="s">
        <v>34</v>
      </c>
      <c r="B364" t="s">
        <v>47</v>
      </c>
      <c r="C364" t="s">
        <v>19</v>
      </c>
      <c r="E364">
        <v>1</v>
      </c>
      <c r="F364" s="20">
        <v>150</v>
      </c>
      <c r="G364" s="20">
        <v>150</v>
      </c>
      <c r="H364" s="20">
        <v>250</v>
      </c>
      <c r="I364" s="20">
        <v>250</v>
      </c>
      <c r="J364" s="18">
        <v>45108</v>
      </c>
      <c r="K364">
        <f t="shared" si="16"/>
        <v>7</v>
      </c>
      <c r="L364">
        <f t="shared" si="17"/>
        <v>2023</v>
      </c>
    </row>
    <row r="365" spans="1:12">
      <c r="A365" t="s">
        <v>38</v>
      </c>
      <c r="B365" t="s">
        <v>47</v>
      </c>
      <c r="C365" t="s">
        <v>19</v>
      </c>
      <c r="E365">
        <v>1</v>
      </c>
      <c r="F365" s="20">
        <v>150</v>
      </c>
      <c r="G365" s="20">
        <v>150</v>
      </c>
      <c r="H365" s="20">
        <v>250</v>
      </c>
      <c r="I365" s="20">
        <v>250</v>
      </c>
      <c r="J365" s="18">
        <v>45108</v>
      </c>
      <c r="K365">
        <f t="shared" si="16"/>
        <v>7</v>
      </c>
      <c r="L365">
        <f t="shared" si="17"/>
        <v>2023</v>
      </c>
    </row>
    <row r="366" spans="1:12">
      <c r="A366" t="s">
        <v>34</v>
      </c>
      <c r="B366" t="s">
        <v>47</v>
      </c>
      <c r="C366" t="s">
        <v>20</v>
      </c>
      <c r="E366">
        <v>1</v>
      </c>
      <c r="F366" s="20">
        <v>50</v>
      </c>
      <c r="G366" s="20">
        <v>50</v>
      </c>
      <c r="H366" s="20">
        <v>100</v>
      </c>
      <c r="I366" s="20">
        <v>100</v>
      </c>
      <c r="J366" s="18">
        <v>45108</v>
      </c>
      <c r="K366">
        <f t="shared" si="16"/>
        <v>7</v>
      </c>
      <c r="L366">
        <f t="shared" si="17"/>
        <v>2023</v>
      </c>
    </row>
    <row r="367" spans="1:12">
      <c r="A367" t="s">
        <v>38</v>
      </c>
      <c r="B367" t="s">
        <v>47</v>
      </c>
      <c r="C367" t="s">
        <v>20</v>
      </c>
      <c r="E367">
        <v>1</v>
      </c>
      <c r="F367" s="20">
        <v>50</v>
      </c>
      <c r="G367" s="20">
        <v>50</v>
      </c>
      <c r="H367" s="20">
        <v>100</v>
      </c>
      <c r="I367" s="20">
        <v>100</v>
      </c>
      <c r="J367" s="18">
        <v>45108</v>
      </c>
      <c r="K367">
        <f t="shared" si="16"/>
        <v>7</v>
      </c>
      <c r="L367">
        <f t="shared" si="17"/>
        <v>2023</v>
      </c>
    </row>
    <row r="368" spans="1:12">
      <c r="A368" t="s">
        <v>34</v>
      </c>
      <c r="B368" t="s">
        <v>35</v>
      </c>
      <c r="C368" t="s">
        <v>19</v>
      </c>
      <c r="E368">
        <v>1</v>
      </c>
      <c r="F368" s="20">
        <v>50</v>
      </c>
      <c r="G368" s="20">
        <v>50</v>
      </c>
      <c r="H368" s="20">
        <v>5</v>
      </c>
      <c r="I368" s="20">
        <v>5</v>
      </c>
      <c r="J368" s="18">
        <v>45474</v>
      </c>
      <c r="K368">
        <f>+MONTH(J368)</f>
        <v>7</v>
      </c>
      <c r="L368">
        <f>+YEAR(J368)</f>
        <v>2024</v>
      </c>
    </row>
    <row r="369" spans="1:12">
      <c r="A369" t="s">
        <v>34</v>
      </c>
      <c r="B369" t="s">
        <v>35</v>
      </c>
      <c r="C369" t="s">
        <v>20</v>
      </c>
      <c r="E369">
        <v>1</v>
      </c>
      <c r="F369" s="20">
        <v>10</v>
      </c>
      <c r="G369" s="20">
        <v>10</v>
      </c>
      <c r="H369" s="20">
        <v>10</v>
      </c>
      <c r="I369" s="20">
        <v>10</v>
      </c>
      <c r="J369" s="18">
        <v>45474</v>
      </c>
      <c r="K369">
        <f t="shared" ref="K369:K428" si="18">+MONTH(J369)</f>
        <v>7</v>
      </c>
      <c r="L369">
        <f t="shared" ref="L369:L428" si="19">+YEAR(J369)</f>
        <v>2024</v>
      </c>
    </row>
    <row r="370" spans="1:12">
      <c r="A370" t="s">
        <v>34</v>
      </c>
      <c r="B370" t="s">
        <v>35</v>
      </c>
      <c r="C370" t="s">
        <v>21</v>
      </c>
      <c r="E370">
        <v>1</v>
      </c>
      <c r="F370" s="20">
        <v>5</v>
      </c>
      <c r="G370" s="20">
        <v>5</v>
      </c>
      <c r="H370" s="20">
        <v>0</v>
      </c>
      <c r="I370" s="20">
        <v>0</v>
      </c>
      <c r="J370" s="18">
        <v>45474</v>
      </c>
      <c r="K370">
        <f t="shared" si="18"/>
        <v>7</v>
      </c>
      <c r="L370">
        <f t="shared" si="19"/>
        <v>2024</v>
      </c>
    </row>
    <row r="371" spans="1:12">
      <c r="A371" t="s">
        <v>34</v>
      </c>
      <c r="B371" t="s">
        <v>35</v>
      </c>
      <c r="C371" t="s">
        <v>22</v>
      </c>
      <c r="E371">
        <v>1</v>
      </c>
      <c r="F371" s="20">
        <v>1</v>
      </c>
      <c r="G371" s="20">
        <v>1</v>
      </c>
      <c r="H371" s="20">
        <v>0</v>
      </c>
      <c r="I371" s="20">
        <v>0</v>
      </c>
      <c r="J371" s="18">
        <v>45474</v>
      </c>
      <c r="K371">
        <f t="shared" si="18"/>
        <v>7</v>
      </c>
      <c r="L371">
        <f t="shared" si="19"/>
        <v>2024</v>
      </c>
    </row>
    <row r="372" spans="1:12">
      <c r="A372" t="s">
        <v>34</v>
      </c>
      <c r="B372" t="s">
        <v>35</v>
      </c>
      <c r="C372" t="s">
        <v>23</v>
      </c>
      <c r="E372">
        <v>1</v>
      </c>
      <c r="F372" s="20">
        <v>1</v>
      </c>
      <c r="G372" s="20">
        <v>1</v>
      </c>
      <c r="H372" s="20">
        <v>0</v>
      </c>
      <c r="I372" s="20">
        <v>0</v>
      </c>
      <c r="J372" s="18">
        <v>45474</v>
      </c>
      <c r="K372">
        <f t="shared" si="18"/>
        <v>7</v>
      </c>
      <c r="L372">
        <f t="shared" si="19"/>
        <v>2024</v>
      </c>
    </row>
    <row r="373" spans="1:12">
      <c r="A373" t="s">
        <v>34</v>
      </c>
      <c r="B373" t="s">
        <v>37</v>
      </c>
      <c r="C373" t="s">
        <v>19</v>
      </c>
      <c r="E373">
        <v>1</v>
      </c>
      <c r="F373" s="20">
        <v>150</v>
      </c>
      <c r="G373" s="20">
        <v>150</v>
      </c>
      <c r="H373" s="20">
        <v>5000</v>
      </c>
      <c r="I373" s="20">
        <v>5000</v>
      </c>
      <c r="J373" s="18">
        <v>45474</v>
      </c>
      <c r="K373">
        <f t="shared" si="18"/>
        <v>7</v>
      </c>
      <c r="L373">
        <f t="shared" si="19"/>
        <v>2024</v>
      </c>
    </row>
    <row r="374" spans="1:12">
      <c r="A374" t="s">
        <v>34</v>
      </c>
      <c r="B374" t="s">
        <v>37</v>
      </c>
      <c r="C374" t="s">
        <v>20</v>
      </c>
      <c r="E374">
        <v>1</v>
      </c>
      <c r="F374" s="20">
        <v>50</v>
      </c>
      <c r="G374" s="20">
        <v>50</v>
      </c>
      <c r="H374" s="20">
        <v>1000</v>
      </c>
      <c r="I374" s="20">
        <v>1000</v>
      </c>
      <c r="J374" s="18">
        <v>45474</v>
      </c>
      <c r="K374">
        <f t="shared" si="18"/>
        <v>7</v>
      </c>
      <c r="L374">
        <f t="shared" si="19"/>
        <v>2024</v>
      </c>
    </row>
    <row r="375" spans="1:12">
      <c r="A375" t="s">
        <v>34</v>
      </c>
      <c r="B375" t="s">
        <v>37</v>
      </c>
      <c r="C375" t="s">
        <v>21</v>
      </c>
      <c r="E375">
        <v>1</v>
      </c>
      <c r="F375" s="20">
        <v>10</v>
      </c>
      <c r="G375" s="20">
        <v>10</v>
      </c>
      <c r="H375" s="20">
        <v>50</v>
      </c>
      <c r="I375" s="20">
        <v>50</v>
      </c>
      <c r="J375" s="18">
        <v>45474</v>
      </c>
      <c r="K375">
        <f t="shared" si="18"/>
        <v>7</v>
      </c>
      <c r="L375">
        <f t="shared" si="19"/>
        <v>2024</v>
      </c>
    </row>
    <row r="376" spans="1:12">
      <c r="A376" t="s">
        <v>34</v>
      </c>
      <c r="B376" t="s">
        <v>37</v>
      </c>
      <c r="C376" t="s">
        <v>22</v>
      </c>
      <c r="E376">
        <v>1</v>
      </c>
      <c r="F376" s="20">
        <v>1</v>
      </c>
      <c r="G376" s="20">
        <v>1</v>
      </c>
      <c r="H376" s="20">
        <v>5</v>
      </c>
      <c r="I376" s="20">
        <v>5</v>
      </c>
      <c r="J376" s="18">
        <v>45474</v>
      </c>
      <c r="K376">
        <f t="shared" si="18"/>
        <v>7</v>
      </c>
      <c r="L376">
        <f t="shared" si="19"/>
        <v>2024</v>
      </c>
    </row>
    <row r="377" spans="1:12">
      <c r="A377" t="s">
        <v>34</v>
      </c>
      <c r="B377" t="s">
        <v>37</v>
      </c>
      <c r="C377" t="s">
        <v>23</v>
      </c>
      <c r="E377">
        <v>1</v>
      </c>
      <c r="F377" s="20">
        <v>1</v>
      </c>
      <c r="G377" s="20">
        <v>1</v>
      </c>
      <c r="H377" s="20">
        <v>5</v>
      </c>
      <c r="I377" s="20">
        <v>5</v>
      </c>
      <c r="J377" s="18">
        <v>45474</v>
      </c>
      <c r="K377">
        <f t="shared" si="18"/>
        <v>7</v>
      </c>
      <c r="L377">
        <f t="shared" si="19"/>
        <v>2024</v>
      </c>
    </row>
    <row r="378" spans="1:12">
      <c r="A378" t="s">
        <v>34</v>
      </c>
      <c r="B378" t="s">
        <v>39</v>
      </c>
      <c r="C378" t="s">
        <v>19</v>
      </c>
      <c r="E378">
        <v>1</v>
      </c>
      <c r="F378" s="20">
        <v>50</v>
      </c>
      <c r="G378" s="20">
        <v>50</v>
      </c>
      <c r="H378" s="20">
        <v>1000</v>
      </c>
      <c r="I378" s="20">
        <v>1000</v>
      </c>
      <c r="J378" s="18">
        <v>45474</v>
      </c>
      <c r="K378">
        <f t="shared" si="18"/>
        <v>7</v>
      </c>
      <c r="L378">
        <f t="shared" si="19"/>
        <v>2024</v>
      </c>
    </row>
    <row r="379" spans="1:12">
      <c r="A379" t="s">
        <v>34</v>
      </c>
      <c r="B379" t="s">
        <v>39</v>
      </c>
      <c r="C379" t="s">
        <v>20</v>
      </c>
      <c r="E379">
        <v>1</v>
      </c>
      <c r="F379" s="20">
        <v>25</v>
      </c>
      <c r="G379" s="20">
        <v>25</v>
      </c>
      <c r="H379" s="20">
        <v>250</v>
      </c>
      <c r="I379" s="20">
        <v>250</v>
      </c>
      <c r="J379" s="18">
        <v>45474</v>
      </c>
      <c r="K379">
        <f t="shared" si="18"/>
        <v>7</v>
      </c>
      <c r="L379">
        <f t="shared" si="19"/>
        <v>2024</v>
      </c>
    </row>
    <row r="380" spans="1:12">
      <c r="A380" t="s">
        <v>34</v>
      </c>
      <c r="B380" t="s">
        <v>39</v>
      </c>
      <c r="C380" t="s">
        <v>21</v>
      </c>
      <c r="E380">
        <v>1</v>
      </c>
      <c r="F380" s="20">
        <v>5</v>
      </c>
      <c r="G380" s="20">
        <v>5</v>
      </c>
      <c r="H380" s="20">
        <v>5</v>
      </c>
      <c r="I380" s="20">
        <v>5</v>
      </c>
      <c r="J380" s="18">
        <v>45474</v>
      </c>
      <c r="K380">
        <f t="shared" si="18"/>
        <v>7</v>
      </c>
      <c r="L380">
        <f t="shared" si="19"/>
        <v>2024</v>
      </c>
    </row>
    <row r="381" spans="1:12">
      <c r="A381" t="s">
        <v>34</v>
      </c>
      <c r="B381" t="s">
        <v>41</v>
      </c>
      <c r="C381" t="s">
        <v>19</v>
      </c>
      <c r="E381">
        <v>1</v>
      </c>
      <c r="F381" s="20">
        <v>50</v>
      </c>
      <c r="G381" s="20">
        <v>50</v>
      </c>
      <c r="H381" s="20">
        <v>20</v>
      </c>
      <c r="I381" s="20">
        <v>20</v>
      </c>
      <c r="J381" s="18">
        <v>45474</v>
      </c>
      <c r="K381">
        <f t="shared" si="18"/>
        <v>7</v>
      </c>
      <c r="L381">
        <f t="shared" si="19"/>
        <v>2024</v>
      </c>
    </row>
    <row r="382" spans="1:12">
      <c r="A382" t="s">
        <v>36</v>
      </c>
      <c r="B382" t="s">
        <v>41</v>
      </c>
      <c r="C382" t="s">
        <v>19</v>
      </c>
      <c r="E382">
        <v>1</v>
      </c>
      <c r="F382" s="20">
        <v>150</v>
      </c>
      <c r="G382" s="20">
        <v>150</v>
      </c>
      <c r="H382" s="20">
        <v>10</v>
      </c>
      <c r="I382" s="20">
        <v>10</v>
      </c>
      <c r="J382" s="18">
        <v>45474</v>
      </c>
      <c r="K382">
        <f t="shared" si="18"/>
        <v>7</v>
      </c>
      <c r="L382">
        <f t="shared" si="19"/>
        <v>2024</v>
      </c>
    </row>
    <row r="383" spans="1:12">
      <c r="A383" t="s">
        <v>34</v>
      </c>
      <c r="B383" t="s">
        <v>41</v>
      </c>
      <c r="C383" t="s">
        <v>20</v>
      </c>
      <c r="E383">
        <v>1</v>
      </c>
      <c r="F383" s="20">
        <v>25</v>
      </c>
      <c r="G383" s="20">
        <v>25</v>
      </c>
      <c r="H383" s="20">
        <v>10</v>
      </c>
      <c r="I383" s="20">
        <v>10</v>
      </c>
      <c r="J383" s="18">
        <v>45474</v>
      </c>
      <c r="K383">
        <f t="shared" si="18"/>
        <v>7</v>
      </c>
      <c r="L383">
        <f t="shared" si="19"/>
        <v>2024</v>
      </c>
    </row>
    <row r="384" spans="1:12">
      <c r="A384" t="s">
        <v>36</v>
      </c>
      <c r="B384" t="s">
        <v>41</v>
      </c>
      <c r="C384" t="s">
        <v>20</v>
      </c>
      <c r="E384">
        <v>1</v>
      </c>
      <c r="F384" s="20">
        <v>30</v>
      </c>
      <c r="G384" s="20">
        <v>30</v>
      </c>
      <c r="H384" s="20">
        <v>5</v>
      </c>
      <c r="I384" s="20">
        <v>5</v>
      </c>
      <c r="J384" s="18">
        <v>45474</v>
      </c>
      <c r="K384">
        <f t="shared" si="18"/>
        <v>7</v>
      </c>
      <c r="L384">
        <f t="shared" si="19"/>
        <v>2024</v>
      </c>
    </row>
    <row r="385" spans="1:12">
      <c r="A385" t="s">
        <v>34</v>
      </c>
      <c r="B385" t="s">
        <v>41</v>
      </c>
      <c r="C385" t="s">
        <v>21</v>
      </c>
      <c r="E385">
        <v>1</v>
      </c>
      <c r="F385" s="20">
        <v>10</v>
      </c>
      <c r="G385" s="20">
        <v>10</v>
      </c>
      <c r="H385" s="20">
        <v>5</v>
      </c>
      <c r="I385" s="20">
        <v>5</v>
      </c>
      <c r="J385" s="18">
        <v>45474</v>
      </c>
      <c r="K385">
        <f t="shared" si="18"/>
        <v>7</v>
      </c>
      <c r="L385">
        <f t="shared" si="19"/>
        <v>2024</v>
      </c>
    </row>
    <row r="386" spans="1:12">
      <c r="A386" t="s">
        <v>34</v>
      </c>
      <c r="B386" t="s">
        <v>42</v>
      </c>
      <c r="C386" t="s">
        <v>19</v>
      </c>
      <c r="E386">
        <v>1</v>
      </c>
      <c r="F386" s="20">
        <v>1</v>
      </c>
      <c r="G386" s="20">
        <v>1</v>
      </c>
      <c r="H386" s="20">
        <v>0</v>
      </c>
      <c r="I386" s="20">
        <v>0</v>
      </c>
      <c r="J386" s="18">
        <v>45474</v>
      </c>
      <c r="K386">
        <f t="shared" si="18"/>
        <v>7</v>
      </c>
      <c r="L386">
        <f t="shared" si="19"/>
        <v>2024</v>
      </c>
    </row>
    <row r="387" spans="1:12">
      <c r="A387" t="s">
        <v>36</v>
      </c>
      <c r="B387" t="s">
        <v>42</v>
      </c>
      <c r="C387" t="s">
        <v>19</v>
      </c>
      <c r="E387">
        <v>1</v>
      </c>
      <c r="F387" s="20">
        <v>1</v>
      </c>
      <c r="G387" s="20">
        <v>1</v>
      </c>
      <c r="H387" s="20">
        <v>0</v>
      </c>
      <c r="I387" s="20">
        <v>0</v>
      </c>
      <c r="J387" s="18">
        <v>45474</v>
      </c>
      <c r="K387">
        <f t="shared" si="18"/>
        <v>7</v>
      </c>
      <c r="L387">
        <f t="shared" si="19"/>
        <v>2024</v>
      </c>
    </row>
    <row r="388" spans="1:12">
      <c r="A388" t="s">
        <v>38</v>
      </c>
      <c r="B388" t="s">
        <v>42</v>
      </c>
      <c r="C388" t="s">
        <v>19</v>
      </c>
      <c r="E388">
        <v>1</v>
      </c>
      <c r="F388" s="20">
        <v>1</v>
      </c>
      <c r="G388" s="20">
        <v>1</v>
      </c>
      <c r="H388" s="20">
        <v>0</v>
      </c>
      <c r="I388" s="20">
        <v>0</v>
      </c>
      <c r="J388" s="18">
        <v>45474</v>
      </c>
      <c r="K388">
        <f t="shared" si="18"/>
        <v>7</v>
      </c>
      <c r="L388">
        <f t="shared" si="19"/>
        <v>2024</v>
      </c>
    </row>
    <row r="389" spans="1:12">
      <c r="A389" t="s">
        <v>40</v>
      </c>
      <c r="B389" t="s">
        <v>42</v>
      </c>
      <c r="C389" t="s">
        <v>19</v>
      </c>
      <c r="E389">
        <v>1</v>
      </c>
      <c r="F389" s="20">
        <v>1</v>
      </c>
      <c r="G389" s="20">
        <v>1</v>
      </c>
      <c r="H389" s="20">
        <v>0</v>
      </c>
      <c r="I389" s="20">
        <v>0</v>
      </c>
      <c r="J389" s="18">
        <v>45474</v>
      </c>
      <c r="K389">
        <f t="shared" si="18"/>
        <v>7</v>
      </c>
      <c r="L389">
        <f t="shared" si="19"/>
        <v>2024</v>
      </c>
    </row>
    <row r="390" spans="1:12">
      <c r="A390" t="s">
        <v>34</v>
      </c>
      <c r="B390" t="s">
        <v>42</v>
      </c>
      <c r="C390" t="s">
        <v>20</v>
      </c>
      <c r="E390">
        <v>1</v>
      </c>
      <c r="F390" s="20">
        <v>1</v>
      </c>
      <c r="G390" s="20">
        <v>1</v>
      </c>
      <c r="H390" s="20">
        <v>0</v>
      </c>
      <c r="I390" s="20">
        <v>0</v>
      </c>
      <c r="J390" s="18">
        <v>45474</v>
      </c>
      <c r="K390">
        <f t="shared" si="18"/>
        <v>7</v>
      </c>
      <c r="L390">
        <f t="shared" si="19"/>
        <v>2024</v>
      </c>
    </row>
    <row r="391" spans="1:12">
      <c r="A391" t="s">
        <v>36</v>
      </c>
      <c r="B391" t="s">
        <v>42</v>
      </c>
      <c r="C391" t="s">
        <v>20</v>
      </c>
      <c r="E391">
        <v>1</v>
      </c>
      <c r="F391" s="20">
        <v>1</v>
      </c>
      <c r="G391" s="20">
        <v>1</v>
      </c>
      <c r="H391" s="20">
        <v>0</v>
      </c>
      <c r="I391" s="20">
        <v>0</v>
      </c>
      <c r="J391" s="18">
        <v>45474</v>
      </c>
      <c r="K391">
        <f t="shared" si="18"/>
        <v>7</v>
      </c>
      <c r="L391">
        <f t="shared" si="19"/>
        <v>2024</v>
      </c>
    </row>
    <row r="392" spans="1:12">
      <c r="A392" t="s">
        <v>38</v>
      </c>
      <c r="B392" t="s">
        <v>42</v>
      </c>
      <c r="C392" t="s">
        <v>20</v>
      </c>
      <c r="E392">
        <v>1</v>
      </c>
      <c r="F392" s="20">
        <v>1</v>
      </c>
      <c r="G392" s="20">
        <v>1</v>
      </c>
      <c r="H392" s="20">
        <v>0</v>
      </c>
      <c r="I392" s="20">
        <v>0</v>
      </c>
      <c r="J392" s="18">
        <v>45474</v>
      </c>
      <c r="K392">
        <f t="shared" si="18"/>
        <v>7</v>
      </c>
      <c r="L392">
        <f t="shared" si="19"/>
        <v>2024</v>
      </c>
    </row>
    <row r="393" spans="1:12">
      <c r="A393" t="s">
        <v>40</v>
      </c>
      <c r="B393" t="s">
        <v>42</v>
      </c>
      <c r="C393" t="s">
        <v>20</v>
      </c>
      <c r="E393">
        <v>1</v>
      </c>
      <c r="F393" s="20">
        <v>1</v>
      </c>
      <c r="G393" s="20">
        <v>1</v>
      </c>
      <c r="H393" s="20">
        <v>0</v>
      </c>
      <c r="I393" s="20">
        <v>0</v>
      </c>
      <c r="J393" s="18">
        <v>45474</v>
      </c>
      <c r="K393">
        <f t="shared" si="18"/>
        <v>7</v>
      </c>
      <c r="L393">
        <f t="shared" si="19"/>
        <v>2024</v>
      </c>
    </row>
    <row r="394" spans="1:12">
      <c r="A394" t="s">
        <v>34</v>
      </c>
      <c r="B394" t="s">
        <v>42</v>
      </c>
      <c r="C394" t="s">
        <v>21</v>
      </c>
      <c r="E394">
        <v>1</v>
      </c>
      <c r="F394" s="20">
        <v>1</v>
      </c>
      <c r="G394" s="20">
        <v>1</v>
      </c>
      <c r="H394" s="20">
        <v>0</v>
      </c>
      <c r="I394" s="20">
        <v>0</v>
      </c>
      <c r="J394" s="18">
        <v>45474</v>
      </c>
      <c r="K394">
        <f t="shared" si="18"/>
        <v>7</v>
      </c>
      <c r="L394">
        <f t="shared" si="19"/>
        <v>2024</v>
      </c>
    </row>
    <row r="395" spans="1:12">
      <c r="A395" t="s">
        <v>36</v>
      </c>
      <c r="B395" t="s">
        <v>42</v>
      </c>
      <c r="C395" t="s">
        <v>21</v>
      </c>
      <c r="E395">
        <v>1</v>
      </c>
      <c r="F395" s="20">
        <v>1</v>
      </c>
      <c r="G395" s="20">
        <v>1</v>
      </c>
      <c r="H395" s="20">
        <v>0</v>
      </c>
      <c r="I395" s="20">
        <v>0</v>
      </c>
      <c r="J395" s="18">
        <v>45474</v>
      </c>
      <c r="K395">
        <f t="shared" si="18"/>
        <v>7</v>
      </c>
      <c r="L395">
        <f t="shared" si="19"/>
        <v>2024</v>
      </c>
    </row>
    <row r="396" spans="1:12">
      <c r="A396" t="s">
        <v>38</v>
      </c>
      <c r="B396" t="s">
        <v>42</v>
      </c>
      <c r="C396" t="s">
        <v>21</v>
      </c>
      <c r="E396">
        <v>1</v>
      </c>
      <c r="F396" s="20">
        <v>1</v>
      </c>
      <c r="G396" s="20">
        <v>1</v>
      </c>
      <c r="H396" s="20">
        <v>0</v>
      </c>
      <c r="I396" s="20">
        <v>0</v>
      </c>
      <c r="J396" s="18">
        <v>45474</v>
      </c>
      <c r="K396">
        <f t="shared" si="18"/>
        <v>7</v>
      </c>
      <c r="L396">
        <f t="shared" si="19"/>
        <v>2024</v>
      </c>
    </row>
    <row r="397" spans="1:12">
      <c r="A397" t="s">
        <v>40</v>
      </c>
      <c r="B397" t="s">
        <v>42</v>
      </c>
      <c r="C397" t="s">
        <v>21</v>
      </c>
      <c r="E397">
        <v>1</v>
      </c>
      <c r="F397" s="20">
        <v>1</v>
      </c>
      <c r="G397" s="20">
        <v>1</v>
      </c>
      <c r="H397" s="20">
        <v>0</v>
      </c>
      <c r="I397" s="20">
        <v>0</v>
      </c>
      <c r="J397" s="18">
        <v>45474</v>
      </c>
      <c r="K397">
        <f t="shared" si="18"/>
        <v>7</v>
      </c>
      <c r="L397">
        <f t="shared" si="19"/>
        <v>2024</v>
      </c>
    </row>
    <row r="398" spans="1:12">
      <c r="A398" t="s">
        <v>34</v>
      </c>
      <c r="B398" t="s">
        <v>42</v>
      </c>
      <c r="C398" t="s">
        <v>22</v>
      </c>
      <c r="E398">
        <v>1</v>
      </c>
      <c r="F398" s="20">
        <v>1</v>
      </c>
      <c r="G398" s="20">
        <v>1</v>
      </c>
      <c r="H398" s="20">
        <v>0</v>
      </c>
      <c r="I398" s="20">
        <v>0</v>
      </c>
      <c r="J398" s="18">
        <v>45474</v>
      </c>
      <c r="K398">
        <f t="shared" si="18"/>
        <v>7</v>
      </c>
      <c r="L398">
        <f t="shared" si="19"/>
        <v>2024</v>
      </c>
    </row>
    <row r="399" spans="1:12">
      <c r="A399" t="s">
        <v>36</v>
      </c>
      <c r="B399" t="s">
        <v>42</v>
      </c>
      <c r="C399" t="s">
        <v>22</v>
      </c>
      <c r="E399">
        <v>1</v>
      </c>
      <c r="F399" s="20">
        <v>1</v>
      </c>
      <c r="G399" s="20">
        <v>1</v>
      </c>
      <c r="H399" s="20">
        <v>0</v>
      </c>
      <c r="I399" s="20">
        <v>0</v>
      </c>
      <c r="J399" s="18">
        <v>45474</v>
      </c>
      <c r="K399">
        <f t="shared" si="18"/>
        <v>7</v>
      </c>
      <c r="L399">
        <f t="shared" si="19"/>
        <v>2024</v>
      </c>
    </row>
    <row r="400" spans="1:12">
      <c r="A400" t="s">
        <v>38</v>
      </c>
      <c r="B400" t="s">
        <v>42</v>
      </c>
      <c r="C400" t="s">
        <v>22</v>
      </c>
      <c r="E400">
        <v>1</v>
      </c>
      <c r="F400" s="20">
        <v>1</v>
      </c>
      <c r="G400" s="20">
        <v>1</v>
      </c>
      <c r="H400" s="20">
        <v>0</v>
      </c>
      <c r="I400" s="20">
        <v>0</v>
      </c>
      <c r="J400" s="18">
        <v>45474</v>
      </c>
      <c r="K400">
        <f t="shared" si="18"/>
        <v>7</v>
      </c>
      <c r="L400">
        <f t="shared" si="19"/>
        <v>2024</v>
      </c>
    </row>
    <row r="401" spans="1:12">
      <c r="A401" t="s">
        <v>40</v>
      </c>
      <c r="B401" t="s">
        <v>42</v>
      </c>
      <c r="C401" t="s">
        <v>22</v>
      </c>
      <c r="E401">
        <v>1</v>
      </c>
      <c r="F401" s="20">
        <v>1</v>
      </c>
      <c r="G401" s="20">
        <v>1</v>
      </c>
      <c r="H401" s="20">
        <v>0</v>
      </c>
      <c r="I401" s="20">
        <v>0</v>
      </c>
      <c r="J401" s="18">
        <v>45474</v>
      </c>
      <c r="K401">
        <f t="shared" si="18"/>
        <v>7</v>
      </c>
      <c r="L401">
        <f t="shared" si="19"/>
        <v>2024</v>
      </c>
    </row>
    <row r="402" spans="1:12">
      <c r="A402" t="s">
        <v>34</v>
      </c>
      <c r="B402" t="s">
        <v>42</v>
      </c>
      <c r="C402" t="s">
        <v>23</v>
      </c>
      <c r="E402">
        <v>1</v>
      </c>
      <c r="F402" s="20">
        <v>1</v>
      </c>
      <c r="G402" s="20">
        <v>1</v>
      </c>
      <c r="H402" s="20">
        <v>0</v>
      </c>
      <c r="I402" s="20">
        <v>0</v>
      </c>
      <c r="J402" s="18">
        <v>45474</v>
      </c>
      <c r="K402">
        <f t="shared" si="18"/>
        <v>7</v>
      </c>
      <c r="L402">
        <f t="shared" si="19"/>
        <v>2024</v>
      </c>
    </row>
    <row r="403" spans="1:12">
      <c r="A403" t="s">
        <v>36</v>
      </c>
      <c r="B403" t="s">
        <v>42</v>
      </c>
      <c r="C403" t="s">
        <v>23</v>
      </c>
      <c r="E403">
        <v>1</v>
      </c>
      <c r="F403" s="20">
        <v>1</v>
      </c>
      <c r="G403" s="20">
        <v>1</v>
      </c>
      <c r="H403" s="20">
        <v>0</v>
      </c>
      <c r="I403" s="20">
        <v>0</v>
      </c>
      <c r="J403" s="18">
        <v>45474</v>
      </c>
      <c r="K403">
        <f t="shared" si="18"/>
        <v>7</v>
      </c>
      <c r="L403">
        <f t="shared" si="19"/>
        <v>2024</v>
      </c>
    </row>
    <row r="404" spans="1:12">
      <c r="A404" t="s">
        <v>38</v>
      </c>
      <c r="B404" t="s">
        <v>42</v>
      </c>
      <c r="C404" t="s">
        <v>23</v>
      </c>
      <c r="E404">
        <v>1</v>
      </c>
      <c r="F404" s="20">
        <v>1</v>
      </c>
      <c r="G404" s="20">
        <v>1</v>
      </c>
      <c r="H404" s="20">
        <v>0</v>
      </c>
      <c r="I404" s="20">
        <v>0</v>
      </c>
      <c r="J404" s="18">
        <v>45474</v>
      </c>
      <c r="K404">
        <f t="shared" si="18"/>
        <v>7</v>
      </c>
      <c r="L404">
        <f t="shared" si="19"/>
        <v>2024</v>
      </c>
    </row>
    <row r="405" spans="1:12">
      <c r="A405" t="s">
        <v>40</v>
      </c>
      <c r="B405" t="s">
        <v>42</v>
      </c>
      <c r="C405" t="s">
        <v>23</v>
      </c>
      <c r="E405">
        <v>1</v>
      </c>
      <c r="F405" s="20">
        <v>1</v>
      </c>
      <c r="G405" s="20">
        <v>1</v>
      </c>
      <c r="H405" s="20">
        <v>0</v>
      </c>
      <c r="I405" s="20">
        <v>0</v>
      </c>
      <c r="J405" s="18">
        <v>45474</v>
      </c>
      <c r="K405">
        <f t="shared" si="18"/>
        <v>7</v>
      </c>
      <c r="L405">
        <f t="shared" si="19"/>
        <v>2024</v>
      </c>
    </row>
    <row r="406" spans="1:12">
      <c r="A406" t="s">
        <v>34</v>
      </c>
      <c r="B406" t="s">
        <v>43</v>
      </c>
      <c r="C406" t="s">
        <v>19</v>
      </c>
      <c r="E406">
        <v>1</v>
      </c>
      <c r="F406" s="20">
        <v>10</v>
      </c>
      <c r="G406" s="20">
        <v>10</v>
      </c>
      <c r="H406" s="20">
        <v>0</v>
      </c>
      <c r="I406" s="20">
        <v>0</v>
      </c>
      <c r="J406" s="18">
        <v>45474</v>
      </c>
      <c r="K406">
        <f t="shared" si="18"/>
        <v>7</v>
      </c>
      <c r="L406">
        <f t="shared" si="19"/>
        <v>2024</v>
      </c>
    </row>
    <row r="407" spans="1:12">
      <c r="A407" t="s">
        <v>36</v>
      </c>
      <c r="B407" t="s">
        <v>43</v>
      </c>
      <c r="C407" t="s">
        <v>19</v>
      </c>
      <c r="E407">
        <v>1</v>
      </c>
      <c r="F407" s="20">
        <v>1</v>
      </c>
      <c r="G407" s="20">
        <v>1</v>
      </c>
      <c r="H407" s="20">
        <v>0</v>
      </c>
      <c r="I407" s="20">
        <v>0</v>
      </c>
      <c r="J407" s="18">
        <v>45474</v>
      </c>
      <c r="K407">
        <f t="shared" si="18"/>
        <v>7</v>
      </c>
      <c r="L407">
        <f t="shared" si="19"/>
        <v>2024</v>
      </c>
    </row>
    <row r="408" spans="1:12">
      <c r="A408" t="s">
        <v>34</v>
      </c>
      <c r="B408" t="s">
        <v>43</v>
      </c>
      <c r="C408" t="s">
        <v>20</v>
      </c>
      <c r="E408">
        <v>1</v>
      </c>
      <c r="F408" s="20">
        <v>5</v>
      </c>
      <c r="G408" s="20">
        <v>5</v>
      </c>
      <c r="H408" s="20">
        <v>0</v>
      </c>
      <c r="I408" s="20">
        <v>0</v>
      </c>
      <c r="J408" s="18">
        <v>45474</v>
      </c>
      <c r="K408">
        <f t="shared" si="18"/>
        <v>7</v>
      </c>
      <c r="L408">
        <f t="shared" si="19"/>
        <v>2024</v>
      </c>
    </row>
    <row r="409" spans="1:12">
      <c r="A409" t="s">
        <v>36</v>
      </c>
      <c r="B409" t="s">
        <v>43</v>
      </c>
      <c r="C409" t="s">
        <v>20</v>
      </c>
      <c r="E409">
        <v>1</v>
      </c>
      <c r="F409" s="20">
        <v>1</v>
      </c>
      <c r="G409" s="20">
        <v>1</v>
      </c>
      <c r="H409" s="20">
        <v>0</v>
      </c>
      <c r="I409" s="20">
        <v>0</v>
      </c>
      <c r="J409" s="18">
        <v>45474</v>
      </c>
      <c r="K409">
        <f t="shared" si="18"/>
        <v>7</v>
      </c>
      <c r="L409">
        <f t="shared" si="19"/>
        <v>2024</v>
      </c>
    </row>
    <row r="410" spans="1:12">
      <c r="A410" t="s">
        <v>34</v>
      </c>
      <c r="B410" t="s">
        <v>43</v>
      </c>
      <c r="C410" t="s">
        <v>21</v>
      </c>
      <c r="E410">
        <v>1</v>
      </c>
      <c r="F410" s="20">
        <v>5</v>
      </c>
      <c r="G410" s="20">
        <v>5</v>
      </c>
      <c r="H410" s="20">
        <v>0</v>
      </c>
      <c r="I410" s="20">
        <v>0</v>
      </c>
      <c r="J410" s="18">
        <v>45474</v>
      </c>
      <c r="K410">
        <f t="shared" si="18"/>
        <v>7</v>
      </c>
      <c r="L410">
        <f t="shared" si="19"/>
        <v>2024</v>
      </c>
    </row>
    <row r="411" spans="1:12">
      <c r="A411" t="s">
        <v>36</v>
      </c>
      <c r="B411" t="s">
        <v>43</v>
      </c>
      <c r="C411" t="s">
        <v>21</v>
      </c>
      <c r="E411">
        <v>1</v>
      </c>
      <c r="F411" s="20">
        <v>1</v>
      </c>
      <c r="G411" s="20">
        <v>1</v>
      </c>
      <c r="H411" s="20">
        <v>0</v>
      </c>
      <c r="I411" s="20">
        <v>0</v>
      </c>
      <c r="J411" s="18">
        <v>45474</v>
      </c>
      <c r="K411">
        <f t="shared" si="18"/>
        <v>7</v>
      </c>
      <c r="L411">
        <f t="shared" si="19"/>
        <v>2024</v>
      </c>
    </row>
    <row r="412" spans="1:12">
      <c r="A412" t="s">
        <v>34</v>
      </c>
      <c r="B412" t="s">
        <v>44</v>
      </c>
      <c r="C412" t="s">
        <v>19</v>
      </c>
      <c r="E412">
        <v>1</v>
      </c>
      <c r="F412" s="20">
        <v>50</v>
      </c>
      <c r="G412" s="20">
        <v>50</v>
      </c>
      <c r="H412" s="20">
        <v>100</v>
      </c>
      <c r="I412" s="20">
        <v>100</v>
      </c>
      <c r="J412" s="18">
        <v>45474</v>
      </c>
      <c r="K412">
        <f t="shared" si="18"/>
        <v>7</v>
      </c>
      <c r="L412">
        <f t="shared" si="19"/>
        <v>2024</v>
      </c>
    </row>
    <row r="413" spans="1:12">
      <c r="A413" t="s">
        <v>36</v>
      </c>
      <c r="B413" t="s">
        <v>44</v>
      </c>
      <c r="C413" t="s">
        <v>19</v>
      </c>
      <c r="E413">
        <v>1</v>
      </c>
      <c r="F413" s="20">
        <v>25</v>
      </c>
      <c r="G413" s="20">
        <v>25</v>
      </c>
      <c r="H413" s="20">
        <v>100</v>
      </c>
      <c r="I413" s="20">
        <v>100</v>
      </c>
      <c r="J413" s="18">
        <v>45474</v>
      </c>
      <c r="K413">
        <f t="shared" si="18"/>
        <v>7</v>
      </c>
      <c r="L413">
        <f t="shared" si="19"/>
        <v>2024</v>
      </c>
    </row>
    <row r="414" spans="1:12">
      <c r="A414" t="s">
        <v>34</v>
      </c>
      <c r="B414" t="s">
        <v>44</v>
      </c>
      <c r="C414" t="s">
        <v>20</v>
      </c>
      <c r="E414">
        <v>1</v>
      </c>
      <c r="F414" s="20">
        <v>25</v>
      </c>
      <c r="G414" s="20">
        <v>25</v>
      </c>
      <c r="H414" s="20">
        <v>50</v>
      </c>
      <c r="I414" s="20">
        <v>50</v>
      </c>
      <c r="J414" s="18">
        <v>45474</v>
      </c>
      <c r="K414">
        <f t="shared" si="18"/>
        <v>7</v>
      </c>
      <c r="L414">
        <f t="shared" si="19"/>
        <v>2024</v>
      </c>
    </row>
    <row r="415" spans="1:12">
      <c r="A415" t="s">
        <v>36</v>
      </c>
      <c r="B415" t="s">
        <v>44</v>
      </c>
      <c r="C415" t="s">
        <v>20</v>
      </c>
      <c r="E415">
        <v>1</v>
      </c>
      <c r="F415" s="20">
        <v>15</v>
      </c>
      <c r="G415" s="20">
        <v>15</v>
      </c>
      <c r="H415" s="20">
        <v>50</v>
      </c>
      <c r="I415" s="20">
        <v>50</v>
      </c>
      <c r="J415" s="18">
        <v>45474</v>
      </c>
      <c r="K415">
        <f t="shared" si="18"/>
        <v>7</v>
      </c>
      <c r="L415">
        <f t="shared" si="19"/>
        <v>2024</v>
      </c>
    </row>
    <row r="416" spans="1:12">
      <c r="A416" t="s">
        <v>34</v>
      </c>
      <c r="B416" t="s">
        <v>44</v>
      </c>
      <c r="C416" t="s">
        <v>21</v>
      </c>
      <c r="E416">
        <v>1</v>
      </c>
      <c r="F416" s="20">
        <v>10</v>
      </c>
      <c r="G416" s="20">
        <v>10</v>
      </c>
      <c r="H416" s="20">
        <v>25</v>
      </c>
      <c r="I416" s="20">
        <v>25</v>
      </c>
      <c r="J416" s="18">
        <v>45474</v>
      </c>
      <c r="K416">
        <f t="shared" si="18"/>
        <v>7</v>
      </c>
      <c r="L416">
        <f t="shared" si="19"/>
        <v>2024</v>
      </c>
    </row>
    <row r="417" spans="1:12">
      <c r="A417" t="s">
        <v>34</v>
      </c>
      <c r="B417" t="s">
        <v>45</v>
      </c>
      <c r="C417" t="s">
        <v>19</v>
      </c>
      <c r="E417">
        <v>1</v>
      </c>
      <c r="F417" s="20">
        <v>50</v>
      </c>
      <c r="G417" s="20">
        <v>50</v>
      </c>
      <c r="H417" s="20">
        <v>100</v>
      </c>
      <c r="I417" s="20">
        <v>100</v>
      </c>
      <c r="J417" s="18">
        <v>45474</v>
      </c>
      <c r="K417">
        <f t="shared" si="18"/>
        <v>7</v>
      </c>
      <c r="L417">
        <f t="shared" si="19"/>
        <v>2024</v>
      </c>
    </row>
    <row r="418" spans="1:12">
      <c r="A418" t="s">
        <v>36</v>
      </c>
      <c r="B418" t="s">
        <v>45</v>
      </c>
      <c r="C418" t="s">
        <v>19</v>
      </c>
      <c r="E418">
        <v>1</v>
      </c>
      <c r="F418" s="20">
        <v>25</v>
      </c>
      <c r="G418" s="20">
        <v>25</v>
      </c>
      <c r="H418" s="20">
        <v>100</v>
      </c>
      <c r="I418" s="20">
        <v>100</v>
      </c>
      <c r="J418" s="18">
        <v>45474</v>
      </c>
      <c r="K418">
        <f t="shared" si="18"/>
        <v>7</v>
      </c>
      <c r="L418">
        <f t="shared" si="19"/>
        <v>2024</v>
      </c>
    </row>
    <row r="419" spans="1:12">
      <c r="A419" t="s">
        <v>34</v>
      </c>
      <c r="B419" t="s">
        <v>45</v>
      </c>
      <c r="C419" t="s">
        <v>20</v>
      </c>
      <c r="E419">
        <v>1</v>
      </c>
      <c r="F419" s="20">
        <v>25</v>
      </c>
      <c r="G419" s="20">
        <v>25</v>
      </c>
      <c r="H419" s="20">
        <v>50</v>
      </c>
      <c r="I419" s="20">
        <v>50</v>
      </c>
      <c r="J419" s="18">
        <v>45474</v>
      </c>
      <c r="K419">
        <f t="shared" si="18"/>
        <v>7</v>
      </c>
      <c r="L419">
        <f t="shared" si="19"/>
        <v>2024</v>
      </c>
    </row>
    <row r="420" spans="1:12">
      <c r="A420" t="s">
        <v>36</v>
      </c>
      <c r="B420" t="s">
        <v>45</v>
      </c>
      <c r="C420" t="s">
        <v>20</v>
      </c>
      <c r="E420">
        <v>1</v>
      </c>
      <c r="F420" s="20">
        <v>15</v>
      </c>
      <c r="G420" s="20">
        <v>15</v>
      </c>
      <c r="H420" s="20">
        <v>50</v>
      </c>
      <c r="I420" s="20">
        <v>50</v>
      </c>
      <c r="J420" s="18">
        <v>45474</v>
      </c>
      <c r="K420">
        <f t="shared" si="18"/>
        <v>7</v>
      </c>
      <c r="L420">
        <f t="shared" si="19"/>
        <v>2024</v>
      </c>
    </row>
    <row r="421" spans="1:12">
      <c r="A421" t="s">
        <v>34</v>
      </c>
      <c r="B421" t="s">
        <v>45</v>
      </c>
      <c r="C421" t="s">
        <v>21</v>
      </c>
      <c r="E421">
        <v>1</v>
      </c>
      <c r="F421" s="20">
        <v>10</v>
      </c>
      <c r="G421" s="20">
        <v>10</v>
      </c>
      <c r="H421" s="20">
        <v>25</v>
      </c>
      <c r="I421" s="20">
        <v>25</v>
      </c>
      <c r="J421" s="18">
        <v>45474</v>
      </c>
      <c r="K421">
        <f t="shared" si="18"/>
        <v>7</v>
      </c>
      <c r="L421">
        <f t="shared" si="19"/>
        <v>2024</v>
      </c>
    </row>
    <row r="422" spans="1:12">
      <c r="A422" t="s">
        <v>34</v>
      </c>
      <c r="B422" t="s">
        <v>40</v>
      </c>
      <c r="C422" t="s">
        <v>21</v>
      </c>
      <c r="E422">
        <v>1</v>
      </c>
      <c r="F422" s="20">
        <v>100</v>
      </c>
      <c r="G422" s="20">
        <v>100</v>
      </c>
      <c r="H422" s="20">
        <v>250</v>
      </c>
      <c r="I422" s="20">
        <v>250</v>
      </c>
      <c r="J422" s="18">
        <v>45474</v>
      </c>
      <c r="K422">
        <f t="shared" si="18"/>
        <v>7</v>
      </c>
      <c r="L422">
        <f t="shared" si="19"/>
        <v>2024</v>
      </c>
    </row>
    <row r="423" spans="1:12">
      <c r="A423" t="s">
        <v>38</v>
      </c>
      <c r="B423" t="s">
        <v>46</v>
      </c>
      <c r="C423" t="s">
        <v>19</v>
      </c>
      <c r="E423">
        <v>1</v>
      </c>
      <c r="F423" s="20">
        <v>150</v>
      </c>
      <c r="G423" s="20">
        <v>150</v>
      </c>
      <c r="H423" s="20">
        <v>50</v>
      </c>
      <c r="I423" s="20">
        <v>50</v>
      </c>
      <c r="J423" s="18">
        <v>45474</v>
      </c>
      <c r="K423">
        <f t="shared" si="18"/>
        <v>7</v>
      </c>
      <c r="L423">
        <f t="shared" si="19"/>
        <v>2024</v>
      </c>
    </row>
    <row r="424" spans="1:12">
      <c r="A424" t="s">
        <v>38</v>
      </c>
      <c r="B424" t="s">
        <v>46</v>
      </c>
      <c r="C424" t="s">
        <v>20</v>
      </c>
      <c r="E424">
        <v>1</v>
      </c>
      <c r="F424" s="20">
        <v>50</v>
      </c>
      <c r="G424" s="20">
        <v>50</v>
      </c>
      <c r="H424" s="20">
        <v>25</v>
      </c>
      <c r="I424" s="20">
        <v>25</v>
      </c>
      <c r="J424" s="18">
        <v>45474</v>
      </c>
      <c r="K424">
        <f t="shared" si="18"/>
        <v>7</v>
      </c>
      <c r="L424">
        <f t="shared" si="19"/>
        <v>2024</v>
      </c>
    </row>
    <row r="425" spans="1:12">
      <c r="A425" t="s">
        <v>34</v>
      </c>
      <c r="B425" t="s">
        <v>47</v>
      </c>
      <c r="C425" t="s">
        <v>19</v>
      </c>
      <c r="E425">
        <v>1</v>
      </c>
      <c r="F425" s="20">
        <v>150</v>
      </c>
      <c r="G425" s="20">
        <v>150</v>
      </c>
      <c r="H425" s="20">
        <v>250</v>
      </c>
      <c r="I425" s="20">
        <v>250</v>
      </c>
      <c r="J425" s="18">
        <v>45474</v>
      </c>
      <c r="K425">
        <f t="shared" si="18"/>
        <v>7</v>
      </c>
      <c r="L425">
        <f t="shared" si="19"/>
        <v>2024</v>
      </c>
    </row>
    <row r="426" spans="1:12">
      <c r="A426" t="s">
        <v>38</v>
      </c>
      <c r="B426" t="s">
        <v>47</v>
      </c>
      <c r="C426" t="s">
        <v>19</v>
      </c>
      <c r="E426">
        <v>1</v>
      </c>
      <c r="F426" s="20">
        <v>150</v>
      </c>
      <c r="G426" s="20">
        <v>150</v>
      </c>
      <c r="H426" s="20">
        <v>250</v>
      </c>
      <c r="I426" s="20">
        <v>250</v>
      </c>
      <c r="J426" s="18">
        <v>45474</v>
      </c>
      <c r="K426">
        <f t="shared" si="18"/>
        <v>7</v>
      </c>
      <c r="L426">
        <f t="shared" si="19"/>
        <v>2024</v>
      </c>
    </row>
    <row r="427" spans="1:12">
      <c r="A427" t="s">
        <v>34</v>
      </c>
      <c r="B427" t="s">
        <v>47</v>
      </c>
      <c r="C427" t="s">
        <v>20</v>
      </c>
      <c r="E427">
        <v>1</v>
      </c>
      <c r="F427" s="20">
        <v>50</v>
      </c>
      <c r="G427" s="20">
        <v>50</v>
      </c>
      <c r="H427" s="20">
        <v>100</v>
      </c>
      <c r="I427" s="20">
        <v>100</v>
      </c>
      <c r="J427" s="18">
        <v>45474</v>
      </c>
      <c r="K427">
        <f t="shared" si="18"/>
        <v>7</v>
      </c>
      <c r="L427">
        <f t="shared" si="19"/>
        <v>2024</v>
      </c>
    </row>
    <row r="428" spans="1:12">
      <c r="A428" t="s">
        <v>38</v>
      </c>
      <c r="B428" t="s">
        <v>47</v>
      </c>
      <c r="C428" t="s">
        <v>20</v>
      </c>
      <c r="E428">
        <v>1</v>
      </c>
      <c r="F428" s="20">
        <v>50</v>
      </c>
      <c r="G428" s="20">
        <v>50</v>
      </c>
      <c r="H428" s="20">
        <v>100</v>
      </c>
      <c r="I428" s="20">
        <v>100</v>
      </c>
      <c r="J428" s="18">
        <v>45474</v>
      </c>
      <c r="K428">
        <f t="shared" si="18"/>
        <v>7</v>
      </c>
      <c r="L428">
        <f t="shared" si="19"/>
        <v>2024</v>
      </c>
    </row>
    <row r="429" spans="1:12">
      <c r="A429" t="s">
        <v>34</v>
      </c>
      <c r="B429" t="s">
        <v>35</v>
      </c>
      <c r="C429" t="s">
        <v>19</v>
      </c>
      <c r="E429">
        <v>1</v>
      </c>
      <c r="F429" s="20">
        <v>50</v>
      </c>
      <c r="G429" s="20">
        <v>50</v>
      </c>
      <c r="H429" s="20">
        <v>5</v>
      </c>
      <c r="I429" s="20">
        <v>5</v>
      </c>
      <c r="J429" s="18">
        <v>45839</v>
      </c>
      <c r="K429">
        <f>+MONTH(J429)</f>
        <v>7</v>
      </c>
      <c r="L429">
        <f>+YEAR(J429)</f>
        <v>2025</v>
      </c>
    </row>
    <row r="430" spans="1:12">
      <c r="A430" t="s">
        <v>34</v>
      </c>
      <c r="B430" t="s">
        <v>35</v>
      </c>
      <c r="C430" t="s">
        <v>20</v>
      </c>
      <c r="E430">
        <v>1</v>
      </c>
      <c r="F430" s="20">
        <v>10</v>
      </c>
      <c r="G430" s="20">
        <v>10</v>
      </c>
      <c r="H430" s="20">
        <v>10</v>
      </c>
      <c r="I430" s="20">
        <v>10</v>
      </c>
      <c r="J430" s="18">
        <v>45839</v>
      </c>
      <c r="K430">
        <f t="shared" ref="K430:K489" si="20">+MONTH(J430)</f>
        <v>7</v>
      </c>
      <c r="L430">
        <f t="shared" ref="L430:L489" si="21">+YEAR(J430)</f>
        <v>2025</v>
      </c>
    </row>
    <row r="431" spans="1:12">
      <c r="A431" t="s">
        <v>34</v>
      </c>
      <c r="B431" t="s">
        <v>35</v>
      </c>
      <c r="C431" t="s">
        <v>21</v>
      </c>
      <c r="E431">
        <v>1</v>
      </c>
      <c r="F431" s="20">
        <v>5</v>
      </c>
      <c r="G431" s="20">
        <v>5</v>
      </c>
      <c r="H431" s="20">
        <v>0</v>
      </c>
      <c r="I431" s="20">
        <v>0</v>
      </c>
      <c r="J431" s="18">
        <v>45839</v>
      </c>
      <c r="K431">
        <f t="shared" si="20"/>
        <v>7</v>
      </c>
      <c r="L431">
        <f t="shared" si="21"/>
        <v>2025</v>
      </c>
    </row>
    <row r="432" spans="1:12">
      <c r="A432" t="s">
        <v>34</v>
      </c>
      <c r="B432" t="s">
        <v>35</v>
      </c>
      <c r="C432" t="s">
        <v>22</v>
      </c>
      <c r="E432">
        <v>1</v>
      </c>
      <c r="F432" s="20">
        <v>1</v>
      </c>
      <c r="G432" s="20">
        <v>1</v>
      </c>
      <c r="H432" s="20">
        <v>0</v>
      </c>
      <c r="I432" s="20">
        <v>0</v>
      </c>
      <c r="J432" s="18">
        <v>45839</v>
      </c>
      <c r="K432">
        <f t="shared" si="20"/>
        <v>7</v>
      </c>
      <c r="L432">
        <f t="shared" si="21"/>
        <v>2025</v>
      </c>
    </row>
    <row r="433" spans="1:12">
      <c r="A433" t="s">
        <v>34</v>
      </c>
      <c r="B433" t="s">
        <v>35</v>
      </c>
      <c r="C433" t="s">
        <v>23</v>
      </c>
      <c r="E433">
        <v>1</v>
      </c>
      <c r="F433" s="20">
        <v>1</v>
      </c>
      <c r="G433" s="20">
        <v>1</v>
      </c>
      <c r="H433" s="20">
        <v>0</v>
      </c>
      <c r="I433" s="20">
        <v>0</v>
      </c>
      <c r="J433" s="18">
        <v>45839</v>
      </c>
      <c r="K433">
        <f t="shared" si="20"/>
        <v>7</v>
      </c>
      <c r="L433">
        <f t="shared" si="21"/>
        <v>2025</v>
      </c>
    </row>
    <row r="434" spans="1:12">
      <c r="A434" t="s">
        <v>34</v>
      </c>
      <c r="B434" t="s">
        <v>37</v>
      </c>
      <c r="C434" t="s">
        <v>19</v>
      </c>
      <c r="E434">
        <v>1</v>
      </c>
      <c r="F434" s="20">
        <v>150</v>
      </c>
      <c r="G434" s="20">
        <v>150</v>
      </c>
      <c r="H434" s="20">
        <v>5000</v>
      </c>
      <c r="I434" s="20">
        <v>5000</v>
      </c>
      <c r="J434" s="18">
        <v>45839</v>
      </c>
      <c r="K434">
        <f t="shared" si="20"/>
        <v>7</v>
      </c>
      <c r="L434">
        <f t="shared" si="21"/>
        <v>2025</v>
      </c>
    </row>
    <row r="435" spans="1:12">
      <c r="A435" t="s">
        <v>34</v>
      </c>
      <c r="B435" t="s">
        <v>37</v>
      </c>
      <c r="C435" t="s">
        <v>20</v>
      </c>
      <c r="E435">
        <v>1</v>
      </c>
      <c r="F435" s="20">
        <v>50</v>
      </c>
      <c r="G435" s="20">
        <v>50</v>
      </c>
      <c r="H435" s="20">
        <v>1000</v>
      </c>
      <c r="I435" s="20">
        <v>1000</v>
      </c>
      <c r="J435" s="18">
        <v>45839</v>
      </c>
      <c r="K435">
        <f t="shared" si="20"/>
        <v>7</v>
      </c>
      <c r="L435">
        <f t="shared" si="21"/>
        <v>2025</v>
      </c>
    </row>
    <row r="436" spans="1:12">
      <c r="A436" t="s">
        <v>34</v>
      </c>
      <c r="B436" t="s">
        <v>37</v>
      </c>
      <c r="C436" t="s">
        <v>21</v>
      </c>
      <c r="E436">
        <v>1</v>
      </c>
      <c r="F436" s="20">
        <v>10</v>
      </c>
      <c r="G436" s="20">
        <v>10</v>
      </c>
      <c r="H436" s="20">
        <v>50</v>
      </c>
      <c r="I436" s="20">
        <v>50</v>
      </c>
      <c r="J436" s="18">
        <v>45839</v>
      </c>
      <c r="K436">
        <f t="shared" si="20"/>
        <v>7</v>
      </c>
      <c r="L436">
        <f t="shared" si="21"/>
        <v>2025</v>
      </c>
    </row>
    <row r="437" spans="1:12">
      <c r="A437" t="s">
        <v>34</v>
      </c>
      <c r="B437" t="s">
        <v>37</v>
      </c>
      <c r="C437" t="s">
        <v>22</v>
      </c>
      <c r="E437">
        <v>1</v>
      </c>
      <c r="F437" s="20">
        <v>1</v>
      </c>
      <c r="G437" s="20">
        <v>1</v>
      </c>
      <c r="H437" s="20">
        <v>5</v>
      </c>
      <c r="I437" s="20">
        <v>5</v>
      </c>
      <c r="J437" s="18">
        <v>45839</v>
      </c>
      <c r="K437">
        <f t="shared" si="20"/>
        <v>7</v>
      </c>
      <c r="L437">
        <f t="shared" si="21"/>
        <v>2025</v>
      </c>
    </row>
    <row r="438" spans="1:12">
      <c r="A438" t="s">
        <v>34</v>
      </c>
      <c r="B438" t="s">
        <v>37</v>
      </c>
      <c r="C438" t="s">
        <v>23</v>
      </c>
      <c r="E438">
        <v>1</v>
      </c>
      <c r="F438" s="20">
        <v>1</v>
      </c>
      <c r="G438" s="20">
        <v>1</v>
      </c>
      <c r="H438" s="20">
        <v>5</v>
      </c>
      <c r="I438" s="20">
        <v>5</v>
      </c>
      <c r="J438" s="18">
        <v>45839</v>
      </c>
      <c r="K438">
        <f t="shared" si="20"/>
        <v>7</v>
      </c>
      <c r="L438">
        <f t="shared" si="21"/>
        <v>2025</v>
      </c>
    </row>
    <row r="439" spans="1:12">
      <c r="A439" t="s">
        <v>34</v>
      </c>
      <c r="B439" t="s">
        <v>39</v>
      </c>
      <c r="C439" t="s">
        <v>19</v>
      </c>
      <c r="E439">
        <v>1</v>
      </c>
      <c r="F439" s="20">
        <v>50</v>
      </c>
      <c r="G439" s="20">
        <v>50</v>
      </c>
      <c r="H439" s="20">
        <v>1000</v>
      </c>
      <c r="I439" s="20">
        <v>1000</v>
      </c>
      <c r="J439" s="18">
        <v>45839</v>
      </c>
      <c r="K439">
        <f t="shared" si="20"/>
        <v>7</v>
      </c>
      <c r="L439">
        <f t="shared" si="21"/>
        <v>2025</v>
      </c>
    </row>
    <row r="440" spans="1:12">
      <c r="A440" t="s">
        <v>34</v>
      </c>
      <c r="B440" t="s">
        <v>39</v>
      </c>
      <c r="C440" t="s">
        <v>20</v>
      </c>
      <c r="E440">
        <v>1</v>
      </c>
      <c r="F440" s="20">
        <v>25</v>
      </c>
      <c r="G440" s="20">
        <v>25</v>
      </c>
      <c r="H440" s="20">
        <v>250</v>
      </c>
      <c r="I440" s="20">
        <v>250</v>
      </c>
      <c r="J440" s="18">
        <v>45839</v>
      </c>
      <c r="K440">
        <f t="shared" si="20"/>
        <v>7</v>
      </c>
      <c r="L440">
        <f t="shared" si="21"/>
        <v>2025</v>
      </c>
    </row>
    <row r="441" spans="1:12">
      <c r="A441" t="s">
        <v>34</v>
      </c>
      <c r="B441" t="s">
        <v>39</v>
      </c>
      <c r="C441" t="s">
        <v>21</v>
      </c>
      <c r="E441">
        <v>1</v>
      </c>
      <c r="F441" s="20">
        <v>5</v>
      </c>
      <c r="G441" s="20">
        <v>5</v>
      </c>
      <c r="H441" s="20">
        <v>5</v>
      </c>
      <c r="I441" s="20">
        <v>5</v>
      </c>
      <c r="J441" s="18">
        <v>45839</v>
      </c>
      <c r="K441">
        <f t="shared" si="20"/>
        <v>7</v>
      </c>
      <c r="L441">
        <f t="shared" si="21"/>
        <v>2025</v>
      </c>
    </row>
    <row r="442" spans="1:12">
      <c r="A442" t="s">
        <v>34</v>
      </c>
      <c r="B442" t="s">
        <v>41</v>
      </c>
      <c r="C442" t="s">
        <v>19</v>
      </c>
      <c r="E442">
        <v>1</v>
      </c>
      <c r="F442" s="20">
        <v>50</v>
      </c>
      <c r="G442" s="20">
        <v>50</v>
      </c>
      <c r="H442" s="20">
        <v>20</v>
      </c>
      <c r="I442" s="20">
        <v>20</v>
      </c>
      <c r="J442" s="18">
        <v>45839</v>
      </c>
      <c r="K442">
        <f t="shared" si="20"/>
        <v>7</v>
      </c>
      <c r="L442">
        <f t="shared" si="21"/>
        <v>2025</v>
      </c>
    </row>
    <row r="443" spans="1:12">
      <c r="A443" t="s">
        <v>36</v>
      </c>
      <c r="B443" t="s">
        <v>41</v>
      </c>
      <c r="C443" t="s">
        <v>19</v>
      </c>
      <c r="E443">
        <v>1</v>
      </c>
      <c r="F443" s="20">
        <v>150</v>
      </c>
      <c r="G443" s="20">
        <v>150</v>
      </c>
      <c r="H443" s="20">
        <v>10</v>
      </c>
      <c r="I443" s="20">
        <v>10</v>
      </c>
      <c r="J443" s="18">
        <v>45839</v>
      </c>
      <c r="K443">
        <f t="shared" si="20"/>
        <v>7</v>
      </c>
      <c r="L443">
        <f t="shared" si="21"/>
        <v>2025</v>
      </c>
    </row>
    <row r="444" spans="1:12">
      <c r="A444" t="s">
        <v>34</v>
      </c>
      <c r="B444" t="s">
        <v>41</v>
      </c>
      <c r="C444" t="s">
        <v>20</v>
      </c>
      <c r="E444">
        <v>1</v>
      </c>
      <c r="F444" s="20">
        <v>25</v>
      </c>
      <c r="G444" s="20">
        <v>25</v>
      </c>
      <c r="H444" s="20">
        <v>10</v>
      </c>
      <c r="I444" s="20">
        <v>10</v>
      </c>
      <c r="J444" s="18">
        <v>45839</v>
      </c>
      <c r="K444">
        <f t="shared" si="20"/>
        <v>7</v>
      </c>
      <c r="L444">
        <f t="shared" si="21"/>
        <v>2025</v>
      </c>
    </row>
    <row r="445" spans="1:12">
      <c r="A445" t="s">
        <v>36</v>
      </c>
      <c r="B445" t="s">
        <v>41</v>
      </c>
      <c r="C445" t="s">
        <v>20</v>
      </c>
      <c r="E445">
        <v>1</v>
      </c>
      <c r="F445" s="20">
        <v>30</v>
      </c>
      <c r="G445" s="20">
        <v>30</v>
      </c>
      <c r="H445" s="20">
        <v>5</v>
      </c>
      <c r="I445" s="20">
        <v>5</v>
      </c>
      <c r="J445" s="18">
        <v>45839</v>
      </c>
      <c r="K445">
        <f t="shared" si="20"/>
        <v>7</v>
      </c>
      <c r="L445">
        <f t="shared" si="21"/>
        <v>2025</v>
      </c>
    </row>
    <row r="446" spans="1:12">
      <c r="A446" t="s">
        <v>34</v>
      </c>
      <c r="B446" t="s">
        <v>41</v>
      </c>
      <c r="C446" t="s">
        <v>21</v>
      </c>
      <c r="E446">
        <v>1</v>
      </c>
      <c r="F446" s="20">
        <v>10</v>
      </c>
      <c r="G446" s="20">
        <v>10</v>
      </c>
      <c r="H446" s="20">
        <v>5</v>
      </c>
      <c r="I446" s="20">
        <v>5</v>
      </c>
      <c r="J446" s="18">
        <v>45839</v>
      </c>
      <c r="K446">
        <f t="shared" si="20"/>
        <v>7</v>
      </c>
      <c r="L446">
        <f t="shared" si="21"/>
        <v>2025</v>
      </c>
    </row>
    <row r="447" spans="1:12">
      <c r="A447" t="s">
        <v>34</v>
      </c>
      <c r="B447" t="s">
        <v>42</v>
      </c>
      <c r="C447" t="s">
        <v>19</v>
      </c>
      <c r="E447">
        <v>1</v>
      </c>
      <c r="F447" s="20">
        <v>1</v>
      </c>
      <c r="G447" s="20">
        <v>1</v>
      </c>
      <c r="H447" s="20">
        <v>0</v>
      </c>
      <c r="I447" s="20">
        <v>0</v>
      </c>
      <c r="J447" s="18">
        <v>45839</v>
      </c>
      <c r="K447">
        <f t="shared" si="20"/>
        <v>7</v>
      </c>
      <c r="L447">
        <f t="shared" si="21"/>
        <v>2025</v>
      </c>
    </row>
    <row r="448" spans="1:12">
      <c r="A448" t="s">
        <v>36</v>
      </c>
      <c r="B448" t="s">
        <v>42</v>
      </c>
      <c r="C448" t="s">
        <v>19</v>
      </c>
      <c r="E448">
        <v>1</v>
      </c>
      <c r="F448" s="20">
        <v>1</v>
      </c>
      <c r="G448" s="20">
        <v>1</v>
      </c>
      <c r="H448" s="20">
        <v>0</v>
      </c>
      <c r="I448" s="20">
        <v>0</v>
      </c>
      <c r="J448" s="18">
        <v>45839</v>
      </c>
      <c r="K448">
        <f t="shared" si="20"/>
        <v>7</v>
      </c>
      <c r="L448">
        <f t="shared" si="21"/>
        <v>2025</v>
      </c>
    </row>
    <row r="449" spans="1:12">
      <c r="A449" t="s">
        <v>38</v>
      </c>
      <c r="B449" t="s">
        <v>42</v>
      </c>
      <c r="C449" t="s">
        <v>19</v>
      </c>
      <c r="E449">
        <v>1</v>
      </c>
      <c r="F449" s="20">
        <v>1</v>
      </c>
      <c r="G449" s="20">
        <v>1</v>
      </c>
      <c r="H449" s="20">
        <v>0</v>
      </c>
      <c r="I449" s="20">
        <v>0</v>
      </c>
      <c r="J449" s="18">
        <v>45839</v>
      </c>
      <c r="K449">
        <f t="shared" si="20"/>
        <v>7</v>
      </c>
      <c r="L449">
        <f t="shared" si="21"/>
        <v>2025</v>
      </c>
    </row>
    <row r="450" spans="1:12">
      <c r="A450" t="s">
        <v>40</v>
      </c>
      <c r="B450" t="s">
        <v>42</v>
      </c>
      <c r="C450" t="s">
        <v>19</v>
      </c>
      <c r="E450">
        <v>1</v>
      </c>
      <c r="F450" s="20">
        <v>1</v>
      </c>
      <c r="G450" s="20">
        <v>1</v>
      </c>
      <c r="H450" s="20">
        <v>0</v>
      </c>
      <c r="I450" s="20">
        <v>0</v>
      </c>
      <c r="J450" s="18">
        <v>45839</v>
      </c>
      <c r="K450">
        <f t="shared" si="20"/>
        <v>7</v>
      </c>
      <c r="L450">
        <f t="shared" si="21"/>
        <v>2025</v>
      </c>
    </row>
    <row r="451" spans="1:12">
      <c r="A451" t="s">
        <v>34</v>
      </c>
      <c r="B451" t="s">
        <v>42</v>
      </c>
      <c r="C451" t="s">
        <v>20</v>
      </c>
      <c r="E451">
        <v>1</v>
      </c>
      <c r="F451" s="20">
        <v>1</v>
      </c>
      <c r="G451" s="20">
        <v>1</v>
      </c>
      <c r="H451" s="20">
        <v>0</v>
      </c>
      <c r="I451" s="20">
        <v>0</v>
      </c>
      <c r="J451" s="18">
        <v>45839</v>
      </c>
      <c r="K451">
        <f t="shared" si="20"/>
        <v>7</v>
      </c>
      <c r="L451">
        <f t="shared" si="21"/>
        <v>2025</v>
      </c>
    </row>
    <row r="452" spans="1:12">
      <c r="A452" t="s">
        <v>36</v>
      </c>
      <c r="B452" t="s">
        <v>42</v>
      </c>
      <c r="C452" t="s">
        <v>20</v>
      </c>
      <c r="E452">
        <v>1</v>
      </c>
      <c r="F452" s="20">
        <v>1</v>
      </c>
      <c r="G452" s="20">
        <v>1</v>
      </c>
      <c r="H452" s="20">
        <v>0</v>
      </c>
      <c r="I452" s="20">
        <v>0</v>
      </c>
      <c r="J452" s="18">
        <v>45839</v>
      </c>
      <c r="K452">
        <f t="shared" si="20"/>
        <v>7</v>
      </c>
      <c r="L452">
        <f t="shared" si="21"/>
        <v>2025</v>
      </c>
    </row>
    <row r="453" spans="1:12">
      <c r="A453" t="s">
        <v>38</v>
      </c>
      <c r="B453" t="s">
        <v>42</v>
      </c>
      <c r="C453" t="s">
        <v>20</v>
      </c>
      <c r="E453">
        <v>1</v>
      </c>
      <c r="F453" s="20">
        <v>1</v>
      </c>
      <c r="G453" s="20">
        <v>1</v>
      </c>
      <c r="H453" s="20">
        <v>0</v>
      </c>
      <c r="I453" s="20">
        <v>0</v>
      </c>
      <c r="J453" s="18">
        <v>45839</v>
      </c>
      <c r="K453">
        <f t="shared" si="20"/>
        <v>7</v>
      </c>
      <c r="L453">
        <f t="shared" si="21"/>
        <v>2025</v>
      </c>
    </row>
    <row r="454" spans="1:12">
      <c r="A454" t="s">
        <v>40</v>
      </c>
      <c r="B454" t="s">
        <v>42</v>
      </c>
      <c r="C454" t="s">
        <v>20</v>
      </c>
      <c r="E454">
        <v>1</v>
      </c>
      <c r="F454" s="20">
        <v>1</v>
      </c>
      <c r="G454" s="20">
        <v>1</v>
      </c>
      <c r="H454" s="20">
        <v>0</v>
      </c>
      <c r="I454" s="20">
        <v>0</v>
      </c>
      <c r="J454" s="18">
        <v>45839</v>
      </c>
      <c r="K454">
        <f t="shared" si="20"/>
        <v>7</v>
      </c>
      <c r="L454">
        <f t="shared" si="21"/>
        <v>2025</v>
      </c>
    </row>
    <row r="455" spans="1:12">
      <c r="A455" t="s">
        <v>34</v>
      </c>
      <c r="B455" t="s">
        <v>42</v>
      </c>
      <c r="C455" t="s">
        <v>21</v>
      </c>
      <c r="E455">
        <v>1</v>
      </c>
      <c r="F455" s="20">
        <v>1</v>
      </c>
      <c r="G455" s="20">
        <v>1</v>
      </c>
      <c r="H455" s="20">
        <v>0</v>
      </c>
      <c r="I455" s="20">
        <v>0</v>
      </c>
      <c r="J455" s="18">
        <v>45839</v>
      </c>
      <c r="K455">
        <f t="shared" si="20"/>
        <v>7</v>
      </c>
      <c r="L455">
        <f t="shared" si="21"/>
        <v>2025</v>
      </c>
    </row>
    <row r="456" spans="1:12">
      <c r="A456" t="s">
        <v>36</v>
      </c>
      <c r="B456" t="s">
        <v>42</v>
      </c>
      <c r="C456" t="s">
        <v>21</v>
      </c>
      <c r="E456">
        <v>1</v>
      </c>
      <c r="F456" s="20">
        <v>1</v>
      </c>
      <c r="G456" s="20">
        <v>1</v>
      </c>
      <c r="H456" s="20">
        <v>0</v>
      </c>
      <c r="I456" s="20">
        <v>0</v>
      </c>
      <c r="J456" s="18">
        <v>45839</v>
      </c>
      <c r="K456">
        <f t="shared" si="20"/>
        <v>7</v>
      </c>
      <c r="L456">
        <f t="shared" si="21"/>
        <v>2025</v>
      </c>
    </row>
    <row r="457" spans="1:12">
      <c r="A457" t="s">
        <v>38</v>
      </c>
      <c r="B457" t="s">
        <v>42</v>
      </c>
      <c r="C457" t="s">
        <v>21</v>
      </c>
      <c r="E457">
        <v>1</v>
      </c>
      <c r="F457" s="20">
        <v>1</v>
      </c>
      <c r="G457" s="20">
        <v>1</v>
      </c>
      <c r="H457" s="20">
        <v>0</v>
      </c>
      <c r="I457" s="20">
        <v>0</v>
      </c>
      <c r="J457" s="18">
        <v>45839</v>
      </c>
      <c r="K457">
        <f t="shared" si="20"/>
        <v>7</v>
      </c>
      <c r="L457">
        <f t="shared" si="21"/>
        <v>2025</v>
      </c>
    </row>
    <row r="458" spans="1:12">
      <c r="A458" t="s">
        <v>40</v>
      </c>
      <c r="B458" t="s">
        <v>42</v>
      </c>
      <c r="C458" t="s">
        <v>21</v>
      </c>
      <c r="E458">
        <v>1</v>
      </c>
      <c r="F458" s="20">
        <v>1</v>
      </c>
      <c r="G458" s="20">
        <v>1</v>
      </c>
      <c r="H458" s="20">
        <v>0</v>
      </c>
      <c r="I458" s="20">
        <v>0</v>
      </c>
      <c r="J458" s="18">
        <v>45839</v>
      </c>
      <c r="K458">
        <f t="shared" si="20"/>
        <v>7</v>
      </c>
      <c r="L458">
        <f t="shared" si="21"/>
        <v>2025</v>
      </c>
    </row>
    <row r="459" spans="1:12">
      <c r="A459" t="s">
        <v>34</v>
      </c>
      <c r="B459" t="s">
        <v>42</v>
      </c>
      <c r="C459" t="s">
        <v>22</v>
      </c>
      <c r="E459">
        <v>1</v>
      </c>
      <c r="F459" s="20">
        <v>1</v>
      </c>
      <c r="G459" s="20">
        <v>1</v>
      </c>
      <c r="H459" s="20">
        <v>0</v>
      </c>
      <c r="I459" s="20">
        <v>0</v>
      </c>
      <c r="J459" s="18">
        <v>45839</v>
      </c>
      <c r="K459">
        <f t="shared" si="20"/>
        <v>7</v>
      </c>
      <c r="L459">
        <f t="shared" si="21"/>
        <v>2025</v>
      </c>
    </row>
    <row r="460" spans="1:12">
      <c r="A460" t="s">
        <v>36</v>
      </c>
      <c r="B460" t="s">
        <v>42</v>
      </c>
      <c r="C460" t="s">
        <v>22</v>
      </c>
      <c r="E460">
        <v>1</v>
      </c>
      <c r="F460" s="20">
        <v>1</v>
      </c>
      <c r="G460" s="20">
        <v>1</v>
      </c>
      <c r="H460" s="20">
        <v>0</v>
      </c>
      <c r="I460" s="20">
        <v>0</v>
      </c>
      <c r="J460" s="18">
        <v>45839</v>
      </c>
      <c r="K460">
        <f t="shared" si="20"/>
        <v>7</v>
      </c>
      <c r="L460">
        <f t="shared" si="21"/>
        <v>2025</v>
      </c>
    </row>
    <row r="461" spans="1:12">
      <c r="A461" t="s">
        <v>38</v>
      </c>
      <c r="B461" t="s">
        <v>42</v>
      </c>
      <c r="C461" t="s">
        <v>22</v>
      </c>
      <c r="E461">
        <v>1</v>
      </c>
      <c r="F461" s="20">
        <v>1</v>
      </c>
      <c r="G461" s="20">
        <v>1</v>
      </c>
      <c r="H461" s="20">
        <v>0</v>
      </c>
      <c r="I461" s="20">
        <v>0</v>
      </c>
      <c r="J461" s="18">
        <v>45839</v>
      </c>
      <c r="K461">
        <f t="shared" si="20"/>
        <v>7</v>
      </c>
      <c r="L461">
        <f t="shared" si="21"/>
        <v>2025</v>
      </c>
    </row>
    <row r="462" spans="1:12">
      <c r="A462" t="s">
        <v>40</v>
      </c>
      <c r="B462" t="s">
        <v>42</v>
      </c>
      <c r="C462" t="s">
        <v>22</v>
      </c>
      <c r="E462">
        <v>1</v>
      </c>
      <c r="F462" s="20">
        <v>1</v>
      </c>
      <c r="G462" s="20">
        <v>1</v>
      </c>
      <c r="H462" s="20">
        <v>0</v>
      </c>
      <c r="I462" s="20">
        <v>0</v>
      </c>
      <c r="J462" s="18">
        <v>45839</v>
      </c>
      <c r="K462">
        <f t="shared" si="20"/>
        <v>7</v>
      </c>
      <c r="L462">
        <f t="shared" si="21"/>
        <v>2025</v>
      </c>
    </row>
    <row r="463" spans="1:12">
      <c r="A463" t="s">
        <v>34</v>
      </c>
      <c r="B463" t="s">
        <v>42</v>
      </c>
      <c r="C463" t="s">
        <v>23</v>
      </c>
      <c r="E463">
        <v>1</v>
      </c>
      <c r="F463" s="20">
        <v>1</v>
      </c>
      <c r="G463" s="20">
        <v>1</v>
      </c>
      <c r="H463" s="20">
        <v>0</v>
      </c>
      <c r="I463" s="20">
        <v>0</v>
      </c>
      <c r="J463" s="18">
        <v>45839</v>
      </c>
      <c r="K463">
        <f t="shared" si="20"/>
        <v>7</v>
      </c>
      <c r="L463">
        <f t="shared" si="21"/>
        <v>2025</v>
      </c>
    </row>
    <row r="464" spans="1:12">
      <c r="A464" t="s">
        <v>36</v>
      </c>
      <c r="B464" t="s">
        <v>42</v>
      </c>
      <c r="C464" t="s">
        <v>23</v>
      </c>
      <c r="E464">
        <v>1</v>
      </c>
      <c r="F464" s="20">
        <v>1</v>
      </c>
      <c r="G464" s="20">
        <v>1</v>
      </c>
      <c r="H464" s="20">
        <v>0</v>
      </c>
      <c r="I464" s="20">
        <v>0</v>
      </c>
      <c r="J464" s="18">
        <v>45839</v>
      </c>
      <c r="K464">
        <f t="shared" si="20"/>
        <v>7</v>
      </c>
      <c r="L464">
        <f t="shared" si="21"/>
        <v>2025</v>
      </c>
    </row>
    <row r="465" spans="1:12">
      <c r="A465" t="s">
        <v>38</v>
      </c>
      <c r="B465" t="s">
        <v>42</v>
      </c>
      <c r="C465" t="s">
        <v>23</v>
      </c>
      <c r="E465">
        <v>1</v>
      </c>
      <c r="F465" s="20">
        <v>1</v>
      </c>
      <c r="G465" s="20">
        <v>1</v>
      </c>
      <c r="H465" s="20">
        <v>0</v>
      </c>
      <c r="I465" s="20">
        <v>0</v>
      </c>
      <c r="J465" s="18">
        <v>45839</v>
      </c>
      <c r="K465">
        <f t="shared" si="20"/>
        <v>7</v>
      </c>
      <c r="L465">
        <f t="shared" si="21"/>
        <v>2025</v>
      </c>
    </row>
    <row r="466" spans="1:12">
      <c r="A466" t="s">
        <v>40</v>
      </c>
      <c r="B466" t="s">
        <v>42</v>
      </c>
      <c r="C466" t="s">
        <v>23</v>
      </c>
      <c r="E466">
        <v>1</v>
      </c>
      <c r="F466" s="20">
        <v>1</v>
      </c>
      <c r="G466" s="20">
        <v>1</v>
      </c>
      <c r="H466" s="20">
        <v>0</v>
      </c>
      <c r="I466" s="20">
        <v>0</v>
      </c>
      <c r="J466" s="18">
        <v>45839</v>
      </c>
      <c r="K466">
        <f t="shared" si="20"/>
        <v>7</v>
      </c>
      <c r="L466">
        <f t="shared" si="21"/>
        <v>2025</v>
      </c>
    </row>
    <row r="467" spans="1:12">
      <c r="A467" t="s">
        <v>34</v>
      </c>
      <c r="B467" t="s">
        <v>43</v>
      </c>
      <c r="C467" t="s">
        <v>19</v>
      </c>
      <c r="E467">
        <v>1</v>
      </c>
      <c r="F467" s="20">
        <v>10</v>
      </c>
      <c r="G467" s="20">
        <v>10</v>
      </c>
      <c r="H467" s="20">
        <v>0</v>
      </c>
      <c r="I467" s="20">
        <v>0</v>
      </c>
      <c r="J467" s="18">
        <v>45839</v>
      </c>
      <c r="K467">
        <f t="shared" si="20"/>
        <v>7</v>
      </c>
      <c r="L467">
        <f t="shared" si="21"/>
        <v>2025</v>
      </c>
    </row>
    <row r="468" spans="1:12">
      <c r="A468" t="s">
        <v>36</v>
      </c>
      <c r="B468" t="s">
        <v>43</v>
      </c>
      <c r="C468" t="s">
        <v>19</v>
      </c>
      <c r="E468">
        <v>1</v>
      </c>
      <c r="F468" s="20">
        <v>1</v>
      </c>
      <c r="G468" s="20">
        <v>1</v>
      </c>
      <c r="H468" s="20">
        <v>0</v>
      </c>
      <c r="I468" s="20">
        <v>0</v>
      </c>
      <c r="J468" s="18">
        <v>45839</v>
      </c>
      <c r="K468">
        <f t="shared" si="20"/>
        <v>7</v>
      </c>
      <c r="L468">
        <f t="shared" si="21"/>
        <v>2025</v>
      </c>
    </row>
    <row r="469" spans="1:12">
      <c r="A469" t="s">
        <v>34</v>
      </c>
      <c r="B469" t="s">
        <v>43</v>
      </c>
      <c r="C469" t="s">
        <v>20</v>
      </c>
      <c r="E469">
        <v>1</v>
      </c>
      <c r="F469" s="20">
        <v>5</v>
      </c>
      <c r="G469" s="20">
        <v>5</v>
      </c>
      <c r="H469" s="20">
        <v>0</v>
      </c>
      <c r="I469" s="20">
        <v>0</v>
      </c>
      <c r="J469" s="18">
        <v>45839</v>
      </c>
      <c r="K469">
        <f t="shared" si="20"/>
        <v>7</v>
      </c>
      <c r="L469">
        <f t="shared" si="21"/>
        <v>2025</v>
      </c>
    </row>
    <row r="470" spans="1:12">
      <c r="A470" t="s">
        <v>36</v>
      </c>
      <c r="B470" t="s">
        <v>43</v>
      </c>
      <c r="C470" t="s">
        <v>20</v>
      </c>
      <c r="E470">
        <v>1</v>
      </c>
      <c r="F470" s="20">
        <v>1</v>
      </c>
      <c r="G470" s="20">
        <v>1</v>
      </c>
      <c r="H470" s="20">
        <v>0</v>
      </c>
      <c r="I470" s="20">
        <v>0</v>
      </c>
      <c r="J470" s="18">
        <v>45839</v>
      </c>
      <c r="K470">
        <f t="shared" si="20"/>
        <v>7</v>
      </c>
      <c r="L470">
        <f t="shared" si="21"/>
        <v>2025</v>
      </c>
    </row>
    <row r="471" spans="1:12">
      <c r="A471" t="s">
        <v>34</v>
      </c>
      <c r="B471" t="s">
        <v>43</v>
      </c>
      <c r="C471" t="s">
        <v>21</v>
      </c>
      <c r="E471">
        <v>1</v>
      </c>
      <c r="F471" s="20">
        <v>5</v>
      </c>
      <c r="G471" s="20">
        <v>5</v>
      </c>
      <c r="H471" s="20">
        <v>0</v>
      </c>
      <c r="I471" s="20">
        <v>0</v>
      </c>
      <c r="J471" s="18">
        <v>45839</v>
      </c>
      <c r="K471">
        <f t="shared" si="20"/>
        <v>7</v>
      </c>
      <c r="L471">
        <f t="shared" si="21"/>
        <v>2025</v>
      </c>
    </row>
    <row r="472" spans="1:12">
      <c r="A472" t="s">
        <v>36</v>
      </c>
      <c r="B472" t="s">
        <v>43</v>
      </c>
      <c r="C472" t="s">
        <v>21</v>
      </c>
      <c r="E472">
        <v>1</v>
      </c>
      <c r="F472" s="20">
        <v>1</v>
      </c>
      <c r="G472" s="20">
        <v>1</v>
      </c>
      <c r="H472" s="20">
        <v>0</v>
      </c>
      <c r="I472" s="20">
        <v>0</v>
      </c>
      <c r="J472" s="18">
        <v>45839</v>
      </c>
      <c r="K472">
        <f t="shared" si="20"/>
        <v>7</v>
      </c>
      <c r="L472">
        <f t="shared" si="21"/>
        <v>2025</v>
      </c>
    </row>
    <row r="473" spans="1:12">
      <c r="A473" t="s">
        <v>34</v>
      </c>
      <c r="B473" t="s">
        <v>44</v>
      </c>
      <c r="C473" t="s">
        <v>19</v>
      </c>
      <c r="E473">
        <v>1</v>
      </c>
      <c r="F473" s="20">
        <v>50</v>
      </c>
      <c r="G473" s="20">
        <v>50</v>
      </c>
      <c r="H473" s="20">
        <v>100</v>
      </c>
      <c r="I473" s="20">
        <v>100</v>
      </c>
      <c r="J473" s="18">
        <v>45839</v>
      </c>
      <c r="K473">
        <f t="shared" si="20"/>
        <v>7</v>
      </c>
      <c r="L473">
        <f t="shared" si="21"/>
        <v>2025</v>
      </c>
    </row>
    <row r="474" spans="1:12">
      <c r="A474" t="s">
        <v>36</v>
      </c>
      <c r="B474" t="s">
        <v>44</v>
      </c>
      <c r="C474" t="s">
        <v>19</v>
      </c>
      <c r="E474">
        <v>1</v>
      </c>
      <c r="F474" s="20">
        <v>25</v>
      </c>
      <c r="G474" s="20">
        <v>25</v>
      </c>
      <c r="H474" s="20">
        <v>100</v>
      </c>
      <c r="I474" s="20">
        <v>100</v>
      </c>
      <c r="J474" s="18">
        <v>45839</v>
      </c>
      <c r="K474">
        <f t="shared" si="20"/>
        <v>7</v>
      </c>
      <c r="L474">
        <f t="shared" si="21"/>
        <v>2025</v>
      </c>
    </row>
    <row r="475" spans="1:12">
      <c r="A475" t="s">
        <v>34</v>
      </c>
      <c r="B475" t="s">
        <v>44</v>
      </c>
      <c r="C475" t="s">
        <v>20</v>
      </c>
      <c r="E475">
        <v>1</v>
      </c>
      <c r="F475" s="20">
        <v>25</v>
      </c>
      <c r="G475" s="20">
        <v>25</v>
      </c>
      <c r="H475" s="20">
        <v>50</v>
      </c>
      <c r="I475" s="20">
        <v>50</v>
      </c>
      <c r="J475" s="18">
        <v>45839</v>
      </c>
      <c r="K475">
        <f t="shared" si="20"/>
        <v>7</v>
      </c>
      <c r="L475">
        <f t="shared" si="21"/>
        <v>2025</v>
      </c>
    </row>
    <row r="476" spans="1:12">
      <c r="A476" t="s">
        <v>36</v>
      </c>
      <c r="B476" t="s">
        <v>44</v>
      </c>
      <c r="C476" t="s">
        <v>20</v>
      </c>
      <c r="E476">
        <v>1</v>
      </c>
      <c r="F476" s="20">
        <v>15</v>
      </c>
      <c r="G476" s="20">
        <v>15</v>
      </c>
      <c r="H476" s="20">
        <v>50</v>
      </c>
      <c r="I476" s="20">
        <v>50</v>
      </c>
      <c r="J476" s="18">
        <v>45839</v>
      </c>
      <c r="K476">
        <f t="shared" si="20"/>
        <v>7</v>
      </c>
      <c r="L476">
        <f t="shared" si="21"/>
        <v>2025</v>
      </c>
    </row>
    <row r="477" spans="1:12">
      <c r="A477" t="s">
        <v>34</v>
      </c>
      <c r="B477" t="s">
        <v>44</v>
      </c>
      <c r="C477" t="s">
        <v>21</v>
      </c>
      <c r="E477">
        <v>1</v>
      </c>
      <c r="F477" s="20">
        <v>10</v>
      </c>
      <c r="G477" s="20">
        <v>10</v>
      </c>
      <c r="H477" s="20">
        <v>25</v>
      </c>
      <c r="I477" s="20">
        <v>25</v>
      </c>
      <c r="J477" s="18">
        <v>45839</v>
      </c>
      <c r="K477">
        <f t="shared" si="20"/>
        <v>7</v>
      </c>
      <c r="L477">
        <f t="shared" si="21"/>
        <v>2025</v>
      </c>
    </row>
    <row r="478" spans="1:12">
      <c r="A478" t="s">
        <v>34</v>
      </c>
      <c r="B478" t="s">
        <v>45</v>
      </c>
      <c r="C478" t="s">
        <v>19</v>
      </c>
      <c r="E478">
        <v>1</v>
      </c>
      <c r="F478" s="20">
        <v>50</v>
      </c>
      <c r="G478" s="20">
        <v>50</v>
      </c>
      <c r="H478" s="20">
        <v>100</v>
      </c>
      <c r="I478" s="20">
        <v>100</v>
      </c>
      <c r="J478" s="18">
        <v>45839</v>
      </c>
      <c r="K478">
        <f t="shared" si="20"/>
        <v>7</v>
      </c>
      <c r="L478">
        <f t="shared" si="21"/>
        <v>2025</v>
      </c>
    </row>
    <row r="479" spans="1:12">
      <c r="A479" t="s">
        <v>36</v>
      </c>
      <c r="B479" t="s">
        <v>45</v>
      </c>
      <c r="C479" t="s">
        <v>19</v>
      </c>
      <c r="E479">
        <v>1</v>
      </c>
      <c r="F479" s="20">
        <v>25</v>
      </c>
      <c r="G479" s="20">
        <v>25</v>
      </c>
      <c r="H479" s="20">
        <v>100</v>
      </c>
      <c r="I479" s="20">
        <v>100</v>
      </c>
      <c r="J479" s="18">
        <v>45839</v>
      </c>
      <c r="K479">
        <f t="shared" si="20"/>
        <v>7</v>
      </c>
      <c r="L479">
        <f t="shared" si="21"/>
        <v>2025</v>
      </c>
    </row>
    <row r="480" spans="1:12">
      <c r="A480" t="s">
        <v>34</v>
      </c>
      <c r="B480" t="s">
        <v>45</v>
      </c>
      <c r="C480" t="s">
        <v>20</v>
      </c>
      <c r="E480">
        <v>1</v>
      </c>
      <c r="F480" s="20">
        <v>25</v>
      </c>
      <c r="G480" s="20">
        <v>25</v>
      </c>
      <c r="H480" s="20">
        <v>50</v>
      </c>
      <c r="I480" s="20">
        <v>50</v>
      </c>
      <c r="J480" s="18">
        <v>45839</v>
      </c>
      <c r="K480">
        <f t="shared" si="20"/>
        <v>7</v>
      </c>
      <c r="L480">
        <f t="shared" si="21"/>
        <v>2025</v>
      </c>
    </row>
    <row r="481" spans="1:12">
      <c r="A481" t="s">
        <v>36</v>
      </c>
      <c r="B481" t="s">
        <v>45</v>
      </c>
      <c r="C481" t="s">
        <v>20</v>
      </c>
      <c r="E481">
        <v>1</v>
      </c>
      <c r="F481" s="20">
        <v>15</v>
      </c>
      <c r="G481" s="20">
        <v>15</v>
      </c>
      <c r="H481" s="20">
        <v>50</v>
      </c>
      <c r="I481" s="20">
        <v>50</v>
      </c>
      <c r="J481" s="18">
        <v>45839</v>
      </c>
      <c r="K481">
        <f t="shared" si="20"/>
        <v>7</v>
      </c>
      <c r="L481">
        <f t="shared" si="21"/>
        <v>2025</v>
      </c>
    </row>
    <row r="482" spans="1:12">
      <c r="A482" t="s">
        <v>34</v>
      </c>
      <c r="B482" t="s">
        <v>45</v>
      </c>
      <c r="C482" t="s">
        <v>21</v>
      </c>
      <c r="E482">
        <v>1</v>
      </c>
      <c r="F482" s="20">
        <v>10</v>
      </c>
      <c r="G482" s="20">
        <v>10</v>
      </c>
      <c r="H482" s="20">
        <v>25</v>
      </c>
      <c r="I482" s="20">
        <v>25</v>
      </c>
      <c r="J482" s="18">
        <v>45839</v>
      </c>
      <c r="K482">
        <f t="shared" si="20"/>
        <v>7</v>
      </c>
      <c r="L482">
        <f t="shared" si="21"/>
        <v>2025</v>
      </c>
    </row>
    <row r="483" spans="1:12">
      <c r="A483" t="s">
        <v>34</v>
      </c>
      <c r="B483" t="s">
        <v>40</v>
      </c>
      <c r="C483" t="s">
        <v>21</v>
      </c>
      <c r="E483">
        <v>1</v>
      </c>
      <c r="F483" s="20">
        <v>100</v>
      </c>
      <c r="G483" s="20">
        <v>100</v>
      </c>
      <c r="H483" s="20">
        <v>250</v>
      </c>
      <c r="I483" s="20">
        <v>250</v>
      </c>
      <c r="J483" s="18">
        <v>45839</v>
      </c>
      <c r="K483">
        <f t="shared" si="20"/>
        <v>7</v>
      </c>
      <c r="L483">
        <f t="shared" si="21"/>
        <v>2025</v>
      </c>
    </row>
    <row r="484" spans="1:12">
      <c r="A484" t="s">
        <v>38</v>
      </c>
      <c r="B484" t="s">
        <v>46</v>
      </c>
      <c r="C484" t="s">
        <v>19</v>
      </c>
      <c r="E484">
        <v>1</v>
      </c>
      <c r="F484" s="20">
        <v>150</v>
      </c>
      <c r="G484" s="20">
        <v>150</v>
      </c>
      <c r="H484" s="20">
        <v>50</v>
      </c>
      <c r="I484" s="20">
        <v>50</v>
      </c>
      <c r="J484" s="18">
        <v>45839</v>
      </c>
      <c r="K484">
        <f t="shared" si="20"/>
        <v>7</v>
      </c>
      <c r="L484">
        <f t="shared" si="21"/>
        <v>2025</v>
      </c>
    </row>
    <row r="485" spans="1:12">
      <c r="A485" t="s">
        <v>38</v>
      </c>
      <c r="B485" t="s">
        <v>46</v>
      </c>
      <c r="C485" t="s">
        <v>20</v>
      </c>
      <c r="E485">
        <v>1</v>
      </c>
      <c r="F485" s="20">
        <v>50</v>
      </c>
      <c r="G485" s="20">
        <v>50</v>
      </c>
      <c r="H485" s="20">
        <v>25</v>
      </c>
      <c r="I485" s="20">
        <v>25</v>
      </c>
      <c r="J485" s="18">
        <v>45839</v>
      </c>
      <c r="K485">
        <f t="shared" si="20"/>
        <v>7</v>
      </c>
      <c r="L485">
        <f t="shared" si="21"/>
        <v>2025</v>
      </c>
    </row>
    <row r="486" spans="1:12">
      <c r="A486" t="s">
        <v>34</v>
      </c>
      <c r="B486" t="s">
        <v>47</v>
      </c>
      <c r="C486" t="s">
        <v>19</v>
      </c>
      <c r="E486">
        <v>1</v>
      </c>
      <c r="F486" s="20">
        <v>150</v>
      </c>
      <c r="G486" s="20">
        <v>150</v>
      </c>
      <c r="H486" s="20">
        <v>250</v>
      </c>
      <c r="I486" s="20">
        <v>250</v>
      </c>
      <c r="J486" s="18">
        <v>45839</v>
      </c>
      <c r="K486">
        <f t="shared" si="20"/>
        <v>7</v>
      </c>
      <c r="L486">
        <f t="shared" si="21"/>
        <v>2025</v>
      </c>
    </row>
    <row r="487" spans="1:12">
      <c r="A487" t="s">
        <v>38</v>
      </c>
      <c r="B487" t="s">
        <v>47</v>
      </c>
      <c r="C487" t="s">
        <v>19</v>
      </c>
      <c r="E487">
        <v>1</v>
      </c>
      <c r="F487" s="20">
        <v>150</v>
      </c>
      <c r="G487" s="20">
        <v>150</v>
      </c>
      <c r="H487" s="20">
        <v>250</v>
      </c>
      <c r="I487" s="20">
        <v>250</v>
      </c>
      <c r="J487" s="18">
        <v>45839</v>
      </c>
      <c r="K487">
        <f t="shared" si="20"/>
        <v>7</v>
      </c>
      <c r="L487">
        <f t="shared" si="21"/>
        <v>2025</v>
      </c>
    </row>
    <row r="488" spans="1:12">
      <c r="A488" t="s">
        <v>34</v>
      </c>
      <c r="B488" t="s">
        <v>47</v>
      </c>
      <c r="C488" t="s">
        <v>20</v>
      </c>
      <c r="E488">
        <v>1</v>
      </c>
      <c r="F488" s="20">
        <v>50</v>
      </c>
      <c r="G488" s="20">
        <v>50</v>
      </c>
      <c r="H488" s="20">
        <v>100</v>
      </c>
      <c r="I488" s="20">
        <v>100</v>
      </c>
      <c r="J488" s="18">
        <v>45839</v>
      </c>
      <c r="K488">
        <f t="shared" si="20"/>
        <v>7</v>
      </c>
      <c r="L488">
        <f t="shared" si="21"/>
        <v>2025</v>
      </c>
    </row>
    <row r="489" spans="1:12">
      <c r="A489" t="s">
        <v>38</v>
      </c>
      <c r="B489" t="s">
        <v>47</v>
      </c>
      <c r="C489" t="s">
        <v>20</v>
      </c>
      <c r="E489">
        <v>1</v>
      </c>
      <c r="F489" s="20">
        <v>50</v>
      </c>
      <c r="G489" s="20">
        <v>50</v>
      </c>
      <c r="H489" s="20">
        <v>100</v>
      </c>
      <c r="I489" s="20">
        <v>100</v>
      </c>
      <c r="J489" s="18">
        <v>45839</v>
      </c>
      <c r="K489">
        <f t="shared" si="20"/>
        <v>7</v>
      </c>
      <c r="L489">
        <f t="shared" si="21"/>
        <v>2025</v>
      </c>
    </row>
    <row r="490" spans="1:12">
      <c r="A490" t="s">
        <v>34</v>
      </c>
      <c r="B490" t="s">
        <v>35</v>
      </c>
      <c r="C490" t="s">
        <v>19</v>
      </c>
      <c r="E490">
        <v>1</v>
      </c>
      <c r="F490" s="20">
        <v>50</v>
      </c>
      <c r="G490" s="20">
        <v>50</v>
      </c>
      <c r="H490" s="20">
        <v>5</v>
      </c>
      <c r="I490" s="20">
        <v>5</v>
      </c>
      <c r="J490" s="18">
        <v>46204</v>
      </c>
      <c r="K490">
        <f>+MONTH(J490)</f>
        <v>7</v>
      </c>
      <c r="L490">
        <f>+YEAR(J490)</f>
        <v>2026</v>
      </c>
    </row>
    <row r="491" spans="1:12">
      <c r="A491" t="s">
        <v>34</v>
      </c>
      <c r="B491" t="s">
        <v>35</v>
      </c>
      <c r="C491" t="s">
        <v>20</v>
      </c>
      <c r="E491">
        <v>1</v>
      </c>
      <c r="F491" s="20">
        <v>10</v>
      </c>
      <c r="G491" s="20">
        <v>10</v>
      </c>
      <c r="H491" s="20">
        <v>10</v>
      </c>
      <c r="I491" s="20">
        <v>10</v>
      </c>
      <c r="J491" s="18">
        <v>46204</v>
      </c>
      <c r="K491">
        <f t="shared" ref="K491:K550" si="22">+MONTH(J491)</f>
        <v>7</v>
      </c>
      <c r="L491">
        <f t="shared" ref="L491:L550" si="23">+YEAR(J491)</f>
        <v>2026</v>
      </c>
    </row>
    <row r="492" spans="1:12">
      <c r="A492" t="s">
        <v>34</v>
      </c>
      <c r="B492" t="s">
        <v>35</v>
      </c>
      <c r="C492" t="s">
        <v>21</v>
      </c>
      <c r="E492">
        <v>1</v>
      </c>
      <c r="F492" s="20">
        <v>5</v>
      </c>
      <c r="G492" s="20">
        <v>5</v>
      </c>
      <c r="H492" s="20">
        <v>0</v>
      </c>
      <c r="I492" s="20">
        <v>0</v>
      </c>
      <c r="J492" s="18">
        <v>46204</v>
      </c>
      <c r="K492">
        <f t="shared" si="22"/>
        <v>7</v>
      </c>
      <c r="L492">
        <f t="shared" si="23"/>
        <v>2026</v>
      </c>
    </row>
    <row r="493" spans="1:12">
      <c r="A493" t="s">
        <v>34</v>
      </c>
      <c r="B493" t="s">
        <v>35</v>
      </c>
      <c r="C493" t="s">
        <v>22</v>
      </c>
      <c r="E493">
        <v>1</v>
      </c>
      <c r="F493" s="20">
        <v>1</v>
      </c>
      <c r="G493" s="20">
        <v>1</v>
      </c>
      <c r="H493" s="20">
        <v>0</v>
      </c>
      <c r="I493" s="20">
        <v>0</v>
      </c>
      <c r="J493" s="18">
        <v>46204</v>
      </c>
      <c r="K493">
        <f t="shared" si="22"/>
        <v>7</v>
      </c>
      <c r="L493">
        <f t="shared" si="23"/>
        <v>2026</v>
      </c>
    </row>
    <row r="494" spans="1:12">
      <c r="A494" t="s">
        <v>34</v>
      </c>
      <c r="B494" t="s">
        <v>35</v>
      </c>
      <c r="C494" t="s">
        <v>23</v>
      </c>
      <c r="E494">
        <v>1</v>
      </c>
      <c r="F494" s="20">
        <v>1</v>
      </c>
      <c r="G494" s="20">
        <v>1</v>
      </c>
      <c r="H494" s="20">
        <v>0</v>
      </c>
      <c r="I494" s="20">
        <v>0</v>
      </c>
      <c r="J494" s="18">
        <v>46204</v>
      </c>
      <c r="K494">
        <f t="shared" si="22"/>
        <v>7</v>
      </c>
      <c r="L494">
        <f t="shared" si="23"/>
        <v>2026</v>
      </c>
    </row>
    <row r="495" spans="1:12">
      <c r="A495" t="s">
        <v>34</v>
      </c>
      <c r="B495" t="s">
        <v>37</v>
      </c>
      <c r="C495" t="s">
        <v>19</v>
      </c>
      <c r="E495">
        <v>1</v>
      </c>
      <c r="F495" s="20">
        <v>150</v>
      </c>
      <c r="G495" s="20">
        <v>150</v>
      </c>
      <c r="H495" s="20">
        <v>5000</v>
      </c>
      <c r="I495" s="20">
        <v>5000</v>
      </c>
      <c r="J495" s="18">
        <v>46204</v>
      </c>
      <c r="K495">
        <f t="shared" si="22"/>
        <v>7</v>
      </c>
      <c r="L495">
        <f t="shared" si="23"/>
        <v>2026</v>
      </c>
    </row>
    <row r="496" spans="1:12">
      <c r="A496" t="s">
        <v>34</v>
      </c>
      <c r="B496" t="s">
        <v>37</v>
      </c>
      <c r="C496" t="s">
        <v>20</v>
      </c>
      <c r="E496">
        <v>1</v>
      </c>
      <c r="F496" s="20">
        <v>50</v>
      </c>
      <c r="G496" s="20">
        <v>50</v>
      </c>
      <c r="H496" s="20">
        <v>1000</v>
      </c>
      <c r="I496" s="20">
        <v>1000</v>
      </c>
      <c r="J496" s="18">
        <v>46204</v>
      </c>
      <c r="K496">
        <f t="shared" si="22"/>
        <v>7</v>
      </c>
      <c r="L496">
        <f t="shared" si="23"/>
        <v>2026</v>
      </c>
    </row>
    <row r="497" spans="1:12">
      <c r="A497" t="s">
        <v>34</v>
      </c>
      <c r="B497" t="s">
        <v>37</v>
      </c>
      <c r="C497" t="s">
        <v>21</v>
      </c>
      <c r="E497">
        <v>1</v>
      </c>
      <c r="F497" s="20">
        <v>10</v>
      </c>
      <c r="G497" s="20">
        <v>10</v>
      </c>
      <c r="H497" s="20">
        <v>50</v>
      </c>
      <c r="I497" s="20">
        <v>50</v>
      </c>
      <c r="J497" s="18">
        <v>46204</v>
      </c>
      <c r="K497">
        <f t="shared" si="22"/>
        <v>7</v>
      </c>
      <c r="L497">
        <f t="shared" si="23"/>
        <v>2026</v>
      </c>
    </row>
    <row r="498" spans="1:12">
      <c r="A498" t="s">
        <v>34</v>
      </c>
      <c r="B498" t="s">
        <v>37</v>
      </c>
      <c r="C498" t="s">
        <v>22</v>
      </c>
      <c r="E498">
        <v>1</v>
      </c>
      <c r="F498" s="20">
        <v>1</v>
      </c>
      <c r="G498" s="20">
        <v>1</v>
      </c>
      <c r="H498" s="20">
        <v>5</v>
      </c>
      <c r="I498" s="20">
        <v>5</v>
      </c>
      <c r="J498" s="18">
        <v>46204</v>
      </c>
      <c r="K498">
        <f t="shared" si="22"/>
        <v>7</v>
      </c>
      <c r="L498">
        <f t="shared" si="23"/>
        <v>2026</v>
      </c>
    </row>
    <row r="499" spans="1:12">
      <c r="A499" t="s">
        <v>34</v>
      </c>
      <c r="B499" t="s">
        <v>37</v>
      </c>
      <c r="C499" t="s">
        <v>23</v>
      </c>
      <c r="E499">
        <v>1</v>
      </c>
      <c r="F499" s="20">
        <v>1</v>
      </c>
      <c r="G499" s="20">
        <v>1</v>
      </c>
      <c r="H499" s="20">
        <v>5</v>
      </c>
      <c r="I499" s="20">
        <v>5</v>
      </c>
      <c r="J499" s="18">
        <v>46204</v>
      </c>
      <c r="K499">
        <f t="shared" si="22"/>
        <v>7</v>
      </c>
      <c r="L499">
        <f t="shared" si="23"/>
        <v>2026</v>
      </c>
    </row>
    <row r="500" spans="1:12">
      <c r="A500" t="s">
        <v>34</v>
      </c>
      <c r="B500" t="s">
        <v>39</v>
      </c>
      <c r="C500" t="s">
        <v>19</v>
      </c>
      <c r="E500">
        <v>1</v>
      </c>
      <c r="F500" s="20">
        <v>50</v>
      </c>
      <c r="G500" s="20">
        <v>50</v>
      </c>
      <c r="H500" s="20">
        <v>1000</v>
      </c>
      <c r="I500" s="20">
        <v>1000</v>
      </c>
      <c r="J500" s="18">
        <v>46204</v>
      </c>
      <c r="K500">
        <f t="shared" si="22"/>
        <v>7</v>
      </c>
      <c r="L500">
        <f t="shared" si="23"/>
        <v>2026</v>
      </c>
    </row>
    <row r="501" spans="1:12">
      <c r="A501" t="s">
        <v>34</v>
      </c>
      <c r="B501" t="s">
        <v>39</v>
      </c>
      <c r="C501" t="s">
        <v>20</v>
      </c>
      <c r="E501">
        <v>1</v>
      </c>
      <c r="F501" s="20">
        <v>25</v>
      </c>
      <c r="G501" s="20">
        <v>25</v>
      </c>
      <c r="H501" s="20">
        <v>250</v>
      </c>
      <c r="I501" s="20">
        <v>250</v>
      </c>
      <c r="J501" s="18">
        <v>46204</v>
      </c>
      <c r="K501">
        <f t="shared" si="22"/>
        <v>7</v>
      </c>
      <c r="L501">
        <f t="shared" si="23"/>
        <v>2026</v>
      </c>
    </row>
    <row r="502" spans="1:12">
      <c r="A502" t="s">
        <v>34</v>
      </c>
      <c r="B502" t="s">
        <v>39</v>
      </c>
      <c r="C502" t="s">
        <v>21</v>
      </c>
      <c r="E502">
        <v>1</v>
      </c>
      <c r="F502" s="20">
        <v>5</v>
      </c>
      <c r="G502" s="20">
        <v>5</v>
      </c>
      <c r="H502" s="20">
        <v>5</v>
      </c>
      <c r="I502" s="20">
        <v>5</v>
      </c>
      <c r="J502" s="18">
        <v>46204</v>
      </c>
      <c r="K502">
        <f t="shared" si="22"/>
        <v>7</v>
      </c>
      <c r="L502">
        <f t="shared" si="23"/>
        <v>2026</v>
      </c>
    </row>
    <row r="503" spans="1:12">
      <c r="A503" t="s">
        <v>34</v>
      </c>
      <c r="B503" t="s">
        <v>41</v>
      </c>
      <c r="C503" t="s">
        <v>19</v>
      </c>
      <c r="E503">
        <v>1</v>
      </c>
      <c r="F503" s="20">
        <v>50</v>
      </c>
      <c r="G503" s="20">
        <v>50</v>
      </c>
      <c r="H503" s="20">
        <v>20</v>
      </c>
      <c r="I503" s="20">
        <v>20</v>
      </c>
      <c r="J503" s="18">
        <v>46204</v>
      </c>
      <c r="K503">
        <f t="shared" si="22"/>
        <v>7</v>
      </c>
      <c r="L503">
        <f t="shared" si="23"/>
        <v>2026</v>
      </c>
    </row>
    <row r="504" spans="1:12">
      <c r="A504" t="s">
        <v>36</v>
      </c>
      <c r="B504" t="s">
        <v>41</v>
      </c>
      <c r="C504" t="s">
        <v>19</v>
      </c>
      <c r="E504">
        <v>1</v>
      </c>
      <c r="F504" s="20">
        <v>150</v>
      </c>
      <c r="G504" s="20">
        <v>150</v>
      </c>
      <c r="H504" s="20">
        <v>10</v>
      </c>
      <c r="I504" s="20">
        <v>10</v>
      </c>
      <c r="J504" s="18">
        <v>46204</v>
      </c>
      <c r="K504">
        <f t="shared" si="22"/>
        <v>7</v>
      </c>
      <c r="L504">
        <f t="shared" si="23"/>
        <v>2026</v>
      </c>
    </row>
    <row r="505" spans="1:12">
      <c r="A505" t="s">
        <v>34</v>
      </c>
      <c r="B505" t="s">
        <v>41</v>
      </c>
      <c r="C505" t="s">
        <v>20</v>
      </c>
      <c r="E505">
        <v>1</v>
      </c>
      <c r="F505" s="20">
        <v>25</v>
      </c>
      <c r="G505" s="20">
        <v>25</v>
      </c>
      <c r="H505" s="20">
        <v>10</v>
      </c>
      <c r="I505" s="20">
        <v>10</v>
      </c>
      <c r="J505" s="18">
        <v>46204</v>
      </c>
      <c r="K505">
        <f t="shared" si="22"/>
        <v>7</v>
      </c>
      <c r="L505">
        <f t="shared" si="23"/>
        <v>2026</v>
      </c>
    </row>
    <row r="506" spans="1:12">
      <c r="A506" t="s">
        <v>36</v>
      </c>
      <c r="B506" t="s">
        <v>41</v>
      </c>
      <c r="C506" t="s">
        <v>20</v>
      </c>
      <c r="E506">
        <v>1</v>
      </c>
      <c r="F506" s="20">
        <v>30</v>
      </c>
      <c r="G506" s="20">
        <v>30</v>
      </c>
      <c r="H506" s="20">
        <v>5</v>
      </c>
      <c r="I506" s="20">
        <v>5</v>
      </c>
      <c r="J506" s="18">
        <v>46204</v>
      </c>
      <c r="K506">
        <f t="shared" si="22"/>
        <v>7</v>
      </c>
      <c r="L506">
        <f t="shared" si="23"/>
        <v>2026</v>
      </c>
    </row>
    <row r="507" spans="1:12">
      <c r="A507" t="s">
        <v>34</v>
      </c>
      <c r="B507" t="s">
        <v>41</v>
      </c>
      <c r="C507" t="s">
        <v>21</v>
      </c>
      <c r="E507">
        <v>1</v>
      </c>
      <c r="F507" s="20">
        <v>10</v>
      </c>
      <c r="G507" s="20">
        <v>10</v>
      </c>
      <c r="H507" s="20">
        <v>5</v>
      </c>
      <c r="I507" s="20">
        <v>5</v>
      </c>
      <c r="J507" s="18">
        <v>46204</v>
      </c>
      <c r="K507">
        <f t="shared" si="22"/>
        <v>7</v>
      </c>
      <c r="L507">
        <f t="shared" si="23"/>
        <v>2026</v>
      </c>
    </row>
    <row r="508" spans="1:12">
      <c r="A508" t="s">
        <v>34</v>
      </c>
      <c r="B508" t="s">
        <v>42</v>
      </c>
      <c r="C508" t="s">
        <v>19</v>
      </c>
      <c r="E508">
        <v>1</v>
      </c>
      <c r="F508" s="20">
        <v>1</v>
      </c>
      <c r="G508" s="20">
        <v>1</v>
      </c>
      <c r="H508" s="20">
        <v>0</v>
      </c>
      <c r="I508" s="20">
        <v>0</v>
      </c>
      <c r="J508" s="18">
        <v>46204</v>
      </c>
      <c r="K508">
        <f t="shared" si="22"/>
        <v>7</v>
      </c>
      <c r="L508">
        <f t="shared" si="23"/>
        <v>2026</v>
      </c>
    </row>
    <row r="509" spans="1:12">
      <c r="A509" t="s">
        <v>36</v>
      </c>
      <c r="B509" t="s">
        <v>42</v>
      </c>
      <c r="C509" t="s">
        <v>19</v>
      </c>
      <c r="E509">
        <v>1</v>
      </c>
      <c r="F509" s="20">
        <v>1</v>
      </c>
      <c r="G509" s="20">
        <v>1</v>
      </c>
      <c r="H509" s="20">
        <v>0</v>
      </c>
      <c r="I509" s="20">
        <v>0</v>
      </c>
      <c r="J509" s="18">
        <v>46204</v>
      </c>
      <c r="K509">
        <f t="shared" si="22"/>
        <v>7</v>
      </c>
      <c r="L509">
        <f t="shared" si="23"/>
        <v>2026</v>
      </c>
    </row>
    <row r="510" spans="1:12">
      <c r="A510" t="s">
        <v>38</v>
      </c>
      <c r="B510" t="s">
        <v>42</v>
      </c>
      <c r="C510" t="s">
        <v>19</v>
      </c>
      <c r="E510">
        <v>1</v>
      </c>
      <c r="F510" s="20">
        <v>1</v>
      </c>
      <c r="G510" s="20">
        <v>1</v>
      </c>
      <c r="H510" s="20">
        <v>0</v>
      </c>
      <c r="I510" s="20">
        <v>0</v>
      </c>
      <c r="J510" s="18">
        <v>46204</v>
      </c>
      <c r="K510">
        <f t="shared" si="22"/>
        <v>7</v>
      </c>
      <c r="L510">
        <f t="shared" si="23"/>
        <v>2026</v>
      </c>
    </row>
    <row r="511" spans="1:12">
      <c r="A511" t="s">
        <v>40</v>
      </c>
      <c r="B511" t="s">
        <v>42</v>
      </c>
      <c r="C511" t="s">
        <v>19</v>
      </c>
      <c r="E511">
        <v>1</v>
      </c>
      <c r="F511" s="20">
        <v>1</v>
      </c>
      <c r="G511" s="20">
        <v>1</v>
      </c>
      <c r="H511" s="20">
        <v>0</v>
      </c>
      <c r="I511" s="20">
        <v>0</v>
      </c>
      <c r="J511" s="18">
        <v>46204</v>
      </c>
      <c r="K511">
        <f t="shared" si="22"/>
        <v>7</v>
      </c>
      <c r="L511">
        <f t="shared" si="23"/>
        <v>2026</v>
      </c>
    </row>
    <row r="512" spans="1:12">
      <c r="A512" t="s">
        <v>34</v>
      </c>
      <c r="B512" t="s">
        <v>42</v>
      </c>
      <c r="C512" t="s">
        <v>20</v>
      </c>
      <c r="E512">
        <v>1</v>
      </c>
      <c r="F512" s="20">
        <v>1</v>
      </c>
      <c r="G512" s="20">
        <v>1</v>
      </c>
      <c r="H512" s="20">
        <v>0</v>
      </c>
      <c r="I512" s="20">
        <v>0</v>
      </c>
      <c r="J512" s="18">
        <v>46204</v>
      </c>
      <c r="K512">
        <f t="shared" si="22"/>
        <v>7</v>
      </c>
      <c r="L512">
        <f t="shared" si="23"/>
        <v>2026</v>
      </c>
    </row>
    <row r="513" spans="1:12">
      <c r="A513" t="s">
        <v>36</v>
      </c>
      <c r="B513" t="s">
        <v>42</v>
      </c>
      <c r="C513" t="s">
        <v>20</v>
      </c>
      <c r="E513">
        <v>1</v>
      </c>
      <c r="F513" s="20">
        <v>1</v>
      </c>
      <c r="G513" s="20">
        <v>1</v>
      </c>
      <c r="H513" s="20">
        <v>0</v>
      </c>
      <c r="I513" s="20">
        <v>0</v>
      </c>
      <c r="J513" s="18">
        <v>46204</v>
      </c>
      <c r="K513">
        <f t="shared" si="22"/>
        <v>7</v>
      </c>
      <c r="L513">
        <f t="shared" si="23"/>
        <v>2026</v>
      </c>
    </row>
    <row r="514" spans="1:12">
      <c r="A514" t="s">
        <v>38</v>
      </c>
      <c r="B514" t="s">
        <v>42</v>
      </c>
      <c r="C514" t="s">
        <v>20</v>
      </c>
      <c r="E514">
        <v>1</v>
      </c>
      <c r="F514" s="20">
        <v>1</v>
      </c>
      <c r="G514" s="20">
        <v>1</v>
      </c>
      <c r="H514" s="20">
        <v>0</v>
      </c>
      <c r="I514" s="20">
        <v>0</v>
      </c>
      <c r="J514" s="18">
        <v>46204</v>
      </c>
      <c r="K514">
        <f t="shared" si="22"/>
        <v>7</v>
      </c>
      <c r="L514">
        <f t="shared" si="23"/>
        <v>2026</v>
      </c>
    </row>
    <row r="515" spans="1:12">
      <c r="A515" t="s">
        <v>40</v>
      </c>
      <c r="B515" t="s">
        <v>42</v>
      </c>
      <c r="C515" t="s">
        <v>20</v>
      </c>
      <c r="E515">
        <v>1</v>
      </c>
      <c r="F515" s="20">
        <v>1</v>
      </c>
      <c r="G515" s="20">
        <v>1</v>
      </c>
      <c r="H515" s="20">
        <v>0</v>
      </c>
      <c r="I515" s="20">
        <v>0</v>
      </c>
      <c r="J515" s="18">
        <v>46204</v>
      </c>
      <c r="K515">
        <f t="shared" si="22"/>
        <v>7</v>
      </c>
      <c r="L515">
        <f t="shared" si="23"/>
        <v>2026</v>
      </c>
    </row>
    <row r="516" spans="1:12">
      <c r="A516" t="s">
        <v>34</v>
      </c>
      <c r="B516" t="s">
        <v>42</v>
      </c>
      <c r="C516" t="s">
        <v>21</v>
      </c>
      <c r="E516">
        <v>1</v>
      </c>
      <c r="F516" s="20">
        <v>1</v>
      </c>
      <c r="G516" s="20">
        <v>1</v>
      </c>
      <c r="H516" s="20">
        <v>0</v>
      </c>
      <c r="I516" s="20">
        <v>0</v>
      </c>
      <c r="J516" s="18">
        <v>46204</v>
      </c>
      <c r="K516">
        <f t="shared" si="22"/>
        <v>7</v>
      </c>
      <c r="L516">
        <f t="shared" si="23"/>
        <v>2026</v>
      </c>
    </row>
    <row r="517" spans="1:12">
      <c r="A517" t="s">
        <v>36</v>
      </c>
      <c r="B517" t="s">
        <v>42</v>
      </c>
      <c r="C517" t="s">
        <v>21</v>
      </c>
      <c r="E517">
        <v>1</v>
      </c>
      <c r="F517" s="20">
        <v>1</v>
      </c>
      <c r="G517" s="20">
        <v>1</v>
      </c>
      <c r="H517" s="20">
        <v>0</v>
      </c>
      <c r="I517" s="20">
        <v>0</v>
      </c>
      <c r="J517" s="18">
        <v>46204</v>
      </c>
      <c r="K517">
        <f t="shared" si="22"/>
        <v>7</v>
      </c>
      <c r="L517">
        <f t="shared" si="23"/>
        <v>2026</v>
      </c>
    </row>
    <row r="518" spans="1:12">
      <c r="A518" t="s">
        <v>38</v>
      </c>
      <c r="B518" t="s">
        <v>42</v>
      </c>
      <c r="C518" t="s">
        <v>21</v>
      </c>
      <c r="E518">
        <v>1</v>
      </c>
      <c r="F518" s="20">
        <v>1</v>
      </c>
      <c r="G518" s="20">
        <v>1</v>
      </c>
      <c r="H518" s="20">
        <v>0</v>
      </c>
      <c r="I518" s="20">
        <v>0</v>
      </c>
      <c r="J518" s="18">
        <v>46204</v>
      </c>
      <c r="K518">
        <f t="shared" si="22"/>
        <v>7</v>
      </c>
      <c r="L518">
        <f t="shared" si="23"/>
        <v>2026</v>
      </c>
    </row>
    <row r="519" spans="1:12">
      <c r="A519" t="s">
        <v>40</v>
      </c>
      <c r="B519" t="s">
        <v>42</v>
      </c>
      <c r="C519" t="s">
        <v>21</v>
      </c>
      <c r="E519">
        <v>1</v>
      </c>
      <c r="F519" s="20">
        <v>1</v>
      </c>
      <c r="G519" s="20">
        <v>1</v>
      </c>
      <c r="H519" s="20">
        <v>0</v>
      </c>
      <c r="I519" s="20">
        <v>0</v>
      </c>
      <c r="J519" s="18">
        <v>46204</v>
      </c>
      <c r="K519">
        <f t="shared" si="22"/>
        <v>7</v>
      </c>
      <c r="L519">
        <f t="shared" si="23"/>
        <v>2026</v>
      </c>
    </row>
    <row r="520" spans="1:12">
      <c r="A520" t="s">
        <v>34</v>
      </c>
      <c r="B520" t="s">
        <v>42</v>
      </c>
      <c r="C520" t="s">
        <v>22</v>
      </c>
      <c r="E520">
        <v>1</v>
      </c>
      <c r="F520" s="20">
        <v>1</v>
      </c>
      <c r="G520" s="20">
        <v>1</v>
      </c>
      <c r="H520" s="20">
        <v>0</v>
      </c>
      <c r="I520" s="20">
        <v>0</v>
      </c>
      <c r="J520" s="18">
        <v>46204</v>
      </c>
      <c r="K520">
        <f t="shared" si="22"/>
        <v>7</v>
      </c>
      <c r="L520">
        <f t="shared" si="23"/>
        <v>2026</v>
      </c>
    </row>
    <row r="521" spans="1:12">
      <c r="A521" t="s">
        <v>36</v>
      </c>
      <c r="B521" t="s">
        <v>42</v>
      </c>
      <c r="C521" t="s">
        <v>22</v>
      </c>
      <c r="E521">
        <v>1</v>
      </c>
      <c r="F521" s="20">
        <v>1</v>
      </c>
      <c r="G521" s="20">
        <v>1</v>
      </c>
      <c r="H521" s="20">
        <v>0</v>
      </c>
      <c r="I521" s="20">
        <v>0</v>
      </c>
      <c r="J521" s="18">
        <v>46204</v>
      </c>
      <c r="K521">
        <f t="shared" si="22"/>
        <v>7</v>
      </c>
      <c r="L521">
        <f t="shared" si="23"/>
        <v>2026</v>
      </c>
    </row>
    <row r="522" spans="1:12">
      <c r="A522" t="s">
        <v>38</v>
      </c>
      <c r="B522" t="s">
        <v>42</v>
      </c>
      <c r="C522" t="s">
        <v>22</v>
      </c>
      <c r="E522">
        <v>1</v>
      </c>
      <c r="F522" s="20">
        <v>1</v>
      </c>
      <c r="G522" s="20">
        <v>1</v>
      </c>
      <c r="H522" s="20">
        <v>0</v>
      </c>
      <c r="I522" s="20">
        <v>0</v>
      </c>
      <c r="J522" s="18">
        <v>46204</v>
      </c>
      <c r="K522">
        <f t="shared" si="22"/>
        <v>7</v>
      </c>
      <c r="L522">
        <f t="shared" si="23"/>
        <v>2026</v>
      </c>
    </row>
    <row r="523" spans="1:12">
      <c r="A523" t="s">
        <v>40</v>
      </c>
      <c r="B523" t="s">
        <v>42</v>
      </c>
      <c r="C523" t="s">
        <v>22</v>
      </c>
      <c r="E523">
        <v>1</v>
      </c>
      <c r="F523" s="20">
        <v>1</v>
      </c>
      <c r="G523" s="20">
        <v>1</v>
      </c>
      <c r="H523" s="20">
        <v>0</v>
      </c>
      <c r="I523" s="20">
        <v>0</v>
      </c>
      <c r="J523" s="18">
        <v>46204</v>
      </c>
      <c r="K523">
        <f t="shared" si="22"/>
        <v>7</v>
      </c>
      <c r="L523">
        <f t="shared" si="23"/>
        <v>2026</v>
      </c>
    </row>
    <row r="524" spans="1:12">
      <c r="A524" t="s">
        <v>34</v>
      </c>
      <c r="B524" t="s">
        <v>42</v>
      </c>
      <c r="C524" t="s">
        <v>23</v>
      </c>
      <c r="E524">
        <v>1</v>
      </c>
      <c r="F524" s="20">
        <v>1</v>
      </c>
      <c r="G524" s="20">
        <v>1</v>
      </c>
      <c r="H524" s="20">
        <v>0</v>
      </c>
      <c r="I524" s="20">
        <v>0</v>
      </c>
      <c r="J524" s="18">
        <v>46204</v>
      </c>
      <c r="K524">
        <f t="shared" si="22"/>
        <v>7</v>
      </c>
      <c r="L524">
        <f t="shared" si="23"/>
        <v>2026</v>
      </c>
    </row>
    <row r="525" spans="1:12">
      <c r="A525" t="s">
        <v>36</v>
      </c>
      <c r="B525" t="s">
        <v>42</v>
      </c>
      <c r="C525" t="s">
        <v>23</v>
      </c>
      <c r="E525">
        <v>1</v>
      </c>
      <c r="F525" s="20">
        <v>1</v>
      </c>
      <c r="G525" s="20">
        <v>1</v>
      </c>
      <c r="H525" s="20">
        <v>0</v>
      </c>
      <c r="I525" s="20">
        <v>0</v>
      </c>
      <c r="J525" s="18">
        <v>46204</v>
      </c>
      <c r="K525">
        <f t="shared" si="22"/>
        <v>7</v>
      </c>
      <c r="L525">
        <f t="shared" si="23"/>
        <v>2026</v>
      </c>
    </row>
    <row r="526" spans="1:12">
      <c r="A526" t="s">
        <v>38</v>
      </c>
      <c r="B526" t="s">
        <v>42</v>
      </c>
      <c r="C526" t="s">
        <v>23</v>
      </c>
      <c r="E526">
        <v>1</v>
      </c>
      <c r="F526" s="20">
        <v>1</v>
      </c>
      <c r="G526" s="20">
        <v>1</v>
      </c>
      <c r="H526" s="20">
        <v>0</v>
      </c>
      <c r="I526" s="20">
        <v>0</v>
      </c>
      <c r="J526" s="18">
        <v>46204</v>
      </c>
      <c r="K526">
        <f t="shared" si="22"/>
        <v>7</v>
      </c>
      <c r="L526">
        <f t="shared" si="23"/>
        <v>2026</v>
      </c>
    </row>
    <row r="527" spans="1:12">
      <c r="A527" t="s">
        <v>40</v>
      </c>
      <c r="B527" t="s">
        <v>42</v>
      </c>
      <c r="C527" t="s">
        <v>23</v>
      </c>
      <c r="E527">
        <v>1</v>
      </c>
      <c r="F527" s="20">
        <v>1</v>
      </c>
      <c r="G527" s="20">
        <v>1</v>
      </c>
      <c r="H527" s="20">
        <v>0</v>
      </c>
      <c r="I527" s="20">
        <v>0</v>
      </c>
      <c r="J527" s="18">
        <v>46204</v>
      </c>
      <c r="K527">
        <f t="shared" si="22"/>
        <v>7</v>
      </c>
      <c r="L527">
        <f t="shared" si="23"/>
        <v>2026</v>
      </c>
    </row>
    <row r="528" spans="1:12">
      <c r="A528" t="s">
        <v>34</v>
      </c>
      <c r="B528" t="s">
        <v>43</v>
      </c>
      <c r="C528" t="s">
        <v>19</v>
      </c>
      <c r="E528">
        <v>1</v>
      </c>
      <c r="F528" s="20">
        <v>10</v>
      </c>
      <c r="G528" s="20">
        <v>10</v>
      </c>
      <c r="H528" s="20">
        <v>0</v>
      </c>
      <c r="I528" s="20">
        <v>0</v>
      </c>
      <c r="J528" s="18">
        <v>46204</v>
      </c>
      <c r="K528">
        <f t="shared" si="22"/>
        <v>7</v>
      </c>
      <c r="L528">
        <f t="shared" si="23"/>
        <v>2026</v>
      </c>
    </row>
    <row r="529" spans="1:12">
      <c r="A529" t="s">
        <v>36</v>
      </c>
      <c r="B529" t="s">
        <v>43</v>
      </c>
      <c r="C529" t="s">
        <v>19</v>
      </c>
      <c r="E529">
        <v>1</v>
      </c>
      <c r="F529" s="20">
        <v>1</v>
      </c>
      <c r="G529" s="20">
        <v>1</v>
      </c>
      <c r="H529" s="20">
        <v>0</v>
      </c>
      <c r="I529" s="20">
        <v>0</v>
      </c>
      <c r="J529" s="18">
        <v>46204</v>
      </c>
      <c r="K529">
        <f t="shared" si="22"/>
        <v>7</v>
      </c>
      <c r="L529">
        <f t="shared" si="23"/>
        <v>2026</v>
      </c>
    </row>
    <row r="530" spans="1:12">
      <c r="A530" t="s">
        <v>34</v>
      </c>
      <c r="B530" t="s">
        <v>43</v>
      </c>
      <c r="C530" t="s">
        <v>20</v>
      </c>
      <c r="E530">
        <v>1</v>
      </c>
      <c r="F530" s="20">
        <v>5</v>
      </c>
      <c r="G530" s="20">
        <v>5</v>
      </c>
      <c r="H530" s="20">
        <v>0</v>
      </c>
      <c r="I530" s="20">
        <v>0</v>
      </c>
      <c r="J530" s="18">
        <v>46204</v>
      </c>
      <c r="K530">
        <f t="shared" si="22"/>
        <v>7</v>
      </c>
      <c r="L530">
        <f t="shared" si="23"/>
        <v>2026</v>
      </c>
    </row>
    <row r="531" spans="1:12">
      <c r="A531" t="s">
        <v>36</v>
      </c>
      <c r="B531" t="s">
        <v>43</v>
      </c>
      <c r="C531" t="s">
        <v>20</v>
      </c>
      <c r="E531">
        <v>1</v>
      </c>
      <c r="F531" s="20">
        <v>1</v>
      </c>
      <c r="G531" s="20">
        <v>1</v>
      </c>
      <c r="H531" s="20">
        <v>0</v>
      </c>
      <c r="I531" s="20">
        <v>0</v>
      </c>
      <c r="J531" s="18">
        <v>46204</v>
      </c>
      <c r="K531">
        <f t="shared" si="22"/>
        <v>7</v>
      </c>
      <c r="L531">
        <f t="shared" si="23"/>
        <v>2026</v>
      </c>
    </row>
    <row r="532" spans="1:12">
      <c r="A532" t="s">
        <v>34</v>
      </c>
      <c r="B532" t="s">
        <v>43</v>
      </c>
      <c r="C532" t="s">
        <v>21</v>
      </c>
      <c r="E532">
        <v>1</v>
      </c>
      <c r="F532" s="20">
        <v>5</v>
      </c>
      <c r="G532" s="20">
        <v>5</v>
      </c>
      <c r="H532" s="20">
        <v>0</v>
      </c>
      <c r="I532" s="20">
        <v>0</v>
      </c>
      <c r="J532" s="18">
        <v>46204</v>
      </c>
      <c r="K532">
        <f t="shared" si="22"/>
        <v>7</v>
      </c>
      <c r="L532">
        <f t="shared" si="23"/>
        <v>2026</v>
      </c>
    </row>
    <row r="533" spans="1:12">
      <c r="A533" t="s">
        <v>36</v>
      </c>
      <c r="B533" t="s">
        <v>43</v>
      </c>
      <c r="C533" t="s">
        <v>21</v>
      </c>
      <c r="E533">
        <v>1</v>
      </c>
      <c r="F533" s="20">
        <v>1</v>
      </c>
      <c r="G533" s="20">
        <v>1</v>
      </c>
      <c r="H533" s="20">
        <v>0</v>
      </c>
      <c r="I533" s="20">
        <v>0</v>
      </c>
      <c r="J533" s="18">
        <v>46204</v>
      </c>
      <c r="K533">
        <f t="shared" si="22"/>
        <v>7</v>
      </c>
      <c r="L533">
        <f t="shared" si="23"/>
        <v>2026</v>
      </c>
    </row>
    <row r="534" spans="1:12">
      <c r="A534" t="s">
        <v>34</v>
      </c>
      <c r="B534" t="s">
        <v>44</v>
      </c>
      <c r="C534" t="s">
        <v>19</v>
      </c>
      <c r="E534">
        <v>1</v>
      </c>
      <c r="F534" s="20">
        <v>50</v>
      </c>
      <c r="G534" s="20">
        <v>50</v>
      </c>
      <c r="H534" s="20">
        <v>100</v>
      </c>
      <c r="I534" s="20">
        <v>100</v>
      </c>
      <c r="J534" s="18">
        <v>46204</v>
      </c>
      <c r="K534">
        <f t="shared" si="22"/>
        <v>7</v>
      </c>
      <c r="L534">
        <f t="shared" si="23"/>
        <v>2026</v>
      </c>
    </row>
    <row r="535" spans="1:12">
      <c r="A535" t="s">
        <v>36</v>
      </c>
      <c r="B535" t="s">
        <v>44</v>
      </c>
      <c r="C535" t="s">
        <v>19</v>
      </c>
      <c r="E535">
        <v>1</v>
      </c>
      <c r="F535" s="20">
        <v>25</v>
      </c>
      <c r="G535" s="20">
        <v>25</v>
      </c>
      <c r="H535" s="20">
        <v>100</v>
      </c>
      <c r="I535" s="20">
        <v>100</v>
      </c>
      <c r="J535" s="18">
        <v>46204</v>
      </c>
      <c r="K535">
        <f t="shared" si="22"/>
        <v>7</v>
      </c>
      <c r="L535">
        <f t="shared" si="23"/>
        <v>2026</v>
      </c>
    </row>
    <row r="536" spans="1:12">
      <c r="A536" t="s">
        <v>34</v>
      </c>
      <c r="B536" t="s">
        <v>44</v>
      </c>
      <c r="C536" t="s">
        <v>20</v>
      </c>
      <c r="E536">
        <v>1</v>
      </c>
      <c r="F536" s="20">
        <v>25</v>
      </c>
      <c r="G536" s="20">
        <v>25</v>
      </c>
      <c r="H536" s="20">
        <v>50</v>
      </c>
      <c r="I536" s="20">
        <v>50</v>
      </c>
      <c r="J536" s="18">
        <v>46204</v>
      </c>
      <c r="K536">
        <f t="shared" si="22"/>
        <v>7</v>
      </c>
      <c r="L536">
        <f t="shared" si="23"/>
        <v>2026</v>
      </c>
    </row>
    <row r="537" spans="1:12">
      <c r="A537" t="s">
        <v>36</v>
      </c>
      <c r="B537" t="s">
        <v>44</v>
      </c>
      <c r="C537" t="s">
        <v>20</v>
      </c>
      <c r="E537">
        <v>1</v>
      </c>
      <c r="F537" s="20">
        <v>15</v>
      </c>
      <c r="G537" s="20">
        <v>15</v>
      </c>
      <c r="H537" s="20">
        <v>50</v>
      </c>
      <c r="I537" s="20">
        <v>50</v>
      </c>
      <c r="J537" s="18">
        <v>46204</v>
      </c>
      <c r="K537">
        <f t="shared" si="22"/>
        <v>7</v>
      </c>
      <c r="L537">
        <f t="shared" si="23"/>
        <v>2026</v>
      </c>
    </row>
    <row r="538" spans="1:12">
      <c r="A538" t="s">
        <v>34</v>
      </c>
      <c r="B538" t="s">
        <v>44</v>
      </c>
      <c r="C538" t="s">
        <v>21</v>
      </c>
      <c r="E538">
        <v>1</v>
      </c>
      <c r="F538" s="20">
        <v>10</v>
      </c>
      <c r="G538" s="20">
        <v>10</v>
      </c>
      <c r="H538" s="20">
        <v>25</v>
      </c>
      <c r="I538" s="20">
        <v>25</v>
      </c>
      <c r="J538" s="18">
        <v>46204</v>
      </c>
      <c r="K538">
        <f t="shared" si="22"/>
        <v>7</v>
      </c>
      <c r="L538">
        <f t="shared" si="23"/>
        <v>2026</v>
      </c>
    </row>
    <row r="539" spans="1:12">
      <c r="A539" t="s">
        <v>34</v>
      </c>
      <c r="B539" t="s">
        <v>45</v>
      </c>
      <c r="C539" t="s">
        <v>19</v>
      </c>
      <c r="E539">
        <v>1</v>
      </c>
      <c r="F539" s="20">
        <v>50</v>
      </c>
      <c r="G539" s="20">
        <v>50</v>
      </c>
      <c r="H539" s="20">
        <v>100</v>
      </c>
      <c r="I539" s="20">
        <v>100</v>
      </c>
      <c r="J539" s="18">
        <v>46204</v>
      </c>
      <c r="K539">
        <f t="shared" si="22"/>
        <v>7</v>
      </c>
      <c r="L539">
        <f t="shared" si="23"/>
        <v>2026</v>
      </c>
    </row>
    <row r="540" spans="1:12">
      <c r="A540" t="s">
        <v>36</v>
      </c>
      <c r="B540" t="s">
        <v>45</v>
      </c>
      <c r="C540" t="s">
        <v>19</v>
      </c>
      <c r="E540">
        <v>1</v>
      </c>
      <c r="F540" s="20">
        <v>25</v>
      </c>
      <c r="G540" s="20">
        <v>25</v>
      </c>
      <c r="H540" s="20">
        <v>100</v>
      </c>
      <c r="I540" s="20">
        <v>100</v>
      </c>
      <c r="J540" s="18">
        <v>46204</v>
      </c>
      <c r="K540">
        <f t="shared" si="22"/>
        <v>7</v>
      </c>
      <c r="L540">
        <f t="shared" si="23"/>
        <v>2026</v>
      </c>
    </row>
    <row r="541" spans="1:12">
      <c r="A541" t="s">
        <v>34</v>
      </c>
      <c r="B541" t="s">
        <v>45</v>
      </c>
      <c r="C541" t="s">
        <v>20</v>
      </c>
      <c r="E541">
        <v>1</v>
      </c>
      <c r="F541" s="20">
        <v>25</v>
      </c>
      <c r="G541" s="20">
        <v>25</v>
      </c>
      <c r="H541" s="20">
        <v>50</v>
      </c>
      <c r="I541" s="20">
        <v>50</v>
      </c>
      <c r="J541" s="18">
        <v>46204</v>
      </c>
      <c r="K541">
        <f t="shared" si="22"/>
        <v>7</v>
      </c>
      <c r="L541">
        <f t="shared" si="23"/>
        <v>2026</v>
      </c>
    </row>
    <row r="542" spans="1:12">
      <c r="A542" t="s">
        <v>36</v>
      </c>
      <c r="B542" t="s">
        <v>45</v>
      </c>
      <c r="C542" t="s">
        <v>20</v>
      </c>
      <c r="E542">
        <v>1</v>
      </c>
      <c r="F542" s="20">
        <v>15</v>
      </c>
      <c r="G542" s="20">
        <v>15</v>
      </c>
      <c r="H542" s="20">
        <v>50</v>
      </c>
      <c r="I542" s="20">
        <v>50</v>
      </c>
      <c r="J542" s="18">
        <v>46204</v>
      </c>
      <c r="K542">
        <f t="shared" si="22"/>
        <v>7</v>
      </c>
      <c r="L542">
        <f t="shared" si="23"/>
        <v>2026</v>
      </c>
    </row>
    <row r="543" spans="1:12">
      <c r="A543" t="s">
        <v>34</v>
      </c>
      <c r="B543" t="s">
        <v>45</v>
      </c>
      <c r="C543" t="s">
        <v>21</v>
      </c>
      <c r="E543">
        <v>1</v>
      </c>
      <c r="F543" s="20">
        <v>10</v>
      </c>
      <c r="G543" s="20">
        <v>10</v>
      </c>
      <c r="H543" s="20">
        <v>25</v>
      </c>
      <c r="I543" s="20">
        <v>25</v>
      </c>
      <c r="J543" s="18">
        <v>46204</v>
      </c>
      <c r="K543">
        <f t="shared" si="22"/>
        <v>7</v>
      </c>
      <c r="L543">
        <f t="shared" si="23"/>
        <v>2026</v>
      </c>
    </row>
    <row r="544" spans="1:12">
      <c r="A544" t="s">
        <v>34</v>
      </c>
      <c r="B544" t="s">
        <v>40</v>
      </c>
      <c r="C544" t="s">
        <v>21</v>
      </c>
      <c r="E544">
        <v>1</v>
      </c>
      <c r="F544" s="20">
        <v>100</v>
      </c>
      <c r="G544" s="20">
        <v>100</v>
      </c>
      <c r="H544" s="20">
        <v>250</v>
      </c>
      <c r="I544" s="20">
        <v>250</v>
      </c>
      <c r="J544" s="18">
        <v>46204</v>
      </c>
      <c r="K544">
        <f t="shared" si="22"/>
        <v>7</v>
      </c>
      <c r="L544">
        <f t="shared" si="23"/>
        <v>2026</v>
      </c>
    </row>
    <row r="545" spans="1:12">
      <c r="A545" t="s">
        <v>38</v>
      </c>
      <c r="B545" t="s">
        <v>46</v>
      </c>
      <c r="C545" t="s">
        <v>19</v>
      </c>
      <c r="E545">
        <v>1</v>
      </c>
      <c r="F545" s="20">
        <v>150</v>
      </c>
      <c r="G545" s="20">
        <v>150</v>
      </c>
      <c r="H545" s="20">
        <v>50</v>
      </c>
      <c r="I545" s="20">
        <v>50</v>
      </c>
      <c r="J545" s="18">
        <v>46204</v>
      </c>
      <c r="K545">
        <f t="shared" si="22"/>
        <v>7</v>
      </c>
      <c r="L545">
        <f t="shared" si="23"/>
        <v>2026</v>
      </c>
    </row>
    <row r="546" spans="1:12">
      <c r="A546" t="s">
        <v>38</v>
      </c>
      <c r="B546" t="s">
        <v>46</v>
      </c>
      <c r="C546" t="s">
        <v>20</v>
      </c>
      <c r="E546">
        <v>1</v>
      </c>
      <c r="F546" s="20">
        <v>50</v>
      </c>
      <c r="G546" s="20">
        <v>50</v>
      </c>
      <c r="H546" s="20">
        <v>25</v>
      </c>
      <c r="I546" s="20">
        <v>25</v>
      </c>
      <c r="J546" s="18">
        <v>46204</v>
      </c>
      <c r="K546">
        <f t="shared" si="22"/>
        <v>7</v>
      </c>
      <c r="L546">
        <f t="shared" si="23"/>
        <v>2026</v>
      </c>
    </row>
    <row r="547" spans="1:12">
      <c r="A547" t="s">
        <v>34</v>
      </c>
      <c r="B547" t="s">
        <v>47</v>
      </c>
      <c r="C547" t="s">
        <v>19</v>
      </c>
      <c r="E547">
        <v>1</v>
      </c>
      <c r="F547" s="20">
        <v>150</v>
      </c>
      <c r="G547" s="20">
        <v>150</v>
      </c>
      <c r="H547" s="20">
        <v>250</v>
      </c>
      <c r="I547" s="20">
        <v>250</v>
      </c>
      <c r="J547" s="18">
        <v>46204</v>
      </c>
      <c r="K547">
        <f t="shared" si="22"/>
        <v>7</v>
      </c>
      <c r="L547">
        <f t="shared" si="23"/>
        <v>2026</v>
      </c>
    </row>
    <row r="548" spans="1:12">
      <c r="A548" t="s">
        <v>38</v>
      </c>
      <c r="B548" t="s">
        <v>47</v>
      </c>
      <c r="C548" t="s">
        <v>19</v>
      </c>
      <c r="E548">
        <v>1</v>
      </c>
      <c r="F548" s="20">
        <v>150</v>
      </c>
      <c r="G548" s="20">
        <v>150</v>
      </c>
      <c r="H548" s="20">
        <v>250</v>
      </c>
      <c r="I548" s="20">
        <v>250</v>
      </c>
      <c r="J548" s="18">
        <v>46204</v>
      </c>
      <c r="K548">
        <f t="shared" si="22"/>
        <v>7</v>
      </c>
      <c r="L548">
        <f t="shared" si="23"/>
        <v>2026</v>
      </c>
    </row>
    <row r="549" spans="1:12">
      <c r="A549" t="s">
        <v>34</v>
      </c>
      <c r="B549" t="s">
        <v>47</v>
      </c>
      <c r="C549" t="s">
        <v>20</v>
      </c>
      <c r="E549">
        <v>1</v>
      </c>
      <c r="F549" s="20">
        <v>50</v>
      </c>
      <c r="G549" s="20">
        <v>50</v>
      </c>
      <c r="H549" s="20">
        <v>100</v>
      </c>
      <c r="I549" s="20">
        <v>100</v>
      </c>
      <c r="J549" s="18">
        <v>46204</v>
      </c>
      <c r="K549">
        <f t="shared" si="22"/>
        <v>7</v>
      </c>
      <c r="L549">
        <f t="shared" si="23"/>
        <v>2026</v>
      </c>
    </row>
    <row r="550" spans="1:12">
      <c r="A550" t="s">
        <v>38</v>
      </c>
      <c r="B550" t="s">
        <v>47</v>
      </c>
      <c r="C550" t="s">
        <v>20</v>
      </c>
      <c r="E550">
        <v>1</v>
      </c>
      <c r="F550" s="20">
        <v>50</v>
      </c>
      <c r="G550" s="20">
        <v>50</v>
      </c>
      <c r="H550" s="20">
        <v>100</v>
      </c>
      <c r="I550" s="20">
        <v>100</v>
      </c>
      <c r="J550" s="18">
        <v>46204</v>
      </c>
      <c r="K550">
        <f t="shared" si="22"/>
        <v>7</v>
      </c>
      <c r="L550">
        <f t="shared" si="23"/>
        <v>2026</v>
      </c>
    </row>
  </sheetData>
  <autoFilter ref="A1:M62" xr:uid="{00000000-0001-0000-0200-000000000000}"/>
  <dataValidations count="3">
    <dataValidation type="list" allowBlank="1" showInputMessage="1" showErrorMessage="1" sqref="B1:B1048576" xr:uid="{00000000-0002-0000-0200-000000000000}">
      <formula1>MediaType</formula1>
    </dataValidation>
    <dataValidation type="list" allowBlank="1" showInputMessage="1" showErrorMessage="1" sqref="C1:C1048576" xr:uid="{00000000-0002-0000-0200-000001000000}">
      <formula1>Segment</formula1>
    </dataValidation>
    <dataValidation type="list" allowBlank="1" showInputMessage="1" showErrorMessage="1" sqref="A1:A1048576" xr:uid="{00000000-0002-0000-0200-000002000000}">
      <formula1>Channel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C12"/>
  <sheetViews>
    <sheetView workbookViewId="0">
      <selection activeCell="A2" sqref="A2"/>
    </sheetView>
  </sheetViews>
  <sheetFormatPr defaultColWidth="9" defaultRowHeight="15"/>
  <cols>
    <col min="1" max="1" width="11.5703125" customWidth="1"/>
    <col min="2" max="2" width="13" customWidth="1"/>
  </cols>
  <sheetData>
    <row r="1" spans="1:3">
      <c r="A1" t="s">
        <v>13</v>
      </c>
      <c r="B1" t="s">
        <v>17</v>
      </c>
      <c r="C1" t="s">
        <v>18</v>
      </c>
    </row>
    <row r="2" spans="1:3">
      <c r="A2" t="s">
        <v>34</v>
      </c>
      <c r="B2" t="s">
        <v>35</v>
      </c>
      <c r="C2" t="s">
        <v>19</v>
      </c>
    </row>
    <row r="3" spans="1:3">
      <c r="A3" t="s">
        <v>36</v>
      </c>
      <c r="B3" t="s">
        <v>37</v>
      </c>
      <c r="C3" t="s">
        <v>20</v>
      </c>
    </row>
    <row r="4" spans="1:3">
      <c r="A4" t="s">
        <v>38</v>
      </c>
      <c r="B4" t="s">
        <v>39</v>
      </c>
      <c r="C4" t="s">
        <v>21</v>
      </c>
    </row>
    <row r="5" spans="1:3">
      <c r="A5" t="s">
        <v>40</v>
      </c>
      <c r="B5" t="s">
        <v>41</v>
      </c>
      <c r="C5" t="s">
        <v>22</v>
      </c>
    </row>
    <row r="6" spans="1:3">
      <c r="B6" t="s">
        <v>42</v>
      </c>
      <c r="C6" t="s">
        <v>23</v>
      </c>
    </row>
    <row r="7" spans="1:3">
      <c r="B7" t="s">
        <v>43</v>
      </c>
    </row>
    <row r="8" spans="1:3">
      <c r="B8" t="s">
        <v>44</v>
      </c>
    </row>
    <row r="9" spans="1:3">
      <c r="B9" t="s">
        <v>45</v>
      </c>
    </row>
    <row r="10" spans="1:3">
      <c r="B10" t="s">
        <v>40</v>
      </c>
    </row>
    <row r="11" spans="1:3">
      <c r="B11" t="s">
        <v>46</v>
      </c>
    </row>
    <row r="12" spans="1:3">
      <c r="B12" t="s">
        <v>47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Settings</vt:lpstr>
      <vt:lpstr>Overview</vt:lpstr>
      <vt:lpstr>details</vt:lpstr>
      <vt:lpstr>masterfile</vt:lpstr>
      <vt:lpstr>Channel</vt:lpstr>
      <vt:lpstr>MediaType</vt:lpstr>
      <vt:lpstr>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Dennis Eichhorn</cp:lastModifiedBy>
  <dcterms:created xsi:type="dcterms:W3CDTF">2018-05-25T14:28:00Z</dcterms:created>
  <dcterms:modified xsi:type="dcterms:W3CDTF">2022-11-26T12:23:52Z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