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eichhornd\Downloads\"/>
    </mc:Choice>
  </mc:AlternateContent>
  <xr:revisionPtr revIDLastSave="0" documentId="13_ncr:1_{B6DCE8EE-D443-4A1C-93CA-7F07FF35AD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glish" sheetId="2" r:id="rId1"/>
    <sheet name="Germa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E29" i="1"/>
  <c r="E32" i="1" s="1"/>
  <c r="E11" i="1"/>
  <c r="E15" i="1" s="1"/>
  <c r="C40" i="2"/>
  <c r="E29" i="2"/>
  <c r="E32" i="2" s="1"/>
  <c r="E11" i="2"/>
  <c r="E15" i="2" s="1"/>
  <c r="E34" i="2" l="1"/>
  <c r="E35" i="2"/>
  <c r="E17" i="2"/>
  <c r="E19" i="2" s="1"/>
  <c r="E23" i="2" s="1"/>
  <c r="E40" i="2" s="1"/>
  <c r="E17" i="1"/>
  <c r="E19" i="1" s="1"/>
  <c r="E23" i="1" s="1"/>
  <c r="E40" i="1" s="1"/>
  <c r="E35" i="1"/>
  <c r="E34" i="1"/>
  <c r="E38" i="1" l="1"/>
  <c r="E38" i="2"/>
  <c r="E42" i="2" s="1"/>
  <c r="E42" i="1"/>
  <c r="E44" i="2" l="1"/>
  <c r="E46" i="2" s="1"/>
  <c r="E44" i="1"/>
  <c r="E46" i="1" s="1"/>
  <c r="E49" i="1" l="1"/>
  <c r="E48" i="1"/>
  <c r="E51" i="1" s="1"/>
  <c r="E49" i="2"/>
  <c r="E48" i="2"/>
  <c r="E51" i="2" l="1"/>
  <c r="E53" i="2" s="1"/>
  <c r="E55" i="2" s="1"/>
  <c r="E53" i="1"/>
  <c r="E55" i="1" s="1"/>
  <c r="E57" i="2" l="1"/>
  <c r="E59" i="2" s="1"/>
  <c r="E57" i="1"/>
  <c r="E59" i="1" s="1"/>
</calcChain>
</file>

<file path=xl/sharedStrings.xml><?xml version="1.0" encoding="utf-8"?>
<sst xmlns="http://schemas.openxmlformats.org/spreadsheetml/2006/main" count="124" uniqueCount="69">
  <si>
    <t>Productive working time per year</t>
  </si>
  <si>
    <t>Calendar days</t>
  </si>
  <si>
    <t>-</t>
  </si>
  <si>
    <t>Weekend days</t>
  </si>
  <si>
    <t>Holidays</t>
  </si>
  <si>
    <t>Vacation days</t>
  </si>
  <si>
    <t>Sick days</t>
  </si>
  <si>
    <t>other absent days (e.g. seminars)</t>
  </si>
  <si>
    <t>=</t>
  </si>
  <si>
    <t>Anwesenheitstage</t>
  </si>
  <si>
    <t>Work hours per day</t>
  </si>
  <si>
    <t>Present hours per year</t>
  </si>
  <si>
    <t>Unproductive time</t>
  </si>
  <si>
    <t>Productive time per employee</t>
  </si>
  <si>
    <t>Employees</t>
  </si>
  <si>
    <t>Productive hours per year</t>
  </si>
  <si>
    <t>Hourly rate</t>
  </si>
  <si>
    <t>+</t>
  </si>
  <si>
    <t>Service wages</t>
  </si>
  <si>
    <t>Service overheads</t>
  </si>
  <si>
    <t>Other direct service costs</t>
  </si>
  <si>
    <t>Service costs</t>
  </si>
  <si>
    <t>Administration overheads</t>
  </si>
  <si>
    <t>Sales overheads</t>
  </si>
  <si>
    <t>Other direct sales costs</t>
  </si>
  <si>
    <t>Cost price</t>
  </si>
  <si>
    <t>/</t>
  </si>
  <si>
    <t>Net hourly rate</t>
  </si>
  <si>
    <t>Profit</t>
  </si>
  <si>
    <t>Cash sale price per hour</t>
  </si>
  <si>
    <t>Cashback</t>
  </si>
  <si>
    <t>Comission fee</t>
  </si>
  <si>
    <t>Target selling price per hour</t>
  </si>
  <si>
    <t>Customer discounts</t>
  </si>
  <si>
    <t>Sales price (net) per hour</t>
  </si>
  <si>
    <t>VAT</t>
  </si>
  <si>
    <t>Sales price (gross) per hour</t>
  </si>
  <si>
    <t>Produktive Arbeitszeit pro Jahr</t>
  </si>
  <si>
    <t>Kalendertage</t>
  </si>
  <si>
    <t>Wochenende</t>
  </si>
  <si>
    <t>Feiertage</t>
  </si>
  <si>
    <t>Urlaubstage</t>
  </si>
  <si>
    <t>Krankheitstage</t>
  </si>
  <si>
    <t>sonstige Abwesenheitstage (Fortbildung, etc.)</t>
  </si>
  <si>
    <t>Arbeitszeit in Stunden pro Tag</t>
  </si>
  <si>
    <t>Anwesenheitsstunden pro Jahr</t>
  </si>
  <si>
    <t>Unproduktive Zeit</t>
  </si>
  <si>
    <t>Produktive Zeit pro Mitarbeiter</t>
  </si>
  <si>
    <t>Mitarbeiter</t>
  </si>
  <si>
    <t>Produktive Stunden pro Jahr</t>
  </si>
  <si>
    <t>Stundensatz</t>
  </si>
  <si>
    <t>Dienstleistungsslöhne</t>
  </si>
  <si>
    <t>Dienstleistungsgemeinkosten</t>
  </si>
  <si>
    <t>Sondereinzelkosten der Dienstleistung</t>
  </si>
  <si>
    <t>Dienstleistungskosten</t>
  </si>
  <si>
    <t>Verwaltungsgemeinkosten</t>
  </si>
  <si>
    <t>Vertriebsgemeinkosten</t>
  </si>
  <si>
    <t>Sondereinzelkosten des Vertriebs</t>
  </si>
  <si>
    <t>Selbstkosten</t>
  </si>
  <si>
    <t>Netto-Stundensatz</t>
  </si>
  <si>
    <t>Gewinnzuschlag</t>
  </si>
  <si>
    <t>Barverkaufspreis pro Stunde</t>
  </si>
  <si>
    <t>Kundenskonto</t>
  </si>
  <si>
    <t>Vertreterprovision</t>
  </si>
  <si>
    <t>Zielverkaufspreis pro Stunde</t>
  </si>
  <si>
    <t>Kundenrabatt</t>
  </si>
  <si>
    <t>Angebotspreis (netto) pro Stunde</t>
  </si>
  <si>
    <t>Mehrwertsteuer</t>
  </si>
  <si>
    <t>Angebotspreis (brutto) pro Stunde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</si>
</sst>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"/>
    <numFmt numFmtId="165" formatCode="#,##0_ "/>
    <numFmt numFmtId="166" formatCode="0.0%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5" fontId="2" fillId="5" borderId="0" xfId="0" applyNumberFormat="1" applyFont="1" applyFill="1"/>
    <xf numFmtId="0" fontId="2" fillId="0" borderId="0" xfId="0" quotePrefix="1" applyFont="1" applyAlignment="1">
      <alignment horizontal="right"/>
    </xf>
    <xf numFmtId="165" fontId="2" fillId="2" borderId="0" xfId="0" applyNumberFormat="1" applyFont="1" applyFill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9" fontId="2" fillId="2" borderId="0" xfId="0" applyNumberFormat="1" applyFont="1" applyFill="1"/>
    <xf numFmtId="166" fontId="2" fillId="0" borderId="0" xfId="1" applyNumberFormat="1" applyFont="1" applyAlignment="1"/>
    <xf numFmtId="164" fontId="2" fillId="4" borderId="0" xfId="0" applyNumberFormat="1" applyFont="1" applyFill="1"/>
    <xf numFmtId="166" fontId="2" fillId="4" borderId="0" xfId="1" applyNumberFormat="1" applyFont="1" applyFill="1" applyAlignment="1"/>
    <xf numFmtId="164" fontId="2" fillId="5" borderId="0" xfId="0" applyNumberFormat="1" applyFont="1" applyFill="1"/>
    <xf numFmtId="166" fontId="2" fillId="0" borderId="1" xfId="1" applyNumberFormat="1" applyFont="1" applyFill="1" applyBorder="1" applyAlignment="1"/>
    <xf numFmtId="164" fontId="2" fillId="0" borderId="1" xfId="0" applyNumberFormat="1" applyFont="1" applyBorder="1"/>
    <xf numFmtId="166" fontId="2" fillId="0" borderId="0" xfId="1" applyNumberFormat="1" applyFont="1" applyFill="1" applyAlignment="1"/>
    <xf numFmtId="164" fontId="2" fillId="0" borderId="0" xfId="0" applyNumberFormat="1" applyFont="1"/>
    <xf numFmtId="1" fontId="3" fillId="3" borderId="0" xfId="0" applyNumberFormat="1" applyFont="1" applyFill="1" applyAlignment="1">
      <alignment horizontal="center" vertical="center"/>
    </xf>
    <xf numFmtId="3" fontId="4" fillId="6" borderId="1" xfId="0" applyNumberFormat="1" applyFont="1" applyFill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9"/>
  <sheetViews>
    <sheetView showGridLines="0" tabSelected="1" workbookViewId="0"/>
  </sheetViews>
  <sheetFormatPr baseColWidth="10" defaultColWidth="9" defaultRowHeight="12"/>
  <cols>
    <col min="1" max="1" width="9" style="1"/>
    <col min="2" max="2" width="9" style="2"/>
    <col min="3" max="3" width="40.140625" style="1" customWidth="1"/>
    <col min="4" max="4" width="10.5703125" style="1" customWidth="1"/>
    <col min="5" max="5" width="12.5703125" style="1"/>
    <col min="6" max="6" width="9" style="1"/>
    <col min="7" max="7" width="12.5703125" style="1"/>
    <col min="8" max="16384" width="9" style="1"/>
  </cols>
  <sheetData>
    <row r="2" spans="2:5">
      <c r="B2" s="18"/>
      <c r="C2" s="18" t="s">
        <v>0</v>
      </c>
      <c r="D2" s="18"/>
      <c r="E2" s="18"/>
    </row>
    <row r="3" spans="2:5">
      <c r="B3" s="1"/>
    </row>
    <row r="4" spans="2:5">
      <c r="C4" s="1" t="s">
        <v>1</v>
      </c>
      <c r="E4" s="3">
        <v>365</v>
      </c>
    </row>
    <row r="5" spans="2:5">
      <c r="B5" s="4" t="s">
        <v>2</v>
      </c>
      <c r="C5" s="1" t="s">
        <v>3</v>
      </c>
      <c r="E5" s="5">
        <v>-104</v>
      </c>
    </row>
    <row r="6" spans="2:5">
      <c r="B6" s="4" t="s">
        <v>2</v>
      </c>
      <c r="C6" s="1" t="s">
        <v>4</v>
      </c>
      <c r="E6" s="5">
        <v>-9</v>
      </c>
    </row>
    <row r="7" spans="2:5">
      <c r="B7" s="4" t="s">
        <v>2</v>
      </c>
      <c r="C7" s="1" t="s">
        <v>5</v>
      </c>
      <c r="E7" s="5">
        <v>-30</v>
      </c>
    </row>
    <row r="8" spans="2:5">
      <c r="B8" s="4" t="s">
        <v>2</v>
      </c>
      <c r="C8" s="1" t="s">
        <v>6</v>
      </c>
      <c r="E8" s="5">
        <v>-14</v>
      </c>
    </row>
    <row r="9" spans="2:5">
      <c r="B9" s="4" t="s">
        <v>2</v>
      </c>
      <c r="C9" s="1" t="s">
        <v>7</v>
      </c>
      <c r="E9" s="5">
        <v>-3</v>
      </c>
    </row>
    <row r="10" spans="2:5">
      <c r="B10" s="4"/>
    </row>
    <row r="11" spans="2:5">
      <c r="B11" s="6" t="s">
        <v>8</v>
      </c>
      <c r="C11" s="7" t="s">
        <v>9</v>
      </c>
      <c r="D11" s="7"/>
      <c r="E11" s="8">
        <f>+SUM(E4:E9)</f>
        <v>205</v>
      </c>
    </row>
    <row r="13" spans="2:5">
      <c r="C13" s="1" t="s">
        <v>10</v>
      </c>
      <c r="E13" s="5">
        <v>8</v>
      </c>
    </row>
    <row r="14" spans="2:5">
      <c r="C14" s="2"/>
      <c r="D14" s="2"/>
      <c r="E14" s="2"/>
    </row>
    <row r="15" spans="2:5">
      <c r="B15" s="6" t="s">
        <v>8</v>
      </c>
      <c r="C15" s="7" t="s">
        <v>11</v>
      </c>
      <c r="D15" s="7"/>
      <c r="E15" s="8">
        <f>+E13*E11</f>
        <v>1640</v>
      </c>
    </row>
    <row r="17" spans="2:6">
      <c r="B17" s="4" t="s">
        <v>2</v>
      </c>
      <c r="C17" s="1" t="s">
        <v>12</v>
      </c>
      <c r="D17" s="9">
        <v>0.1</v>
      </c>
      <c r="E17" s="3">
        <f>-D17*E15</f>
        <v>-164</v>
      </c>
    </row>
    <row r="18" spans="2:6">
      <c r="B18" s="4"/>
      <c r="C18" s="4"/>
      <c r="D18" s="4"/>
      <c r="E18" s="4"/>
    </row>
    <row r="19" spans="2:6">
      <c r="B19" s="6" t="s">
        <v>8</v>
      </c>
      <c r="C19" s="7" t="s">
        <v>13</v>
      </c>
      <c r="D19" s="7"/>
      <c r="E19" s="8">
        <f>+SUM(E15:E17)</f>
        <v>1476</v>
      </c>
    </row>
    <row r="21" spans="2:6">
      <c r="C21" s="1" t="s">
        <v>14</v>
      </c>
      <c r="E21" s="5">
        <v>50</v>
      </c>
    </row>
    <row r="23" spans="2:6">
      <c r="B23" s="19" t="s">
        <v>8</v>
      </c>
      <c r="C23" s="19" t="s">
        <v>15</v>
      </c>
      <c r="D23" s="19"/>
      <c r="E23" s="19">
        <f>+E21*E19</f>
        <v>73800</v>
      </c>
    </row>
    <row r="26" spans="2:6">
      <c r="B26" s="18"/>
      <c r="C26" s="18" t="s">
        <v>16</v>
      </c>
      <c r="D26" s="18"/>
      <c r="E26" s="18"/>
    </row>
    <row r="28" spans="2:6">
      <c r="B28" s="4" t="s">
        <v>17</v>
      </c>
      <c r="C28" s="1" t="s">
        <v>18</v>
      </c>
      <c r="D28" s="10"/>
      <c r="E28" s="11">
        <v>4000000</v>
      </c>
    </row>
    <row r="29" spans="2:6">
      <c r="B29" s="4" t="s">
        <v>17</v>
      </c>
      <c r="C29" s="1" t="s">
        <v>19</v>
      </c>
      <c r="D29" s="12">
        <v>0.15</v>
      </c>
      <c r="E29" s="13">
        <f>+E28*D29</f>
        <v>600000</v>
      </c>
    </row>
    <row r="30" spans="2:6">
      <c r="B30" s="4" t="s">
        <v>17</v>
      </c>
      <c r="C30" s="1" t="s">
        <v>20</v>
      </c>
      <c r="D30" s="10"/>
      <c r="E30" s="11">
        <v>200000</v>
      </c>
    </row>
    <row r="31" spans="2:6">
      <c r="B31" s="4"/>
      <c r="C31" s="4"/>
      <c r="D31" s="4"/>
      <c r="E31" s="4"/>
      <c r="F31" s="4"/>
    </row>
    <row r="32" spans="2:6">
      <c r="B32" s="6" t="s">
        <v>8</v>
      </c>
      <c r="C32" s="7" t="s">
        <v>21</v>
      </c>
      <c r="D32" s="14"/>
      <c r="E32" s="15">
        <f>+SUM(E28:E30)</f>
        <v>4800000</v>
      </c>
    </row>
    <row r="33" spans="2:5">
      <c r="B33" s="1"/>
    </row>
    <row r="34" spans="2:5">
      <c r="B34" s="4" t="s">
        <v>17</v>
      </c>
      <c r="C34" s="1" t="s">
        <v>22</v>
      </c>
      <c r="D34" s="12">
        <v>0.1</v>
      </c>
      <c r="E34" s="13">
        <f>+E32*D34</f>
        <v>480000</v>
      </c>
    </row>
    <row r="35" spans="2:5">
      <c r="B35" s="4" t="s">
        <v>17</v>
      </c>
      <c r="C35" s="1" t="s">
        <v>23</v>
      </c>
      <c r="D35" s="12">
        <v>0</v>
      </c>
      <c r="E35" s="13">
        <f>+E32*D35</f>
        <v>0</v>
      </c>
    </row>
    <row r="36" spans="2:5">
      <c r="B36" s="4" t="s">
        <v>17</v>
      </c>
      <c r="C36" s="1" t="s">
        <v>24</v>
      </c>
      <c r="D36" s="10"/>
      <c r="E36" s="11">
        <v>0</v>
      </c>
    </row>
    <row r="37" spans="2:5">
      <c r="B37" s="4"/>
      <c r="C37" s="4"/>
      <c r="D37" s="4"/>
      <c r="E37" s="4"/>
    </row>
    <row r="38" spans="2:5">
      <c r="B38" s="6" t="s">
        <v>8</v>
      </c>
      <c r="C38" s="7" t="s">
        <v>25</v>
      </c>
      <c r="D38" s="14"/>
      <c r="E38" s="15">
        <f>+SUM(E32:E36)</f>
        <v>5280000</v>
      </c>
    </row>
    <row r="39" spans="2:5">
      <c r="D39" s="16"/>
      <c r="E39" s="17"/>
    </row>
    <row r="40" spans="2:5">
      <c r="B40" s="4" t="s">
        <v>26</v>
      </c>
      <c r="C40" s="1" t="str">
        <f>+C23</f>
        <v>Productive hours per year</v>
      </c>
      <c r="E40" s="3">
        <f>+E23</f>
        <v>73800</v>
      </c>
    </row>
    <row r="41" spans="2:5">
      <c r="B41" s="4"/>
      <c r="C41" s="4"/>
      <c r="D41" s="4"/>
      <c r="E41" s="4"/>
    </row>
    <row r="42" spans="2:5">
      <c r="B42" s="6" t="s">
        <v>8</v>
      </c>
      <c r="C42" s="7" t="s">
        <v>27</v>
      </c>
      <c r="D42" s="7"/>
      <c r="E42" s="15">
        <f>+E38/E40</f>
        <v>71.544715447154474</v>
      </c>
    </row>
    <row r="43" spans="2:5">
      <c r="B43" s="1"/>
    </row>
    <row r="44" spans="2:5">
      <c r="B44" s="4" t="s">
        <v>17</v>
      </c>
      <c r="C44" s="1" t="s">
        <v>28</v>
      </c>
      <c r="D44" s="12">
        <v>0.5</v>
      </c>
      <c r="E44" s="13">
        <f>+E42*D44</f>
        <v>35.772357723577237</v>
      </c>
    </row>
    <row r="45" spans="2:5">
      <c r="B45" s="4"/>
      <c r="C45" s="4"/>
      <c r="D45" s="4"/>
      <c r="E45" s="4"/>
    </row>
    <row r="46" spans="2:5">
      <c r="B46" s="6" t="s">
        <v>8</v>
      </c>
      <c r="C46" s="7" t="s">
        <v>29</v>
      </c>
      <c r="D46" s="14"/>
      <c r="E46" s="15">
        <f>+SUM(E42:E44)</f>
        <v>107.3170731707317</v>
      </c>
    </row>
    <row r="47" spans="2:5">
      <c r="B47" s="1"/>
    </row>
    <row r="48" spans="2:5">
      <c r="B48" s="4" t="s">
        <v>17</v>
      </c>
      <c r="C48" s="1" t="s">
        <v>30</v>
      </c>
      <c r="D48" s="12">
        <v>0.02</v>
      </c>
      <c r="E48" s="13">
        <f>+E46/(1-D48-D49)*D48</f>
        <v>2.190144350423096</v>
      </c>
    </row>
    <row r="49" spans="2:5">
      <c r="B49" s="4" t="s">
        <v>17</v>
      </c>
      <c r="C49" s="1" t="s">
        <v>31</v>
      </c>
      <c r="D49" s="12">
        <v>0</v>
      </c>
      <c r="E49" s="13">
        <f>+E46/(1-D48-D49)*D49</f>
        <v>0</v>
      </c>
    </row>
    <row r="50" spans="2:5">
      <c r="B50" s="4"/>
      <c r="C50" s="4"/>
      <c r="D50" s="4"/>
      <c r="E50" s="4"/>
    </row>
    <row r="51" spans="2:5">
      <c r="B51" s="6" t="s">
        <v>8</v>
      </c>
      <c r="C51" s="7" t="s">
        <v>32</v>
      </c>
      <c r="D51" s="14"/>
      <c r="E51" s="15">
        <f>+SUM(E46:E49)</f>
        <v>109.5072175211548</v>
      </c>
    </row>
    <row r="52" spans="2:5">
      <c r="B52" s="1"/>
    </row>
    <row r="53" spans="2:5">
      <c r="B53" s="4" t="s">
        <v>17</v>
      </c>
      <c r="C53" s="1" t="s">
        <v>33</v>
      </c>
      <c r="D53" s="12">
        <v>0.08</v>
      </c>
      <c r="E53" s="13">
        <f>+E51/(1-D53)*D53</f>
        <v>9.5223667409699821</v>
      </c>
    </row>
    <row r="54" spans="2:5">
      <c r="B54" s="4"/>
      <c r="C54" s="4"/>
      <c r="D54" s="4"/>
      <c r="E54" s="4"/>
    </row>
    <row r="55" spans="2:5">
      <c r="B55" s="6" t="s">
        <v>8</v>
      </c>
      <c r="C55" s="7" t="s">
        <v>34</v>
      </c>
      <c r="D55" s="14"/>
      <c r="E55" s="15">
        <f>+SUM(E51:E53)</f>
        <v>119.02958426212479</v>
      </c>
    </row>
    <row r="56" spans="2:5">
      <c r="B56" s="1"/>
    </row>
    <row r="57" spans="2:5">
      <c r="B57" s="4" t="s">
        <v>17</v>
      </c>
      <c r="C57" s="1" t="s">
        <v>35</v>
      </c>
      <c r="D57" s="12">
        <v>0.19</v>
      </c>
      <c r="E57" s="13">
        <f>+E55*D57</f>
        <v>22.615621009803711</v>
      </c>
    </row>
    <row r="58" spans="2:5">
      <c r="B58" s="4"/>
      <c r="C58" s="4"/>
      <c r="D58" s="4"/>
      <c r="E58" s="4"/>
    </row>
    <row r="59" spans="2:5">
      <c r="B59" s="19" t="s">
        <v>8</v>
      </c>
      <c r="C59" s="19" t="s">
        <v>36</v>
      </c>
      <c r="D59" s="19"/>
      <c r="E59" s="19">
        <f>+SUM(E55:E57)</f>
        <v>141.64520527192849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9"/>
  <sheetViews>
    <sheetView showGridLines="0" workbookViewId="0"/>
  </sheetViews>
  <sheetFormatPr baseColWidth="10" defaultColWidth="9" defaultRowHeight="12"/>
  <cols>
    <col min="1" max="1" width="9" style="1"/>
    <col min="2" max="2" width="9" style="2"/>
    <col min="3" max="3" width="40.140625" style="1" customWidth="1"/>
    <col min="4" max="4" width="10.5703125" style="1" customWidth="1"/>
    <col min="5" max="5" width="11.7109375" style="1" bestFit="1" customWidth="1"/>
    <col min="6" max="16384" width="9" style="1"/>
  </cols>
  <sheetData>
    <row r="2" spans="2:5">
      <c r="B2" s="18"/>
      <c r="C2" s="18" t="s">
        <v>37</v>
      </c>
      <c r="D2" s="18"/>
      <c r="E2" s="18"/>
    </row>
    <row r="3" spans="2:5">
      <c r="B3" s="1"/>
    </row>
    <row r="4" spans="2:5">
      <c r="C4" s="1" t="s">
        <v>38</v>
      </c>
      <c r="E4" s="3">
        <v>365</v>
      </c>
    </row>
    <row r="5" spans="2:5">
      <c r="B5" s="4" t="s">
        <v>2</v>
      </c>
      <c r="C5" s="1" t="s">
        <v>39</v>
      </c>
      <c r="E5" s="5">
        <v>-104</v>
      </c>
    </row>
    <row r="6" spans="2:5">
      <c r="B6" s="4" t="s">
        <v>2</v>
      </c>
      <c r="C6" s="1" t="s">
        <v>40</v>
      </c>
      <c r="E6" s="5">
        <v>-9</v>
      </c>
    </row>
    <row r="7" spans="2:5">
      <c r="B7" s="4" t="s">
        <v>2</v>
      </c>
      <c r="C7" s="1" t="s">
        <v>41</v>
      </c>
      <c r="E7" s="5">
        <v>-30</v>
      </c>
    </row>
    <row r="8" spans="2:5">
      <c r="B8" s="4" t="s">
        <v>2</v>
      </c>
      <c r="C8" s="1" t="s">
        <v>42</v>
      </c>
      <c r="E8" s="5">
        <v>-14</v>
      </c>
    </row>
    <row r="9" spans="2:5">
      <c r="B9" s="4" t="s">
        <v>2</v>
      </c>
      <c r="C9" s="1" t="s">
        <v>43</v>
      </c>
      <c r="E9" s="5">
        <v>-3</v>
      </c>
    </row>
    <row r="10" spans="2:5">
      <c r="B10" s="4"/>
    </row>
    <row r="11" spans="2:5">
      <c r="B11" s="6" t="s">
        <v>8</v>
      </c>
      <c r="C11" s="7" t="s">
        <v>9</v>
      </c>
      <c r="D11" s="7"/>
      <c r="E11" s="8">
        <f>+SUM(E4:E9)</f>
        <v>205</v>
      </c>
    </row>
    <row r="13" spans="2:5">
      <c r="C13" s="1" t="s">
        <v>44</v>
      </c>
      <c r="E13" s="5">
        <v>8</v>
      </c>
    </row>
    <row r="14" spans="2:5">
      <c r="C14" s="2"/>
      <c r="D14" s="2"/>
      <c r="E14" s="2"/>
    </row>
    <row r="15" spans="2:5">
      <c r="B15" s="6" t="s">
        <v>8</v>
      </c>
      <c r="C15" s="7" t="s">
        <v>45</v>
      </c>
      <c r="D15" s="7"/>
      <c r="E15" s="8">
        <f>+E13*E11</f>
        <v>1640</v>
      </c>
    </row>
    <row r="17" spans="2:6">
      <c r="B17" s="4" t="s">
        <v>2</v>
      </c>
      <c r="C17" s="1" t="s">
        <v>46</v>
      </c>
      <c r="D17" s="9">
        <v>0.1</v>
      </c>
      <c r="E17" s="3">
        <f>-D17*E15</f>
        <v>-164</v>
      </c>
    </row>
    <row r="18" spans="2:6">
      <c r="B18" s="4"/>
      <c r="C18" s="4"/>
      <c r="D18" s="4"/>
      <c r="E18" s="4"/>
    </row>
    <row r="19" spans="2:6">
      <c r="B19" s="6" t="s">
        <v>8</v>
      </c>
      <c r="C19" s="7" t="s">
        <v>47</v>
      </c>
      <c r="D19" s="7"/>
      <c r="E19" s="8">
        <f>+SUM(E15:E17)</f>
        <v>1476</v>
      </c>
    </row>
    <row r="21" spans="2:6">
      <c r="C21" s="1" t="s">
        <v>48</v>
      </c>
      <c r="E21" s="5">
        <v>50</v>
      </c>
    </row>
    <row r="23" spans="2:6">
      <c r="B23" s="19" t="s">
        <v>8</v>
      </c>
      <c r="C23" s="19" t="s">
        <v>49</v>
      </c>
      <c r="D23" s="19"/>
      <c r="E23" s="19">
        <f>+E21*E19</f>
        <v>73800</v>
      </c>
    </row>
    <row r="26" spans="2:6">
      <c r="B26" s="18"/>
      <c r="C26" s="18" t="s">
        <v>50</v>
      </c>
      <c r="D26" s="18"/>
      <c r="E26" s="18"/>
    </row>
    <row r="28" spans="2:6">
      <c r="B28" s="4" t="s">
        <v>17</v>
      </c>
      <c r="C28" s="1" t="s">
        <v>51</v>
      </c>
      <c r="D28" s="10"/>
      <c r="E28" s="11">
        <v>4000000</v>
      </c>
    </row>
    <row r="29" spans="2:6">
      <c r="B29" s="4" t="s">
        <v>17</v>
      </c>
      <c r="C29" s="1" t="s">
        <v>52</v>
      </c>
      <c r="D29" s="12">
        <v>0.15</v>
      </c>
      <c r="E29" s="13">
        <f>+E28*D29</f>
        <v>600000</v>
      </c>
    </row>
    <row r="30" spans="2:6">
      <c r="B30" s="4" t="s">
        <v>17</v>
      </c>
      <c r="C30" s="1" t="s">
        <v>53</v>
      </c>
      <c r="D30" s="10"/>
      <c r="E30" s="11">
        <v>200000</v>
      </c>
    </row>
    <row r="31" spans="2:6">
      <c r="B31" s="4"/>
      <c r="C31" s="4"/>
      <c r="D31" s="4"/>
      <c r="E31" s="4"/>
      <c r="F31" s="4"/>
    </row>
    <row r="32" spans="2:6">
      <c r="B32" s="6" t="s">
        <v>8</v>
      </c>
      <c r="C32" s="7" t="s">
        <v>54</v>
      </c>
      <c r="D32" s="14"/>
      <c r="E32" s="15">
        <f>+SUM(E28:E30)</f>
        <v>4800000</v>
      </c>
    </row>
    <row r="33" spans="2:5">
      <c r="B33" s="1"/>
    </row>
    <row r="34" spans="2:5">
      <c r="B34" s="4" t="s">
        <v>17</v>
      </c>
      <c r="C34" s="1" t="s">
        <v>55</v>
      </c>
      <c r="D34" s="12">
        <v>0.1</v>
      </c>
      <c r="E34" s="13">
        <f>+E32*D34</f>
        <v>480000</v>
      </c>
    </row>
    <row r="35" spans="2:5">
      <c r="B35" s="4" t="s">
        <v>17</v>
      </c>
      <c r="C35" s="1" t="s">
        <v>56</v>
      </c>
      <c r="D35" s="12">
        <v>0</v>
      </c>
      <c r="E35" s="13">
        <f>+E32*D35</f>
        <v>0</v>
      </c>
    </row>
    <row r="36" spans="2:5">
      <c r="B36" s="4" t="s">
        <v>17</v>
      </c>
      <c r="C36" s="1" t="s">
        <v>57</v>
      </c>
      <c r="D36" s="10"/>
      <c r="E36" s="11">
        <v>0</v>
      </c>
    </row>
    <row r="37" spans="2:5">
      <c r="B37" s="4"/>
      <c r="C37" s="4"/>
      <c r="D37" s="4"/>
      <c r="E37" s="4"/>
    </row>
    <row r="38" spans="2:5">
      <c r="B38" s="6" t="s">
        <v>8</v>
      </c>
      <c r="C38" s="7" t="s">
        <v>58</v>
      </c>
      <c r="D38" s="14"/>
      <c r="E38" s="15">
        <f>+SUM(E32:E36)</f>
        <v>5280000</v>
      </c>
    </row>
    <row r="39" spans="2:5">
      <c r="D39" s="16"/>
      <c r="E39" s="17"/>
    </row>
    <row r="40" spans="2:5">
      <c r="B40" s="4" t="s">
        <v>26</v>
      </c>
      <c r="C40" s="1" t="str">
        <f>+C23</f>
        <v>Produktive Stunden pro Jahr</v>
      </c>
      <c r="E40" s="3">
        <f>+E23</f>
        <v>73800</v>
      </c>
    </row>
    <row r="41" spans="2:5">
      <c r="B41" s="4"/>
      <c r="C41" s="4"/>
      <c r="D41" s="4"/>
      <c r="E41" s="4"/>
    </row>
    <row r="42" spans="2:5">
      <c r="B42" s="6" t="s">
        <v>8</v>
      </c>
      <c r="C42" s="7" t="s">
        <v>59</v>
      </c>
      <c r="D42" s="7"/>
      <c r="E42" s="15">
        <f>+E38/E40</f>
        <v>71.544715447154474</v>
      </c>
    </row>
    <row r="43" spans="2:5">
      <c r="B43" s="1"/>
    </row>
    <row r="44" spans="2:5">
      <c r="B44" s="4" t="s">
        <v>17</v>
      </c>
      <c r="C44" s="1" t="s">
        <v>60</v>
      </c>
      <c r="D44" s="12">
        <v>0.5</v>
      </c>
      <c r="E44" s="13">
        <f>+E42*D44</f>
        <v>35.772357723577237</v>
      </c>
    </row>
    <row r="45" spans="2:5">
      <c r="B45" s="4"/>
      <c r="C45" s="4"/>
      <c r="D45" s="4"/>
      <c r="E45" s="4"/>
    </row>
    <row r="46" spans="2:5">
      <c r="B46" s="6" t="s">
        <v>8</v>
      </c>
      <c r="C46" s="7" t="s">
        <v>61</v>
      </c>
      <c r="D46" s="14"/>
      <c r="E46" s="15">
        <f>+SUM(E42:E44)</f>
        <v>107.3170731707317</v>
      </c>
    </row>
    <row r="47" spans="2:5">
      <c r="B47" s="1"/>
    </row>
    <row r="48" spans="2:5">
      <c r="B48" s="4" t="s">
        <v>17</v>
      </c>
      <c r="C48" s="1" t="s">
        <v>62</v>
      </c>
      <c r="D48" s="12">
        <v>0.02</v>
      </c>
      <c r="E48" s="13">
        <f>+E46/(1-D48-D49)*D48</f>
        <v>2.190144350423096</v>
      </c>
    </row>
    <row r="49" spans="2:5">
      <c r="B49" s="4" t="s">
        <v>17</v>
      </c>
      <c r="C49" s="1" t="s">
        <v>63</v>
      </c>
      <c r="D49" s="12">
        <v>0</v>
      </c>
      <c r="E49" s="13">
        <f>+E46/(1-D48-D49)*D49</f>
        <v>0</v>
      </c>
    </row>
    <row r="50" spans="2:5">
      <c r="B50" s="4"/>
      <c r="C50" s="4"/>
      <c r="D50" s="4"/>
      <c r="E50" s="4"/>
    </row>
    <row r="51" spans="2:5">
      <c r="B51" s="6" t="s">
        <v>8</v>
      </c>
      <c r="C51" s="7" t="s">
        <v>64</v>
      </c>
      <c r="D51" s="14"/>
      <c r="E51" s="15">
        <f>+SUM(E46:E49)</f>
        <v>109.5072175211548</v>
      </c>
    </row>
    <row r="52" spans="2:5">
      <c r="B52" s="1"/>
    </row>
    <row r="53" spans="2:5">
      <c r="B53" s="4" t="s">
        <v>17</v>
      </c>
      <c r="C53" s="1" t="s">
        <v>65</v>
      </c>
      <c r="D53" s="12">
        <v>0.08</v>
      </c>
      <c r="E53" s="13">
        <f>+E51/(1-D53)*D53</f>
        <v>9.5223667409699821</v>
      </c>
    </row>
    <row r="54" spans="2:5">
      <c r="B54" s="4"/>
      <c r="C54" s="4"/>
      <c r="D54" s="4"/>
      <c r="E54" s="4"/>
    </row>
    <row r="55" spans="2:5">
      <c r="B55" s="6" t="s">
        <v>8</v>
      </c>
      <c r="C55" s="7" t="s">
        <v>66</v>
      </c>
      <c r="D55" s="14"/>
      <c r="E55" s="15">
        <f>+SUM(E51:E53)</f>
        <v>119.02958426212479</v>
      </c>
    </row>
    <row r="56" spans="2:5">
      <c r="B56" s="1"/>
    </row>
    <row r="57" spans="2:5">
      <c r="B57" s="4" t="s">
        <v>17</v>
      </c>
      <c r="C57" s="1" t="s">
        <v>67</v>
      </c>
      <c r="D57" s="12">
        <v>0.19</v>
      </c>
      <c r="E57" s="13">
        <f>+E55*D57</f>
        <v>22.615621009803711</v>
      </c>
    </row>
    <row r="58" spans="2:5">
      <c r="B58" s="4"/>
      <c r="C58" s="4"/>
      <c r="D58" s="4"/>
      <c r="E58" s="4"/>
    </row>
    <row r="59" spans="2:5">
      <c r="B59" s="19" t="s">
        <v>8</v>
      </c>
      <c r="C59" s="19" t="s">
        <v>68</v>
      </c>
      <c r="D59" s="19"/>
      <c r="E59" s="19">
        <f>+SUM(E55:E57)</f>
        <v>141.64520527192849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English</vt:lpstr>
      <vt:lpstr>German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Eichhorn, Dennis</cp:lastModifiedBy>
  <dcterms:created xsi:type="dcterms:W3CDTF">2015-06-05T19:17:00Z</dcterms:created>
  <dcterms:modified xsi:type="dcterms:W3CDTF">2022-11-25T15:48:35Z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