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lima\Dropbox\MScProject\Experiment 1\"/>
    </mc:Choice>
  </mc:AlternateContent>
  <xr:revisionPtr revIDLastSave="0" documentId="13_ncr:1_{6274BBC1-1184-472B-A916-24664569685F}" xr6:coauthVersionLast="45" xr6:coauthVersionMax="45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G20" i="1"/>
  <c r="I20" i="1"/>
  <c r="C20" i="1"/>
  <c r="W19" i="1"/>
  <c r="K2" i="1"/>
  <c r="M2" i="1"/>
  <c r="S2" i="1" s="1"/>
  <c r="M20" i="1" l="1"/>
  <c r="U20" i="1"/>
  <c r="K20" i="1"/>
  <c r="W20" i="1"/>
  <c r="W18" i="1"/>
  <c r="U18" i="1"/>
  <c r="M18" i="1"/>
  <c r="K18" i="1"/>
  <c r="W6" i="1"/>
  <c r="U6" i="1"/>
  <c r="M6" i="1"/>
  <c r="K6" i="1"/>
  <c r="W2" i="1"/>
  <c r="U2" i="1"/>
  <c r="W3" i="1"/>
  <c r="U3" i="1"/>
  <c r="M3" i="1"/>
  <c r="K3" i="1"/>
  <c r="U4" i="1"/>
  <c r="W4" i="1"/>
  <c r="U5" i="1"/>
  <c r="W5" i="1"/>
  <c r="U7" i="1"/>
  <c r="W7" i="1"/>
  <c r="U8" i="1"/>
  <c r="W8" i="1"/>
  <c r="K4" i="1"/>
  <c r="M4" i="1"/>
  <c r="S4" i="1" s="1"/>
  <c r="S6" i="1" l="1"/>
  <c r="S18" i="1"/>
  <c r="S3" i="1"/>
  <c r="O20" i="1"/>
  <c r="O18" i="1"/>
  <c r="O6" i="1"/>
  <c r="O4" i="1"/>
  <c r="O3" i="1"/>
  <c r="O2" i="1"/>
  <c r="W9" i="1"/>
  <c r="W10" i="1"/>
  <c r="W11" i="1"/>
  <c r="W12" i="1"/>
  <c r="W13" i="1"/>
  <c r="W14" i="1"/>
  <c r="W15" i="1"/>
  <c r="W16" i="1"/>
  <c r="W17" i="1"/>
  <c r="U9" i="1"/>
  <c r="U10" i="1"/>
  <c r="U11" i="1"/>
  <c r="U12" i="1"/>
  <c r="U13" i="1"/>
  <c r="U14" i="1"/>
  <c r="U15" i="1"/>
  <c r="U16" i="1"/>
  <c r="U17" i="1"/>
  <c r="U19" i="1"/>
  <c r="K9" i="1"/>
  <c r="M9" i="1"/>
  <c r="K15" i="1"/>
  <c r="M15" i="1"/>
  <c r="S15" i="1" s="1"/>
  <c r="K16" i="1"/>
  <c r="M16" i="1"/>
  <c r="M13" i="1"/>
  <c r="M14" i="1"/>
  <c r="M17" i="1"/>
  <c r="M19" i="1"/>
  <c r="M5" i="1"/>
  <c r="M7" i="1"/>
  <c r="M8" i="1"/>
  <c r="M10" i="1"/>
  <c r="M11" i="1"/>
  <c r="K13" i="1"/>
  <c r="K14" i="1"/>
  <c r="K17" i="1"/>
  <c r="K19" i="1"/>
  <c r="K5" i="1"/>
  <c r="K7" i="1"/>
  <c r="K8" i="1"/>
  <c r="K10" i="1"/>
  <c r="K11" i="1"/>
  <c r="M12" i="1"/>
  <c r="K12" i="1"/>
  <c r="S16" i="1" l="1"/>
  <c r="S11" i="1"/>
  <c r="S10" i="1"/>
  <c r="S9" i="1"/>
  <c r="S8" i="1"/>
  <c r="S7" i="1"/>
  <c r="S5" i="1"/>
  <c r="S19" i="1"/>
  <c r="S17" i="1"/>
  <c r="S12" i="1"/>
  <c r="S14" i="1"/>
  <c r="S13" i="1"/>
  <c r="O13" i="1"/>
  <c r="O7" i="1"/>
  <c r="O11" i="1"/>
  <c r="O10" i="1"/>
  <c r="O15" i="1"/>
  <c r="O8" i="1"/>
  <c r="O12" i="1"/>
  <c r="O19" i="1"/>
  <c r="O9" i="1"/>
  <c r="O14" i="1"/>
  <c r="O5" i="1"/>
  <c r="O16" i="1"/>
  <c r="O17" i="1"/>
</calcChain>
</file>

<file path=xl/sharedStrings.xml><?xml version="1.0" encoding="utf-8"?>
<sst xmlns="http://schemas.openxmlformats.org/spreadsheetml/2006/main" count="53" uniqueCount="48">
  <si>
    <t>b</t>
  </si>
  <si>
    <t>c</t>
  </si>
  <si>
    <t>b/c</t>
  </si>
  <si>
    <t>T&gt;R&gt;P&gt;S</t>
  </si>
  <si>
    <t>2R&gt;T+S</t>
  </si>
  <si>
    <t>Our study</t>
  </si>
  <si>
    <t>NA</t>
  </si>
  <si>
    <t>The overall US sample.</t>
  </si>
  <si>
    <t>The online version.</t>
  </si>
  <si>
    <t>The laboratory-based version.</t>
  </si>
  <si>
    <t>The student sample.</t>
  </si>
  <si>
    <t>Christians primed in church.</t>
  </si>
  <si>
    <t>Atheist with a Secular Prime online.</t>
  </si>
  <si>
    <t>Payoffs are points.  Minimal instructions PD condition.</t>
  </si>
  <si>
    <t>Junior non-economics students. Converted payoffs from SEK to USD.</t>
  </si>
  <si>
    <t>Senior non-economics students. Converted payoffs from SEK to USD.</t>
  </si>
  <si>
    <t>Reference</t>
  </si>
  <si>
    <t>Cooperation Rate</t>
  </si>
  <si>
    <t>Ahmed (2008)</t>
  </si>
  <si>
    <t>Cooper et al. (1996)</t>
  </si>
  <si>
    <t>Croson (2000)</t>
  </si>
  <si>
    <t>Declerck et al. (2010)</t>
  </si>
  <si>
    <t>Hemesath &amp; Pomponio (1998)</t>
  </si>
  <si>
    <t>Horton et al. (2011)</t>
  </si>
  <si>
    <t>Ahmed and Salas (2011)</t>
  </si>
  <si>
    <t>Charness and Rustichini (2011)</t>
  </si>
  <si>
    <t>Khadjavi and Lange (2013)</t>
  </si>
  <si>
    <t>Rand et al. (2013)</t>
  </si>
  <si>
    <t>Rapoport (1988)</t>
  </si>
  <si>
    <t>Simpson (2003)</t>
  </si>
  <si>
    <t>Swope et al. (2008)</t>
  </si>
  <si>
    <t>a for equal</t>
  </si>
  <si>
    <t>Notes</t>
  </si>
  <si>
    <t>Andreoni and Miller (1993)</t>
  </si>
  <si>
    <t>Approximate cooperation rate for first round with strangers.</t>
  </si>
  <si>
    <t>Overall control group (religious and nonreligious). Converted payoffs from CLP to USD according to the rate mentioned in paper.</t>
  </si>
  <si>
    <t>Males overall. Converted payoffs from points into USD.</t>
  </si>
  <si>
    <t>Females overall. Converted payoffs from points into USD.</t>
  </si>
  <si>
    <t>Cooperation rate in last 10 periods for single-shots games. Payoffs are points for tickets to win 1 USD.</t>
  </si>
  <si>
    <t>Group that were not asked to estimate other's cooperation before making their choice.</t>
  </si>
  <si>
    <t>Payoffs in Euros. Only the placebo and anonymous condition.</t>
  </si>
  <si>
    <t>US navy sample.</t>
  </si>
  <si>
    <t>Payoffs (in GBP) based on dividing Charness and Rustichini's (2011) payoffs by 5.</t>
  </si>
  <si>
    <t>T</t>
  </si>
  <si>
    <t>R</t>
  </si>
  <si>
    <t>P</t>
  </si>
  <si>
    <t>S</t>
  </si>
  <si>
    <t>Payoffs are points. Study 1 using the 'fear and greed' PD.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</si>
</sst>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tabSelected="1" zoomScale="85" zoomScaleNormal="85" workbookViewId="0">
      <pane ySplit="1" topLeftCell="A2" activePane="bottomLeft" state="frozen"/>
      <selection pane="bottomLeft" activeCell="W1" sqref="W1"/>
    </sheetView>
  </sheetViews>
  <sheetFormatPr defaultRowHeight="15.35" x14ac:dyDescent="0.5"/>
  <cols>
    <col min="1" max="1" width="29.234375" style="10" customWidth="1"/>
    <col min="2" max="2" width="1.29296875" style="10" customWidth="1"/>
    <col min="3" max="3" width="8.9375" style="4"/>
    <col min="4" max="4" width="1.29296875" style="10" customWidth="1"/>
    <col min="5" max="5" width="8.9375" style="4"/>
    <col min="6" max="6" width="1.29296875" style="10" customWidth="1"/>
    <col min="7" max="7" width="8.9375" style="4"/>
    <col min="8" max="8" width="1.29296875" style="10" customWidth="1"/>
    <col min="9" max="9" width="8.9375" style="4"/>
    <col min="10" max="10" width="1.29296875" style="10" customWidth="1"/>
    <col min="11" max="11" width="8.9375" style="4"/>
    <col min="12" max="12" width="1.29296875" style="10" customWidth="1"/>
    <col min="13" max="13" width="8.9375" style="4"/>
    <col min="14" max="14" width="1.29296875" style="10" customWidth="1"/>
    <col min="15" max="15" width="8.9375" style="4"/>
    <col min="16" max="16" width="1.29296875" style="10" customWidth="1"/>
    <col min="17" max="17" width="16.234375" style="4" customWidth="1"/>
    <col min="18" max="18" width="1.29296875" style="10" customWidth="1"/>
    <col min="19" max="19" width="14.1171875" style="4" customWidth="1"/>
    <col min="20" max="20" width="1.29296875" style="10" customWidth="1"/>
    <col min="21" max="21" width="10.41015625" style="4" customWidth="1"/>
    <col min="22" max="22" width="1.29296875" style="10" customWidth="1"/>
    <col min="23" max="23" width="10.1171875" style="4" customWidth="1"/>
    <col min="24" max="24" width="1.29296875" style="10" customWidth="1"/>
    <col min="25" max="25" width="29.05859375" style="12" customWidth="1"/>
    <col min="26" max="16384" width="8.9375" style="4"/>
  </cols>
  <sheetData>
    <row r="1" spans="1:25" s="13" customFormat="1" x14ac:dyDescent="0.5">
      <c r="A1" s="1" t="s">
        <v>16</v>
      </c>
      <c r="B1" s="1"/>
      <c r="C1" s="2" t="s">
        <v>43</v>
      </c>
      <c r="D1" s="1"/>
      <c r="E1" s="2" t="s">
        <v>44</v>
      </c>
      <c r="F1" s="1"/>
      <c r="G1" s="2" t="s">
        <v>45</v>
      </c>
      <c r="H1" s="1"/>
      <c r="I1" s="2" t="s">
        <v>46</v>
      </c>
      <c r="J1" s="1"/>
      <c r="K1" s="2" t="s">
        <v>0</v>
      </c>
      <c r="L1" s="1"/>
      <c r="M1" s="2" t="s">
        <v>1</v>
      </c>
      <c r="N1" s="1"/>
      <c r="O1" s="2" t="s">
        <v>2</v>
      </c>
      <c r="P1" s="1"/>
      <c r="Q1" s="2" t="s">
        <v>17</v>
      </c>
      <c r="R1" s="1"/>
      <c r="S1" s="2" t="s">
        <v>31</v>
      </c>
      <c r="T1" s="1"/>
      <c r="U1" s="2" t="s">
        <v>3</v>
      </c>
      <c r="V1" s="1"/>
      <c r="W1" s="2" t="s">
        <v>4</v>
      </c>
      <c r="X1" s="1"/>
      <c r="Y1" s="3" t="s">
        <v>32</v>
      </c>
    </row>
    <row r="2" spans="1:25" ht="46" x14ac:dyDescent="0.5">
      <c r="A2" s="5" t="s">
        <v>18</v>
      </c>
      <c r="B2" s="5"/>
      <c r="C2" s="6">
        <v>16</v>
      </c>
      <c r="D2" s="5"/>
      <c r="E2" s="6">
        <v>11</v>
      </c>
      <c r="F2" s="5"/>
      <c r="G2" s="6">
        <v>5</v>
      </c>
      <c r="H2" s="5"/>
      <c r="I2" s="6">
        <v>0</v>
      </c>
      <c r="J2" s="5"/>
      <c r="K2" s="6">
        <f>C2-G2</f>
        <v>11</v>
      </c>
      <c r="L2" s="5"/>
      <c r="M2" s="6">
        <f>I2-G2</f>
        <v>-5</v>
      </c>
      <c r="N2" s="5"/>
      <c r="O2" s="6">
        <f t="shared" ref="O2" si="0">K2/(-1*M2)</f>
        <v>2.2000000000000002</v>
      </c>
      <c r="P2" s="5"/>
      <c r="Q2" s="6">
        <v>0.67</v>
      </c>
      <c r="R2" s="5"/>
      <c r="S2" s="6">
        <f>(-1*M2)/(K2*Q2)</f>
        <v>0.67842605156037994</v>
      </c>
      <c r="T2" s="5"/>
      <c r="U2" s="7" t="str">
        <f>IF(AND(C2&gt;E2, C2&gt;G2, C2&gt;I2, E2&gt;G2, E2&gt;I2, G2&gt;I2), "yes", "no")</f>
        <v>yes</v>
      </c>
      <c r="V2" s="5"/>
      <c r="W2" s="7" t="str">
        <f>IF(2*E2&gt;C2+I2, "yes", "no")</f>
        <v>yes</v>
      </c>
      <c r="X2" s="5"/>
      <c r="Y2" s="8" t="s">
        <v>14</v>
      </c>
    </row>
    <row r="3" spans="1:25" ht="46" x14ac:dyDescent="0.5">
      <c r="A3" s="5" t="s">
        <v>18</v>
      </c>
      <c r="B3" s="5"/>
      <c r="C3" s="6">
        <v>16</v>
      </c>
      <c r="D3" s="5"/>
      <c r="E3" s="6">
        <v>11</v>
      </c>
      <c r="F3" s="5"/>
      <c r="G3" s="6">
        <v>5</v>
      </c>
      <c r="H3" s="5"/>
      <c r="I3" s="6">
        <v>0</v>
      </c>
      <c r="J3" s="5"/>
      <c r="K3" s="6">
        <f t="shared" ref="K3" si="1">C3-G3</f>
        <v>11</v>
      </c>
      <c r="L3" s="5"/>
      <c r="M3" s="6">
        <f t="shared" ref="M3" si="2">I3-G3</f>
        <v>-5</v>
      </c>
      <c r="N3" s="5"/>
      <c r="O3" s="6">
        <f t="shared" ref="O3" si="3">K3/(-1*M3)</f>
        <v>2.2000000000000002</v>
      </c>
      <c r="P3" s="5"/>
      <c r="Q3" s="6">
        <v>0.63</v>
      </c>
      <c r="R3" s="5"/>
      <c r="S3" s="6">
        <f>(-1*M3)/(K3*Q3)</f>
        <v>0.72150072150072153</v>
      </c>
      <c r="T3" s="5"/>
      <c r="U3" s="7" t="str">
        <f>IF(AND(C3&gt;E3, C3&gt;G3, C3&gt;I3, E3&gt;G3, E3&gt;I3, G3&gt;I3), "yes", "no")</f>
        <v>yes</v>
      </c>
      <c r="V3" s="5"/>
      <c r="W3" s="7" t="str">
        <f>IF(2*E3&gt;C3+I3, "yes", "no")</f>
        <v>yes</v>
      </c>
      <c r="X3" s="5"/>
      <c r="Y3" s="8" t="s">
        <v>15</v>
      </c>
    </row>
    <row r="4" spans="1:25" ht="76.7" x14ac:dyDescent="0.5">
      <c r="A4" s="5" t="s">
        <v>24</v>
      </c>
      <c r="B4" s="5"/>
      <c r="C4" s="6">
        <v>22</v>
      </c>
      <c r="D4" s="5"/>
      <c r="E4" s="6">
        <v>18</v>
      </c>
      <c r="F4" s="5"/>
      <c r="G4" s="6">
        <v>14</v>
      </c>
      <c r="H4" s="5"/>
      <c r="I4" s="6">
        <v>9</v>
      </c>
      <c r="J4" s="5"/>
      <c r="K4" s="6">
        <f t="shared" ref="K4" si="4">C4-G4</f>
        <v>8</v>
      </c>
      <c r="L4" s="5"/>
      <c r="M4" s="6">
        <f t="shared" ref="M4" si="5">I4-G4</f>
        <v>-5</v>
      </c>
      <c r="N4" s="5"/>
      <c r="O4" s="6">
        <f>K4/(-1*M4)</f>
        <v>1.6</v>
      </c>
      <c r="P4" s="5"/>
      <c r="Q4" s="6">
        <v>0.26790000000000003</v>
      </c>
      <c r="R4" s="5"/>
      <c r="S4" s="6">
        <f>(-1*M4)/(K4*Q4)</f>
        <v>2.3329600597237774</v>
      </c>
      <c r="T4" s="5"/>
      <c r="U4" s="7" t="str">
        <f>IF(AND(C4&gt;E4, C4&gt;G4, C4&gt;I4, E4&gt;G4, E4&gt;I4, G4&gt;I4), "yes", "no")</f>
        <v>yes</v>
      </c>
      <c r="V4" s="5"/>
      <c r="W4" s="7" t="str">
        <f>IF(2*E4&gt;C4+I4, "yes", "no")</f>
        <v>yes</v>
      </c>
      <c r="X4" s="5"/>
      <c r="Y4" s="8" t="s">
        <v>35</v>
      </c>
    </row>
    <row r="5" spans="1:25" ht="30.7" x14ac:dyDescent="0.5">
      <c r="A5" s="5" t="s">
        <v>33</v>
      </c>
      <c r="B5" s="5"/>
      <c r="C5" s="6">
        <v>12</v>
      </c>
      <c r="D5" s="5"/>
      <c r="E5" s="6">
        <v>7</v>
      </c>
      <c r="F5" s="5"/>
      <c r="G5" s="6">
        <v>4</v>
      </c>
      <c r="H5" s="5"/>
      <c r="I5" s="6">
        <v>0</v>
      </c>
      <c r="J5" s="5"/>
      <c r="K5" s="6">
        <f>C5-G5</f>
        <v>8</v>
      </c>
      <c r="L5" s="5"/>
      <c r="M5" s="6">
        <f>I5-G5</f>
        <v>-4</v>
      </c>
      <c r="N5" s="5"/>
      <c r="O5" s="6">
        <f>K5/(-1*M5)</f>
        <v>2</v>
      </c>
      <c r="P5" s="5"/>
      <c r="Q5" s="6">
        <v>0.35</v>
      </c>
      <c r="R5" s="5"/>
      <c r="S5" s="6">
        <f>(-1*M5)/(K5*Q5)</f>
        <v>1.4285714285714286</v>
      </c>
      <c r="T5" s="5"/>
      <c r="U5" s="7" t="str">
        <f>IF(AND(C5&gt;E5, C5&gt;G5, C5&gt;I5, E5&gt;G5, E5&gt;I5, G5&gt;I5), "yes", "no")</f>
        <v>yes</v>
      </c>
      <c r="V5" s="5"/>
      <c r="W5" s="7" t="str">
        <f>IF(2*E5&gt;C5+I5, "yes", "no")</f>
        <v>yes</v>
      </c>
      <c r="X5" s="5"/>
      <c r="Y5" s="8" t="s">
        <v>34</v>
      </c>
    </row>
    <row r="6" spans="1:25" ht="30.7" x14ac:dyDescent="0.5">
      <c r="A6" s="5" t="s">
        <v>25</v>
      </c>
      <c r="B6" s="5"/>
      <c r="C6" s="6">
        <v>3.5</v>
      </c>
      <c r="D6" s="5"/>
      <c r="E6" s="6">
        <v>2.5</v>
      </c>
      <c r="F6" s="5"/>
      <c r="G6" s="6">
        <v>1</v>
      </c>
      <c r="H6" s="5"/>
      <c r="I6" s="6">
        <v>0.5</v>
      </c>
      <c r="J6" s="5"/>
      <c r="K6" s="6">
        <f t="shared" ref="K6" si="6">C6-G6</f>
        <v>2.5</v>
      </c>
      <c r="L6" s="5"/>
      <c r="M6" s="6">
        <f t="shared" ref="M6" si="7">I6-G6</f>
        <v>-0.5</v>
      </c>
      <c r="N6" s="5"/>
      <c r="O6" s="6">
        <f t="shared" ref="O6" si="8">K6/(-1*M6)</f>
        <v>5</v>
      </c>
      <c r="P6" s="5"/>
      <c r="Q6" s="6">
        <v>0.35499999999999998</v>
      </c>
      <c r="R6" s="5"/>
      <c r="S6" s="6">
        <f>(-1*M6)/(K6*Q6)</f>
        <v>0.56338028169014087</v>
      </c>
      <c r="T6" s="5"/>
      <c r="U6" s="7" t="str">
        <f>IF(AND(C6&gt;E6, C6&gt;G6, C6&gt;I6, E6&gt;G6, E6&gt;I6, G6&gt;I6), "yes", "no")</f>
        <v>yes</v>
      </c>
      <c r="V6" s="5"/>
      <c r="W6" s="7" t="str">
        <f>IF(2*E6&gt;C6+I6, "yes", "no")</f>
        <v>yes</v>
      </c>
      <c r="X6" s="5"/>
      <c r="Y6" s="8" t="s">
        <v>36</v>
      </c>
    </row>
    <row r="7" spans="1:25" ht="30.7" x14ac:dyDescent="0.5">
      <c r="A7" s="5" t="s">
        <v>25</v>
      </c>
      <c r="B7" s="5"/>
      <c r="C7" s="6">
        <v>3.5</v>
      </c>
      <c r="D7" s="5"/>
      <c r="E7" s="6">
        <v>2.5</v>
      </c>
      <c r="F7" s="5"/>
      <c r="G7" s="6">
        <v>1</v>
      </c>
      <c r="H7" s="5"/>
      <c r="I7" s="6">
        <v>0.5</v>
      </c>
      <c r="J7" s="5"/>
      <c r="K7" s="6">
        <f>C7-G7</f>
        <v>2.5</v>
      </c>
      <c r="L7" s="5"/>
      <c r="M7" s="6">
        <f>I7-G7</f>
        <v>-0.5</v>
      </c>
      <c r="N7" s="5"/>
      <c r="O7" s="6">
        <f>K7/(-1*M7)</f>
        <v>5</v>
      </c>
      <c r="P7" s="5"/>
      <c r="Q7" s="6">
        <v>0.39200000000000002</v>
      </c>
      <c r="R7" s="5"/>
      <c r="S7" s="6">
        <f>(-1*M7)/(K7*Q7)</f>
        <v>0.51020408163265307</v>
      </c>
      <c r="T7" s="5"/>
      <c r="U7" s="7" t="str">
        <f>IF(AND(C7&gt;E7, C7&gt;G7, C7&gt;I7, E7&gt;G7, E7&gt;I7, G7&gt;I7), "yes", "no")</f>
        <v>yes</v>
      </c>
      <c r="V7" s="5"/>
      <c r="W7" s="7" t="str">
        <f>IF(2*E7&gt;C7+I7, "yes", "no")</f>
        <v>yes</v>
      </c>
      <c r="X7" s="5"/>
      <c r="Y7" s="8" t="s">
        <v>37</v>
      </c>
    </row>
    <row r="8" spans="1:25" ht="61.35" x14ac:dyDescent="0.5">
      <c r="A8" s="5" t="s">
        <v>19</v>
      </c>
      <c r="B8" s="5"/>
      <c r="C8" s="6">
        <v>1000</v>
      </c>
      <c r="D8" s="5"/>
      <c r="E8" s="6">
        <v>800</v>
      </c>
      <c r="F8" s="5"/>
      <c r="G8" s="6">
        <v>350</v>
      </c>
      <c r="H8" s="5"/>
      <c r="I8" s="6">
        <v>0</v>
      </c>
      <c r="J8" s="5"/>
      <c r="K8" s="6">
        <f>C8-G8</f>
        <v>650</v>
      </c>
      <c r="L8" s="5"/>
      <c r="M8" s="6">
        <f>I8-G8</f>
        <v>-350</v>
      </c>
      <c r="N8" s="5"/>
      <c r="O8" s="6">
        <f>K8/(-1*M8)</f>
        <v>1.8571428571428572</v>
      </c>
      <c r="P8" s="5"/>
      <c r="Q8" s="6">
        <v>0.22</v>
      </c>
      <c r="R8" s="5"/>
      <c r="S8" s="6">
        <f>(-1*M8)/(K8*Q8)</f>
        <v>2.4475524475524475</v>
      </c>
      <c r="T8" s="5"/>
      <c r="U8" s="7" t="str">
        <f>IF(AND(C8&gt;E8, C8&gt;G8, C8&gt;I8, E8&gt;G8, E8&gt;I8, G8&gt;I8), "yes", "no")</f>
        <v>yes</v>
      </c>
      <c r="V8" s="5"/>
      <c r="W8" s="7" t="str">
        <f>IF(2*E8&gt;C8+I8, "yes", "no")</f>
        <v>yes</v>
      </c>
      <c r="X8" s="5"/>
      <c r="Y8" s="8" t="s">
        <v>38</v>
      </c>
    </row>
    <row r="9" spans="1:25" ht="46" x14ac:dyDescent="0.5">
      <c r="A9" s="5" t="s">
        <v>20</v>
      </c>
      <c r="B9" s="5"/>
      <c r="C9" s="6">
        <v>0.85</v>
      </c>
      <c r="D9" s="5"/>
      <c r="E9" s="6">
        <v>0.75</v>
      </c>
      <c r="F9" s="5"/>
      <c r="G9" s="6">
        <v>0.3</v>
      </c>
      <c r="H9" s="5"/>
      <c r="I9" s="6">
        <v>0.25</v>
      </c>
      <c r="J9" s="5"/>
      <c r="K9" s="6">
        <f t="shared" ref="K9" si="9">C9-G9</f>
        <v>0.55000000000000004</v>
      </c>
      <c r="L9" s="5"/>
      <c r="M9" s="6">
        <f t="shared" ref="M9" si="10">I9-G9</f>
        <v>-4.9999999999999989E-2</v>
      </c>
      <c r="N9" s="5"/>
      <c r="O9" s="6">
        <f>K9/(-1*M9)</f>
        <v>11.000000000000004</v>
      </c>
      <c r="P9" s="5"/>
      <c r="Q9" s="6">
        <v>0.77500000000000002</v>
      </c>
      <c r="R9" s="5"/>
      <c r="S9" s="6">
        <f>(-1*M9)/(K9*Q9)</f>
        <v>0.1173020527859237</v>
      </c>
      <c r="T9" s="5"/>
      <c r="U9" s="7" t="str">
        <f>IF(AND(C9&gt;E9, C9&gt;G9, C9&gt;I9, E9&gt;G9, E9&gt;I9, G9&gt;I9), "yes", "no")</f>
        <v>yes</v>
      </c>
      <c r="V9" s="5"/>
      <c r="W9" s="7" t="str">
        <f>IF(2*E9&gt;C9+I9, "yes", "no")</f>
        <v>yes</v>
      </c>
      <c r="X9" s="5"/>
      <c r="Y9" s="8" t="s">
        <v>39</v>
      </c>
    </row>
    <row r="10" spans="1:25" ht="46" x14ac:dyDescent="0.5">
      <c r="A10" s="5" t="s">
        <v>21</v>
      </c>
      <c r="B10" s="5"/>
      <c r="C10" s="6">
        <v>12</v>
      </c>
      <c r="D10" s="5"/>
      <c r="E10" s="6">
        <v>8</v>
      </c>
      <c r="F10" s="5"/>
      <c r="G10" s="6">
        <v>4</v>
      </c>
      <c r="H10" s="5"/>
      <c r="I10" s="6">
        <v>1</v>
      </c>
      <c r="J10" s="5"/>
      <c r="K10" s="6">
        <f>C10-G10</f>
        <v>8</v>
      </c>
      <c r="L10" s="5"/>
      <c r="M10" s="6">
        <f>I10-G10</f>
        <v>-3</v>
      </c>
      <c r="N10" s="5"/>
      <c r="O10" s="6">
        <f>K10/(-1*M10)</f>
        <v>2.6666666666666665</v>
      </c>
      <c r="P10" s="5"/>
      <c r="Q10" s="6">
        <v>0.254</v>
      </c>
      <c r="R10" s="5"/>
      <c r="S10" s="6">
        <f>(-1*M10)/(K10*Q10)</f>
        <v>1.4763779527559056</v>
      </c>
      <c r="T10" s="5"/>
      <c r="U10" s="7" t="str">
        <f>IF(AND(C10&gt;E10, C10&gt;G10, C10&gt;I10, E10&gt;G10, E10&gt;I10, G10&gt;I10), "yes", "no")</f>
        <v>yes</v>
      </c>
      <c r="V10" s="5"/>
      <c r="W10" s="7" t="str">
        <f>IF(2*E10&gt;C10+I10, "yes", "no")</f>
        <v>yes</v>
      </c>
      <c r="X10" s="5"/>
      <c r="Y10" s="8" t="s">
        <v>40</v>
      </c>
    </row>
    <row r="11" spans="1:25" x14ac:dyDescent="0.5">
      <c r="A11" s="5" t="s">
        <v>22</v>
      </c>
      <c r="B11" s="5"/>
      <c r="C11" s="6">
        <v>4</v>
      </c>
      <c r="D11" s="5"/>
      <c r="E11" s="6">
        <v>3</v>
      </c>
      <c r="F11" s="5"/>
      <c r="G11" s="6">
        <v>1</v>
      </c>
      <c r="H11" s="5"/>
      <c r="I11" s="6">
        <v>0</v>
      </c>
      <c r="J11" s="5"/>
      <c r="K11" s="6">
        <f>C11-G11</f>
        <v>3</v>
      </c>
      <c r="L11" s="5"/>
      <c r="M11" s="6">
        <f>I11-G11</f>
        <v>-1</v>
      </c>
      <c r="N11" s="5"/>
      <c r="O11" s="6">
        <f>K11/(-1*M11)</f>
        <v>3</v>
      </c>
      <c r="P11" s="5"/>
      <c r="Q11" s="6">
        <v>0.255</v>
      </c>
      <c r="R11" s="5"/>
      <c r="S11" s="6">
        <f>(-1*M11)/(K11*Q11)</f>
        <v>1.3071895424836601</v>
      </c>
      <c r="T11" s="5"/>
      <c r="U11" s="7" t="str">
        <f>IF(AND(C11&gt;E11, C11&gt;G11, C11&gt;I11, E11&gt;G11, E11&gt;I11, G11&gt;I11), "yes", "no")</f>
        <v>yes</v>
      </c>
      <c r="V11" s="5"/>
      <c r="W11" s="7" t="str">
        <f>IF(2*E11&gt;C11+I11, "yes", "no")</f>
        <v>yes</v>
      </c>
      <c r="X11" s="5"/>
      <c r="Y11" s="8" t="s">
        <v>7</v>
      </c>
    </row>
    <row r="12" spans="1:25" x14ac:dyDescent="0.5">
      <c r="A12" s="5" t="s">
        <v>23</v>
      </c>
      <c r="B12" s="5"/>
      <c r="C12" s="6">
        <v>1</v>
      </c>
      <c r="D12" s="5"/>
      <c r="E12" s="6">
        <v>0.7</v>
      </c>
      <c r="F12" s="5"/>
      <c r="G12" s="6">
        <v>0.3</v>
      </c>
      <c r="H12" s="5"/>
      <c r="I12" s="6">
        <v>0</v>
      </c>
      <c r="J12" s="5"/>
      <c r="K12" s="6">
        <f>C12-G12</f>
        <v>0.7</v>
      </c>
      <c r="L12" s="5"/>
      <c r="M12" s="6">
        <f>I12-G12</f>
        <v>-0.3</v>
      </c>
      <c r="N12" s="5"/>
      <c r="O12" s="6">
        <f>K12/(-1*M12)</f>
        <v>2.3333333333333335</v>
      </c>
      <c r="P12" s="5"/>
      <c r="Q12" s="6">
        <v>0.47</v>
      </c>
      <c r="R12" s="5"/>
      <c r="S12" s="6">
        <f>(-1*M12)/(K12*Q12)</f>
        <v>0.91185410334346517</v>
      </c>
      <c r="T12" s="5"/>
      <c r="U12" s="7" t="str">
        <f>IF(AND(C12&gt;E12, C12&gt;G12, C12&gt;I12, E12&gt;G12, E12&gt;I12, G12&gt;I12), "yes", "no")</f>
        <v>yes</v>
      </c>
      <c r="V12" s="5"/>
      <c r="W12" s="7" t="str">
        <f>IF(2*E12&gt;C12+I12, "yes", "no")</f>
        <v>yes</v>
      </c>
      <c r="X12" s="5"/>
      <c r="Y12" s="8" t="s">
        <v>8</v>
      </c>
    </row>
    <row r="13" spans="1:25" x14ac:dyDescent="0.5">
      <c r="A13" s="5" t="s">
        <v>23</v>
      </c>
      <c r="B13" s="5"/>
      <c r="C13" s="6">
        <v>10</v>
      </c>
      <c r="D13" s="5"/>
      <c r="E13" s="6">
        <v>7</v>
      </c>
      <c r="F13" s="5"/>
      <c r="G13" s="6">
        <v>3</v>
      </c>
      <c r="H13" s="5"/>
      <c r="I13" s="6">
        <v>0</v>
      </c>
      <c r="J13" s="5"/>
      <c r="K13" s="6">
        <f t="shared" ref="K13:K19" si="11">C13-G13</f>
        <v>7</v>
      </c>
      <c r="L13" s="5"/>
      <c r="M13" s="6">
        <f>I13-G13</f>
        <v>-3</v>
      </c>
      <c r="N13" s="5"/>
      <c r="O13" s="6">
        <f>K13/(-1*M13)</f>
        <v>2.3333333333333335</v>
      </c>
      <c r="P13" s="5"/>
      <c r="Q13" s="6">
        <v>0.37</v>
      </c>
      <c r="R13" s="5"/>
      <c r="S13" s="6">
        <f>(-1*M13)/(K13*Q13)</f>
        <v>1.1583011583011584</v>
      </c>
      <c r="T13" s="5"/>
      <c r="U13" s="7" t="str">
        <f>IF(AND(C13&gt;E13, C13&gt;G13, C13&gt;I13, E13&gt;G13, E13&gt;I13, G13&gt;I13), "yes", "no")</f>
        <v>yes</v>
      </c>
      <c r="V13" s="5"/>
      <c r="W13" s="7" t="str">
        <f>IF(2*E13&gt;C13+I13, "yes", "no")</f>
        <v>yes</v>
      </c>
      <c r="X13" s="5"/>
      <c r="Y13" s="8" t="s">
        <v>9</v>
      </c>
    </row>
    <row r="14" spans="1:25" x14ac:dyDescent="0.5">
      <c r="A14" s="5" t="s">
        <v>26</v>
      </c>
      <c r="B14" s="5"/>
      <c r="C14" s="6">
        <v>9</v>
      </c>
      <c r="D14" s="5"/>
      <c r="E14" s="6">
        <v>7</v>
      </c>
      <c r="F14" s="5"/>
      <c r="G14" s="6">
        <v>3</v>
      </c>
      <c r="H14" s="5"/>
      <c r="I14" s="6">
        <v>1</v>
      </c>
      <c r="J14" s="5"/>
      <c r="K14" s="6">
        <f t="shared" si="11"/>
        <v>6</v>
      </c>
      <c r="L14" s="5"/>
      <c r="M14" s="6">
        <f>I14-G14</f>
        <v>-2</v>
      </c>
      <c r="N14" s="5"/>
      <c r="O14" s="6">
        <f>K14/(-1*M14)</f>
        <v>3</v>
      </c>
      <c r="P14" s="5"/>
      <c r="Q14" s="6">
        <v>0.37</v>
      </c>
      <c r="R14" s="5"/>
      <c r="S14" s="6">
        <f>(-1*M14)/(K14*Q14)</f>
        <v>0.90090090090090102</v>
      </c>
      <c r="T14" s="5"/>
      <c r="U14" s="7" t="str">
        <f>IF(AND(C14&gt;E14, C14&gt;G14, C14&gt;I14, E14&gt;G14, E14&gt;I14, G14&gt;I14), "yes", "no")</f>
        <v>yes</v>
      </c>
      <c r="V14" s="5"/>
      <c r="W14" s="7" t="str">
        <f>IF(2*E14&gt;C14+I14, "yes", "no")</f>
        <v>yes</v>
      </c>
      <c r="X14" s="5"/>
      <c r="Y14" s="8" t="s">
        <v>10</v>
      </c>
    </row>
    <row r="15" spans="1:25" x14ac:dyDescent="0.5">
      <c r="A15" s="5" t="s">
        <v>27</v>
      </c>
      <c r="B15" s="5"/>
      <c r="C15" s="6">
        <v>16</v>
      </c>
      <c r="D15" s="5"/>
      <c r="E15" s="6">
        <v>12</v>
      </c>
      <c r="F15" s="5"/>
      <c r="G15" s="6">
        <v>8</v>
      </c>
      <c r="H15" s="5"/>
      <c r="I15" s="6">
        <v>4</v>
      </c>
      <c r="J15" s="5"/>
      <c r="K15" s="6">
        <f t="shared" si="11"/>
        <v>8</v>
      </c>
      <c r="L15" s="5"/>
      <c r="M15" s="6">
        <f>I15-G15</f>
        <v>-4</v>
      </c>
      <c r="N15" s="5"/>
      <c r="O15" s="6">
        <f>K15/(-1*M15)</f>
        <v>2</v>
      </c>
      <c r="P15" s="5"/>
      <c r="Q15" s="6">
        <v>0.69599999999999995</v>
      </c>
      <c r="R15" s="5"/>
      <c r="S15" s="6">
        <f>(-1*M15)/(K15*Q15)</f>
        <v>0.71839080459770122</v>
      </c>
      <c r="T15" s="5"/>
      <c r="U15" s="7" t="str">
        <f>IF(AND(C15&gt;E15, C15&gt;G15, C15&gt;I15, E15&gt;G15, E15&gt;I15, G15&gt;I15), "yes", "no")</f>
        <v>yes</v>
      </c>
      <c r="V15" s="5"/>
      <c r="W15" s="7" t="str">
        <f>IF(2*E15&gt;C15+I15, "yes", "no")</f>
        <v>yes</v>
      </c>
      <c r="X15" s="5"/>
      <c r="Y15" s="8" t="s">
        <v>11</v>
      </c>
    </row>
    <row r="16" spans="1:25" ht="30.7" x14ac:dyDescent="0.5">
      <c r="A16" s="5" t="s">
        <v>27</v>
      </c>
      <c r="B16" s="5"/>
      <c r="C16" s="6">
        <v>1.6</v>
      </c>
      <c r="D16" s="5"/>
      <c r="E16" s="6">
        <v>1.2</v>
      </c>
      <c r="F16" s="5"/>
      <c r="G16" s="6">
        <v>0.8</v>
      </c>
      <c r="H16" s="5"/>
      <c r="I16" s="6">
        <v>0.4</v>
      </c>
      <c r="J16" s="5"/>
      <c r="K16" s="6">
        <f t="shared" ref="K16" si="12">C16-G16</f>
        <v>0.8</v>
      </c>
      <c r="L16" s="5"/>
      <c r="M16" s="6">
        <f t="shared" ref="M16" si="13">I16-G16</f>
        <v>-0.4</v>
      </c>
      <c r="N16" s="5"/>
      <c r="O16" s="6">
        <f>K16/(-1*M16)</f>
        <v>2</v>
      </c>
      <c r="P16" s="5"/>
      <c r="Q16" s="6">
        <v>0.43</v>
      </c>
      <c r="R16" s="5"/>
      <c r="S16" s="6">
        <f>(-1*M16)/(K16*Q16)</f>
        <v>1.1627906976744187</v>
      </c>
      <c r="T16" s="5"/>
      <c r="U16" s="7" t="str">
        <f>IF(AND(C16&gt;E16, C16&gt;G16, C16&gt;I16, E16&gt;G16, E16&gt;I16, G16&gt;I16), "yes", "no")</f>
        <v>yes</v>
      </c>
      <c r="V16" s="5"/>
      <c r="W16" s="7" t="str">
        <f>IF(2*E16&gt;C16+I16, "yes", "no")</f>
        <v>yes</v>
      </c>
      <c r="X16" s="5"/>
      <c r="Y16" s="8" t="s">
        <v>12</v>
      </c>
    </row>
    <row r="17" spans="1:25" ht="30.7" x14ac:dyDescent="0.5">
      <c r="A17" s="5" t="s">
        <v>28</v>
      </c>
      <c r="B17" s="5"/>
      <c r="C17" s="6">
        <v>5</v>
      </c>
      <c r="D17" s="5"/>
      <c r="E17" s="6">
        <v>3</v>
      </c>
      <c r="F17" s="5"/>
      <c r="G17" s="6">
        <v>1</v>
      </c>
      <c r="H17" s="5"/>
      <c r="I17" s="6">
        <v>0</v>
      </c>
      <c r="J17" s="5"/>
      <c r="K17" s="6">
        <f t="shared" si="11"/>
        <v>4</v>
      </c>
      <c r="L17" s="5"/>
      <c r="M17" s="6">
        <f>I17-G17</f>
        <v>-1</v>
      </c>
      <c r="N17" s="5"/>
      <c r="O17" s="6">
        <f>K17/(-1*M17)</f>
        <v>4</v>
      </c>
      <c r="P17" s="5"/>
      <c r="Q17" s="6">
        <v>0.2</v>
      </c>
      <c r="R17" s="5"/>
      <c r="S17" s="6">
        <f>(-1*M17)/(K17*Q17)</f>
        <v>1.25</v>
      </c>
      <c r="T17" s="5"/>
      <c r="U17" s="7" t="str">
        <f>IF(AND(C17&gt;E17, C17&gt;G17, C17&gt;I17, E17&gt;G17, E17&gt;I17, G17&gt;I17), "yes", "no")</f>
        <v>yes</v>
      </c>
      <c r="V17" s="5"/>
      <c r="W17" s="7" t="str">
        <f>IF(2*E17&gt;C17+I17, "yes", "no")</f>
        <v>yes</v>
      </c>
      <c r="X17" s="5"/>
      <c r="Y17" s="8" t="s">
        <v>13</v>
      </c>
    </row>
    <row r="18" spans="1:25" ht="30.7" x14ac:dyDescent="0.5">
      <c r="A18" s="5" t="s">
        <v>29</v>
      </c>
      <c r="B18" s="5"/>
      <c r="C18" s="6">
        <v>4</v>
      </c>
      <c r="D18" s="5"/>
      <c r="E18" s="6">
        <v>3</v>
      </c>
      <c r="F18" s="5"/>
      <c r="G18" s="6">
        <v>2</v>
      </c>
      <c r="H18" s="5"/>
      <c r="I18" s="6">
        <v>1</v>
      </c>
      <c r="J18" s="5"/>
      <c r="K18" s="6">
        <f t="shared" ref="K18" si="14">C18-G18</f>
        <v>2</v>
      </c>
      <c r="L18" s="5"/>
      <c r="M18" s="6">
        <f t="shared" ref="M18" si="15">I18-G18</f>
        <v>-1</v>
      </c>
      <c r="N18" s="5"/>
      <c r="O18" s="6">
        <f t="shared" ref="O18" si="16">K18/(-1*M18)</f>
        <v>2</v>
      </c>
      <c r="P18" s="5"/>
      <c r="Q18" s="6">
        <v>0.45</v>
      </c>
      <c r="R18" s="5"/>
      <c r="S18" s="6">
        <f>(-1*M18)/(K18*Q18)</f>
        <v>1.1111111111111112</v>
      </c>
      <c r="T18" s="5"/>
      <c r="U18" s="7" t="str">
        <f t="shared" ref="U18" si="17">IF(AND(C18&gt;E18, C18&gt;G18, C18&gt;I18, E18&gt;G18, E18&gt;I18, G18&gt;I18), "yes", "no")</f>
        <v>yes</v>
      </c>
      <c r="V18" s="5"/>
      <c r="W18" s="7" t="str">
        <f t="shared" ref="W18" si="18">IF(2*E18&gt;C18+I18, "yes", "no")</f>
        <v>yes</v>
      </c>
      <c r="X18" s="5"/>
      <c r="Y18" s="8" t="s">
        <v>47</v>
      </c>
    </row>
    <row r="19" spans="1:25" x14ac:dyDescent="0.5">
      <c r="A19" s="5" t="s">
        <v>30</v>
      </c>
      <c r="B19" s="5"/>
      <c r="C19" s="6">
        <v>20</v>
      </c>
      <c r="D19" s="5"/>
      <c r="E19" s="6">
        <v>10</v>
      </c>
      <c r="F19" s="5"/>
      <c r="G19" s="6">
        <v>5</v>
      </c>
      <c r="H19" s="5"/>
      <c r="I19" s="6">
        <v>2</v>
      </c>
      <c r="J19" s="5"/>
      <c r="K19" s="6">
        <f t="shared" si="11"/>
        <v>15</v>
      </c>
      <c r="L19" s="5"/>
      <c r="M19" s="6">
        <f>I19-G19</f>
        <v>-3</v>
      </c>
      <c r="N19" s="5"/>
      <c r="O19" s="6">
        <f>K19/(-1*M19)</f>
        <v>5</v>
      </c>
      <c r="P19" s="5"/>
      <c r="Q19" s="6">
        <v>0.54</v>
      </c>
      <c r="R19" s="5"/>
      <c r="S19" s="6">
        <f>(-1*M19)/(K19*Q19)</f>
        <v>0.37037037037037029</v>
      </c>
      <c r="T19" s="5"/>
      <c r="U19" s="7" t="str">
        <f>IF(AND(C19&gt;E19, C19&gt;G19, C19&gt;I19, E19&gt;G19, E19&gt;I19, G19&gt;I19), "yes", "no")</f>
        <v>yes</v>
      </c>
      <c r="V19" s="5"/>
      <c r="W19" s="7" t="str">
        <f>IF(2*E19&gt;C19+I19, "yes", "no")</f>
        <v>no</v>
      </c>
      <c r="X19" s="5"/>
      <c r="Y19" s="8" t="s">
        <v>41</v>
      </c>
    </row>
    <row r="20" spans="1:25" ht="46" x14ac:dyDescent="0.5">
      <c r="A20" s="1" t="s">
        <v>5</v>
      </c>
      <c r="B20" s="1"/>
      <c r="C20" s="9">
        <f>(C6)/5</f>
        <v>0.7</v>
      </c>
      <c r="D20" s="1"/>
      <c r="E20" s="9">
        <f>(E6)/5</f>
        <v>0.5</v>
      </c>
      <c r="F20" s="1"/>
      <c r="G20" s="9">
        <f>(G6)/5</f>
        <v>0.2</v>
      </c>
      <c r="H20" s="1"/>
      <c r="I20" s="9">
        <f>(I6)/5</f>
        <v>0.1</v>
      </c>
      <c r="J20" s="1"/>
      <c r="K20" s="9">
        <f t="shared" ref="K20" si="19">C20-G20</f>
        <v>0.49999999999999994</v>
      </c>
      <c r="L20" s="1"/>
      <c r="M20" s="9">
        <f t="shared" ref="M20" si="20">I20-G20</f>
        <v>-0.1</v>
      </c>
      <c r="N20" s="1"/>
      <c r="O20" s="9">
        <f t="shared" ref="O20" si="21">K20/(-1*M20)</f>
        <v>4.9999999999999991</v>
      </c>
      <c r="P20" s="1"/>
      <c r="Q20" s="9" t="s">
        <v>6</v>
      </c>
      <c r="R20" s="1"/>
      <c r="S20" s="9" t="s">
        <v>6</v>
      </c>
      <c r="T20" s="1"/>
      <c r="U20" s="2" t="str">
        <f t="shared" ref="U20" si="22">IF(AND(C20&gt;E20, C20&gt;G20, C20&gt;I20, E20&gt;G20, E20&gt;I20, G20&gt;I20), "yes", "no")</f>
        <v>yes</v>
      </c>
      <c r="V20" s="1"/>
      <c r="W20" s="2" t="str">
        <f t="shared" ref="W20" si="23">IF(2*E20&gt;C20+I20, "yes", "no")</f>
        <v>yes</v>
      </c>
      <c r="X20" s="1"/>
      <c r="Y20" s="3" t="s">
        <v>42</v>
      </c>
    </row>
    <row r="21" spans="1:25" x14ac:dyDescent="0.5">
      <c r="K21" s="11"/>
      <c r="M21" s="11"/>
      <c r="O21" s="11"/>
      <c r="Q21" s="11"/>
      <c r="S21" s="11"/>
      <c r="U21" s="11"/>
      <c r="W21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Dupret</cp:lastModifiedBy>
  <dcterms:created xsi:type="dcterms:W3CDTF">2015-06-05T18:17:20Z</dcterms:created>
  <dcterms:modified xsi:type="dcterms:W3CDTF">2020-08-26T17:54:18Z</dcterms:modified>
</cp:coreProperties>
</file>