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DinhNguyen\LeDinhNguyen_C3A_B10\"/>
    </mc:Choice>
  </mc:AlternateContent>
  <bookViews>
    <workbookView xWindow="240" yWindow="90" windowWidth="8355" windowHeight="6150"/>
  </bookViews>
  <sheets>
    <sheet name="Thong ke" sheetId="11" r:id="rId1"/>
    <sheet name="IF COUNTIF" sheetId="3" state="hidden" r:id="rId2"/>
    <sheet name="IF SUMIF" sheetId="5" state="hidden" r:id="rId3"/>
    <sheet name="IF SUMIF COUNTIF" sheetId="4" state="hidden" r:id="rId4"/>
    <sheet name="IF 5" sheetId="6" state="hidden" r:id="rId5"/>
    <sheet name="00000000" sheetId="7" state="veryHidden" r:id="rId6"/>
  </sheets>
  <definedNames>
    <definedName name="_xlnm.Database">#REF!</definedName>
  </definedNames>
  <calcPr calcId="152511"/>
  <fileRecoveryPr repairLoad="1"/>
</workbook>
</file>

<file path=xl/calcChain.xml><?xml version="1.0" encoding="utf-8"?>
<calcChain xmlns="http://schemas.openxmlformats.org/spreadsheetml/2006/main">
  <c r="H20" i="11" l="1"/>
  <c r="I20" i="11"/>
  <c r="L4" i="11"/>
  <c r="L5" i="11"/>
  <c r="L6" i="11"/>
  <c r="L7" i="11"/>
  <c r="L8" i="11"/>
  <c r="L9" i="11"/>
  <c r="L10" i="11"/>
  <c r="L11" i="11"/>
  <c r="L12" i="11"/>
  <c r="L3" i="11"/>
  <c r="K16" i="11" l="1"/>
  <c r="K15" i="11"/>
  <c r="I16" i="11"/>
  <c r="I15" i="11"/>
  <c r="K4" i="11"/>
  <c r="K5" i="11"/>
  <c r="K6" i="11"/>
  <c r="K7" i="11"/>
  <c r="K8" i="11"/>
  <c r="K9" i="11"/>
  <c r="K10" i="11"/>
  <c r="K11" i="11"/>
  <c r="K12" i="11"/>
  <c r="K3" i="11"/>
  <c r="C16" i="11"/>
  <c r="C15" i="11"/>
  <c r="D16" i="11"/>
  <c r="D15" i="11"/>
  <c r="L5" i="3" l="1"/>
  <c r="L7" i="3"/>
  <c r="L9" i="3"/>
  <c r="L4" i="3"/>
  <c r="L6" i="3"/>
  <c r="L8" i="3"/>
  <c r="L10" i="3"/>
</calcChain>
</file>

<file path=xl/comments1.xml><?xml version="1.0" encoding="utf-8"?>
<comments xmlns="http://schemas.openxmlformats.org/spreadsheetml/2006/main">
  <authors>
    <author>Phong May</author>
  </authors>
  <commentList>
    <comment ref="B3" authorId="0" shapeId="0">
      <text>
        <r>
          <rPr>
            <sz val="10"/>
            <color indexed="81"/>
            <rFont val="VNI-Times"/>
          </rPr>
          <t>- 2 kyù töï ñaàu cho bieát Chöùc vuï 
- Kyù töï cuoái cuøng cho bieát phaân xöôûng.
- Kyù töï thöù 3 vaø 4 cho bieát thaâm nieân coâng taùc.</t>
        </r>
      </text>
    </comment>
  </commentList>
</comments>
</file>

<file path=xl/comments2.xml><?xml version="1.0" encoding="utf-8"?>
<comments xmlns="http://schemas.openxmlformats.org/spreadsheetml/2006/main">
  <authors>
    <author>Bui Minh Ly</author>
  </authors>
  <commentList>
    <comment ref="F3" authorId="0" shapeId="0">
      <text>
        <r>
          <rPr>
            <b/>
            <sz val="10"/>
            <color indexed="81"/>
            <rFont val="Tahoma"/>
            <family val="2"/>
          </rPr>
          <t xml:space="preserve">Nếu ký tự đầu Mã số là A thì ngành thi là Toán,
Nếu ký tự đầu Mã số là B thì ngành thi là Hóa,
Ngược lại là Lý 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>- Nếu ký tự đầu Mã số là A thì tổng cộng là điểm toán * 2 +điểm lý + điểm hóa .
- Nếu ký tự đầu Mã số là B thì tổng cộng là điểm toán + điểm lý + điểm hóa * 2 .
- Ngược lại điểm toán + điểm lý * 2 + điểm hóa</t>
        </r>
      </text>
    </comment>
    <comment ref="H3" authorId="0" shapeId="0">
      <text>
        <r>
          <rPr>
            <b/>
            <sz val="10"/>
            <color indexed="81"/>
            <rFont val="Tahoma"/>
            <family val="2"/>
          </rPr>
          <t xml:space="preserve">Nếu điểm tổng cộng &gt;=23 Và không bỏ thi môn nào thì kết quả là Đậu, ngược lại là Rớt </t>
        </r>
      </text>
    </comment>
  </commentList>
</comments>
</file>

<file path=xl/comments3.xml><?xml version="1.0" encoding="utf-8"?>
<comments xmlns="http://schemas.openxmlformats.org/spreadsheetml/2006/main">
  <authors>
    <author>Bui Minh Ly</author>
  </authors>
  <commentList>
    <comment ref="F3" authorId="0" shapeId="0">
      <text>
        <r>
          <rPr>
            <b/>
            <sz val="10"/>
            <color indexed="81"/>
            <rFont val="Tahoma"/>
            <family val="2"/>
          </rPr>
          <t>=số lượng * đơn giá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 xml:space="preserve">= Thành tiền * thuế NK 
Biết rằng nếu ký tự cuối của Mã hàng là "K" thì Thuế NK là 10% , ngược lại là 7% </t>
        </r>
      </text>
    </comment>
    <comment ref="H3" authorId="0" shapeId="0">
      <text>
        <r>
          <rPr>
            <b/>
            <sz val="10"/>
            <color indexed="81"/>
            <rFont val="Tahoma"/>
            <family val="2"/>
          </rPr>
          <t xml:space="preserve">= Thành tiền * Phí VC
Biết rằng nếu ký tự cuối của Mã hàng là "K" thì Phí VC là 5% , ngược lại là 3% </t>
        </r>
      </text>
    </comment>
    <comment ref="I3" authorId="0" shapeId="0">
      <text>
        <r>
          <rPr>
            <b/>
            <sz val="10"/>
            <color indexed="81"/>
            <rFont val="Tahoma"/>
            <family val="2"/>
          </rPr>
          <t xml:space="preserve">=(Thành tiền + Tiền thuế NK + Tiền phí VC ) / số lượng </t>
        </r>
      </text>
    </comment>
    <comment ref="C8" authorId="0" shapeId="0">
      <text>
        <r>
          <rPr>
            <b/>
            <sz val="10"/>
            <color indexed="81"/>
            <rFont val="Tahoma"/>
            <family val="2"/>
          </rPr>
          <t>Nếu ký tự thứ 2 và 3 của mã hàng là "TV" thì tên hàng là "Ti vi"
Nếu ký tự thứ 2 và 3 của mã hàng là "CA" thì tên hàng là "Cassette"
Nếu ký tự thứ 2 và 3 của mã hàng là "DM" thì tên hàng là "Đầu máy "
Ngược lại tên hàng là "Micro"</t>
        </r>
      </text>
    </comment>
  </commentList>
</comments>
</file>

<file path=xl/comments4.xml><?xml version="1.0" encoding="utf-8"?>
<comments xmlns="http://schemas.openxmlformats.org/spreadsheetml/2006/main">
  <authors>
    <author>Bui Minh Ly</author>
  </authors>
  <commentList>
    <comment ref="C12" authorId="0" shapeId="0">
      <text>
        <r>
          <rPr>
            <b/>
            <sz val="10"/>
            <color indexed="81"/>
            <rFont val="Tahoma"/>
            <family val="2"/>
          </rPr>
          <t>Nếu ký tự đầu tiên số phiếu là "N" thì ghi "Nhập", ngược lại thì ghi "Xuất"</t>
        </r>
      </text>
    </comment>
    <comment ref="D12" authorId="0" shapeId="0">
      <text>
        <r>
          <rPr>
            <b/>
            <sz val="10"/>
            <color indexed="81"/>
            <rFont val="Tahoma"/>
            <family val="2"/>
          </rPr>
          <t xml:space="preserve">Nếu mã hàng là "L01" thì tên hàng là Lúa 
Nếu mã hàng là "C01" thì tên hàng là Cà phê 
Ngược lại tên hàng là Bắp </t>
        </r>
      </text>
    </comment>
    <comment ref="F12" authorId="0" shapeId="0">
      <text>
        <r>
          <rPr>
            <b/>
            <sz val="10"/>
            <color indexed="81"/>
            <rFont val="Tahoma"/>
            <family val="2"/>
          </rPr>
          <t>Nếu mã hàng là "L01" thì đơn giá là 50
Nếu mã hàng là "C01" thì đơn giá là 100
Ngược lại đơn giá là 30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=số lượng * đơn giá. Tuy nhiên giảm 10% khi số lượng &gt;= 10.</t>
        </r>
      </text>
    </comment>
  </commentList>
</comments>
</file>

<file path=xl/comments5.xml><?xml version="1.0" encoding="utf-8"?>
<comments xmlns="http://schemas.openxmlformats.org/spreadsheetml/2006/main">
  <authors>
    <author>Bui Minh Ly</author>
  </authors>
  <commentList>
    <comment ref="D9" authorId="0" shapeId="0">
      <text>
        <r>
          <rPr>
            <b/>
            <sz val="10"/>
            <color indexed="81"/>
            <rFont val="Tahoma"/>
            <family val="2"/>
          </rPr>
          <t>Dựa vào 3 ký tự cuối Ký hiệu hàng :
"GER"    Đức
"JAP"     Nhật
"POR"     Bồ Đào Nha
"FRA"     Pháp
"ENG"     Anh
"NOR"     Na Uy</t>
        </r>
      </text>
    </comment>
    <comment ref="G9" authorId="0" shapeId="0">
      <text>
        <r>
          <rPr>
            <b/>
            <sz val="10"/>
            <color indexed="81"/>
            <rFont val="Tahoma"/>
            <family val="2"/>
          </rPr>
          <t>=(Nếu hàng Bảo hộ lao động hay Quần áo trẻ em thì tính 3%, ngược lại tính 5%) * Số lượng * Đơn giá 
Biết rằng 3 ký tự đầu Ký hiệu hàng bằng  "NIK" là hàng bảo hộ lao động,"CHL" là Quần áo trẻ em</t>
        </r>
      </text>
    </comment>
    <comment ref="H9" authorId="0" shapeId="0">
      <text>
        <r>
          <rPr>
            <b/>
            <sz val="10"/>
            <color indexed="81"/>
            <rFont val="Tahoma"/>
            <family val="2"/>
          </rPr>
          <t>= Số lượng * Đơn giá + Thuế 
Tuy nhiên nếu là mặt hàng Jacket và số lượng &gt;=1000 thì giảm 5% Thành tiền</t>
        </r>
      </text>
    </comment>
  </commentList>
</comments>
</file>

<file path=xl/sharedStrings.xml><?xml version="1.0" encoding="utf-8"?>
<sst xmlns="http://schemas.openxmlformats.org/spreadsheetml/2006/main" count="216" uniqueCount="141">
  <si>
    <t>JKT0497GER</t>
  </si>
  <si>
    <t>SPS0696JAP</t>
  </si>
  <si>
    <t>NIK0595POR</t>
  </si>
  <si>
    <t>JKT1197FRA</t>
  </si>
  <si>
    <t>SPW0996ENG</t>
  </si>
  <si>
    <t>CHL0996ENG</t>
  </si>
  <si>
    <t>STT</t>
  </si>
  <si>
    <t>A</t>
  </si>
  <si>
    <t>B</t>
  </si>
  <si>
    <t>C</t>
  </si>
  <si>
    <t>A01</t>
  </si>
  <si>
    <t>B02</t>
  </si>
  <si>
    <t>A04</t>
  </si>
  <si>
    <t>C01</t>
  </si>
  <si>
    <t>B03</t>
  </si>
  <si>
    <t>A05</t>
  </si>
  <si>
    <t>C06</t>
  </si>
  <si>
    <t>B07</t>
  </si>
  <si>
    <t>N1</t>
  </si>
  <si>
    <t>L01</t>
  </si>
  <si>
    <t>X1</t>
  </si>
  <si>
    <t>N2</t>
  </si>
  <si>
    <t>N3</t>
  </si>
  <si>
    <t>B01</t>
  </si>
  <si>
    <t>X2</t>
  </si>
  <si>
    <t>X3</t>
  </si>
  <si>
    <t>N4</t>
  </si>
  <si>
    <t>X4</t>
  </si>
  <si>
    <t>N5</t>
  </si>
  <si>
    <t>N6</t>
  </si>
  <si>
    <t>TTVC</t>
  </si>
  <si>
    <t>CCAK</t>
  </si>
  <si>
    <t>DDMC</t>
  </si>
  <si>
    <t>TTVK</t>
  </si>
  <si>
    <t>CCAC</t>
  </si>
  <si>
    <t>MMIC</t>
  </si>
  <si>
    <t>Ti vi</t>
  </si>
  <si>
    <t>Cassette</t>
  </si>
  <si>
    <t>Stt</t>
  </si>
  <si>
    <t>Jacket</t>
  </si>
  <si>
    <t>MA KT</t>
  </si>
  <si>
    <t>KT04A</t>
  </si>
  <si>
    <t>Nguyen Van Thanh</t>
  </si>
  <si>
    <t>Ke toan</t>
  </si>
  <si>
    <t>KT02A</t>
  </si>
  <si>
    <t>Ngo Thanh Danh</t>
  </si>
  <si>
    <t>BV05B</t>
  </si>
  <si>
    <t>Ly Thi Mong Cam</t>
  </si>
  <si>
    <t>Bao ve</t>
  </si>
  <si>
    <t>GD05C</t>
  </si>
  <si>
    <t>Quach Anh Dung</t>
  </si>
  <si>
    <t>Giam doc</t>
  </si>
  <si>
    <t>NT04A</t>
  </si>
  <si>
    <t>Trinh Xuan Khang</t>
  </si>
  <si>
    <t>Nghiem thu</t>
  </si>
  <si>
    <t>SX01A</t>
  </si>
  <si>
    <t>Le Hoang Phuong</t>
  </si>
  <si>
    <t>San xuat</t>
  </si>
  <si>
    <t>SX02B</t>
  </si>
  <si>
    <t>Hoang Anh Tuan</t>
  </si>
  <si>
    <t>SX05C</t>
  </si>
  <si>
    <t>Vu Quan Hung</t>
  </si>
  <si>
    <t>SX03B</t>
  </si>
  <si>
    <t>Huynh Khoa Danh</t>
  </si>
  <si>
    <t>BV04A</t>
  </si>
  <si>
    <t>&lt;=2</t>
  </si>
  <si>
    <t>?</t>
  </si>
  <si>
    <t>SPW0796NOR</t>
  </si>
  <si>
    <t>Số con</t>
  </si>
  <si>
    <t>Chức vụ</t>
  </si>
  <si>
    <t>Thống kê</t>
  </si>
  <si>
    <t>KẾT QUẢ TUYỂN SINH NĂM 2001</t>
  </si>
  <si>
    <t>Mã số</t>
  </si>
  <si>
    <t>Điểm toán</t>
  </si>
  <si>
    <t>Điểm lý</t>
  </si>
  <si>
    <t>Điểm hóa</t>
  </si>
  <si>
    <t>Ngành thi</t>
  </si>
  <si>
    <t>Tổng cộng</t>
  </si>
  <si>
    <t xml:space="preserve">Kết quả </t>
  </si>
  <si>
    <t>Kết quả</t>
  </si>
  <si>
    <t>Số TS</t>
  </si>
  <si>
    <t>Đậu</t>
  </si>
  <si>
    <t>Rớt</t>
  </si>
  <si>
    <t>Tổng số TS trong Dsách:</t>
  </si>
  <si>
    <t>Số TS dự thi môn Toán:</t>
  </si>
  <si>
    <t>Toán</t>
  </si>
  <si>
    <t>Số TS dự thi môn Lý:</t>
  </si>
  <si>
    <t>Lý</t>
  </si>
  <si>
    <t>Số TS dự thi môn Hoá:</t>
  </si>
  <si>
    <t>Hoá</t>
  </si>
  <si>
    <t>Số TS Đậu</t>
  </si>
  <si>
    <t>Số TS Rớt</t>
  </si>
  <si>
    <t>BẢNG TỔNG KẾT NHẬP XUẤT HÀNG  THÁNG 10/1995</t>
  </si>
  <si>
    <t>Số phiếu</t>
  </si>
  <si>
    <t>Mã hàng</t>
  </si>
  <si>
    <t>Nhập/Xuất</t>
  </si>
  <si>
    <t>Tên hàng</t>
  </si>
  <si>
    <t>Số lượng</t>
  </si>
  <si>
    <t>Đơn giá</t>
  </si>
  <si>
    <t xml:space="preserve">Thành tiền </t>
  </si>
  <si>
    <t>Tổng số tiền 
phiếu nhập</t>
  </si>
  <si>
    <t>Tổng số tiền 
phiếu xuất</t>
  </si>
  <si>
    <t xml:space="preserve">BẢNG CHIẾT TÍNH GIÁ THÀNH </t>
  </si>
  <si>
    <t>Thành tiền</t>
  </si>
  <si>
    <t>Tiền thuế 
nhập khẩu</t>
  </si>
  <si>
    <t>Tiền phí 
VC</t>
  </si>
  <si>
    <t>Đơn giá 
vốn / 1 cái</t>
  </si>
  <si>
    <t xml:space="preserve">Bảng Thống kê </t>
  </si>
  <si>
    <t xml:space="preserve">Tên hàng </t>
  </si>
  <si>
    <t xml:space="preserve">BÁO CÁO XUẤT HÀNG </t>
  </si>
  <si>
    <t>Ký hiệu hàng</t>
  </si>
  <si>
    <t>Nước SX</t>
  </si>
  <si>
    <t>Số 
lượng</t>
  </si>
  <si>
    <t>Đơn 
giá</t>
  </si>
  <si>
    <t>Thuế</t>
  </si>
  <si>
    <t>Quần áo thể thao mùa hè</t>
  </si>
  <si>
    <t>Bảo hộ lao động</t>
  </si>
  <si>
    <t>Quần áo thể thao mùa đông</t>
  </si>
  <si>
    <t>Quần áo trẻ em</t>
  </si>
  <si>
    <t>Tổng số lượng</t>
  </si>
  <si>
    <t>BẢNG THANH TOÁN LƯƠNG</t>
  </si>
  <si>
    <t>Mã 
nhân viên</t>
  </si>
  <si>
    <t>Họ và tên</t>
  </si>
  <si>
    <t>Ngày sinh</t>
  </si>
  <si>
    <t>Mã 
KT</t>
  </si>
  <si>
    <t>Số
con</t>
  </si>
  <si>
    <t>Ngày
công</t>
  </si>
  <si>
    <t>Lương 
CB</t>
  </si>
  <si>
    <t>Thu
nhập</t>
  </si>
  <si>
    <t>Số nhân viên</t>
  </si>
  <si>
    <t>Tổng thu nhập</t>
  </si>
  <si>
    <t>Xưỡng</t>
  </si>
  <si>
    <t>Lưu ý</t>
  </si>
  <si>
    <t>Mã nhân viên : 2 ký tự đầu cho biết Chức vụ, Ký tự cuối cùng cho biết Xưởng, Ký tự thứ 3 và 4 cho biết thâm niên công tác</t>
  </si>
  <si>
    <t xml:space="preserve">Số nhân viên </t>
  </si>
  <si>
    <t>Thống kê cho những người có năm sinh &gt;1975 (dùng sumifs,countifs)</t>
  </si>
  <si>
    <r>
      <t>=SUMIFS(</t>
    </r>
    <r>
      <rPr>
        <b/>
        <sz val="10"/>
        <color rgb="FF7030A0"/>
        <rFont val="Tahoma"/>
        <family val="2"/>
      </rPr>
      <t>VÙNG TÍNH TỔNG</t>
    </r>
    <r>
      <rPr>
        <sz val="10"/>
        <rFont val="Tahoma"/>
        <family val="2"/>
      </rPr>
      <t xml:space="preserve">, </t>
    </r>
    <r>
      <rPr>
        <b/>
        <sz val="10"/>
        <color rgb="FFFF0000"/>
        <rFont val="Tahoma"/>
        <family val="2"/>
      </rPr>
      <t>VÙNG CHỨA DK1</t>
    </r>
    <r>
      <rPr>
        <sz val="10"/>
        <rFont val="Tahoma"/>
        <family val="2"/>
      </rPr>
      <t>,"DK1",</t>
    </r>
    <r>
      <rPr>
        <b/>
        <sz val="10"/>
        <color rgb="FF00B0F0"/>
        <rFont val="Tahoma"/>
        <family val="2"/>
      </rPr>
      <t>VÙNG CHỨA DK2</t>
    </r>
    <r>
      <rPr>
        <sz val="10"/>
        <rFont val="Tahoma"/>
        <family val="2"/>
      </rPr>
      <t>,"DK2",…)</t>
    </r>
  </si>
  <si>
    <r>
      <t>=COUNTIFS(</t>
    </r>
    <r>
      <rPr>
        <b/>
        <sz val="10"/>
        <color rgb="FFFF0000"/>
        <rFont val="Tahoma"/>
        <family val="2"/>
      </rPr>
      <t>VÙNG CHỨA DK1</t>
    </r>
    <r>
      <rPr>
        <sz val="10"/>
        <rFont val="Tahoma"/>
        <family val="2"/>
      </rPr>
      <t>,"DK1",</t>
    </r>
    <r>
      <rPr>
        <b/>
        <sz val="10"/>
        <color rgb="FF00B0F0"/>
        <rFont val="Tahoma"/>
        <family val="2"/>
      </rPr>
      <t>VÙNG CHỨA DK2</t>
    </r>
    <r>
      <rPr>
        <sz val="10"/>
        <rFont val="Tahoma"/>
        <family val="2"/>
      </rPr>
      <t>,"DK2",…)</t>
    </r>
  </si>
  <si>
    <t>* : đại diện cho 1 nhóm ký tự bất kỳ</t>
  </si>
  <si>
    <t>? : đại diện cho 1 ký tự bất kỳ</t>
  </si>
  <si>
    <r>
      <rPr>
        <i/>
        <u/>
        <sz val="10"/>
        <color theme="5" tint="-0.249977111117893"/>
        <rFont val="Tahoma"/>
        <family val="2"/>
      </rPr>
      <t>LƯU Ý:</t>
    </r>
    <r>
      <rPr>
        <sz val="10"/>
        <color theme="5" tint="-0.249977111117893"/>
        <rFont val="Tahoma"/>
        <family val="2"/>
      </rPr>
      <t xml:space="preserve"> ĐK ko lồng hàm số chỉ sử dụng dấu *,?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</si>
</sst>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\ ;\(\$#,##0\)"/>
  </numFmts>
  <fonts count="23" x14ac:knownFonts="1">
    <font>
      <sz val="11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1"/>
      <name val="VNI-Times"/>
    </font>
    <font>
      <b/>
      <sz val="14"/>
      <color indexed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2"/>
      <color indexed="12"/>
      <name val="Tahoma"/>
      <family val="2"/>
    </font>
    <font>
      <b/>
      <sz val="12"/>
      <name val="Tahoma"/>
      <family val="2"/>
    </font>
    <font>
      <b/>
      <sz val="24"/>
      <color indexed="16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indexed="56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b/>
      <sz val="10"/>
      <color indexed="81"/>
      <name val="Tahoma"/>
      <family val="2"/>
    </font>
    <font>
      <b/>
      <sz val="10"/>
      <color rgb="FFFF0000"/>
      <name val="Tahoma"/>
      <family val="2"/>
    </font>
    <font>
      <b/>
      <sz val="10"/>
      <color rgb="FF00B0F0"/>
      <name val="Tahoma"/>
      <family val="2"/>
    </font>
    <font>
      <b/>
      <sz val="10"/>
      <color rgb="FF7030A0"/>
      <name val="Tahoma"/>
      <family val="2"/>
    </font>
    <font>
      <sz val="10"/>
      <color theme="5" tint="-0.249977111117893"/>
      <name val="Tahoma"/>
      <family val="2"/>
    </font>
    <font>
      <i/>
      <u/>
      <sz val="10"/>
      <color theme="5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95">
    <xf numFmtId="0" fontId="0" fillId="0" borderId="0" xfId="0"/>
    <xf numFmtId="0" fontId="1" fillId="0" borderId="0" xfId="1"/>
    <xf numFmtId="0" fontId="0" fillId="0" borderId="0" xfId="0" applyProtection="1">
      <protection locked="0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6" fillId="0" borderId="0" xfId="0" applyFont="1"/>
    <xf numFmtId="0" fontId="7" fillId="2" borderId="2" xfId="0" applyFont="1" applyFill="1" applyBorder="1" applyAlignment="1"/>
    <xf numFmtId="0" fontId="7" fillId="0" borderId="2" xfId="0" applyFont="1" applyBorder="1"/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/>
    <xf numFmtId="0" fontId="7" fillId="0" borderId="2" xfId="0" applyFont="1" applyBorder="1" applyAlignment="1">
      <alignment horizontal="center"/>
    </xf>
    <xf numFmtId="0" fontId="7" fillId="0" borderId="0" xfId="0" applyFont="1" applyBorder="1"/>
    <xf numFmtId="0" fontId="6" fillId="2" borderId="2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/>
    <xf numFmtId="9" fontId="6" fillId="2" borderId="2" xfId="0" applyNumberFormat="1" applyFont="1" applyFill="1" applyBorder="1"/>
    <xf numFmtId="10" fontId="7" fillId="0" borderId="0" xfId="0" applyNumberFormat="1" applyFont="1" applyBorder="1"/>
    <xf numFmtId="0" fontId="6" fillId="0" borderId="6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5" xfId="0" applyFont="1" applyFill="1" applyBorder="1"/>
    <xf numFmtId="14" fontId="12" fillId="0" borderId="5" xfId="0" applyNumberFormat="1" applyFont="1" applyFill="1" applyBorder="1"/>
    <xf numFmtId="0" fontId="13" fillId="0" borderId="5" xfId="0" applyFont="1" applyFill="1" applyBorder="1"/>
    <xf numFmtId="4" fontId="12" fillId="0" borderId="5" xfId="0" applyNumberFormat="1" applyFont="1" applyFill="1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2" xfId="0" applyFont="1" applyFill="1" applyBorder="1"/>
    <xf numFmtId="14" fontId="12" fillId="0" borderId="2" xfId="0" applyNumberFormat="1" applyFont="1" applyFill="1" applyBorder="1"/>
    <xf numFmtId="0" fontId="13" fillId="0" borderId="2" xfId="0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4" fontId="12" fillId="0" borderId="16" xfId="0" applyNumberFormat="1" applyFont="1" applyFill="1" applyBorder="1"/>
    <xf numFmtId="0" fontId="12" fillId="0" borderId="17" xfId="0" applyFont="1" applyFill="1" applyBorder="1"/>
    <xf numFmtId="0" fontId="13" fillId="0" borderId="16" xfId="0" applyFont="1" applyFill="1" applyBorder="1"/>
    <xf numFmtId="4" fontId="12" fillId="0" borderId="17" xfId="0" applyNumberFormat="1" applyFont="1" applyFill="1" applyBorder="1"/>
    <xf numFmtId="0" fontId="12" fillId="0" borderId="18" xfId="0" applyFont="1" applyFill="1" applyBorder="1" applyAlignment="1">
      <alignment horizontal="center"/>
    </xf>
    <xf numFmtId="0" fontId="12" fillId="0" borderId="19" xfId="0" applyFont="1" applyBorder="1"/>
    <xf numFmtId="0" fontId="12" fillId="0" borderId="0" xfId="0" applyFont="1"/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/>
    <xf numFmtId="0" fontId="12" fillId="0" borderId="12" xfId="0" applyFont="1" applyBorder="1" applyAlignment="1">
      <alignment horizontal="center"/>
    </xf>
    <xf numFmtId="0" fontId="12" fillId="0" borderId="2" xfId="0" applyFont="1" applyBorder="1"/>
    <xf numFmtId="0" fontId="12" fillId="0" borderId="0" xfId="0" applyFont="1" applyBorder="1"/>
    <xf numFmtId="0" fontId="15" fillId="0" borderId="0" xfId="0" applyFont="1"/>
    <xf numFmtId="0" fontId="16" fillId="0" borderId="0" xfId="0" applyFont="1"/>
    <xf numFmtId="0" fontId="7" fillId="0" borderId="2" xfId="0" applyFont="1" applyFill="1" applyBorder="1" applyAlignment="1">
      <alignment horizontal="center"/>
    </xf>
    <xf numFmtId="0" fontId="5" fillId="0" borderId="6" xfId="0" applyFont="1" applyBorder="1" applyAlignment="1"/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8" fillId="0" borderId="0" xfId="0" applyFo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2" fillId="0" borderId="0" xfId="0" quotePrefix="1" applyFont="1"/>
    <xf numFmtId="0" fontId="21" fillId="0" borderId="0" xfId="0" applyFont="1"/>
    <xf numFmtId="0" fontId="12" fillId="0" borderId="5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2" borderId="2" xfId="0" applyFont="1" applyFill="1" applyBorder="1" applyAlignment="1"/>
    <xf numFmtId="0" fontId="5" fillId="0" borderId="0" xfId="0" applyFont="1" applyAlignment="1">
      <alignment horizontal="center"/>
    </xf>
    <xf numFmtId="0" fontId="5" fillId="0" borderId="6" xfId="0" applyFont="1" applyBorder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</cellXfs>
  <cellStyles count="9">
    <cellStyle name="??_kc-elec system check list" xfId="1"/>
    <cellStyle name="Comma0" xfId="2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Total" xfId="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L19" sqref="L19"/>
    </sheetView>
  </sheetViews>
  <sheetFormatPr defaultRowHeight="14.25" x14ac:dyDescent="0.2"/>
  <cols>
    <col min="1" max="1" width="4" style="4" bestFit="1" customWidth="1"/>
    <col min="2" max="2" width="10" style="4" customWidth="1"/>
    <col min="3" max="3" width="14.375" style="4" bestFit="1" customWidth="1"/>
    <col min="4" max="5" width="10.625" style="4" customWidth="1"/>
    <col min="6" max="6" width="7.625" style="4" customWidth="1"/>
    <col min="7" max="7" width="4.75" style="4" customWidth="1"/>
    <col min="8" max="8" width="8.75" style="4" customWidth="1"/>
    <col min="9" max="9" width="10.875" style="4" customWidth="1"/>
    <col min="10" max="10" width="10.375" style="4" customWidth="1"/>
    <col min="11" max="11" width="7.125" style="4" bestFit="1" customWidth="1"/>
    <col min="12" max="12" width="9.375" style="4" customWidth="1"/>
    <col min="13" max="16384" width="9" style="4"/>
  </cols>
  <sheetData>
    <row r="1" spans="1:16" ht="29.25" customHeight="1" thickBot="1" x14ac:dyDescent="0.25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 s="52" customFormat="1" ht="26.25" thickBot="1" x14ac:dyDescent="0.25">
      <c r="A2" s="30" t="s">
        <v>6</v>
      </c>
      <c r="B2" s="31" t="s">
        <v>121</v>
      </c>
      <c r="C2" s="31" t="s">
        <v>122</v>
      </c>
      <c r="D2" s="31" t="s">
        <v>123</v>
      </c>
      <c r="E2" s="31" t="s">
        <v>69</v>
      </c>
      <c r="F2" s="31" t="s">
        <v>124</v>
      </c>
      <c r="G2" s="31" t="s">
        <v>125</v>
      </c>
      <c r="H2" s="31" t="s">
        <v>126</v>
      </c>
      <c r="I2" s="31" t="s">
        <v>127</v>
      </c>
      <c r="J2" s="31" t="s">
        <v>128</v>
      </c>
      <c r="M2" s="74" t="s">
        <v>136</v>
      </c>
    </row>
    <row r="3" spans="1:16" s="52" customFormat="1" ht="12.75" x14ac:dyDescent="0.2">
      <c r="A3" s="32">
        <v>1</v>
      </c>
      <c r="B3" s="33" t="s">
        <v>41</v>
      </c>
      <c r="C3" s="34" t="s">
        <v>42</v>
      </c>
      <c r="D3" s="35">
        <v>23914</v>
      </c>
      <c r="E3" s="34" t="s">
        <v>43</v>
      </c>
      <c r="F3" s="34" t="s">
        <v>7</v>
      </c>
      <c r="G3" s="36">
        <v>4</v>
      </c>
      <c r="H3" s="36">
        <v>26</v>
      </c>
      <c r="I3" s="37">
        <v>2656.5</v>
      </c>
      <c r="J3" s="37">
        <v>780313</v>
      </c>
      <c r="K3" s="52" t="str">
        <f>RIGHT(B3,1)</f>
        <v>A</v>
      </c>
      <c r="L3" s="52">
        <f>YEAR(D3)</f>
        <v>1965</v>
      </c>
    </row>
    <row r="4" spans="1:16" s="52" customFormat="1" ht="12.75" x14ac:dyDescent="0.2">
      <c r="A4" s="38">
        <v>2</v>
      </c>
      <c r="B4" s="39" t="s">
        <v>44</v>
      </c>
      <c r="C4" s="40" t="s">
        <v>45</v>
      </c>
      <c r="D4" s="41">
        <v>28561</v>
      </c>
      <c r="E4" s="34" t="s">
        <v>43</v>
      </c>
      <c r="F4" s="34" t="s">
        <v>8</v>
      </c>
      <c r="G4" s="42">
        <v>3</v>
      </c>
      <c r="H4" s="42">
        <v>25</v>
      </c>
      <c r="I4" s="37">
        <v>1682.45</v>
      </c>
      <c r="J4" s="37">
        <v>489182.45</v>
      </c>
      <c r="K4" s="52" t="str">
        <f t="shared" ref="K4:K12" si="0">RIGHT(B4,1)</f>
        <v>A</v>
      </c>
      <c r="L4" s="52">
        <f t="shared" ref="L4:L12" si="1">YEAR(D4)</f>
        <v>1978</v>
      </c>
    </row>
    <row r="5" spans="1:16" s="52" customFormat="1" ht="12.75" x14ac:dyDescent="0.2">
      <c r="A5" s="38">
        <v>3</v>
      </c>
      <c r="B5" s="39" t="s">
        <v>46</v>
      </c>
      <c r="C5" s="40" t="s">
        <v>47</v>
      </c>
      <c r="D5" s="41">
        <v>29798</v>
      </c>
      <c r="E5" s="34" t="s">
        <v>48</v>
      </c>
      <c r="F5" s="34" t="s">
        <v>9</v>
      </c>
      <c r="G5" s="42">
        <v>2</v>
      </c>
      <c r="H5" s="42">
        <v>21</v>
      </c>
      <c r="I5" s="37">
        <v>714</v>
      </c>
      <c r="J5" s="37">
        <v>353214</v>
      </c>
      <c r="K5" s="52" t="str">
        <f t="shared" si="0"/>
        <v>B</v>
      </c>
      <c r="L5" s="52">
        <f t="shared" si="1"/>
        <v>1981</v>
      </c>
      <c r="M5" s="74" t="s">
        <v>137</v>
      </c>
    </row>
    <row r="6" spans="1:16" s="52" customFormat="1" ht="12.75" x14ac:dyDescent="0.2">
      <c r="A6" s="38">
        <v>4</v>
      </c>
      <c r="B6" s="39" t="s">
        <v>49</v>
      </c>
      <c r="C6" s="40" t="s">
        <v>50</v>
      </c>
      <c r="D6" s="41">
        <v>24181</v>
      </c>
      <c r="E6" s="34" t="s">
        <v>51</v>
      </c>
      <c r="F6" s="34" t="s">
        <v>7</v>
      </c>
      <c r="G6" s="42">
        <v>1</v>
      </c>
      <c r="H6" s="42">
        <v>26</v>
      </c>
      <c r="I6" s="37">
        <v>3339</v>
      </c>
      <c r="J6" s="37">
        <v>578339</v>
      </c>
      <c r="K6" s="52" t="str">
        <f t="shared" si="0"/>
        <v>C</v>
      </c>
      <c r="L6" s="52">
        <f t="shared" si="1"/>
        <v>1966</v>
      </c>
    </row>
    <row r="7" spans="1:16" s="52" customFormat="1" ht="12.75" x14ac:dyDescent="0.2">
      <c r="A7" s="38">
        <v>5</v>
      </c>
      <c r="B7" s="39" t="s">
        <v>52</v>
      </c>
      <c r="C7" s="40" t="s">
        <v>53</v>
      </c>
      <c r="D7" s="41">
        <v>24524</v>
      </c>
      <c r="E7" s="34" t="s">
        <v>54</v>
      </c>
      <c r="F7" s="34" t="s">
        <v>7</v>
      </c>
      <c r="G7" s="42">
        <v>2</v>
      </c>
      <c r="H7" s="42">
        <v>26</v>
      </c>
      <c r="I7" s="37">
        <v>1465.2</v>
      </c>
      <c r="J7" s="37">
        <v>777930.4</v>
      </c>
      <c r="K7" s="52" t="str">
        <f t="shared" si="0"/>
        <v>A</v>
      </c>
      <c r="L7" s="52">
        <f t="shared" si="1"/>
        <v>1967</v>
      </c>
      <c r="M7" s="75" t="s">
        <v>140</v>
      </c>
      <c r="N7" s="75"/>
      <c r="O7" s="75"/>
      <c r="P7" s="75"/>
    </row>
    <row r="8" spans="1:16" s="52" customFormat="1" ht="12.75" x14ac:dyDescent="0.2">
      <c r="A8" s="38">
        <v>6</v>
      </c>
      <c r="B8" s="39" t="s">
        <v>55</v>
      </c>
      <c r="C8" s="40" t="s">
        <v>56</v>
      </c>
      <c r="D8" s="41">
        <v>25615</v>
      </c>
      <c r="E8" s="34" t="s">
        <v>57</v>
      </c>
      <c r="F8" s="34" t="s">
        <v>7</v>
      </c>
      <c r="G8" s="42">
        <v>3</v>
      </c>
      <c r="H8" s="42">
        <v>26</v>
      </c>
      <c r="I8" s="37">
        <v>237.6</v>
      </c>
      <c r="J8" s="37">
        <v>775475.19999999995</v>
      </c>
      <c r="K8" s="52" t="str">
        <f t="shared" si="0"/>
        <v>A</v>
      </c>
      <c r="L8" s="52">
        <f t="shared" si="1"/>
        <v>1970</v>
      </c>
      <c r="M8" s="75"/>
      <c r="N8" s="75" t="s">
        <v>138</v>
      </c>
      <c r="O8" s="75"/>
      <c r="P8" s="75"/>
    </row>
    <row r="9" spans="1:16" s="52" customFormat="1" ht="12.75" x14ac:dyDescent="0.2">
      <c r="A9" s="38">
        <v>7</v>
      </c>
      <c r="B9" s="39" t="s">
        <v>58</v>
      </c>
      <c r="C9" s="40" t="s">
        <v>59</v>
      </c>
      <c r="D9" s="41">
        <v>28889</v>
      </c>
      <c r="E9" s="34" t="s">
        <v>57</v>
      </c>
      <c r="F9" s="34" t="s">
        <v>8</v>
      </c>
      <c r="G9" s="42">
        <v>4</v>
      </c>
      <c r="H9" s="42">
        <v>25</v>
      </c>
      <c r="I9" s="37">
        <v>410.4</v>
      </c>
      <c r="J9" s="37">
        <v>462910.4</v>
      </c>
      <c r="K9" s="52" t="str">
        <f t="shared" si="0"/>
        <v>B</v>
      </c>
      <c r="L9" s="52">
        <f t="shared" si="1"/>
        <v>1979</v>
      </c>
      <c r="M9" s="75"/>
      <c r="N9" s="75" t="s">
        <v>139</v>
      </c>
      <c r="O9" s="75"/>
      <c r="P9" s="75"/>
    </row>
    <row r="10" spans="1:16" s="52" customFormat="1" ht="12.75" x14ac:dyDescent="0.2">
      <c r="A10" s="38">
        <v>8</v>
      </c>
      <c r="B10" s="39" t="s">
        <v>60</v>
      </c>
      <c r="C10" s="40" t="s">
        <v>61</v>
      </c>
      <c r="D10" s="41">
        <v>23471</v>
      </c>
      <c r="E10" s="34" t="s">
        <v>57</v>
      </c>
      <c r="F10" s="34" t="s">
        <v>8</v>
      </c>
      <c r="G10" s="42">
        <v>3</v>
      </c>
      <c r="H10" s="42">
        <v>23</v>
      </c>
      <c r="I10" s="37">
        <v>756</v>
      </c>
      <c r="J10" s="37">
        <v>488256</v>
      </c>
      <c r="K10" s="52" t="str">
        <f t="shared" si="0"/>
        <v>C</v>
      </c>
      <c r="L10" s="52">
        <f t="shared" si="1"/>
        <v>1964</v>
      </c>
    </row>
    <row r="11" spans="1:16" s="52" customFormat="1" ht="12.75" x14ac:dyDescent="0.2">
      <c r="A11" s="38">
        <v>9</v>
      </c>
      <c r="B11" s="39" t="s">
        <v>62</v>
      </c>
      <c r="C11" s="40" t="s">
        <v>63</v>
      </c>
      <c r="D11" s="41">
        <v>27154</v>
      </c>
      <c r="E11" s="34" t="s">
        <v>57</v>
      </c>
      <c r="F11" s="34" t="s">
        <v>9</v>
      </c>
      <c r="G11" s="42">
        <v>2</v>
      </c>
      <c r="H11" s="42">
        <v>20</v>
      </c>
      <c r="I11" s="37">
        <v>604.79999999999995</v>
      </c>
      <c r="J11" s="37">
        <v>303104.8</v>
      </c>
      <c r="K11" s="52" t="str">
        <f t="shared" si="0"/>
        <v>B</v>
      </c>
      <c r="L11" s="52">
        <f t="shared" si="1"/>
        <v>1974</v>
      </c>
    </row>
    <row r="12" spans="1:16" s="52" customFormat="1" ht="13.5" thickBot="1" x14ac:dyDescent="0.25">
      <c r="A12" s="43">
        <v>10</v>
      </c>
      <c r="B12" s="44" t="s">
        <v>64</v>
      </c>
      <c r="C12" s="45" t="s">
        <v>45</v>
      </c>
      <c r="D12" s="46">
        <v>26456</v>
      </c>
      <c r="E12" s="47" t="s">
        <v>48</v>
      </c>
      <c r="F12" s="47" t="s">
        <v>8</v>
      </c>
      <c r="G12" s="48">
        <v>1</v>
      </c>
      <c r="H12" s="48">
        <v>25</v>
      </c>
      <c r="I12" s="49">
        <v>673.2</v>
      </c>
      <c r="J12" s="49">
        <v>488173.2</v>
      </c>
      <c r="K12" s="52" t="str">
        <f t="shared" si="0"/>
        <v>A</v>
      </c>
      <c r="L12" s="52">
        <f t="shared" si="1"/>
        <v>1972</v>
      </c>
    </row>
    <row r="13" spans="1:16" s="52" customFormat="1" ht="20.25" customHeight="1" thickBot="1" x14ac:dyDescent="0.25">
      <c r="A13" s="50"/>
      <c r="B13" s="51"/>
    </row>
    <row r="14" spans="1:16" s="52" customFormat="1" ht="15.95" customHeight="1" thickBot="1" x14ac:dyDescent="0.25">
      <c r="B14" s="53" t="s">
        <v>40</v>
      </c>
      <c r="C14" s="54" t="s">
        <v>129</v>
      </c>
      <c r="D14" s="70" t="s">
        <v>130</v>
      </c>
      <c r="G14" s="79" t="s">
        <v>131</v>
      </c>
      <c r="H14" s="80"/>
      <c r="I14" s="80" t="s">
        <v>129</v>
      </c>
      <c r="J14" s="80"/>
      <c r="K14" s="80" t="s">
        <v>130</v>
      </c>
      <c r="L14" s="81"/>
    </row>
    <row r="15" spans="1:16" s="52" customFormat="1" ht="15.95" customHeight="1" x14ac:dyDescent="0.2">
      <c r="B15" s="55" t="s">
        <v>7</v>
      </c>
      <c r="C15" s="56">
        <f>COUNTIF($F$3:$F$12,"A")</f>
        <v>4</v>
      </c>
      <c r="D15" s="71">
        <f>SUMIF($F$3:$F$12,"A",$J$3:$J$12)</f>
        <v>2912057.5999999996</v>
      </c>
      <c r="G15" s="82" t="s">
        <v>7</v>
      </c>
      <c r="H15" s="83"/>
      <c r="I15" s="83">
        <f>COUNTIF($K$3:$K$12,"A")</f>
        <v>5</v>
      </c>
      <c r="J15" s="83"/>
      <c r="K15" s="83">
        <f>SUMIF($K$3:$K$12,"A",$J$3:$J$12)</f>
        <v>3311074.25</v>
      </c>
      <c r="L15" s="84"/>
    </row>
    <row r="16" spans="1:16" s="52" customFormat="1" ht="15.95" customHeight="1" x14ac:dyDescent="0.2">
      <c r="B16" s="57" t="s">
        <v>8</v>
      </c>
      <c r="C16" s="56">
        <f>COUNTIF($F$3:$F$12,"B")</f>
        <v>4</v>
      </c>
      <c r="D16" s="76">
        <f>SUMIF($F$3:$F$12,"B",$J$3:$J$12)</f>
        <v>1928522.05</v>
      </c>
      <c r="G16" s="85" t="s">
        <v>8</v>
      </c>
      <c r="H16" s="86"/>
      <c r="I16" s="83">
        <f>COUNTIF($K$3:$K$12,"B")</f>
        <v>3</v>
      </c>
      <c r="J16" s="83"/>
      <c r="K16" s="83">
        <f>SUMIF($K$3:$K$12,"B",$J$3:$J$12)</f>
        <v>1119229.2</v>
      </c>
      <c r="L16" s="84"/>
    </row>
    <row r="17" spans="1:9" s="52" customFormat="1" ht="18.75" customHeight="1" x14ac:dyDescent="0.2">
      <c r="D17" s="59"/>
    </row>
    <row r="18" spans="1:9" s="52" customFormat="1" ht="37.5" customHeight="1" x14ac:dyDescent="0.2">
      <c r="A18" s="59"/>
      <c r="B18" s="77"/>
      <c r="C18" s="77"/>
      <c r="D18" s="59"/>
      <c r="G18" s="66" t="s">
        <v>135</v>
      </c>
    </row>
    <row r="19" spans="1:9" s="52" customFormat="1" ht="33" customHeight="1" x14ac:dyDescent="0.2">
      <c r="A19" s="59"/>
      <c r="B19" s="72"/>
      <c r="C19" s="69"/>
      <c r="D19" s="69"/>
      <c r="G19" s="67" t="s">
        <v>68</v>
      </c>
      <c r="H19" s="68" t="s">
        <v>134</v>
      </c>
      <c r="I19" s="67" t="s">
        <v>130</v>
      </c>
    </row>
    <row r="20" spans="1:9" s="52" customFormat="1" ht="15.95" customHeight="1" x14ac:dyDescent="0.2">
      <c r="A20" s="59"/>
      <c r="B20" s="73"/>
      <c r="C20" s="59"/>
      <c r="D20" s="59"/>
      <c r="G20" s="65" t="s">
        <v>65</v>
      </c>
      <c r="H20" s="58">
        <f>COUNTIFS($G$3:$G$12,"&lt;=2",$L$3:$L$12,"&gt;1975")</f>
        <v>1</v>
      </c>
      <c r="I20" s="58">
        <f>SUMIFS($J$3:$J$12,$G$3:$G$12,"&lt;=2",$L$3:$L$12,"&gt;1975")</f>
        <v>353214</v>
      </c>
    </row>
    <row r="21" spans="1:9" s="52" customFormat="1" x14ac:dyDescent="0.2">
      <c r="A21" s="60" t="s">
        <v>132</v>
      </c>
      <c r="B21" s="4"/>
      <c r="C21" s="4"/>
      <c r="D21" s="4"/>
    </row>
    <row r="22" spans="1:9" s="52" customFormat="1" ht="12.75" x14ac:dyDescent="0.2">
      <c r="A22" s="61" t="s">
        <v>133</v>
      </c>
    </row>
    <row r="23" spans="1:9" x14ac:dyDescent="0.2">
      <c r="B23" s="52"/>
      <c r="C23" s="52"/>
      <c r="D23" s="52"/>
    </row>
    <row r="24" spans="1:9" s="52" customFormat="1" ht="12.75" x14ac:dyDescent="0.2"/>
    <row r="25" spans="1:9" s="52" customFormat="1" x14ac:dyDescent="0.2">
      <c r="B25" s="4"/>
      <c r="C25" s="4"/>
      <c r="D25" s="4"/>
    </row>
    <row r="26" spans="1:9" s="52" customFormat="1" x14ac:dyDescent="0.2">
      <c r="B26" s="4"/>
      <c r="C26" s="4"/>
      <c r="D26" s="4"/>
    </row>
  </sheetData>
  <mergeCells count="11">
    <mergeCell ref="B18:C18"/>
    <mergeCell ref="A1:L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H19" sqref="H19"/>
    </sheetView>
  </sheetViews>
  <sheetFormatPr defaultRowHeight="14.25" x14ac:dyDescent="0.2"/>
  <cols>
    <col min="1" max="1" width="4.125" style="4" bestFit="1" customWidth="1"/>
    <col min="2" max="2" width="7.625" style="4" customWidth="1"/>
    <col min="3" max="3" width="10.75" style="4" customWidth="1"/>
    <col min="4" max="4" width="10.875" style="4" customWidth="1"/>
    <col min="5" max="5" width="10.25" style="4" customWidth="1"/>
    <col min="6" max="6" width="12" style="4" customWidth="1"/>
    <col min="7" max="7" width="11.25" style="4" customWidth="1"/>
    <col min="8" max="8" width="11.625" style="4" customWidth="1"/>
    <col min="9" max="9" width="11.875" style="4" customWidth="1"/>
    <col min="10" max="10" width="9" style="4"/>
    <col min="11" max="11" width="13.875" style="4" bestFit="1" customWidth="1"/>
    <col min="12" max="16384" width="9" style="4"/>
  </cols>
  <sheetData>
    <row r="1" spans="1:12" ht="18" x14ac:dyDescent="0.25">
      <c r="A1" s="88" t="s">
        <v>71</v>
      </c>
      <c r="B1" s="88"/>
      <c r="C1" s="88"/>
      <c r="D1" s="88"/>
      <c r="E1" s="88"/>
      <c r="F1" s="88"/>
      <c r="G1" s="88"/>
      <c r="H1" s="88"/>
    </row>
    <row r="2" spans="1:12" ht="24.75" customHeight="1" x14ac:dyDescent="0.2">
      <c r="A2" s="14" t="s">
        <v>6</v>
      </c>
      <c r="B2" s="14" t="s">
        <v>72</v>
      </c>
      <c r="C2" s="14" t="s">
        <v>73</v>
      </c>
      <c r="D2" s="14" t="s">
        <v>74</v>
      </c>
      <c r="E2" s="14" t="s">
        <v>75</v>
      </c>
      <c r="F2" s="14" t="s">
        <v>76</v>
      </c>
      <c r="G2" s="14" t="s">
        <v>77</v>
      </c>
      <c r="H2" s="14" t="s">
        <v>78</v>
      </c>
    </row>
    <row r="3" spans="1:12" x14ac:dyDescent="0.2">
      <c r="A3" s="5">
        <v>1</v>
      </c>
      <c r="B3" s="6" t="s">
        <v>10</v>
      </c>
      <c r="C3" s="6">
        <v>7</v>
      </c>
      <c r="D3" s="6">
        <v>6</v>
      </c>
      <c r="E3" s="6">
        <v>5</v>
      </c>
      <c r="F3" s="6"/>
      <c r="G3" s="6"/>
      <c r="H3" s="6"/>
    </row>
    <row r="4" spans="1:12" x14ac:dyDescent="0.2">
      <c r="A4" s="7">
        <v>2</v>
      </c>
      <c r="B4" s="8" t="s">
        <v>11</v>
      </c>
      <c r="C4" s="8">
        <v>5</v>
      </c>
      <c r="D4" s="8"/>
      <c r="E4" s="8">
        <v>6</v>
      </c>
      <c r="F4" s="6"/>
      <c r="G4" s="6"/>
      <c r="H4" s="6"/>
      <c r="L4" s="4" t="str">
        <f t="shared" ref="L4:L9" si="0">F4&amp;H4</f>
        <v/>
      </c>
    </row>
    <row r="5" spans="1:12" x14ac:dyDescent="0.2">
      <c r="A5" s="7">
        <v>3</v>
      </c>
      <c r="B5" s="8" t="s">
        <v>12</v>
      </c>
      <c r="C5" s="8">
        <v>6</v>
      </c>
      <c r="D5" s="8">
        <v>5</v>
      </c>
      <c r="E5" s="8">
        <v>2</v>
      </c>
      <c r="F5" s="6"/>
      <c r="G5" s="6"/>
      <c r="H5" s="6"/>
      <c r="L5" s="4" t="str">
        <f t="shared" si="0"/>
        <v/>
      </c>
    </row>
    <row r="6" spans="1:12" x14ac:dyDescent="0.2">
      <c r="A6" s="7">
        <v>4</v>
      </c>
      <c r="B6" s="8" t="s">
        <v>13</v>
      </c>
      <c r="C6" s="8">
        <v>8</v>
      </c>
      <c r="D6" s="8">
        <v>8</v>
      </c>
      <c r="E6" s="8"/>
      <c r="F6" s="6"/>
      <c r="G6" s="6"/>
      <c r="H6" s="6"/>
      <c r="L6" s="4" t="str">
        <f t="shared" si="0"/>
        <v/>
      </c>
    </row>
    <row r="7" spans="1:12" x14ac:dyDescent="0.2">
      <c r="A7" s="7">
        <v>5</v>
      </c>
      <c r="B7" s="8" t="s">
        <v>14</v>
      </c>
      <c r="C7" s="8">
        <v>9</v>
      </c>
      <c r="D7" s="8">
        <v>7</v>
      </c>
      <c r="E7" s="8">
        <v>4</v>
      </c>
      <c r="F7" s="6"/>
      <c r="G7" s="6"/>
      <c r="H7" s="6"/>
      <c r="L7" s="4" t="str">
        <f t="shared" si="0"/>
        <v/>
      </c>
    </row>
    <row r="8" spans="1:12" x14ac:dyDescent="0.2">
      <c r="A8" s="7">
        <v>6</v>
      </c>
      <c r="B8" s="8" t="s">
        <v>15</v>
      </c>
      <c r="C8" s="8">
        <v>3</v>
      </c>
      <c r="D8" s="8">
        <v>9</v>
      </c>
      <c r="E8" s="8">
        <v>1</v>
      </c>
      <c r="F8" s="6"/>
      <c r="G8" s="6"/>
      <c r="H8" s="6"/>
      <c r="L8" s="4" t="str">
        <f t="shared" si="0"/>
        <v/>
      </c>
    </row>
    <row r="9" spans="1:12" x14ac:dyDescent="0.2">
      <c r="A9" s="7">
        <v>7</v>
      </c>
      <c r="B9" s="8" t="s">
        <v>16</v>
      </c>
      <c r="C9" s="8">
        <v>2</v>
      </c>
      <c r="D9" s="8">
        <v>6</v>
      </c>
      <c r="E9" s="8">
        <v>5</v>
      </c>
      <c r="F9" s="6"/>
      <c r="G9" s="6"/>
      <c r="H9" s="6"/>
      <c r="L9" s="4" t="str">
        <f t="shared" si="0"/>
        <v/>
      </c>
    </row>
    <row r="10" spans="1:12" x14ac:dyDescent="0.2">
      <c r="A10" s="9">
        <v>8</v>
      </c>
      <c r="B10" s="10" t="s">
        <v>17</v>
      </c>
      <c r="C10" s="10">
        <v>5</v>
      </c>
      <c r="D10" s="10">
        <v>2</v>
      </c>
      <c r="E10" s="10">
        <v>8</v>
      </c>
      <c r="F10" s="13"/>
      <c r="G10" s="13"/>
      <c r="H10" s="13"/>
      <c r="L10" s="4" t="str">
        <f>F3&amp;H3</f>
        <v/>
      </c>
    </row>
    <row r="13" spans="1:12" x14ac:dyDescent="0.2">
      <c r="B13" s="11" t="s">
        <v>70</v>
      </c>
    </row>
    <row r="14" spans="1:12" x14ac:dyDescent="0.2">
      <c r="G14" s="15" t="s">
        <v>79</v>
      </c>
      <c r="H14" s="15" t="s">
        <v>80</v>
      </c>
    </row>
    <row r="15" spans="1:12" x14ac:dyDescent="0.2">
      <c r="G15" s="13" t="s">
        <v>81</v>
      </c>
      <c r="H15" s="19" t="s">
        <v>66</v>
      </c>
    </row>
    <row r="16" spans="1:12" x14ac:dyDescent="0.2">
      <c r="G16" s="13" t="s">
        <v>82</v>
      </c>
      <c r="H16" s="19" t="s">
        <v>66</v>
      </c>
    </row>
    <row r="18" spans="3:9" x14ac:dyDescent="0.2">
      <c r="C18" s="12" t="s">
        <v>83</v>
      </c>
      <c r="D18" s="12"/>
      <c r="E18" s="62" t="s">
        <v>66</v>
      </c>
      <c r="G18" s="15" t="s">
        <v>76</v>
      </c>
      <c r="H18" s="15" t="s">
        <v>80</v>
      </c>
    </row>
    <row r="19" spans="3:9" x14ac:dyDescent="0.2">
      <c r="C19" s="87" t="s">
        <v>84</v>
      </c>
      <c r="D19" s="87"/>
      <c r="E19" s="62" t="s">
        <v>66</v>
      </c>
      <c r="G19" s="13" t="s">
        <v>85</v>
      </c>
      <c r="H19" s="19" t="s">
        <v>66</v>
      </c>
    </row>
    <row r="20" spans="3:9" x14ac:dyDescent="0.2">
      <c r="C20" s="87" t="s">
        <v>86</v>
      </c>
      <c r="D20" s="87"/>
      <c r="E20" s="62" t="s">
        <v>66</v>
      </c>
      <c r="G20" s="13" t="s">
        <v>87</v>
      </c>
      <c r="H20" s="19" t="s">
        <v>66</v>
      </c>
    </row>
    <row r="21" spans="3:9" x14ac:dyDescent="0.2">
      <c r="C21" s="12" t="s">
        <v>88</v>
      </c>
      <c r="D21" s="12"/>
      <c r="E21" s="62" t="s">
        <v>66</v>
      </c>
      <c r="G21" s="13" t="s">
        <v>89</v>
      </c>
      <c r="H21" s="19" t="s">
        <v>66</v>
      </c>
    </row>
    <row r="23" spans="3:9" x14ac:dyDescent="0.2">
      <c r="G23" s="15" t="s">
        <v>76</v>
      </c>
      <c r="H23" s="15" t="s">
        <v>90</v>
      </c>
      <c r="I23" s="15" t="s">
        <v>91</v>
      </c>
    </row>
    <row r="24" spans="3:9" x14ac:dyDescent="0.2">
      <c r="G24" s="13" t="s">
        <v>85</v>
      </c>
      <c r="H24" s="19" t="s">
        <v>66</v>
      </c>
      <c r="I24" s="19" t="s">
        <v>66</v>
      </c>
    </row>
    <row r="25" spans="3:9" x14ac:dyDescent="0.2">
      <c r="G25" s="13" t="s">
        <v>87</v>
      </c>
      <c r="H25" s="19" t="s">
        <v>66</v>
      </c>
      <c r="I25" s="19" t="s">
        <v>66</v>
      </c>
    </row>
    <row r="26" spans="3:9" x14ac:dyDescent="0.2">
      <c r="G26" s="13" t="s">
        <v>89</v>
      </c>
      <c r="H26" s="19" t="s">
        <v>66</v>
      </c>
      <c r="I26" s="19" t="s">
        <v>66</v>
      </c>
    </row>
  </sheetData>
  <mergeCells count="3">
    <mergeCell ref="C19:D19"/>
    <mergeCell ref="C20:D20"/>
    <mergeCell ref="A1:H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C8" sqref="C8"/>
    </sheetView>
  </sheetViews>
  <sheetFormatPr defaultRowHeight="14.25" x14ac:dyDescent="0.2"/>
  <cols>
    <col min="1" max="1" width="9" style="4"/>
    <col min="2" max="2" width="8.25" style="4" bestFit="1" customWidth="1"/>
    <col min="3" max="3" width="8.375" style="4" bestFit="1" customWidth="1"/>
    <col min="4" max="4" width="7.125" style="4" bestFit="1" customWidth="1"/>
    <col min="5" max="5" width="9.75" style="4" customWidth="1"/>
    <col min="6" max="6" width="10.75" style="4" customWidth="1"/>
    <col min="7" max="7" width="11" style="4" customWidth="1"/>
    <col min="8" max="8" width="9.375" style="4" customWidth="1"/>
    <col min="9" max="9" width="12" style="4" customWidth="1"/>
    <col min="10" max="16384" width="9" style="4"/>
  </cols>
  <sheetData>
    <row r="1" spans="1:9" ht="18" x14ac:dyDescent="0.25">
      <c r="A1" s="89" t="s">
        <v>102</v>
      </c>
      <c r="B1" s="89"/>
      <c r="C1" s="89"/>
      <c r="D1" s="89"/>
      <c r="E1" s="89"/>
      <c r="F1" s="89"/>
      <c r="G1" s="89"/>
      <c r="H1" s="89"/>
      <c r="I1" s="89"/>
    </row>
    <row r="2" spans="1:9" ht="33" customHeight="1" x14ac:dyDescent="0.2">
      <c r="A2" s="21" t="s">
        <v>6</v>
      </c>
      <c r="B2" s="21" t="s">
        <v>94</v>
      </c>
      <c r="C2" s="21" t="s">
        <v>96</v>
      </c>
      <c r="D2" s="21" t="s">
        <v>98</v>
      </c>
      <c r="E2" s="21" t="s">
        <v>97</v>
      </c>
      <c r="F2" s="21" t="s">
        <v>103</v>
      </c>
      <c r="G2" s="22" t="s">
        <v>104</v>
      </c>
      <c r="H2" s="22" t="s">
        <v>105</v>
      </c>
      <c r="I2" s="22" t="s">
        <v>106</v>
      </c>
    </row>
    <row r="3" spans="1:9" x14ac:dyDescent="0.2">
      <c r="A3" s="64">
        <v>1</v>
      </c>
      <c r="B3" s="13" t="s">
        <v>30</v>
      </c>
      <c r="C3" s="13"/>
      <c r="D3" s="13">
        <v>400</v>
      </c>
      <c r="E3" s="13">
        <v>300</v>
      </c>
      <c r="F3" s="13"/>
      <c r="G3" s="13"/>
      <c r="H3" s="13"/>
      <c r="I3" s="13"/>
    </row>
    <row r="4" spans="1:9" x14ac:dyDescent="0.2">
      <c r="A4" s="64">
        <v>2</v>
      </c>
      <c r="B4" s="13" t="s">
        <v>31</v>
      </c>
      <c r="C4" s="13"/>
      <c r="D4" s="13">
        <v>200</v>
      </c>
      <c r="E4" s="13">
        <v>200</v>
      </c>
      <c r="F4" s="13"/>
      <c r="G4" s="13"/>
      <c r="H4" s="13"/>
      <c r="I4" s="13"/>
    </row>
    <row r="5" spans="1:9" x14ac:dyDescent="0.2">
      <c r="A5" s="64">
        <v>3</v>
      </c>
      <c r="B5" s="13" t="s">
        <v>32</v>
      </c>
      <c r="C5" s="13"/>
      <c r="D5" s="13">
        <v>350</v>
      </c>
      <c r="E5" s="13">
        <v>300</v>
      </c>
      <c r="F5" s="13"/>
      <c r="G5" s="13"/>
      <c r="H5" s="13"/>
      <c r="I5" s="13"/>
    </row>
    <row r="6" spans="1:9" x14ac:dyDescent="0.2">
      <c r="A6" s="64">
        <v>4</v>
      </c>
      <c r="B6" s="13" t="s">
        <v>33</v>
      </c>
      <c r="C6" s="13"/>
      <c r="D6" s="13">
        <v>450</v>
      </c>
      <c r="E6" s="13">
        <v>100</v>
      </c>
      <c r="F6" s="13"/>
      <c r="G6" s="13"/>
      <c r="H6" s="13"/>
      <c r="I6" s="13"/>
    </row>
    <row r="7" spans="1:9" x14ac:dyDescent="0.2">
      <c r="A7" s="64">
        <v>5</v>
      </c>
      <c r="B7" s="13" t="s">
        <v>34</v>
      </c>
      <c r="C7" s="13"/>
      <c r="D7" s="13">
        <v>180</v>
      </c>
      <c r="E7" s="13">
        <v>500</v>
      </c>
      <c r="F7" s="13"/>
      <c r="G7" s="13"/>
      <c r="H7" s="13"/>
      <c r="I7" s="13"/>
    </row>
    <row r="8" spans="1:9" x14ac:dyDescent="0.2">
      <c r="A8" s="64">
        <v>6</v>
      </c>
      <c r="B8" s="13" t="s">
        <v>35</v>
      </c>
      <c r="C8" s="13"/>
      <c r="D8" s="13">
        <v>10</v>
      </c>
      <c r="E8" s="13">
        <v>200</v>
      </c>
      <c r="F8" s="13"/>
      <c r="G8" s="13"/>
      <c r="H8" s="13"/>
      <c r="I8" s="13"/>
    </row>
    <row r="10" spans="1:9" x14ac:dyDescent="0.2">
      <c r="A10" s="20"/>
      <c r="B10" s="20"/>
      <c r="C10" s="20"/>
    </row>
    <row r="11" spans="1:9" ht="15" x14ac:dyDescent="0.2">
      <c r="A11" s="23"/>
      <c r="E11" s="90" t="s">
        <v>107</v>
      </c>
      <c r="F11" s="90"/>
      <c r="G11" s="23"/>
    </row>
    <row r="12" spans="1:9" x14ac:dyDescent="0.2">
      <c r="A12" s="20"/>
      <c r="C12" s="24"/>
      <c r="E12" s="25" t="s">
        <v>108</v>
      </c>
      <c r="F12" s="21" t="s">
        <v>103</v>
      </c>
    </row>
    <row r="13" spans="1:9" x14ac:dyDescent="0.2">
      <c r="A13" s="20"/>
      <c r="B13" s="24"/>
      <c r="C13" s="24"/>
      <c r="E13" s="13" t="s">
        <v>36</v>
      </c>
      <c r="F13" s="19" t="s">
        <v>66</v>
      </c>
    </row>
    <row r="14" spans="1:9" x14ac:dyDescent="0.2">
      <c r="A14" s="20"/>
      <c r="B14" s="24"/>
      <c r="C14" s="26"/>
      <c r="E14" s="13" t="s">
        <v>37</v>
      </c>
      <c r="F14" s="19" t="s">
        <v>66</v>
      </c>
    </row>
    <row r="15" spans="1:9" x14ac:dyDescent="0.2">
      <c r="A15" s="20"/>
      <c r="B15" s="24"/>
      <c r="C15" s="26"/>
    </row>
  </sheetData>
  <mergeCells count="2">
    <mergeCell ref="A1:I1"/>
    <mergeCell ref="E11:F11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19" sqref="F19"/>
    </sheetView>
  </sheetViews>
  <sheetFormatPr defaultRowHeight="14.25" x14ac:dyDescent="0.2"/>
  <cols>
    <col min="1" max="1" width="9.125" style="4" bestFit="1" customWidth="1"/>
    <col min="2" max="2" width="9.5" style="4" customWidth="1"/>
    <col min="3" max="3" width="11.375" style="4" customWidth="1"/>
    <col min="4" max="4" width="10.125" style="4" customWidth="1"/>
    <col min="5" max="5" width="9.125" style="4" customWidth="1"/>
    <col min="6" max="6" width="9" style="4"/>
    <col min="7" max="7" width="9.875" style="4" bestFit="1" customWidth="1"/>
    <col min="8" max="16384" width="9" style="4"/>
  </cols>
  <sheetData>
    <row r="1" spans="1:7" ht="15" customHeight="1" x14ac:dyDescent="0.2">
      <c r="A1" s="92" t="s">
        <v>92</v>
      </c>
      <c r="B1" s="92"/>
      <c r="C1" s="92"/>
      <c r="D1" s="92"/>
      <c r="E1" s="92"/>
      <c r="F1" s="92"/>
      <c r="G1" s="92"/>
    </row>
    <row r="2" spans="1:7" x14ac:dyDescent="0.2">
      <c r="A2" s="16" t="s">
        <v>93</v>
      </c>
      <c r="B2" s="16" t="s">
        <v>94</v>
      </c>
      <c r="C2" s="16" t="s">
        <v>95</v>
      </c>
      <c r="D2" s="16" t="s">
        <v>96</v>
      </c>
      <c r="E2" s="16" t="s">
        <v>97</v>
      </c>
      <c r="F2" s="16" t="s">
        <v>98</v>
      </c>
      <c r="G2" s="16" t="s">
        <v>99</v>
      </c>
    </row>
    <row r="3" spans="1:7" x14ac:dyDescent="0.2">
      <c r="A3" s="6" t="s">
        <v>18</v>
      </c>
      <c r="B3" s="6" t="s">
        <v>19</v>
      </c>
      <c r="C3" s="6"/>
      <c r="D3" s="6"/>
      <c r="E3" s="6">
        <v>200</v>
      </c>
      <c r="F3" s="6"/>
      <c r="G3" s="6"/>
    </row>
    <row r="4" spans="1:7" x14ac:dyDescent="0.2">
      <c r="A4" s="8" t="s">
        <v>20</v>
      </c>
      <c r="B4" s="8" t="s">
        <v>13</v>
      </c>
      <c r="C4" s="8"/>
      <c r="D4" s="8"/>
      <c r="E4" s="8">
        <v>100</v>
      </c>
      <c r="F4" s="8"/>
      <c r="G4" s="8"/>
    </row>
    <row r="5" spans="1:7" x14ac:dyDescent="0.2">
      <c r="A5" s="8" t="s">
        <v>21</v>
      </c>
      <c r="B5" s="8" t="s">
        <v>13</v>
      </c>
      <c r="C5" s="8"/>
      <c r="D5" s="8"/>
      <c r="E5" s="8">
        <v>300</v>
      </c>
      <c r="F5" s="8"/>
      <c r="G5" s="8"/>
    </row>
    <row r="6" spans="1:7" x14ac:dyDescent="0.2">
      <c r="A6" s="8" t="s">
        <v>22</v>
      </c>
      <c r="B6" s="8" t="s">
        <v>23</v>
      </c>
      <c r="C6" s="8"/>
      <c r="D6" s="8"/>
      <c r="E6" s="8">
        <v>200</v>
      </c>
      <c r="F6" s="8"/>
      <c r="G6" s="8"/>
    </row>
    <row r="7" spans="1:7" x14ac:dyDescent="0.2">
      <c r="A7" s="8" t="s">
        <v>24</v>
      </c>
      <c r="B7" s="8" t="s">
        <v>19</v>
      </c>
      <c r="C7" s="8"/>
      <c r="D7" s="8"/>
      <c r="E7" s="8">
        <v>150</v>
      </c>
      <c r="F7" s="8"/>
      <c r="G7" s="8"/>
    </row>
    <row r="8" spans="1:7" x14ac:dyDescent="0.2">
      <c r="A8" s="8" t="s">
        <v>25</v>
      </c>
      <c r="B8" s="8" t="s">
        <v>13</v>
      </c>
      <c r="C8" s="8"/>
      <c r="D8" s="8"/>
      <c r="E8" s="8">
        <v>50</v>
      </c>
      <c r="F8" s="8"/>
      <c r="G8" s="8"/>
    </row>
    <row r="9" spans="1:7" x14ac:dyDescent="0.2">
      <c r="A9" s="8" t="s">
        <v>26</v>
      </c>
      <c r="B9" s="8" t="s">
        <v>19</v>
      </c>
      <c r="C9" s="8"/>
      <c r="D9" s="8"/>
      <c r="E9" s="8">
        <v>300</v>
      </c>
      <c r="F9" s="8"/>
      <c r="G9" s="8"/>
    </row>
    <row r="10" spans="1:7" x14ac:dyDescent="0.2">
      <c r="A10" s="8" t="s">
        <v>27</v>
      </c>
      <c r="B10" s="8" t="s">
        <v>13</v>
      </c>
      <c r="C10" s="8"/>
      <c r="D10" s="8"/>
      <c r="E10" s="8">
        <v>100</v>
      </c>
      <c r="F10" s="8"/>
      <c r="G10" s="8"/>
    </row>
    <row r="11" spans="1:7" x14ac:dyDescent="0.2">
      <c r="A11" s="8" t="s">
        <v>28</v>
      </c>
      <c r="B11" s="8" t="s">
        <v>19</v>
      </c>
      <c r="C11" s="8"/>
      <c r="D11" s="8"/>
      <c r="E11" s="8">
        <v>100</v>
      </c>
      <c r="F11" s="8"/>
      <c r="G11" s="8"/>
    </row>
    <row r="12" spans="1:7" x14ac:dyDescent="0.2">
      <c r="A12" s="10" t="s">
        <v>29</v>
      </c>
      <c r="B12" s="10" t="s">
        <v>23</v>
      </c>
      <c r="C12" s="10"/>
      <c r="D12" s="9"/>
      <c r="E12" s="10">
        <v>100</v>
      </c>
      <c r="F12" s="10"/>
      <c r="G12" s="10"/>
    </row>
    <row r="14" spans="1:7" ht="36.75" customHeight="1" x14ac:dyDescent="0.2">
      <c r="A14" s="17"/>
      <c r="B14" s="17"/>
      <c r="C14" s="93" t="s">
        <v>100</v>
      </c>
      <c r="D14" s="94"/>
      <c r="E14" s="93" t="s">
        <v>101</v>
      </c>
      <c r="F14" s="94"/>
    </row>
    <row r="15" spans="1:7" x14ac:dyDescent="0.2">
      <c r="A15" s="18"/>
      <c r="B15" s="18"/>
      <c r="C15" s="91" t="s">
        <v>66</v>
      </c>
      <c r="D15" s="91"/>
      <c r="E15" s="91" t="s">
        <v>66</v>
      </c>
      <c r="F15" s="91"/>
    </row>
    <row r="16" spans="1:7" x14ac:dyDescent="0.2">
      <c r="B16" s="20"/>
      <c r="C16" s="20"/>
      <c r="D16" s="20"/>
    </row>
    <row r="17" spans="2:4" x14ac:dyDescent="0.2">
      <c r="B17" s="20"/>
      <c r="C17" s="20"/>
      <c r="D17" s="20"/>
    </row>
    <row r="18" spans="2:4" x14ac:dyDescent="0.2">
      <c r="B18" s="20"/>
      <c r="C18" s="20"/>
      <c r="D18" s="20"/>
    </row>
    <row r="20" spans="2:4" ht="31.5" customHeight="1" x14ac:dyDescent="0.2"/>
  </sheetData>
  <mergeCells count="5">
    <mergeCell ref="C15:D15"/>
    <mergeCell ref="E15:F15"/>
    <mergeCell ref="A1:G1"/>
    <mergeCell ref="C14:D14"/>
    <mergeCell ref="E14:F14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15" sqref="E15"/>
    </sheetView>
  </sheetViews>
  <sheetFormatPr defaultRowHeight="14.25" x14ac:dyDescent="0.2"/>
  <cols>
    <col min="1" max="1" width="7.625" style="4" customWidth="1"/>
    <col min="2" max="2" width="23.375" style="4" bestFit="1" customWidth="1"/>
    <col min="3" max="3" width="12.875" style="4" customWidth="1"/>
    <col min="4" max="4" width="12.625" style="4" customWidth="1"/>
    <col min="5" max="5" width="9.75" style="4" customWidth="1"/>
    <col min="6" max="6" width="6.875" style="4" customWidth="1"/>
    <col min="7" max="7" width="7.375" style="4" customWidth="1"/>
    <col min="8" max="8" width="10.875" style="4" customWidth="1"/>
    <col min="9" max="9" width="10.25" style="4" customWidth="1"/>
    <col min="10" max="16384" width="9" style="4"/>
  </cols>
  <sheetData>
    <row r="1" spans="1:9" ht="18" x14ac:dyDescent="0.25">
      <c r="A1" s="63" t="s">
        <v>109</v>
      </c>
      <c r="B1" s="63"/>
      <c r="C1" s="63"/>
      <c r="D1" s="63"/>
      <c r="E1" s="63"/>
      <c r="F1" s="63"/>
      <c r="G1" s="63"/>
      <c r="H1" s="63"/>
      <c r="I1" s="27"/>
    </row>
    <row r="2" spans="1:9" ht="34.5" customHeight="1" x14ac:dyDescent="0.2">
      <c r="A2" s="3" t="s">
        <v>38</v>
      </c>
      <c r="B2" s="3" t="s">
        <v>96</v>
      </c>
      <c r="C2" s="3" t="s">
        <v>110</v>
      </c>
      <c r="D2" s="28" t="s">
        <v>111</v>
      </c>
      <c r="E2" s="28" t="s">
        <v>112</v>
      </c>
      <c r="F2" s="28" t="s">
        <v>113</v>
      </c>
      <c r="G2" s="3" t="s">
        <v>114</v>
      </c>
      <c r="H2" s="3" t="s">
        <v>99</v>
      </c>
    </row>
    <row r="3" spans="1:9" x14ac:dyDescent="0.2">
      <c r="A3" s="6">
        <v>1</v>
      </c>
      <c r="B3" s="6" t="s">
        <v>39</v>
      </c>
      <c r="C3" s="6" t="s">
        <v>0</v>
      </c>
      <c r="E3" s="6">
        <v>800</v>
      </c>
      <c r="F3" s="6">
        <v>20</v>
      </c>
      <c r="G3" s="6"/>
      <c r="H3" s="6"/>
    </row>
    <row r="4" spans="1:9" x14ac:dyDescent="0.2">
      <c r="A4" s="8">
        <v>2</v>
      </c>
      <c r="B4" s="8" t="s">
        <v>115</v>
      </c>
      <c r="C4" s="8" t="s">
        <v>1</v>
      </c>
      <c r="D4" s="8"/>
      <c r="E4" s="8">
        <v>400</v>
      </c>
      <c r="F4" s="8">
        <v>15</v>
      </c>
      <c r="G4" s="8"/>
      <c r="H4" s="8"/>
    </row>
    <row r="5" spans="1:9" x14ac:dyDescent="0.2">
      <c r="A5" s="8">
        <v>3</v>
      </c>
      <c r="B5" s="8" t="s">
        <v>116</v>
      </c>
      <c r="C5" s="8" t="s">
        <v>2</v>
      </c>
      <c r="D5" s="8"/>
      <c r="E5" s="8">
        <v>6500</v>
      </c>
      <c r="F5" s="8">
        <v>8</v>
      </c>
      <c r="G5" s="8"/>
      <c r="H5" s="8"/>
    </row>
    <row r="6" spans="1:9" x14ac:dyDescent="0.2">
      <c r="A6" s="8">
        <v>4</v>
      </c>
      <c r="B6" s="8" t="s">
        <v>39</v>
      </c>
      <c r="C6" s="8" t="s">
        <v>3</v>
      </c>
      <c r="D6" s="8"/>
      <c r="E6" s="8">
        <v>7000</v>
      </c>
      <c r="F6" s="8">
        <v>21</v>
      </c>
      <c r="G6" s="8"/>
      <c r="H6" s="8"/>
    </row>
    <row r="7" spans="1:9" x14ac:dyDescent="0.2">
      <c r="A7" s="8">
        <v>5</v>
      </c>
      <c r="B7" s="8" t="s">
        <v>117</v>
      </c>
      <c r="C7" s="8" t="s">
        <v>4</v>
      </c>
      <c r="D7" s="8"/>
      <c r="E7" s="8">
        <v>2000</v>
      </c>
      <c r="F7" s="8">
        <v>16</v>
      </c>
      <c r="G7" s="8"/>
      <c r="H7" s="8"/>
    </row>
    <row r="8" spans="1:9" x14ac:dyDescent="0.2">
      <c r="A8" s="8">
        <v>6</v>
      </c>
      <c r="B8" s="8" t="s">
        <v>118</v>
      </c>
      <c r="C8" s="8" t="s">
        <v>5</v>
      </c>
      <c r="D8" s="8"/>
      <c r="E8" s="8">
        <v>16000</v>
      </c>
      <c r="F8" s="8">
        <v>7</v>
      </c>
      <c r="G8" s="8"/>
      <c r="H8" s="8"/>
    </row>
    <row r="9" spans="1:9" x14ac:dyDescent="0.2">
      <c r="A9" s="10">
        <v>7</v>
      </c>
      <c r="B9" s="10" t="s">
        <v>117</v>
      </c>
      <c r="C9" s="10" t="s">
        <v>67</v>
      </c>
      <c r="D9" s="10"/>
      <c r="E9" s="10">
        <v>45000</v>
      </c>
      <c r="F9" s="10">
        <v>16</v>
      </c>
      <c r="G9" s="10"/>
      <c r="H9" s="10"/>
    </row>
    <row r="12" spans="1:9" x14ac:dyDescent="0.2">
      <c r="B12" s="29" t="s">
        <v>70</v>
      </c>
    </row>
    <row r="13" spans="1:9" x14ac:dyDescent="0.2">
      <c r="B13" s="15" t="s">
        <v>96</v>
      </c>
      <c r="C13" s="15" t="s">
        <v>119</v>
      </c>
    </row>
    <row r="14" spans="1:9" x14ac:dyDescent="0.2">
      <c r="B14" s="13" t="s">
        <v>39</v>
      </c>
      <c r="C14" s="19" t="s">
        <v>66</v>
      </c>
    </row>
    <row r="15" spans="1:9" x14ac:dyDescent="0.2">
      <c r="B15" s="13" t="s">
        <v>115</v>
      </c>
      <c r="C15" s="19" t="s">
        <v>66</v>
      </c>
    </row>
    <row r="16" spans="1:9" x14ac:dyDescent="0.2">
      <c r="B16" s="13" t="s">
        <v>116</v>
      </c>
      <c r="C16" s="19" t="s">
        <v>66</v>
      </c>
    </row>
    <row r="17" spans="2:3" x14ac:dyDescent="0.2">
      <c r="B17" s="13" t="s">
        <v>118</v>
      </c>
      <c r="C17" s="19" t="s">
        <v>66</v>
      </c>
    </row>
    <row r="18" spans="2:3" x14ac:dyDescent="0.2">
      <c r="B18" s="13" t="s">
        <v>117</v>
      </c>
      <c r="C18" s="19" t="s">
        <v>66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ColWidth="8" defaultRowHeight="12.75" x14ac:dyDescent="0.2"/>
  <cols>
    <col min="1" max="1" width="26.125" style="1" customWidth="1"/>
    <col min="2" max="2" width="1.125" style="1" customWidth="1"/>
    <col min="3" max="3" width="28.125" style="1" customWidth="1"/>
    <col min="4" max="16384" width="8" style="1"/>
  </cols>
  <sheetData>
    <row r="1" spans="1:3" ht="16.5" x14ac:dyDescent="0.3">
      <c r="A1" s="2"/>
      <c r="C1" s="2"/>
    </row>
    <row r="2" spans="1:3" ht="17.25" thickBot="1" x14ac:dyDescent="0.35">
      <c r="A2" s="2"/>
    </row>
    <row r="3" spans="1:3" ht="17.25" thickBot="1" x14ac:dyDescent="0.35">
      <c r="A3" s="2"/>
      <c r="C3" s="2"/>
    </row>
    <row r="4" spans="1:3" ht="16.5" x14ac:dyDescent="0.3">
      <c r="A4" s="2"/>
      <c r="C4" s="2"/>
    </row>
    <row r="5" spans="1:3" ht="16.5" x14ac:dyDescent="0.3">
      <c r="C5" s="2"/>
    </row>
    <row r="6" spans="1:3" ht="17.25" thickBot="1" x14ac:dyDescent="0.35">
      <c r="C6" s="2"/>
    </row>
    <row r="7" spans="1:3" ht="16.5" x14ac:dyDescent="0.3">
      <c r="A7" s="2"/>
      <c r="C7" s="2"/>
    </row>
    <row r="8" spans="1:3" ht="16.5" x14ac:dyDescent="0.3">
      <c r="A8" s="2"/>
      <c r="C8" s="2"/>
    </row>
    <row r="9" spans="1:3" ht="16.5" x14ac:dyDescent="0.3">
      <c r="A9" s="2"/>
      <c r="C9" s="2"/>
    </row>
    <row r="10" spans="1:3" ht="16.5" x14ac:dyDescent="0.3">
      <c r="A10" s="2"/>
      <c r="C10" s="2"/>
    </row>
    <row r="11" spans="1:3" ht="17.25" thickBot="1" x14ac:dyDescent="0.35">
      <c r="A11" s="2"/>
      <c r="C11" s="2"/>
    </row>
    <row r="12" spans="1:3" ht="16.5" x14ac:dyDescent="0.3">
      <c r="C12" s="2"/>
    </row>
    <row r="13" spans="1:3" ht="17.25" thickBot="1" x14ac:dyDescent="0.35">
      <c r="C13" s="2"/>
    </row>
    <row r="14" spans="1:3" ht="17.25" thickBot="1" x14ac:dyDescent="0.35">
      <c r="A14" s="2"/>
      <c r="C14" s="2"/>
    </row>
    <row r="15" spans="1:3" ht="16.5" x14ac:dyDescent="0.3">
      <c r="A15" s="2"/>
    </row>
    <row r="16" spans="1:3" ht="17.25" thickBot="1" x14ac:dyDescent="0.35">
      <c r="A16" s="2"/>
    </row>
    <row r="17" spans="1:3" ht="17.25" thickBot="1" x14ac:dyDescent="0.35">
      <c r="A17" s="2"/>
      <c r="C17" s="2"/>
    </row>
    <row r="18" spans="1:3" ht="16.5" x14ac:dyDescent="0.3">
      <c r="C18" s="2"/>
    </row>
    <row r="19" spans="1:3" ht="16.5" x14ac:dyDescent="0.3">
      <c r="C19" s="2"/>
    </row>
    <row r="20" spans="1:3" ht="16.5" x14ac:dyDescent="0.3">
      <c r="A20" s="2"/>
      <c r="C20" s="2"/>
    </row>
    <row r="21" spans="1:3" ht="16.5" x14ac:dyDescent="0.3">
      <c r="A21" s="2"/>
      <c r="C21" s="2"/>
    </row>
    <row r="22" spans="1:3" ht="16.5" x14ac:dyDescent="0.3">
      <c r="A22" s="2"/>
      <c r="C22" s="2"/>
    </row>
    <row r="23" spans="1:3" ht="16.5" x14ac:dyDescent="0.3">
      <c r="A23" s="2"/>
      <c r="C23" s="2"/>
    </row>
    <row r="24" spans="1:3" ht="16.5" x14ac:dyDescent="0.3">
      <c r="A24" s="2"/>
    </row>
    <row r="25" spans="1:3" ht="16.5" x14ac:dyDescent="0.3">
      <c r="A25" s="2"/>
    </row>
    <row r="26" spans="1:3" ht="17.25" thickBot="1" x14ac:dyDescent="0.35">
      <c r="A26" s="2"/>
      <c r="C26" s="2"/>
    </row>
    <row r="27" spans="1:3" ht="16.5" x14ac:dyDescent="0.3">
      <c r="A27" s="2"/>
      <c r="C27" s="2"/>
    </row>
    <row r="28" spans="1:3" ht="16.5" x14ac:dyDescent="0.3">
      <c r="A28" s="2"/>
      <c r="C28" s="2"/>
    </row>
    <row r="29" spans="1:3" ht="16.5" x14ac:dyDescent="0.3">
      <c r="A29" s="2"/>
      <c r="C29" s="2"/>
    </row>
    <row r="30" spans="1:3" ht="16.5" x14ac:dyDescent="0.3">
      <c r="A30" s="2"/>
      <c r="C30" s="2"/>
    </row>
    <row r="31" spans="1:3" ht="16.5" x14ac:dyDescent="0.3">
      <c r="A31" s="2"/>
      <c r="C31" s="2"/>
    </row>
    <row r="32" spans="1:3" ht="16.5" x14ac:dyDescent="0.3">
      <c r="A32" s="2"/>
      <c r="C32" s="2"/>
    </row>
    <row r="33" spans="1:3" ht="16.5" x14ac:dyDescent="0.3">
      <c r="A33" s="2"/>
      <c r="C33" s="2"/>
    </row>
    <row r="34" spans="1:3" ht="16.5" x14ac:dyDescent="0.3">
      <c r="A34" s="2"/>
      <c r="C34" s="2"/>
    </row>
    <row r="35" spans="1:3" ht="16.5" x14ac:dyDescent="0.3">
      <c r="A35" s="2"/>
      <c r="C35" s="2"/>
    </row>
    <row r="36" spans="1:3" ht="16.5" x14ac:dyDescent="0.3">
      <c r="A36" s="2"/>
      <c r="C36" s="2"/>
    </row>
    <row r="37" spans="1:3" ht="16.5" x14ac:dyDescent="0.3">
      <c r="A37" s="2"/>
    </row>
    <row r="38" spans="1:3" ht="16.5" x14ac:dyDescent="0.3">
      <c r="A38" s="2"/>
    </row>
    <row r="39" spans="1:3" ht="16.5" x14ac:dyDescent="0.3">
      <c r="A39" s="2"/>
      <c r="C39" s="2"/>
    </row>
    <row r="40" spans="1:3" ht="16.5" x14ac:dyDescent="0.3">
      <c r="A40" s="2"/>
      <c r="C40" s="2"/>
    </row>
    <row r="41" spans="1:3" ht="16.5" x14ac:dyDescent="0.3">
      <c r="A41" s="2"/>
      <c r="C41" s="2"/>
    </row>
  </sheetData>
  <sheetProtection password="8863" sheet="1" object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Thong ke</vt:lpstr>
      <vt:lpstr>IF COUNTIF</vt:lpstr>
      <vt:lpstr>IF SUMIF</vt:lpstr>
      <vt:lpstr>IF SUMIF COUNTIF</vt:lpstr>
      <vt:lpstr>IF 5</vt:lpstr>
    </vt:vector>
  </TitlesOfParts>
  <Company>405/4 Truong Chinh F13-Q.TB-TP.HCM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Ly</dc:creator>
  <cp:lastModifiedBy>sv</cp:lastModifiedBy>
  <dcterms:created xsi:type="dcterms:W3CDTF">2002-06-30T13:49:30Z</dcterms:created>
  <dcterms:modified xsi:type="dcterms:W3CDTF">2019-11-12T07:40:23Z</dcterms:modified>
</cp:coreProperties>
</file>