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pa\Documents\EkonomTask\11_12_Kuznetsov\"/>
    </mc:Choice>
  </mc:AlternateContent>
  <xr:revisionPtr revIDLastSave="0" documentId="13_ncr:1_{68735C22-7AB7-452C-BB6C-27890617BE8D}" xr6:coauthVersionLast="47" xr6:coauthVersionMax="47" xr10:uidLastSave="{00000000-0000-0000-0000-000000000000}"/>
  <bookViews>
    <workbookView xWindow="-108" yWindow="-108" windowWidth="23256" windowHeight="12576" xr2:uid="{4358A9EF-67B9-4D8B-8D9A-C0F95340E493}"/>
  </bookViews>
  <sheets>
    <sheet name="1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D49" i="1"/>
  <c r="C49" i="1"/>
  <c r="B49" i="1"/>
  <c r="B40" i="1"/>
  <c r="B39" i="1"/>
  <c r="B37" i="1"/>
  <c r="B35" i="1"/>
  <c r="B33" i="1"/>
  <c r="B32" i="1"/>
  <c r="B26" i="1"/>
  <c r="D24" i="1" l="1"/>
  <c r="C24" i="1"/>
  <c r="B24" i="1"/>
  <c r="B19" i="1"/>
  <c r="B17" i="1"/>
  <c r="B16" i="1"/>
  <c r="B15" i="1"/>
  <c r="B14" i="1"/>
</calcChain>
</file>

<file path=xl/sharedStrings.xml><?xml version="1.0" encoding="utf-8"?>
<sst xmlns="http://schemas.openxmlformats.org/spreadsheetml/2006/main" count="36" uniqueCount="32">
  <si>
    <t>r^-1</t>
  </si>
  <si>
    <t>Спецификация модели</t>
  </si>
  <si>
    <t>y^ = b0 + b1*x1 + b2*x2+b3*x3</t>
  </si>
  <si>
    <t>n =</t>
  </si>
  <si>
    <t xml:space="preserve">k = </t>
  </si>
  <si>
    <t>m</t>
  </si>
  <si>
    <t>первая часть: -(n-1-1/6*2*(k+5))</t>
  </si>
  <si>
    <t>вторая часть: ln(det[r])</t>
  </si>
  <si>
    <t>FG=</t>
  </si>
  <si>
    <t>|FG|=</t>
  </si>
  <si>
    <t>x2кр</t>
  </si>
  <si>
    <t>|FG| &gt; x2кр -&gt; принимаем гипотезу h1: о том, что существует мультиколлинеальность</t>
  </si>
  <si>
    <t>h0 отвергается</t>
  </si>
  <si>
    <t>Fij</t>
  </si>
  <si>
    <t>Fкр</t>
  </si>
  <si>
    <t>ПРОВЕРЯЕМ:</t>
  </si>
  <si>
    <t>Fij &gt; Fкр -&gt; принимаем гипотезу h1 о  том, что наши независимые переменные мультиколлинеарны с другими</t>
  </si>
  <si>
    <t>САМЫЙ НЕЗНАЧИМЫЙ ФАКТОР - F33</t>
  </si>
  <si>
    <t>r12</t>
  </si>
  <si>
    <t>r13</t>
  </si>
  <si>
    <t>r11</t>
  </si>
  <si>
    <t>r21</t>
  </si>
  <si>
    <t>r22</t>
  </si>
  <si>
    <t>r23</t>
  </si>
  <si>
    <t>r31</t>
  </si>
  <si>
    <t>r32</t>
  </si>
  <si>
    <t>r33</t>
  </si>
  <si>
    <t>tij</t>
  </si>
  <si>
    <t>tкр</t>
  </si>
  <si>
    <t xml:space="preserve">ИТОГ: </t>
  </si>
  <si>
    <t>У нас t12 t13 &gt; tкр; h1 переменные мультиколлинеарны</t>
  </si>
  <si>
    <t>t23 &lt; tкр -&gt; h0 не явл мультиколлинеарной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</si>
</sst>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464820</xdr:colOff>
      <xdr:row>0</xdr:row>
      <xdr:rowOff>0</xdr:rowOff>
    </xdr:from>
    <xdr:to>
      <xdr:col>21</xdr:col>
      <xdr:colOff>361051</xdr:colOff>
      <xdr:row>25</xdr:row>
      <xdr:rowOff>57796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2508867-EBD8-40C7-B28F-1C2C21B5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1220" y="0"/>
          <a:ext cx="7211431" cy="462979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15241</xdr:colOff>
      <xdr:row>25</xdr:row>
      <xdr:rowOff>167640</xdr:rowOff>
    </xdr:from>
    <xdr:to>
      <xdr:col>21</xdr:col>
      <xdr:colOff>388621</xdr:colOff>
      <xdr:row>31</xdr:row>
      <xdr:rowOff>168581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F2119E-EA4E-4663-8C4A-5B88FC348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241" y="4739640"/>
          <a:ext cx="7078980" cy="10982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143435</xdr:rowOff>
    </xdr:from>
    <xdr:to>
      <xdr:col>17</xdr:col>
      <xdr:colOff>388435</xdr:colOff>
      <xdr:row>70</xdr:row>
      <xdr:rowOff>177663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F7DFF71-31F9-4564-881B-9E7A9C723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28847"/>
          <a:ext cx="12248741" cy="3799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FF5D-7135-4388-8D68-D4556ECE2BF6}">
  <dimension ref="A1:D78"/>
  <sheetViews>
    <sheetView tabSelected="1" topLeftCell="A28" zoomScale="85" zoomScaleNormal="85" workbookViewId="0">
      <selection activeCell="A79" sqref="A79"/>
    </sheetView>
  </sheetViews>
  <sheetFormatPr defaultRowHeight="14.4" x14ac:dyDescent="0.3"/>
  <cols>
    <col min="1" max="1" width="30.77734375" customWidth="1"/>
  </cols>
  <sheetData>
    <row r="1" spans="1:4" x14ac:dyDescent="0.3">
      <c r="A1" t="s">
        <v>0</v>
      </c>
      <c r="B1">
        <v>2.9</v>
      </c>
      <c r="C1">
        <v>-1.0429999999999999</v>
      </c>
      <c r="D1">
        <v>-1.633</v>
      </c>
    </row>
    <row r="2" spans="1:4" x14ac:dyDescent="0.3">
      <c r="B2">
        <v>-2.2320000000000002</v>
      </c>
      <c r="C2">
        <v>2.6829999999999998</v>
      </c>
      <c r="D2">
        <v>-0.13100000000000001</v>
      </c>
    </row>
    <row r="3" spans="1:4" x14ac:dyDescent="0.3">
      <c r="B3">
        <v>-0.14199999999999999</v>
      </c>
      <c r="C3">
        <v>-1.415</v>
      </c>
      <c r="D3">
        <v>1.96</v>
      </c>
    </row>
    <row r="6" spans="1:4" x14ac:dyDescent="0.3">
      <c r="A6" t="s">
        <v>1</v>
      </c>
    </row>
    <row r="7" spans="1:4" x14ac:dyDescent="0.3">
      <c r="A7" t="s">
        <v>2</v>
      </c>
    </row>
    <row r="8" spans="1:4" x14ac:dyDescent="0.3">
      <c r="A8" t="s">
        <v>3</v>
      </c>
      <c r="B8">
        <v>100</v>
      </c>
    </row>
    <row r="9" spans="1:4" x14ac:dyDescent="0.3">
      <c r="A9" t="s">
        <v>4</v>
      </c>
      <c r="B9">
        <v>3</v>
      </c>
    </row>
    <row r="10" spans="1:4" x14ac:dyDescent="0.3">
      <c r="A10" t="s">
        <v>5</v>
      </c>
      <c r="B10">
        <v>4</v>
      </c>
    </row>
    <row r="14" spans="1:4" x14ac:dyDescent="0.3">
      <c r="A14" t="s">
        <v>6</v>
      </c>
      <c r="B14">
        <f>-(B8-1-1/6*(2*B9+5))</f>
        <v>-97.166666666666671</v>
      </c>
    </row>
    <row r="15" spans="1:4" x14ac:dyDescent="0.3">
      <c r="A15" t="s">
        <v>7</v>
      </c>
      <c r="B15">
        <f>LN(MDETERM(B1:D3))</f>
        <v>1.4703499163860891</v>
      </c>
    </row>
    <row r="16" spans="1:4" x14ac:dyDescent="0.3">
      <c r="A16" t="s">
        <v>8</v>
      </c>
      <c r="B16">
        <f>B14*B15</f>
        <v>-142.86900020884835</v>
      </c>
    </row>
    <row r="17" spans="1:4" x14ac:dyDescent="0.3">
      <c r="A17" t="s">
        <v>9</v>
      </c>
      <c r="B17">
        <f>ABS(B16)</f>
        <v>142.86900020884835</v>
      </c>
    </row>
    <row r="19" spans="1:4" x14ac:dyDescent="0.3">
      <c r="A19" t="s">
        <v>10</v>
      </c>
      <c r="B19">
        <f>CHIINV(5%,1/2*B9*(B9-1))</f>
        <v>7.8147279032511792</v>
      </c>
    </row>
    <row r="21" spans="1:4" x14ac:dyDescent="0.3">
      <c r="A21" t="s">
        <v>11</v>
      </c>
    </row>
    <row r="22" spans="1:4" x14ac:dyDescent="0.3">
      <c r="A22" t="s">
        <v>12</v>
      </c>
    </row>
    <row r="24" spans="1:4" x14ac:dyDescent="0.3">
      <c r="A24" t="s">
        <v>13</v>
      </c>
      <c r="B24">
        <f>(B1-1)*((B8-B9-1)/B9)</f>
        <v>60.8</v>
      </c>
      <c r="C24">
        <f>(C2-1)*((B8-B9-1)/B9)</f>
        <v>53.855999999999995</v>
      </c>
      <c r="D24">
        <f>(D3-1)*((B8-B9-1)/B9)</f>
        <v>30.72</v>
      </c>
    </row>
    <row r="26" spans="1:4" x14ac:dyDescent="0.3">
      <c r="A26" t="s">
        <v>14</v>
      </c>
      <c r="B26">
        <f>FINV(5%,B9,B8-B10)</f>
        <v>2.6993925975521802</v>
      </c>
    </row>
    <row r="28" spans="1:4" x14ac:dyDescent="0.3">
      <c r="A28" t="s">
        <v>15</v>
      </c>
    </row>
    <row r="29" spans="1:4" x14ac:dyDescent="0.3">
      <c r="A29" t="s">
        <v>16</v>
      </c>
    </row>
    <row r="30" spans="1:4" x14ac:dyDescent="0.3">
      <c r="A30" t="s">
        <v>17</v>
      </c>
    </row>
    <row r="31" spans="1:4" x14ac:dyDescent="0.3">
      <c r="A31" t="s">
        <v>20</v>
      </c>
      <c r="B31">
        <v>1</v>
      </c>
    </row>
    <row r="32" spans="1:4" x14ac:dyDescent="0.3">
      <c r="A32" t="s">
        <v>18</v>
      </c>
      <c r="B32">
        <f>-B2/SQRT(B1*C2)</f>
        <v>0.80017477238033896</v>
      </c>
    </row>
    <row r="33" spans="1:2" x14ac:dyDescent="0.3">
      <c r="A33" t="s">
        <v>19</v>
      </c>
      <c r="B33">
        <f>-D1/SQRT(B1*D3)</f>
        <v>0.68495044176250774</v>
      </c>
    </row>
    <row r="35" spans="1:2" x14ac:dyDescent="0.3">
      <c r="A35" t="s">
        <v>21</v>
      </c>
      <c r="B35">
        <f>-B2/SQRT(C2*B1)</f>
        <v>0.80017477238033896</v>
      </c>
    </row>
    <row r="36" spans="1:2" x14ac:dyDescent="0.3">
      <c r="A36" t="s">
        <v>22</v>
      </c>
      <c r="B36">
        <v>1</v>
      </c>
    </row>
    <row r="37" spans="1:2" x14ac:dyDescent="0.3">
      <c r="A37" t="s">
        <v>23</v>
      </c>
      <c r="B37">
        <f>-D2/SQRT(C2*D3)</f>
        <v>5.7125882681973009E-2</v>
      </c>
    </row>
    <row r="39" spans="1:2" x14ac:dyDescent="0.3">
      <c r="A39" t="s">
        <v>24</v>
      </c>
      <c r="B39">
        <f>-B3/SQRT(D3*B1)</f>
        <v>5.9560907979348494E-2</v>
      </c>
    </row>
    <row r="40" spans="1:2" x14ac:dyDescent="0.3">
      <c r="A40" t="s">
        <v>25</v>
      </c>
      <c r="B40">
        <f>-C3/SQRT(D3*C2)</f>
        <v>0.61704674805337256</v>
      </c>
    </row>
    <row r="41" spans="1:2" x14ac:dyDescent="0.3">
      <c r="A41" t="s">
        <v>26</v>
      </c>
      <c r="B41">
        <v>1</v>
      </c>
    </row>
    <row r="44" spans="1:2" x14ac:dyDescent="0.3">
      <c r="A44" t="s">
        <v>18</v>
      </c>
      <c r="B44">
        <v>0.80017477238033896</v>
      </c>
    </row>
    <row r="45" spans="1:2" x14ac:dyDescent="0.3">
      <c r="A45" t="s">
        <v>19</v>
      </c>
      <c r="B45">
        <v>0.68495044176250774</v>
      </c>
    </row>
    <row r="46" spans="1:2" x14ac:dyDescent="0.3">
      <c r="A46" t="s">
        <v>23</v>
      </c>
      <c r="B46">
        <v>5.7125882681973009E-2</v>
      </c>
    </row>
    <row r="49" spans="1:4" x14ac:dyDescent="0.3">
      <c r="A49" t="s">
        <v>27</v>
      </c>
      <c r="B49">
        <f>B44*SQRT(B8-B10)/(SQRT(1-B44^2))</f>
        <v>13.071877752894043</v>
      </c>
      <c r="C49">
        <f>B45*SQRT(B8-B10)/(SQRT(1-B45^2))</f>
        <v>9.2111056417291888</v>
      </c>
      <c r="D49">
        <f>B46*SQRT(B8-B10)/(SQRT(1-B46^2))</f>
        <v>0.56063257701680835</v>
      </c>
    </row>
    <row r="73" spans="1:4" x14ac:dyDescent="0.3">
      <c r="A73" t="s">
        <v>27</v>
      </c>
      <c r="B73">
        <v>13.071877752894043</v>
      </c>
      <c r="C73">
        <v>9.2111056417291888</v>
      </c>
      <c r="D73">
        <v>0.56063257701680835</v>
      </c>
    </row>
    <row r="74" spans="1:4" x14ac:dyDescent="0.3">
      <c r="A74" t="s">
        <v>28</v>
      </c>
      <c r="B74">
        <f>TINV(5%,B8-B10)</f>
        <v>1.9849843115224561</v>
      </c>
    </row>
    <row r="76" spans="1:4" x14ac:dyDescent="0.3">
      <c r="A76" t="s">
        <v>29</v>
      </c>
    </row>
    <row r="77" spans="1:4" x14ac:dyDescent="0.3">
      <c r="A77" t="s">
        <v>30</v>
      </c>
    </row>
    <row r="78" spans="1:4" x14ac:dyDescent="0.3">
      <c r="A7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2021-12-04T13:13:33Z</dcterms:created>
  <dcterms:modified xsi:type="dcterms:W3CDTF">2021-12-10T13:46:32Z</dcterms:modified>
</cp:coreProperties>
</file>