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papa\Documents\EkonomTask\11_12_Kuznetsov\"/>
    </mc:Choice>
  </mc:AlternateContent>
  <xr:revisionPtr revIDLastSave="0" documentId="13_ncr:1_{2866E4FF-3243-4666-91E2-A53347E696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ELIN" sheetId="1" r:id="rId1"/>
    <sheet name="2task" sheetId="2" r:id="rId2"/>
    <sheet name="3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B9" i="3"/>
  <c r="B7" i="3"/>
  <c r="B14" i="2"/>
  <c r="B15" i="2"/>
  <c r="B13" i="2"/>
  <c r="B143" i="1" l="1"/>
  <c r="B142" i="1"/>
  <c r="B115" i="1"/>
  <c r="D45" i="1" l="1" a="1"/>
  <c r="D45" i="1" s="1"/>
  <c r="C45" i="1" a="1"/>
  <c r="C45" i="1" s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<sst xmlns="http://schemas.openxmlformats.org/spreadsheetml/2006/main" count="171" uniqueCount="148">
  <si>
    <t>Фирма</t>
  </si>
  <si>
    <t>𝑄𝑖</t>
  </si>
  <si>
    <t>𝐿𝑖</t>
  </si>
  <si>
    <t>𝐾𝑖</t>
  </si>
  <si>
    <t>Qi = a*(Li^b1)*(Ki^b2)*ei</t>
  </si>
  <si>
    <t>n</t>
  </si>
  <si>
    <t>Нельзя применить МНК</t>
  </si>
  <si>
    <t>Для того, чтобы найти коэф регрессии</t>
  </si>
  <si>
    <t>Надо уравнение преобразовать к лин виду</t>
  </si>
  <si>
    <t>Линеаризация</t>
  </si>
  <si>
    <t>берем натуральный логарифм</t>
  </si>
  <si>
    <t xml:space="preserve">ln(Qi) = ln(a*(Li^b1)*(Ki^b2)*ei) </t>
  </si>
  <si>
    <t>ln(a) + ln(Li^b1) + ln(Ki^b2)+ln(ei)</t>
  </si>
  <si>
    <t>Преобразуем:</t>
  </si>
  <si>
    <t>ln(Li^b1)</t>
  </si>
  <si>
    <t>b1*(ln(Li))</t>
  </si>
  <si>
    <t>ln(Ki^b2)</t>
  </si>
  <si>
    <t>b2*(ln(Ki))</t>
  </si>
  <si>
    <t>Теперь пишем исх ур-ние</t>
  </si>
  <si>
    <t>ln(Qi) = ln(a) + b1*(ln(Li)) + b2*ln(Ki) + ln(ei)</t>
  </si>
  <si>
    <t>ln(Qi) = Y</t>
  </si>
  <si>
    <t>ln(a) = A</t>
  </si>
  <si>
    <t>ln(Li) = X1</t>
  </si>
  <si>
    <t>ln(Ki) = X2</t>
  </si>
  <si>
    <t>ln(ei) = ey</t>
  </si>
  <si>
    <t>Y = A + b1*X1 + b2*X2 + ey</t>
  </si>
  <si>
    <t>Получили лин уравнение</t>
  </si>
  <si>
    <t>С помощью МНК Построим лин модель регрессии</t>
  </si>
  <si>
    <t>СДЕЛАЕМ ИЗ ИСХОДНЫХ ДАННЫХ ЛОГАРИФМИРОВАННЫЕ ( лине-ция ур-ния)</t>
  </si>
  <si>
    <t>Y</t>
  </si>
  <si>
    <t>x1</t>
  </si>
  <si>
    <t>x2</t>
  </si>
  <si>
    <t>№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</si>
  <si>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</si>
  <si>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</si>
  <si>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</si>
  <si>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</si>
  <si>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</si>
  <si>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</si>
  <si>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</si>
  <si>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</si>
  <si>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</si>
  <si>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</si>
  <si>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</si>
  <si>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</si>
  <si>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</si>
  <si>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</si>
  <si>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</si>
  <si>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</si>
  <si>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</si>
  <si>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</si>
  <si>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</si>
  <si>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</si>
  <si>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</si>
  <si>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</si>
  <si>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</si>
  <si>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</si>
  <si>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</si>
  <si>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</si>
  <si>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ВЫВОД ОСТАТКА</t>
  </si>
  <si>
    <t>Наблюдение</t>
  </si>
  <si>
    <t>Предсказанное Y</t>
  </si>
  <si>
    <t>Остатки</t>
  </si>
  <si>
    <t>ln(Qi) = 3,25917889099916 - 0,351990542289338* ln(Li) + 0,529392801400738 * ln(Ki)</t>
  </si>
  <si>
    <t>При увеличении Li на 1 процент Qi падает на 0,35 процентов</t>
  </si>
  <si>
    <t>При увеличении Ki на 1 процент Qi поднимается на 0,53 процентов</t>
  </si>
  <si>
    <t>Интерпретация:</t>
  </si>
  <si>
    <t>Если Pзнач меньше уровня значимости 0,05, то гипотеза h0 отвергается</t>
  </si>
  <si>
    <t>h0 статистически не значим</t>
  </si>
  <si>
    <t>h1 статистически значим</t>
  </si>
  <si>
    <t>1:  0,2  &gt; 0,05</t>
  </si>
  <si>
    <t>h0 не отвергается -&gt; статистически не значим</t>
  </si>
  <si>
    <t xml:space="preserve">2: 0,6 &gt; 0,05 </t>
  </si>
  <si>
    <t xml:space="preserve">3: 0,01 &lt; 0,05 </t>
  </si>
  <si>
    <t>h0 отвергается  -&gt; статистически значим</t>
  </si>
  <si>
    <t>ОЦЕНКА МОДЕЛИ ур-ния регрессии на СТАТИСТИЧЕСКУЮ ЗНАЧИМОСТЬ  В ЦЕЛОМ</t>
  </si>
  <si>
    <t>ОЦЕНКА Модели ур-нения регрессии на стат значимость</t>
  </si>
  <si>
    <t>1: 0,00188 &lt; 0,05</t>
  </si>
  <si>
    <t>h0 отвергается, модель в целом значима</t>
  </si>
  <si>
    <t>h0: статистически не значима</t>
  </si>
  <si>
    <t>h1: Модель в целом значима</t>
  </si>
  <si>
    <t>Оценка коэф модели ур-ния регрессии на значимость</t>
  </si>
  <si>
    <t>R2</t>
  </si>
  <si>
    <t>Вычисление оценок параметров нелинейной модели по МНК-оценкам линейной</t>
  </si>
  <si>
    <t>это линейная модель регрессии</t>
  </si>
  <si>
    <t>Экспонента - обратное от линейной модели</t>
  </si>
  <si>
    <t>e^lnx = x</t>
  </si>
  <si>
    <t>e^ln(Qi) = Qi</t>
  </si>
  <si>
    <t>e^(3,26 - 0,352 *ln(Li) + 0,53*ln(Ki))</t>
  </si>
  <si>
    <t>e^3,26</t>
  </si>
  <si>
    <t>Ki^0,53</t>
  </si>
  <si>
    <t>Li^-0,352</t>
  </si>
  <si>
    <t>e^3,26 * Li^-0,352 * Ki^0,53</t>
  </si>
  <si>
    <t>Qi = 26,0495 * Li^(-0,352) * Ki^(0,53)</t>
  </si>
  <si>
    <t>Нелинейная модель</t>
  </si>
  <si>
    <t>Дать экономическую интерпретацию оценкам параметров нелинейной модели</t>
  </si>
  <si>
    <t>b1 - эластичность произоводства по труду</t>
  </si>
  <si>
    <t>b2 - эластичность производства по капиталу</t>
  </si>
  <si>
    <t>Когда b1+b2 = 1; то идет пропорционально возрастающая производственная функция</t>
  </si>
  <si>
    <t>Когда b1+b2 &gt; 1; то идет непропорционально возрастающая производственная функция</t>
  </si>
  <si>
    <t>Когда b1+b2 &lt; 1; то идет убывающая отрицательная отдача от масштабов производства</t>
  </si>
  <si>
    <t>K = затраты на капитал</t>
  </si>
  <si>
    <t>L = затраты на труд</t>
  </si>
  <si>
    <t>Delta коэф модели</t>
  </si>
  <si>
    <t>deltaL</t>
  </si>
  <si>
    <t>deltaK</t>
  </si>
  <si>
    <t xml:space="preserve">j = 2 </t>
  </si>
  <si>
    <t xml:space="preserve">r2 = </t>
  </si>
  <si>
    <t>Delta используется для ранджировки показателей</t>
  </si>
  <si>
    <t>deltaL имеет меньшее влияние на y</t>
  </si>
  <si>
    <t xml:space="preserve">deltaK имеет большее влияние на у </t>
  </si>
  <si>
    <t xml:space="preserve">Капитал оказывает у нас большее влияние на y </t>
  </si>
  <si>
    <t>Коэфициент эластичности:</t>
  </si>
  <si>
    <t>elasticL</t>
  </si>
  <si>
    <t>elasticK</t>
  </si>
  <si>
    <t>Большее влияние оказывает коэф эластичности капитала</t>
  </si>
  <si>
    <t xml:space="preserve">Коэффициент вздутия - Коэфициент увеличения дисперсии. (variance influation fact) , нужен для того, чтобы определить, есть ли у нас мультиколлинеарность. </t>
  </si>
  <si>
    <t>Показывает, во сколько  раз дисперсия оценки параметра больше "идеальной" ( если мультиколлинеарности не было бы)</t>
  </si>
  <si>
    <t>Vif1 = 1/(1-R1^2)</t>
  </si>
  <si>
    <t>Vif2 = 1/(1-R2^2)</t>
  </si>
  <si>
    <t>Rj это коэффициент множественной детерминации регрессора xj на все остальные регрессоры (проще говоря, факторы)</t>
  </si>
  <si>
    <t>Rx1^2(x2,x3)</t>
  </si>
  <si>
    <t>Vif3 = 1/(1-R3^2)</t>
  </si>
  <si>
    <t>Rx3^2(x1,x2)</t>
  </si>
  <si>
    <t>Rx2^2(x1,x3)</t>
  </si>
  <si>
    <t xml:space="preserve">k = </t>
  </si>
  <si>
    <t>m=</t>
  </si>
  <si>
    <t>Если VIFj &lt; 2; то мультиколлинеарность отсутствует полностью</t>
  </si>
  <si>
    <t>Если VIFj &gt; 10; то мультиколлинеарность присутствует, и необходимо ее устранить</t>
  </si>
  <si>
    <t>Мультиколлинеарность - это когда cor(между 2 факторами) &gt; 0,80</t>
  </si>
  <si>
    <t>&lt; 10 ; нет мультиколлинеарности</t>
  </si>
  <si>
    <t>ВЫВОД: Могу сделать вывод о том, что исследователь не прав, наличие мультиколлинеарности в данной регрессионной</t>
  </si>
  <si>
    <t>модели нет.</t>
  </si>
  <si>
    <t xml:space="preserve">n = </t>
  </si>
  <si>
    <t>det[R]</t>
  </si>
  <si>
    <t>k</t>
  </si>
  <si>
    <t>m</t>
  </si>
  <si>
    <t>ln(det[R])</t>
  </si>
  <si>
    <t>FG</t>
  </si>
  <si>
    <t>x2кр</t>
  </si>
  <si>
    <t>если FG &gt; x2кр; h1 принимаем, существует мультиколлинеарность, h0 отвергаем</t>
  </si>
  <si>
    <t>если FG &lt; x2кр; h0 принимаем, не существует мультиколлинеарность, h1 отвергаем</t>
  </si>
  <si>
    <t xml:space="preserve">В нашем случае: </t>
  </si>
  <si>
    <t>FG &gt; x2кр; h0 отвергаем, существует мультиколлинеарность между объясняющими переменными</t>
  </si>
  <si>
    <t xml:space="preserve">h1: присутствует мультиколлинеарность в регрессионной модели </t>
  </si>
  <si>
    <t>h0: отсутствует мультиколлинеарность в регрессионной модели (между объясняющими переменными нет мультиколлинеарности)</t>
  </si>
  <si>
    <t>Yt = объясняемая переменная ; объясняющие переменные = x1t,x2t,x3t</t>
  </si>
  <si>
    <t>Вывод: В нашем массиве между объясняющими переменными есть мультиколлинеарность!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</si>
</sst>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Fill="1"/>
    <xf numFmtId="0" fontId="0" fillId="3" borderId="0" xfId="0" applyFill="1"/>
    <xf numFmtId="0" fontId="0" fillId="3" borderId="2" xfId="0" applyFill="1" applyBorder="1" applyAlignment="1"/>
    <xf numFmtId="20" fontId="0" fillId="0" borderId="0" xfId="0" applyNumberFormat="1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3" borderId="0" xfId="0" applyFill="1" applyBorder="1" applyAlignment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2712720</xdr:colOff>
      <xdr:row>1</xdr:row>
      <xdr:rowOff>15240</xdr:rowOff>
    </xdr:from>
    <xdr:to>
      <xdr:col>8</xdr:col>
      <xdr:colOff>1104382</xdr:colOff>
      <xdr:row>20</xdr:row>
      <xdr:rowOff>160525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193AB5F-1832-434D-9A91-E9A795DD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2960" y="198120"/>
          <a:ext cx="9935962" cy="3620005"/>
        </a:xfrm>
        <a:prstGeom prst="rect">
          <a:avLst/>
        </a:prstGeom>
      </xdr:spPr>
    </xdr:pic>
    <xdr:clientData/>
  </xdr:twoCellAnchor>
  <xdr:twoCellAnchor editAs="oneCell">
    <xdr:from>
      <xdr:col>0</xdr:col>
      <xdr:colOff>4465320</xdr:colOff>
      <xdr:row>106</xdr:row>
      <xdr:rowOff>15240</xdr:rowOff>
    </xdr:from>
    <xdr:to>
      <xdr:col>3</xdr:col>
      <xdr:colOff>691902</xdr:colOff>
      <xdr:row>110</xdr:row>
      <xdr:rowOff>169669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005ABA9-A96F-48C9-ACA4-340189174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65320" y="19461480"/>
          <a:ext cx="2772162" cy="885949"/>
        </a:xfrm>
        <a:prstGeom prst="rect">
          <a:avLst/>
        </a:prstGeom>
      </xdr:spPr>
    </xdr:pic>
    <xdr:clientData/>
  </xdr:twoCellAnchor>
  <xdr:twoCellAnchor editAs="oneCell">
    <xdr:from>
      <xdr:col>4</xdr:col>
      <xdr:colOff>579120</xdr:colOff>
      <xdr:row>131</xdr:row>
      <xdr:rowOff>160020</xdr:rowOff>
    </xdr:from>
    <xdr:to>
      <xdr:col>5</xdr:col>
      <xdr:colOff>2454055</xdr:colOff>
      <xdr:row>139</xdr:row>
      <xdr:rowOff>124028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9D6E932-9656-4DBE-9733-82F9BC6C4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2080" y="24178260"/>
          <a:ext cx="2972215" cy="1457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563880</xdr:colOff>
      <xdr:row>6</xdr:row>
      <xdr:rowOff>30480</xdr:rowOff>
    </xdr:from>
    <xdr:to>
      <xdr:col>25</xdr:col>
      <xdr:colOff>250958</xdr:colOff>
      <xdr:row>19</xdr:row>
      <xdr:rowOff>82254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5B78718-649B-4AB5-AD46-48F9CCAAE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5020" y="1127760"/>
          <a:ext cx="10050278" cy="2429214"/>
        </a:xfrm>
        <a:prstGeom prst="rect">
          <a:avLst/>
        </a:prstGeom>
      </xdr:spPr>
    </xdr:pic>
    <xdr:clientData/>
  </xdr:twoCellAnchor>
  <xdr:twoCellAnchor editAs="oneCell">
    <xdr:from>
      <xdr:col>11</xdr:col>
      <xdr:colOff>411872</xdr:colOff>
      <xdr:row>19</xdr:row>
      <xdr:rowOff>144780</xdr:rowOff>
    </xdr:from>
    <xdr:to>
      <xdr:col>24</xdr:col>
      <xdr:colOff>52939</xdr:colOff>
      <xdr:row>48</xdr:row>
      <xdr:rowOff>45720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1825AEF-904F-4618-BCF5-2B04447E6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1812" y="3619500"/>
          <a:ext cx="7565867" cy="5204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563880</xdr:colOff>
      <xdr:row>0</xdr:row>
      <xdr:rowOff>0</xdr:rowOff>
    </xdr:from>
    <xdr:to>
      <xdr:col>24</xdr:col>
      <xdr:colOff>457200</xdr:colOff>
      <xdr:row>9</xdr:row>
      <xdr:rowOff>153549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4912A6B-00A9-40F8-9EFA-3D69B8C35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9480" y="0"/>
          <a:ext cx="7818120" cy="1799469"/>
        </a:xfrm>
        <a:prstGeom prst="rect">
          <a:avLst/>
        </a:prstGeom>
      </xdr:spPr>
    </xdr:pic>
    <xdr:clientData/>
  </xdr:twoCellAnchor>
  <xdr:twoCellAnchor editAs="oneCell">
    <xdr:from>
      <xdr:col>13</xdr:col>
      <xdr:colOff>22859</xdr:colOff>
      <xdr:row>10</xdr:row>
      <xdr:rowOff>137160</xdr:rowOff>
    </xdr:from>
    <xdr:to>
      <xdr:col>24</xdr:col>
      <xdr:colOff>136632</xdr:colOff>
      <xdr:row>25</xdr:row>
      <xdr:rowOff>60960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5E645C4-E3FF-45BB-AE0F-3969790AC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7659" y="1965960"/>
          <a:ext cx="6819373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workbookViewId="0">
      <selection activeCell="E77" sqref="E77:E79"/>
    </sheetView>
  </sheetViews>
  <sheetFormatPr defaultRowHeight="14.4" x14ac:dyDescent="0.3"/>
  <cols>
    <col min="1" max="1" width="73.33203125" bestFit="1" customWidth="1"/>
    <col min="3" max="3" width="13.21875" bestFit="1" customWidth="1"/>
    <col min="4" max="4" width="27.6640625" bestFit="1" customWidth="1"/>
    <col min="5" max="5" width="16" bestFit="1" customWidth="1"/>
    <col min="6" max="6" width="39.6640625" bestFit="1" customWidth="1"/>
    <col min="7" max="7" width="64.6640625" customWidth="1"/>
    <col min="8" max="8" width="64" bestFit="1" customWidth="1"/>
    <col min="9" max="9" width="4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>
        <v>58</v>
      </c>
      <c r="C2">
        <v>100</v>
      </c>
      <c r="D2">
        <v>118</v>
      </c>
      <c r="F2" t="s">
        <v>6</v>
      </c>
    </row>
    <row r="3" spans="1:6" x14ac:dyDescent="0.3">
      <c r="A3">
        <v>2</v>
      </c>
      <c r="B3">
        <v>59</v>
      </c>
      <c r="C3">
        <v>104</v>
      </c>
      <c r="D3">
        <v>140</v>
      </c>
    </row>
    <row r="4" spans="1:6" x14ac:dyDescent="0.3">
      <c r="A4">
        <v>3</v>
      </c>
      <c r="B4">
        <v>55</v>
      </c>
      <c r="C4">
        <v>90</v>
      </c>
      <c r="D4">
        <v>85</v>
      </c>
      <c r="F4" t="s">
        <v>7</v>
      </c>
    </row>
    <row r="5" spans="1:6" x14ac:dyDescent="0.3">
      <c r="A5">
        <v>4</v>
      </c>
      <c r="B5">
        <v>74</v>
      </c>
      <c r="C5">
        <v>102</v>
      </c>
      <c r="D5">
        <v>140</v>
      </c>
      <c r="F5" s="2" t="s">
        <v>8</v>
      </c>
    </row>
    <row r="6" spans="1:6" x14ac:dyDescent="0.3">
      <c r="A6">
        <v>5</v>
      </c>
      <c r="B6">
        <v>80</v>
      </c>
      <c r="C6">
        <v>115</v>
      </c>
      <c r="D6">
        <v>179</v>
      </c>
    </row>
    <row r="7" spans="1:6" x14ac:dyDescent="0.3">
      <c r="A7">
        <v>6</v>
      </c>
      <c r="B7">
        <v>60</v>
      </c>
      <c r="C7">
        <v>96</v>
      </c>
      <c r="D7">
        <v>96</v>
      </c>
    </row>
    <row r="8" spans="1:6" x14ac:dyDescent="0.3">
      <c r="A8">
        <v>7</v>
      </c>
      <c r="B8">
        <v>69</v>
      </c>
      <c r="C8">
        <v>98</v>
      </c>
      <c r="D8">
        <v>130</v>
      </c>
    </row>
    <row r="9" spans="1:6" x14ac:dyDescent="0.3">
      <c r="A9">
        <v>8</v>
      </c>
      <c r="B9">
        <v>72</v>
      </c>
      <c r="C9">
        <v>99</v>
      </c>
      <c r="D9">
        <v>140</v>
      </c>
    </row>
    <row r="10" spans="1:6" x14ac:dyDescent="0.3">
      <c r="A10">
        <v>9</v>
      </c>
      <c r="B10">
        <v>73</v>
      </c>
      <c r="C10">
        <v>101</v>
      </c>
      <c r="D10">
        <v>145</v>
      </c>
    </row>
    <row r="11" spans="1:6" x14ac:dyDescent="0.3">
      <c r="A11">
        <v>10</v>
      </c>
      <c r="B11">
        <v>67</v>
      </c>
      <c r="C11">
        <v>98</v>
      </c>
      <c r="D11">
        <v>138</v>
      </c>
    </row>
    <row r="12" spans="1:6" x14ac:dyDescent="0.3">
      <c r="A12">
        <v>11</v>
      </c>
      <c r="B12">
        <v>63</v>
      </c>
      <c r="C12">
        <v>96</v>
      </c>
      <c r="D12">
        <v>106</v>
      </c>
    </row>
    <row r="13" spans="1:6" x14ac:dyDescent="0.3">
      <c r="A13">
        <v>12</v>
      </c>
      <c r="B13">
        <v>58</v>
      </c>
      <c r="C13">
        <v>97</v>
      </c>
      <c r="D13">
        <v>90</v>
      </c>
    </row>
    <row r="14" spans="1:6" x14ac:dyDescent="0.3">
      <c r="A14">
        <v>13</v>
      </c>
      <c r="B14">
        <v>71</v>
      </c>
      <c r="C14">
        <v>98</v>
      </c>
      <c r="D14">
        <v>124</v>
      </c>
    </row>
    <row r="15" spans="1:6" x14ac:dyDescent="0.3">
      <c r="A15">
        <v>14</v>
      </c>
      <c r="B15">
        <v>70</v>
      </c>
      <c r="C15">
        <v>100</v>
      </c>
      <c r="D15">
        <v>129</v>
      </c>
    </row>
    <row r="18" spans="1:7" x14ac:dyDescent="0.3">
      <c r="A18" s="1" t="s">
        <v>4</v>
      </c>
    </row>
    <row r="20" spans="1:7" x14ac:dyDescent="0.3">
      <c r="A20" t="s">
        <v>5</v>
      </c>
      <c r="B20">
        <v>13</v>
      </c>
    </row>
    <row r="22" spans="1:7" x14ac:dyDescent="0.3">
      <c r="G22" t="s">
        <v>96</v>
      </c>
    </row>
    <row r="23" spans="1:7" x14ac:dyDescent="0.3">
      <c r="A23" t="s">
        <v>9</v>
      </c>
      <c r="G23" t="s">
        <v>97</v>
      </c>
    </row>
    <row r="24" spans="1:7" x14ac:dyDescent="0.3">
      <c r="A24" t="s">
        <v>10</v>
      </c>
      <c r="G24" t="s">
        <v>98</v>
      </c>
    </row>
    <row r="25" spans="1:7" x14ac:dyDescent="0.3">
      <c r="A25" t="s">
        <v>11</v>
      </c>
      <c r="C25" t="s">
        <v>13</v>
      </c>
      <c r="D25" s="1" t="s">
        <v>12</v>
      </c>
      <c r="G25" t="s">
        <v>99</v>
      </c>
    </row>
    <row r="26" spans="1:7" x14ac:dyDescent="0.3">
      <c r="G26" t="s">
        <v>100</v>
      </c>
    </row>
    <row r="27" spans="1:7" x14ac:dyDescent="0.3">
      <c r="A27" t="s">
        <v>14</v>
      </c>
      <c r="B27" t="s">
        <v>15</v>
      </c>
      <c r="G27" t="s">
        <v>101</v>
      </c>
    </row>
    <row r="28" spans="1:7" x14ac:dyDescent="0.3">
      <c r="A28" t="s">
        <v>16</v>
      </c>
      <c r="B28" t="s">
        <v>17</v>
      </c>
      <c r="G28" t="s">
        <v>102</v>
      </c>
    </row>
    <row r="30" spans="1:7" x14ac:dyDescent="0.3">
      <c r="A30" t="s">
        <v>18</v>
      </c>
    </row>
    <row r="31" spans="1:7" x14ac:dyDescent="0.3">
      <c r="A31" t="s">
        <v>19</v>
      </c>
    </row>
    <row r="33" spans="1:4" x14ac:dyDescent="0.3">
      <c r="A33" t="s">
        <v>20</v>
      </c>
    </row>
    <row r="34" spans="1:4" x14ac:dyDescent="0.3">
      <c r="A34" t="s">
        <v>21</v>
      </c>
    </row>
    <row r="35" spans="1:4" x14ac:dyDescent="0.3">
      <c r="A35" t="s">
        <v>22</v>
      </c>
    </row>
    <row r="36" spans="1:4" x14ac:dyDescent="0.3">
      <c r="A36" t="s">
        <v>23</v>
      </c>
    </row>
    <row r="37" spans="1:4" x14ac:dyDescent="0.3">
      <c r="A37" t="s">
        <v>24</v>
      </c>
    </row>
    <row r="39" spans="1:4" x14ac:dyDescent="0.3">
      <c r="A39" t="s">
        <v>26</v>
      </c>
    </row>
    <row r="40" spans="1:4" x14ac:dyDescent="0.3">
      <c r="A40" s="1" t="s">
        <v>25</v>
      </c>
    </row>
    <row r="41" spans="1:4" x14ac:dyDescent="0.3">
      <c r="A41" t="s">
        <v>27</v>
      </c>
    </row>
    <row r="42" spans="1:4" x14ac:dyDescent="0.3">
      <c r="A42" t="s">
        <v>28</v>
      </c>
    </row>
    <row r="43" spans="1:4" x14ac:dyDescent="0.3">
      <c r="A43" t="s">
        <v>32</v>
      </c>
      <c r="B43" t="s">
        <v>29</v>
      </c>
      <c r="C43" t="s">
        <v>30</v>
      </c>
      <c r="D43" t="s">
        <v>31</v>
      </c>
    </row>
    <row r="44" spans="1:4" x14ac:dyDescent="0.3">
      <c r="A44" s="3" t="s">
        <v>0</v>
      </c>
      <c r="B44" s="3" t="s">
        <v>1</v>
      </c>
      <c r="C44" s="3" t="s">
        <v>2</v>
      </c>
      <c r="D44" s="3" t="s">
        <v>3</v>
      </c>
    </row>
    <row r="45" spans="1:4" x14ac:dyDescent="0.3">
      <c r="A45" s="3">
        <v>1</v>
      </c>
      <c r="B45" s="3">
        <f>LN(B2)</f>
        <v>4.0604430105464191</v>
      </c>
      <c r="C45" s="3" cm="1">
        <f t="array" ref="C45:C58">LN(C2:C15)</f>
        <v>4.6051701859880918</v>
      </c>
      <c r="D45" s="3" cm="1">
        <f t="array" ref="D45:D58">LN(D2:D15)</f>
        <v>4.7706846244656651</v>
      </c>
    </row>
    <row r="46" spans="1:4" x14ac:dyDescent="0.3">
      <c r="A46" s="3">
        <v>2</v>
      </c>
      <c r="B46" s="3">
        <f t="shared" ref="B46:B58" si="0">LN(B3)</f>
        <v>4.0775374439057197</v>
      </c>
      <c r="C46" s="3">
        <v>4.6443908991413725</v>
      </c>
      <c r="D46" s="3">
        <v>4.9416424226093039</v>
      </c>
    </row>
    <row r="47" spans="1:4" x14ac:dyDescent="0.3">
      <c r="A47" s="3">
        <v>3</v>
      </c>
      <c r="B47" s="3">
        <f t="shared" si="0"/>
        <v>4.0073331852324712</v>
      </c>
      <c r="C47" s="3">
        <v>4.499809670330265</v>
      </c>
      <c r="D47" s="3">
        <v>4.4426512564903167</v>
      </c>
    </row>
    <row r="48" spans="1:4" x14ac:dyDescent="0.3">
      <c r="A48" s="3">
        <v>4</v>
      </c>
      <c r="B48" s="3">
        <f t="shared" si="0"/>
        <v>4.3040650932041702</v>
      </c>
      <c r="C48" s="3">
        <v>4.6249728132842707</v>
      </c>
      <c r="D48" s="3">
        <v>4.9416424226093039</v>
      </c>
    </row>
    <row r="49" spans="1:14" x14ac:dyDescent="0.3">
      <c r="A49" s="3">
        <v>5</v>
      </c>
      <c r="B49" s="3">
        <f t="shared" si="0"/>
        <v>4.3820266346738812</v>
      </c>
      <c r="C49" s="3">
        <v>4.7449321283632502</v>
      </c>
      <c r="D49" s="3">
        <v>5.1873858058407549</v>
      </c>
    </row>
    <row r="50" spans="1:14" x14ac:dyDescent="0.3">
      <c r="A50" s="3">
        <v>6</v>
      </c>
      <c r="B50" s="3">
        <f t="shared" si="0"/>
        <v>4.0943445622221004</v>
      </c>
      <c r="C50" s="3">
        <v>4.5643481914678361</v>
      </c>
      <c r="D50" s="3">
        <v>4.5643481914678361</v>
      </c>
    </row>
    <row r="51" spans="1:14" x14ac:dyDescent="0.3">
      <c r="A51" s="3">
        <v>7</v>
      </c>
      <c r="B51" s="3">
        <f t="shared" si="0"/>
        <v>4.2341065045972597</v>
      </c>
      <c r="C51" s="3">
        <v>4.5849674786705723</v>
      </c>
      <c r="D51" s="3">
        <v>4.8675344504555822</v>
      </c>
    </row>
    <row r="52" spans="1:14" x14ac:dyDescent="0.3">
      <c r="A52" s="3">
        <v>8</v>
      </c>
      <c r="B52" s="3">
        <f t="shared" si="0"/>
        <v>4.2766661190160553</v>
      </c>
      <c r="C52" s="3">
        <v>4.5951198501345898</v>
      </c>
      <c r="D52" s="3">
        <v>4.9416424226093039</v>
      </c>
    </row>
    <row r="53" spans="1:14" x14ac:dyDescent="0.3">
      <c r="A53" s="3">
        <v>9</v>
      </c>
      <c r="B53" s="3">
        <f t="shared" si="0"/>
        <v>4.290459441148391</v>
      </c>
      <c r="C53" s="3">
        <v>4.6151205168412597</v>
      </c>
      <c r="D53" s="3">
        <v>4.9767337424205742</v>
      </c>
    </row>
    <row r="54" spans="1:14" x14ac:dyDescent="0.3">
      <c r="A54" s="3">
        <v>10</v>
      </c>
      <c r="B54" s="3">
        <f t="shared" si="0"/>
        <v>4.2046926193909657</v>
      </c>
      <c r="C54" s="3">
        <v>4.5849674786705723</v>
      </c>
      <c r="D54" s="3">
        <v>4.9272536851572051</v>
      </c>
    </row>
    <row r="55" spans="1:14" x14ac:dyDescent="0.3">
      <c r="A55" s="3">
        <v>11</v>
      </c>
      <c r="B55" s="3">
        <f t="shared" si="0"/>
        <v>4.1431347263915326</v>
      </c>
      <c r="C55" s="3">
        <v>4.5643481914678361</v>
      </c>
      <c r="D55" s="3">
        <v>4.6634390941120669</v>
      </c>
    </row>
    <row r="56" spans="1:14" x14ac:dyDescent="0.3">
      <c r="A56" s="3">
        <v>12</v>
      </c>
      <c r="B56" s="3">
        <f t="shared" si="0"/>
        <v>4.0604430105464191</v>
      </c>
      <c r="C56" s="3">
        <v>4.5747109785033828</v>
      </c>
      <c r="D56" s="3">
        <v>4.499809670330265</v>
      </c>
    </row>
    <row r="57" spans="1:14" x14ac:dyDescent="0.3">
      <c r="A57" s="3">
        <v>13</v>
      </c>
      <c r="B57" s="3">
        <f t="shared" si="0"/>
        <v>4.2626798770413155</v>
      </c>
      <c r="C57" s="3">
        <v>4.5849674786705723</v>
      </c>
      <c r="D57" s="3">
        <v>4.8202815656050371</v>
      </c>
    </row>
    <row r="58" spans="1:14" x14ac:dyDescent="0.3">
      <c r="A58" s="3">
        <v>14</v>
      </c>
      <c r="B58" s="3">
        <f t="shared" si="0"/>
        <v>4.2484952420493594</v>
      </c>
      <c r="C58" s="3">
        <v>4.6051701859880918</v>
      </c>
      <c r="D58" s="3">
        <v>4.8598124043616719</v>
      </c>
    </row>
    <row r="61" spans="1:14" x14ac:dyDescent="0.3">
      <c r="D61" t="s">
        <v>33</v>
      </c>
      <c r="G61" s="1" t="s">
        <v>63</v>
      </c>
      <c r="H61" s="1"/>
      <c r="I61" s="1"/>
      <c r="J61" s="1"/>
      <c r="K61" s="1"/>
      <c r="L61" s="1"/>
      <c r="M61" s="1"/>
      <c r="N61" s="1"/>
    </row>
    <row r="62" spans="1:14" ht="15" thickBot="1" x14ac:dyDescent="0.35">
      <c r="G62" t="s">
        <v>66</v>
      </c>
    </row>
    <row r="63" spans="1:14" x14ac:dyDescent="0.3">
      <c r="D63" s="7" t="s">
        <v>34</v>
      </c>
      <c r="E63" s="7"/>
      <c r="G63" t="s">
        <v>64</v>
      </c>
    </row>
    <row r="64" spans="1:14" x14ac:dyDescent="0.3">
      <c r="D64" s="4" t="s">
        <v>35</v>
      </c>
      <c r="E64" s="4">
        <v>0.82495095968679022</v>
      </c>
      <c r="G64" t="s">
        <v>65</v>
      </c>
    </row>
    <row r="65" spans="3:14" x14ac:dyDescent="0.3">
      <c r="C65" s="10" t="s">
        <v>82</v>
      </c>
      <c r="D65" s="4" t="s">
        <v>36</v>
      </c>
      <c r="E65" s="16">
        <v>0.68054408588815618</v>
      </c>
    </row>
    <row r="66" spans="3:14" x14ac:dyDescent="0.3">
      <c r="D66" s="4" t="s">
        <v>37</v>
      </c>
      <c r="E66" s="4">
        <v>0.62246119241327547</v>
      </c>
    </row>
    <row r="67" spans="3:14" x14ac:dyDescent="0.3">
      <c r="D67" s="4" t="s">
        <v>38</v>
      </c>
      <c r="E67" s="4">
        <v>7.0113440363462787E-2</v>
      </c>
    </row>
    <row r="68" spans="3:14" ht="15" thickBot="1" x14ac:dyDescent="0.35">
      <c r="D68" s="5" t="s">
        <v>39</v>
      </c>
      <c r="E68" s="5">
        <v>14</v>
      </c>
    </row>
    <row r="70" spans="3:14" ht="15" thickBot="1" x14ac:dyDescent="0.35">
      <c r="D70" t="s">
        <v>40</v>
      </c>
      <c r="H70" s="17" t="s">
        <v>75</v>
      </c>
      <c r="I70" s="17"/>
    </row>
    <row r="71" spans="3:14" x14ac:dyDescent="0.3">
      <c r="D71" s="6"/>
      <c r="E71" s="6" t="s">
        <v>45</v>
      </c>
      <c r="F71" s="6" t="s">
        <v>46</v>
      </c>
      <c r="G71" s="6" t="s">
        <v>47</v>
      </c>
      <c r="H71" s="6" t="s">
        <v>48</v>
      </c>
      <c r="I71" s="6" t="s">
        <v>49</v>
      </c>
    </row>
    <row r="72" spans="3:14" x14ac:dyDescent="0.3">
      <c r="D72" s="4" t="s">
        <v>41</v>
      </c>
      <c r="E72" s="4">
        <v>2</v>
      </c>
      <c r="F72" s="4">
        <v>0.11519684168665566</v>
      </c>
      <c r="G72" s="4">
        <v>5.7598420843327829E-2</v>
      </c>
      <c r="H72" s="4">
        <v>11.716773135320354</v>
      </c>
      <c r="I72" s="4">
        <v>1.880442809754421E-3</v>
      </c>
    </row>
    <row r="73" spans="3:14" x14ac:dyDescent="0.3">
      <c r="D73" s="4" t="s">
        <v>42</v>
      </c>
      <c r="E73" s="4">
        <v>11</v>
      </c>
      <c r="F73" s="4">
        <v>5.4074839715609377E-2</v>
      </c>
      <c r="G73" s="4">
        <v>4.9158945196008524E-3</v>
      </c>
      <c r="H73" s="4"/>
      <c r="I73" s="4"/>
    </row>
    <row r="74" spans="3:14" ht="15" thickBot="1" x14ac:dyDescent="0.35">
      <c r="D74" s="5" t="s">
        <v>43</v>
      </c>
      <c r="E74" s="5">
        <v>13</v>
      </c>
      <c r="F74" s="5">
        <v>0.16927168140226503</v>
      </c>
      <c r="G74" s="5"/>
      <c r="H74" s="5"/>
      <c r="I74" s="5"/>
    </row>
    <row r="75" spans="3:14" ht="15" thickBot="1" x14ac:dyDescent="0.35">
      <c r="H75" s="11" t="s">
        <v>67</v>
      </c>
      <c r="I75" s="11"/>
      <c r="J75" s="11"/>
      <c r="K75" s="11"/>
      <c r="L75" s="11"/>
      <c r="M75" s="11"/>
      <c r="N75" s="11"/>
    </row>
    <row r="76" spans="3:14" x14ac:dyDescent="0.3">
      <c r="D76" s="6"/>
      <c r="E76" s="6" t="s">
        <v>50</v>
      </c>
      <c r="F76" s="6" t="s">
        <v>38</v>
      </c>
      <c r="G76" s="6" t="s">
        <v>51</v>
      </c>
      <c r="H76" s="8" t="s">
        <v>52</v>
      </c>
      <c r="I76" s="6" t="s">
        <v>53</v>
      </c>
      <c r="J76" s="6" t="s">
        <v>54</v>
      </c>
      <c r="K76" s="6" t="s">
        <v>55</v>
      </c>
      <c r="L76" s="6" t="s">
        <v>56</v>
      </c>
    </row>
    <row r="77" spans="3:14" x14ac:dyDescent="0.3">
      <c r="D77" s="4" t="s">
        <v>44</v>
      </c>
      <c r="E77" s="4">
        <v>3.2591788909991601</v>
      </c>
      <c r="F77" s="4">
        <v>2.3936998435373376</v>
      </c>
      <c r="G77" s="4">
        <v>1.3615654025288499</v>
      </c>
      <c r="H77" s="9">
        <v>0.20057066624151007</v>
      </c>
      <c r="I77" s="4">
        <v>-2.0093189423401965</v>
      </c>
      <c r="J77" s="4">
        <v>8.5276767243385159</v>
      </c>
      <c r="K77" s="4">
        <v>-2.0093189423401965</v>
      </c>
      <c r="L77" s="4">
        <v>8.5276767243385159</v>
      </c>
    </row>
    <row r="78" spans="3:14" x14ac:dyDescent="0.3">
      <c r="D78" s="4" t="s">
        <v>57</v>
      </c>
      <c r="E78" s="4">
        <v>-0.35199054228933807</v>
      </c>
      <c r="F78" s="4">
        <v>0.66278087126457808</v>
      </c>
      <c r="G78" s="4">
        <v>-0.5310813234813857</v>
      </c>
      <c r="H78" s="9">
        <v>0.60591949944567391</v>
      </c>
      <c r="I78" s="4">
        <v>-1.8107614043352811</v>
      </c>
      <c r="J78" s="4">
        <v>1.1067803197566048</v>
      </c>
      <c r="K78" s="4">
        <v>-1.8107614043352811</v>
      </c>
      <c r="L78" s="4">
        <v>1.1067803197566048</v>
      </c>
    </row>
    <row r="79" spans="3:14" ht="15" thickBot="1" x14ac:dyDescent="0.35">
      <c r="D79" s="5" t="s">
        <v>58</v>
      </c>
      <c r="E79" s="5">
        <v>0.52939280140073819</v>
      </c>
      <c r="F79" s="5">
        <v>0.17279916750899466</v>
      </c>
      <c r="G79" s="5">
        <v>3.0636305083656254</v>
      </c>
      <c r="H79" s="12">
        <v>1.0781838485709598E-2</v>
      </c>
      <c r="I79" s="5">
        <v>0.14906439803725174</v>
      </c>
      <c r="J79" s="5">
        <v>0.90972120476422469</v>
      </c>
      <c r="K79" s="5">
        <v>0.14906439803725174</v>
      </c>
      <c r="L79" s="5">
        <v>0.90972120476422469</v>
      </c>
    </row>
    <row r="80" spans="3:14" x14ac:dyDescent="0.3">
      <c r="H80" s="11" t="s">
        <v>81</v>
      </c>
    </row>
    <row r="81" spans="4:9" x14ac:dyDescent="0.3">
      <c r="H81" t="s">
        <v>68</v>
      </c>
    </row>
    <row r="82" spans="4:9" x14ac:dyDescent="0.3">
      <c r="H82" t="s">
        <v>69</v>
      </c>
    </row>
    <row r="83" spans="4:9" x14ac:dyDescent="0.3">
      <c r="D83" t="s">
        <v>59</v>
      </c>
      <c r="H83" s="13" t="s">
        <v>70</v>
      </c>
      <c r="I83" t="s">
        <v>71</v>
      </c>
    </row>
    <row r="84" spans="4:9" ht="15" thickBot="1" x14ac:dyDescent="0.35">
      <c r="H84" t="s">
        <v>72</v>
      </c>
      <c r="I84" t="s">
        <v>71</v>
      </c>
    </row>
    <row r="85" spans="4:9" x14ac:dyDescent="0.3">
      <c r="D85" s="6" t="s">
        <v>60</v>
      </c>
      <c r="E85" s="6" t="s">
        <v>61</v>
      </c>
      <c r="F85" s="6" t="s">
        <v>62</v>
      </c>
      <c r="H85" s="15" t="s">
        <v>73</v>
      </c>
      <c r="I85" s="14" t="s">
        <v>74</v>
      </c>
    </row>
    <row r="86" spans="4:9" x14ac:dyDescent="0.3">
      <c r="D86" s="4">
        <v>1</v>
      </c>
      <c r="E86" s="4">
        <v>4.1637686378438268</v>
      </c>
      <c r="F86" s="4">
        <v>-0.10332562729740769</v>
      </c>
    </row>
    <row r="87" spans="4:9" x14ac:dyDescent="0.3">
      <c r="D87" s="4">
        <v>2</v>
      </c>
      <c r="E87" s="4">
        <v>4.240467145432592</v>
      </c>
      <c r="F87" s="4">
        <v>-0.16292970152687225</v>
      </c>
    </row>
    <row r="88" spans="4:9" x14ac:dyDescent="0.3">
      <c r="D88" s="4">
        <v>3</v>
      </c>
      <c r="E88" s="4">
        <v>4.0271960392607209</v>
      </c>
      <c r="F88" s="4">
        <v>-1.9862854028249721E-2</v>
      </c>
    </row>
    <row r="89" spans="4:9" x14ac:dyDescent="0.3">
      <c r="D89" s="4">
        <v>4</v>
      </c>
      <c r="E89" s="4">
        <v>4.2473021280036543</v>
      </c>
      <c r="F89" s="4">
        <v>5.6762965200515936E-2</v>
      </c>
      <c r="H89" s="11" t="s">
        <v>76</v>
      </c>
    </row>
    <row r="90" spans="4:9" x14ac:dyDescent="0.3">
      <c r="D90" s="4">
        <v>5</v>
      </c>
      <c r="E90" s="4">
        <v>4.3351723617109394</v>
      </c>
      <c r="F90" s="4">
        <v>4.6854272962941756E-2</v>
      </c>
      <c r="H90" t="s">
        <v>79</v>
      </c>
    </row>
    <row r="91" spans="4:9" x14ac:dyDescent="0.3">
      <c r="D91" s="4">
        <v>6</v>
      </c>
      <c r="E91" s="4">
        <v>4.0689045715365877</v>
      </c>
      <c r="F91" s="4">
        <v>2.5439990685512726E-2</v>
      </c>
      <c r="H91" t="s">
        <v>80</v>
      </c>
    </row>
    <row r="92" spans="4:9" x14ac:dyDescent="0.3">
      <c r="D92" s="4">
        <v>7</v>
      </c>
      <c r="E92" s="4">
        <v>4.2221514004442096</v>
      </c>
      <c r="F92" s="4">
        <v>1.1955104153050122E-2</v>
      </c>
    </row>
    <row r="93" spans="4:9" x14ac:dyDescent="0.3">
      <c r="D93" s="4">
        <v>8</v>
      </c>
      <c r="E93" s="4">
        <v>4.2578100886916541</v>
      </c>
      <c r="F93" s="4">
        <v>1.8856030324401196E-2</v>
      </c>
      <c r="H93" t="s">
        <v>77</v>
      </c>
      <c r="I93" t="s">
        <v>78</v>
      </c>
    </row>
    <row r="94" spans="4:9" x14ac:dyDescent="0.3">
      <c r="D94" s="4">
        <v>9</v>
      </c>
      <c r="E94" s="4">
        <v>4.2693471352711621</v>
      </c>
      <c r="F94" s="4">
        <v>2.1112305877228899E-2</v>
      </c>
    </row>
    <row r="95" spans="4:9" x14ac:dyDescent="0.3">
      <c r="D95" s="4">
        <v>10</v>
      </c>
      <c r="E95" s="4">
        <v>4.2537663334004101</v>
      </c>
      <c r="F95" s="4">
        <v>-4.907371400944438E-2</v>
      </c>
    </row>
    <row r="96" spans="4:9" x14ac:dyDescent="0.3">
      <c r="D96" s="4">
        <v>11</v>
      </c>
      <c r="E96" s="4">
        <v>4.1213625820807449</v>
      </c>
      <c r="F96" s="4">
        <v>2.1772144310787667E-2</v>
      </c>
    </row>
    <row r="97" spans="1:6" x14ac:dyDescent="0.3">
      <c r="D97" s="4">
        <v>12</v>
      </c>
      <c r="E97" s="4">
        <v>4.0310907400050375</v>
      </c>
      <c r="F97" s="4">
        <v>2.9352270541381564E-2</v>
      </c>
    </row>
    <row r="98" spans="1:6" x14ac:dyDescent="0.3">
      <c r="D98" s="4">
        <v>13</v>
      </c>
      <c r="E98" s="4">
        <v>4.1971360633589132</v>
      </c>
      <c r="F98" s="4">
        <v>6.5543813682402252E-2</v>
      </c>
    </row>
    <row r="99" spans="1:6" ht="15" thickBot="1" x14ac:dyDescent="0.35">
      <c r="D99" s="5">
        <v>14</v>
      </c>
      <c r="E99" s="5">
        <v>4.2109522429256021</v>
      </c>
      <c r="F99" s="5">
        <v>3.7542999123757248E-2</v>
      </c>
    </row>
    <row r="103" spans="1:6" x14ac:dyDescent="0.3">
      <c r="A103" s="11" t="s">
        <v>83</v>
      </c>
      <c r="B103" s="11"/>
      <c r="C103" s="11"/>
      <c r="D103" s="11"/>
    </row>
    <row r="105" spans="1:6" x14ac:dyDescent="0.3">
      <c r="A105" s="1" t="s">
        <v>63</v>
      </c>
      <c r="B105" s="1"/>
      <c r="C105" s="1"/>
      <c r="D105" t="s">
        <v>84</v>
      </c>
    </row>
    <row r="107" spans="1:6" x14ac:dyDescent="0.3">
      <c r="A107" t="s">
        <v>85</v>
      </c>
    </row>
    <row r="108" spans="1:6" x14ac:dyDescent="0.3">
      <c r="A108" t="s">
        <v>86</v>
      </c>
    </row>
    <row r="110" spans="1:6" x14ac:dyDescent="0.3">
      <c r="A110" t="s">
        <v>87</v>
      </c>
    </row>
    <row r="112" spans="1:6" x14ac:dyDescent="0.3">
      <c r="A112" t="s">
        <v>88</v>
      </c>
    </row>
    <row r="113" spans="1:2" x14ac:dyDescent="0.3">
      <c r="A113" t="s">
        <v>92</v>
      </c>
    </row>
    <row r="115" spans="1:2" x14ac:dyDescent="0.3">
      <c r="A115" t="s">
        <v>89</v>
      </c>
      <c r="B115">
        <f>EXP(3.26)</f>
        <v>26.049537142518336</v>
      </c>
    </row>
    <row r="116" spans="1:2" x14ac:dyDescent="0.3">
      <c r="A116" t="s">
        <v>91</v>
      </c>
    </row>
    <row r="117" spans="1:2" x14ac:dyDescent="0.3">
      <c r="A117" t="s">
        <v>90</v>
      </c>
    </row>
    <row r="119" spans="1:2" x14ac:dyDescent="0.3">
      <c r="A119" s="1" t="s">
        <v>94</v>
      </c>
    </row>
    <row r="120" spans="1:2" x14ac:dyDescent="0.3">
      <c r="A120" s="1" t="s">
        <v>93</v>
      </c>
    </row>
    <row r="123" spans="1:2" x14ac:dyDescent="0.3">
      <c r="A123" t="s">
        <v>95</v>
      </c>
    </row>
    <row r="125" spans="1:2" x14ac:dyDescent="0.3">
      <c r="A125" t="s">
        <v>96</v>
      </c>
    </row>
    <row r="126" spans="1:2" x14ac:dyDescent="0.3">
      <c r="A126" t="s">
        <v>97</v>
      </c>
    </row>
    <row r="127" spans="1:2" x14ac:dyDescent="0.3">
      <c r="A127" t="s">
        <v>98</v>
      </c>
    </row>
    <row r="128" spans="1:2" x14ac:dyDescent="0.3">
      <c r="A128" t="s">
        <v>99</v>
      </c>
    </row>
    <row r="129" spans="1:4" x14ac:dyDescent="0.3">
      <c r="A129" t="s">
        <v>100</v>
      </c>
    </row>
    <row r="130" spans="1:4" x14ac:dyDescent="0.3">
      <c r="A130" t="s">
        <v>101</v>
      </c>
    </row>
    <row r="131" spans="1:4" x14ac:dyDescent="0.3">
      <c r="A131" t="s">
        <v>102</v>
      </c>
    </row>
    <row r="134" spans="1:4" x14ac:dyDescent="0.3">
      <c r="A134" t="s">
        <v>103</v>
      </c>
    </row>
    <row r="135" spans="1:4" ht="15" thickBot="1" x14ac:dyDescent="0.35"/>
    <row r="136" spans="1:4" x14ac:dyDescent="0.3">
      <c r="A136" s="6"/>
      <c r="B136" s="6" t="s">
        <v>1</v>
      </c>
      <c r="C136" s="6" t="s">
        <v>2</v>
      </c>
      <c r="D136" s="6" t="s">
        <v>3</v>
      </c>
    </row>
    <row r="137" spans="1:4" ht="15" thickBot="1" x14ac:dyDescent="0.35">
      <c r="A137" s="4" t="s">
        <v>1</v>
      </c>
      <c r="B137" s="4">
        <v>1</v>
      </c>
      <c r="C137" s="4">
        <v>0.63872212183093158</v>
      </c>
      <c r="D137" s="5">
        <v>0.81997135447063341</v>
      </c>
    </row>
    <row r="138" spans="1:4" ht="15" thickBot="1" x14ac:dyDescent="0.35">
      <c r="A138" s="4" t="s">
        <v>2</v>
      </c>
      <c r="B138" s="4">
        <v>0.63872212183093158</v>
      </c>
      <c r="C138" s="4">
        <v>1</v>
      </c>
      <c r="D138" s="5">
        <v>0.83901302206181205</v>
      </c>
    </row>
    <row r="139" spans="1:4" ht="15" thickBot="1" x14ac:dyDescent="0.35">
      <c r="A139" s="5" t="s">
        <v>3</v>
      </c>
      <c r="B139" s="5">
        <v>0.81997135447063341</v>
      </c>
      <c r="C139" s="5">
        <v>0.83901302206181205</v>
      </c>
      <c r="D139" s="5">
        <v>1</v>
      </c>
    </row>
    <row r="142" spans="1:4" x14ac:dyDescent="0.3">
      <c r="A142" s="1" t="s">
        <v>104</v>
      </c>
      <c r="B142" s="1">
        <f>(E78*B138)/D143</f>
        <v>-0.33035941491146092</v>
      </c>
      <c r="C142" t="s">
        <v>106</v>
      </c>
    </row>
    <row r="143" spans="1:4" x14ac:dyDescent="0.3">
      <c r="A143" s="1" t="s">
        <v>105</v>
      </c>
      <c r="B143" s="1">
        <f>(E79*B139)/D143</f>
        <v>0.63785277311616551</v>
      </c>
      <c r="C143" t="s">
        <v>107</v>
      </c>
      <c r="D143" s="16">
        <v>0.68054408588815618</v>
      </c>
    </row>
    <row r="146" spans="1:2" x14ac:dyDescent="0.3">
      <c r="A146" t="s">
        <v>108</v>
      </c>
    </row>
    <row r="147" spans="1:2" x14ac:dyDescent="0.3">
      <c r="A147" t="s">
        <v>109</v>
      </c>
    </row>
    <row r="148" spans="1:2" x14ac:dyDescent="0.3">
      <c r="A148" t="s">
        <v>110</v>
      </c>
    </row>
    <row r="150" spans="1:2" x14ac:dyDescent="0.3">
      <c r="A150" s="1" t="s">
        <v>111</v>
      </c>
    </row>
    <row r="153" spans="1:2" x14ac:dyDescent="0.3">
      <c r="A153" t="s">
        <v>112</v>
      </c>
    </row>
    <row r="154" spans="1:2" x14ac:dyDescent="0.3">
      <c r="A154" t="s">
        <v>113</v>
      </c>
      <c r="B154" s="4">
        <v>-0.35199054228933807</v>
      </c>
    </row>
    <row r="155" spans="1:2" ht="15" thickBot="1" x14ac:dyDescent="0.35">
      <c r="A155" t="s">
        <v>114</v>
      </c>
      <c r="B155" s="5">
        <v>0.52939280140073819</v>
      </c>
    </row>
    <row r="157" spans="1:2" x14ac:dyDescent="0.3">
      <c r="A157" s="1" t="s">
        <v>115</v>
      </c>
    </row>
  </sheetData>
  <mergeCells count="1">
    <mergeCell ref="H70:I7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567E-4C8A-42E8-94E2-6A0DA9377F1E}">
  <dimension ref="A2:C23"/>
  <sheetViews>
    <sheetView topLeftCell="A7" workbookViewId="0">
      <selection activeCell="A24" sqref="A24"/>
    </sheetView>
  </sheetViews>
  <sheetFormatPr defaultRowHeight="14.4" x14ac:dyDescent="0.3"/>
  <cols>
    <col min="1" max="1" width="15.21875" customWidth="1"/>
  </cols>
  <sheetData>
    <row r="2" spans="1:3" x14ac:dyDescent="0.3">
      <c r="A2" t="s">
        <v>116</v>
      </c>
    </row>
    <row r="3" spans="1:3" x14ac:dyDescent="0.3">
      <c r="A3" t="s">
        <v>117</v>
      </c>
    </row>
    <row r="4" spans="1:3" x14ac:dyDescent="0.3">
      <c r="A4" t="s">
        <v>120</v>
      </c>
    </row>
    <row r="6" spans="1:3" x14ac:dyDescent="0.3">
      <c r="A6" t="s">
        <v>125</v>
      </c>
      <c r="B6">
        <v>3</v>
      </c>
    </row>
    <row r="7" spans="1:3" x14ac:dyDescent="0.3">
      <c r="A7" t="s">
        <v>126</v>
      </c>
      <c r="B7">
        <v>4</v>
      </c>
    </row>
    <row r="8" spans="1:3" x14ac:dyDescent="0.3">
      <c r="A8" t="s">
        <v>5</v>
      </c>
      <c r="B8">
        <v>200</v>
      </c>
    </row>
    <row r="9" spans="1:3" x14ac:dyDescent="0.3">
      <c r="A9" t="s">
        <v>121</v>
      </c>
      <c r="B9">
        <v>0.6</v>
      </c>
    </row>
    <row r="10" spans="1:3" x14ac:dyDescent="0.3">
      <c r="A10" t="s">
        <v>124</v>
      </c>
      <c r="B10">
        <v>0.55000000000000004</v>
      </c>
    </row>
    <row r="11" spans="1:3" x14ac:dyDescent="0.3">
      <c r="A11" t="s">
        <v>123</v>
      </c>
      <c r="B11">
        <v>0.66</v>
      </c>
    </row>
    <row r="13" spans="1:3" x14ac:dyDescent="0.3">
      <c r="A13" t="s">
        <v>118</v>
      </c>
      <c r="B13">
        <f>1/(1-B9)</f>
        <v>2.5</v>
      </c>
      <c r="C13" t="s">
        <v>130</v>
      </c>
    </row>
    <row r="14" spans="1:3" x14ac:dyDescent="0.3">
      <c r="A14" t="s">
        <v>119</v>
      </c>
      <c r="B14">
        <f t="shared" ref="B14:B15" si="0">1/(1-B10)</f>
        <v>2.2222222222222223</v>
      </c>
      <c r="C14" t="s">
        <v>130</v>
      </c>
    </row>
    <row r="15" spans="1:3" x14ac:dyDescent="0.3">
      <c r="A15" t="s">
        <v>122</v>
      </c>
      <c r="B15">
        <f t="shared" si="0"/>
        <v>2.9411764705882355</v>
      </c>
      <c r="C15" t="s">
        <v>130</v>
      </c>
    </row>
    <row r="17" spans="1:1" x14ac:dyDescent="0.3">
      <c r="A17" t="s">
        <v>127</v>
      </c>
    </row>
    <row r="18" spans="1:1" x14ac:dyDescent="0.3">
      <c r="A18" t="s">
        <v>128</v>
      </c>
    </row>
    <row r="20" spans="1:1" x14ac:dyDescent="0.3">
      <c r="A20" t="s">
        <v>129</v>
      </c>
    </row>
    <row r="22" spans="1:1" x14ac:dyDescent="0.3">
      <c r="A22" t="s">
        <v>131</v>
      </c>
    </row>
    <row r="23" spans="1:1" x14ac:dyDescent="0.3">
      <c r="A23" t="s">
        <v>132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99B7-8A37-44E5-B86B-6064D7D99240}">
  <dimension ref="A1:B23"/>
  <sheetViews>
    <sheetView tabSelected="1" zoomScaleNormal="100" workbookViewId="0">
      <selection activeCell="C10" sqref="C10"/>
    </sheetView>
  </sheetViews>
  <sheetFormatPr defaultRowHeight="14.4" x14ac:dyDescent="0.3"/>
  <sheetData>
    <row r="1" spans="1:2" x14ac:dyDescent="0.3">
      <c r="A1" t="s">
        <v>146</v>
      </c>
    </row>
    <row r="2" spans="1:2" x14ac:dyDescent="0.3">
      <c r="A2" t="s">
        <v>136</v>
      </c>
      <c r="B2">
        <v>4</v>
      </c>
    </row>
    <row r="3" spans="1:2" x14ac:dyDescent="0.3">
      <c r="A3" t="s">
        <v>133</v>
      </c>
      <c r="B3">
        <v>200</v>
      </c>
    </row>
    <row r="4" spans="1:2" x14ac:dyDescent="0.3">
      <c r="A4" t="s">
        <v>135</v>
      </c>
      <c r="B4">
        <v>3</v>
      </c>
    </row>
    <row r="5" spans="1:2" x14ac:dyDescent="0.3">
      <c r="A5" t="s">
        <v>134</v>
      </c>
      <c r="B5">
        <v>0.56200000000000006</v>
      </c>
    </row>
    <row r="7" spans="1:2" x14ac:dyDescent="0.3">
      <c r="A7" t="s">
        <v>137</v>
      </c>
      <c r="B7">
        <f>LN(B5)</f>
        <v>-0.5762534290884459</v>
      </c>
    </row>
    <row r="9" spans="1:2" x14ac:dyDescent="0.3">
      <c r="A9" s="1" t="s">
        <v>138</v>
      </c>
      <c r="B9" s="1">
        <f>-(B3-1-(1/6)*(2*B4+5))*B7</f>
        <v>113.61796776860524</v>
      </c>
    </row>
    <row r="11" spans="1:2" x14ac:dyDescent="0.3">
      <c r="A11" s="1" t="s">
        <v>139</v>
      </c>
      <c r="B11" s="1">
        <f>CHIINV(5%,1/2*B4*(B4-1))</f>
        <v>7.8147279032511792</v>
      </c>
    </row>
    <row r="13" spans="1:2" x14ac:dyDescent="0.3">
      <c r="A13" t="s">
        <v>145</v>
      </c>
    </row>
    <row r="14" spans="1:2" x14ac:dyDescent="0.3">
      <c r="A14" t="s">
        <v>144</v>
      </c>
    </row>
    <row r="16" spans="1:2" x14ac:dyDescent="0.3">
      <c r="A16" t="s">
        <v>140</v>
      </c>
    </row>
    <row r="17" spans="1:1" x14ac:dyDescent="0.3">
      <c r="A17" t="s">
        <v>141</v>
      </c>
    </row>
    <row r="19" spans="1:1" x14ac:dyDescent="0.3">
      <c r="A19" t="s">
        <v>142</v>
      </c>
    </row>
    <row r="21" spans="1:1" x14ac:dyDescent="0.3">
      <c r="A21" t="s">
        <v>143</v>
      </c>
    </row>
    <row r="23" spans="1:1" x14ac:dyDescent="0.3">
      <c r="A23" t="s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NELIN</vt:lpstr>
      <vt:lpstr>2task</vt:lpstr>
      <vt:lpstr>3task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Кузнецов</dc:creator>
  <cp:lastModifiedBy>Михаил Кузнецов</cp:lastModifiedBy>
  <dcterms:created xsi:type="dcterms:W3CDTF">2015-06-05T18:17:20Z</dcterms:created>
  <dcterms:modified xsi:type="dcterms:W3CDTF">2021-12-09T16:56:49Z</dcterms:modified>
</cp:coreProperties>
</file>