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papa\Documents\EkonomTask\04_12_Kuznetsov\"/>
    </mc:Choice>
  </mc:AlternateContent>
  <xr:revisionPtr revIDLastSave="0" documentId="13_ncr:1_{0281DFED-A9E1-44AB-859B-58008DA2F1B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ние 2_1" sheetId="1" r:id="rId1"/>
    <sheet name="Задание 2_2" sheetId="2" r:id="rId2"/>
    <sheet name="Задание 2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24" i="3"/>
  <c r="E19" i="3" l="1"/>
  <c r="B14" i="3"/>
  <c r="B49" i="3"/>
  <c r="B48" i="3"/>
  <c r="B42" i="3"/>
  <c r="B30" i="2" l="1"/>
  <c r="B29" i="2"/>
  <c r="B27" i="2"/>
  <c r="B26" i="2"/>
  <c r="B30" i="1"/>
  <c r="B28" i="1"/>
</calcChain>
</file>

<file path=xl/sharedStrings.xml><?xml version="1.0" encoding="utf-8"?>
<sst xmlns="http://schemas.openxmlformats.org/spreadsheetml/2006/main" count="127" uniqueCount="117">
  <si>
    <t>F-тест: тест на короткую или длинную регрессию</t>
  </si>
  <si>
    <t>~ Тест Рамсея</t>
  </si>
  <si>
    <t>h1:</t>
  </si>
  <si>
    <t>h0: x3 = 0; x4 = 0</t>
  </si>
  <si>
    <t>h1: x3!= 0; x4!= 0</t>
  </si>
  <si>
    <t>Стоит ли включать в нашу регрессию дополнительные факторы: x3, x4</t>
  </si>
  <si>
    <t>Или же стоит оставить короткую регрессию</t>
  </si>
  <si>
    <t xml:space="preserve">Для этого находим Fнабл </t>
  </si>
  <si>
    <t>Суть данного теста:</t>
  </si>
  <si>
    <t>RSSur</t>
  </si>
  <si>
    <t>это сумма квадратов остатков в регрессии без ограничения (unrestricted)  - длинная регрессия</t>
  </si>
  <si>
    <t>RSSr</t>
  </si>
  <si>
    <t>это сумма квадратов остатков в регрессии с ограничениями (restricted)  - короткая регрессия</t>
  </si>
  <si>
    <t>q</t>
  </si>
  <si>
    <t>количество линейных ограничений</t>
  </si>
  <si>
    <t xml:space="preserve">n </t>
  </si>
  <si>
    <t>объем выборки</t>
  </si>
  <si>
    <t>количество регрессоров+1</t>
  </si>
  <si>
    <t>В нашей задаче:</t>
  </si>
  <si>
    <t>(сколько факторов не значимых, то есть, их нет в короткой регрессии)</t>
  </si>
  <si>
    <t>n</t>
  </si>
  <si>
    <t>k</t>
  </si>
  <si>
    <t>Теперь мы имеем все знач для подсчета F</t>
  </si>
  <si>
    <t>F=</t>
  </si>
  <si>
    <t>F</t>
  </si>
  <si>
    <t>Наблюдаемое значение F</t>
  </si>
  <si>
    <t>Теперь сравниваем Fнабл с Fкр</t>
  </si>
  <si>
    <t xml:space="preserve">Fкр = </t>
  </si>
  <si>
    <t>m</t>
  </si>
  <si>
    <t>F = ((RSSr - RSSur)/q)/(RSSur/(n-m))</t>
  </si>
  <si>
    <t xml:space="preserve">m </t>
  </si>
  <si>
    <t>В нашем случае Fнабл &gt; Fкр; принимаем гипотезу h1, о том, что факторы x3 x4 значимы для регрессии в целом, наложенные ограничения не имеют места быть</t>
  </si>
  <si>
    <t>(наложенные ограничения)</t>
  </si>
  <si>
    <t>(отвергаем наложенные ограничения)</t>
  </si>
  <si>
    <t>Вывод:</t>
  </si>
  <si>
    <t xml:space="preserve">Предпочтительней 1 модель (длинная регрессия) </t>
  </si>
  <si>
    <t>Для определения Fкр мы использовали несколько аргументов: 1: q = 2; 2: n-m = 50</t>
  </si>
  <si>
    <t>Процедура теста Чоу:</t>
  </si>
  <si>
    <t>Мы определяем, есть ли структурные сдвиги в выборке.</t>
  </si>
  <si>
    <t>Структурный сдвиг - это фактор, который изменяет наш коэф модели</t>
  </si>
  <si>
    <t>h0:</t>
  </si>
  <si>
    <t>Выборка является однородной, нет структурного сдвига</t>
  </si>
  <si>
    <t>Выборка не является однородной, есть структурный сдвиг</t>
  </si>
  <si>
    <t>это первая регрессия</t>
  </si>
  <si>
    <t>это вторая регрессия</t>
  </si>
  <si>
    <t>bi'</t>
  </si>
  <si>
    <t>bi''</t>
  </si>
  <si>
    <t>bi' = bi''</t>
  </si>
  <si>
    <t>bi' != bi''</t>
  </si>
  <si>
    <t>F сравнивается с Fкр фишера</t>
  </si>
  <si>
    <t xml:space="preserve">RSSt </t>
  </si>
  <si>
    <t>RSS для всей выборки</t>
  </si>
  <si>
    <t>Для нашей задачи:</t>
  </si>
  <si>
    <t>RSS1</t>
  </si>
  <si>
    <t>RSS2</t>
  </si>
  <si>
    <t>k = m</t>
  </si>
  <si>
    <t xml:space="preserve">кол-во факторов </t>
  </si>
  <si>
    <t>На основе квартальных данных</t>
  </si>
  <si>
    <t>Кол-во лет</t>
  </si>
  <si>
    <t>кварталы</t>
  </si>
  <si>
    <t>Fкр</t>
  </si>
  <si>
    <t>F &lt; Fкр, h0 не отвергаем, наши выборки однородны, нет структурного сдвига, и целесобразно использовать одну линию регрессии</t>
  </si>
  <si>
    <t>Между 1 и 2 кварталами 1975 не произошло структурного изменения</t>
  </si>
  <si>
    <t>Критическое значение статистики Чоу по 1: m+1, по 2: n-2*m-2 или же (n-(2*(k+1)))</t>
  </si>
  <si>
    <t>Для решения данной задачи нам надо:</t>
  </si>
  <si>
    <t>1: проверить все коэф регрессии на значимость.</t>
  </si>
  <si>
    <t>Проверка на значимость статистических коэфициентов</t>
  </si>
  <si>
    <t>y-пер = b1 = константа</t>
  </si>
  <si>
    <t>b1</t>
  </si>
  <si>
    <t>mb1=sb1</t>
  </si>
  <si>
    <t>tкр</t>
  </si>
  <si>
    <t>tb1</t>
  </si>
  <si>
    <t>tb1 &lt; tкр</t>
  </si>
  <si>
    <t>Константа не значима</t>
  </si>
  <si>
    <t>tb2</t>
  </si>
  <si>
    <t>tb2 &lt; tкр</t>
  </si>
  <si>
    <t>Фактор не значим</t>
  </si>
  <si>
    <t xml:space="preserve">t = </t>
  </si>
  <si>
    <t>s</t>
  </si>
  <si>
    <t>s2</t>
  </si>
  <si>
    <t>u = t*корень(var(y6-y6^))</t>
  </si>
  <si>
    <t>u=</t>
  </si>
  <si>
    <t>y(реальное)</t>
  </si>
  <si>
    <t>ищем y^(предикт)</t>
  </si>
  <si>
    <t>Модель имеет вид:</t>
  </si>
  <si>
    <t>смотрим, попадает ли y реальный (y6=2,5) в диапазон от y^-U до y^+U</t>
  </si>
  <si>
    <t xml:space="preserve">РЕШЕНИЕ </t>
  </si>
  <si>
    <t>левая граница</t>
  </si>
  <si>
    <t>правая граница</t>
  </si>
  <si>
    <t>(предикт) - значение, которое должно получиться по нашей модели для y6^ = -2 + 0,14*30</t>
  </si>
  <si>
    <t>y6^</t>
  </si>
  <si>
    <t>y6^ = -2+0,14*30</t>
  </si>
  <si>
    <t>yt^=-2+0,14*xt</t>
  </si>
  <si>
    <t>Подставим x6 для y6^</t>
  </si>
  <si>
    <t>Строим доверит интервал</t>
  </si>
  <si>
    <t>как получили tb1=b1/sb1</t>
  </si>
  <si>
    <t>mb2 = sb2</t>
  </si>
  <si>
    <t>b2</t>
  </si>
  <si>
    <t xml:space="preserve">получили через tb2 =  b2/mb2 : </t>
  </si>
  <si>
    <t>ст ошибка коэф</t>
  </si>
  <si>
    <t>ст ошибка конст</t>
  </si>
  <si>
    <t>принимаем h0 гипотезу</t>
  </si>
  <si>
    <t>h0: параметр модели статистически значим (если t &lt; tкр)</t>
  </si>
  <si>
    <t>h1: параметр модели статистически не значим (если t &gt; tкр)</t>
  </si>
  <si>
    <t>Проверка</t>
  </si>
  <si>
    <t>1,4 &lt; 2,5 &lt; 5,8</t>
  </si>
  <si>
    <t>у нас наша y реальный должен войти в диапазон: -1,4 &lt; 2,5 &lt; 5,8</t>
  </si>
  <si>
    <t>ВЫВОД:</t>
  </si>
  <si>
    <t>Так как наш yреальный = 2,5 вошел в диапазон от -1,4 до 5,8; значит наша модель адекватна!</t>
  </si>
  <si>
    <t>2; найти u ( u=tкр*корень(var(y6-y6^)) )</t>
  </si>
  <si>
    <t>3: найти yt^ (y6^=-2 + 0,14*x6)</t>
  </si>
  <si>
    <t>4: найти левую и правую границу диапазона (y6^-u до y6^+u)</t>
  </si>
  <si>
    <t>5: если y6 (реальный) подходит в диапазон из 4 пункта, то модель адекватна!</t>
  </si>
  <si>
    <t>Гипотезы для проверки на значимость</t>
  </si>
  <si>
    <t>корень(var(y6-y6^))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</si>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</sst>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4" borderId="0" xfId="0" applyNumberFormat="1" applyFill="1"/>
    <xf numFmtId="0" fontId="0" fillId="5" borderId="0" xfId="0" applyFill="1"/>
    <xf numFmtId="0" fontId="0" fillId="0" borderId="0" xfId="0" applyFont="1" applyFill="1"/>
    <xf numFmtId="0" fontId="0" fillId="0" borderId="1" xfId="0" applyBorder="1"/>
    <xf numFmtId="0" fontId="0" fillId="7" borderId="1" xfId="0" applyFill="1" applyBorder="1"/>
    <xf numFmtId="20" fontId="0" fillId="8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13895</xdr:colOff>
      <xdr:row>0</xdr:row>
      <xdr:rowOff>53340</xdr:rowOff>
    </xdr:from>
    <xdr:to>
      <xdr:col>18</xdr:col>
      <xdr:colOff>272212</xdr:colOff>
      <xdr:row>18</xdr:row>
      <xdr:rowOff>25445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2E399C-145D-431B-8DF5-C9D3F840F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4135" y="53340"/>
          <a:ext cx="8183117" cy="3263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586740</xdr:colOff>
      <xdr:row>0</xdr:row>
      <xdr:rowOff>35859</xdr:rowOff>
    </xdr:from>
    <xdr:to>
      <xdr:col>23</xdr:col>
      <xdr:colOff>45720</xdr:colOff>
      <xdr:row>20</xdr:row>
      <xdr:rowOff>6116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2FDCADC-07A5-40E7-BF61-9A7BB6C09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3140" y="35859"/>
          <a:ext cx="7993380" cy="3556139"/>
        </a:xfrm>
        <a:prstGeom prst="rect">
          <a:avLst/>
        </a:prstGeom>
      </xdr:spPr>
    </xdr:pic>
    <xdr:clientData/>
  </xdr:twoCellAnchor>
  <xdr:twoCellAnchor editAs="oneCell">
    <xdr:from>
      <xdr:col>16</xdr:col>
      <xdr:colOff>80683</xdr:colOff>
      <xdr:row>34</xdr:row>
      <xdr:rowOff>140744</xdr:rowOff>
    </xdr:from>
    <xdr:to>
      <xdr:col>25</xdr:col>
      <xdr:colOff>424397</xdr:colOff>
      <xdr:row>57</xdr:row>
      <xdr:rowOff>82043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FCE580-98FE-4DBA-91EA-CAD8EDC5A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8754" y="6236744"/>
          <a:ext cx="5830114" cy="4065064"/>
        </a:xfrm>
        <a:prstGeom prst="rect">
          <a:avLst/>
        </a:prstGeom>
      </xdr:spPr>
    </xdr:pic>
    <xdr:clientData/>
  </xdr:twoCellAnchor>
  <xdr:twoCellAnchor editAs="oneCell">
    <xdr:from>
      <xdr:col>16</xdr:col>
      <xdr:colOff>53787</xdr:colOff>
      <xdr:row>21</xdr:row>
      <xdr:rowOff>26894</xdr:rowOff>
    </xdr:from>
    <xdr:to>
      <xdr:col>24</xdr:col>
      <xdr:colOff>492679</xdr:colOff>
      <xdr:row>34</xdr:row>
      <xdr:rowOff>106231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8F6C31E-B6AB-4BAD-B5E5-DA91A38E3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1858" y="3792070"/>
          <a:ext cx="5315692" cy="2410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126850</xdr:colOff>
      <xdr:row>0</xdr:row>
      <xdr:rowOff>99060</xdr:rowOff>
    </xdr:from>
    <xdr:to>
      <xdr:col>21</xdr:col>
      <xdr:colOff>385705</xdr:colOff>
      <xdr:row>15</xdr:row>
      <xdr:rowOff>99060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A72F62-304E-4994-AD2D-2682ACE06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4910" y="99060"/>
          <a:ext cx="7574055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zoomScaleNormal="100" workbookViewId="0">
      <selection activeCell="B19" sqref="B19"/>
    </sheetView>
  </sheetViews>
  <sheetFormatPr defaultRowHeight="14.4" x14ac:dyDescent="0.3"/>
  <cols>
    <col min="2" max="2" width="86.21875" bestFit="1" customWidth="1"/>
    <col min="3" max="3" width="27.77734375" customWidth="1"/>
  </cols>
  <sheetData>
    <row r="1" spans="1:3" x14ac:dyDescent="0.3">
      <c r="B1" s="1" t="s">
        <v>0</v>
      </c>
      <c r="C1" s="1" t="s">
        <v>1</v>
      </c>
    </row>
    <row r="3" spans="1:3" x14ac:dyDescent="0.3">
      <c r="B3" t="s">
        <v>3</v>
      </c>
      <c r="C3" t="s">
        <v>32</v>
      </c>
    </row>
    <row r="4" spans="1:3" x14ac:dyDescent="0.3">
      <c r="B4" t="s">
        <v>4</v>
      </c>
      <c r="C4" t="s">
        <v>33</v>
      </c>
    </row>
    <row r="5" spans="1:3" x14ac:dyDescent="0.3">
      <c r="B5" t="s">
        <v>8</v>
      </c>
    </row>
    <row r="6" spans="1:3" x14ac:dyDescent="0.3">
      <c r="B6" s="1" t="s">
        <v>5</v>
      </c>
    </row>
    <row r="7" spans="1:3" x14ac:dyDescent="0.3">
      <c r="B7" s="1" t="s">
        <v>6</v>
      </c>
    </row>
    <row r="9" spans="1:3" x14ac:dyDescent="0.3">
      <c r="B9" t="s">
        <v>7</v>
      </c>
    </row>
    <row r="11" spans="1:3" x14ac:dyDescent="0.3">
      <c r="B11" t="s">
        <v>29</v>
      </c>
    </row>
    <row r="12" spans="1:3" x14ac:dyDescent="0.3">
      <c r="A12" t="s">
        <v>24</v>
      </c>
      <c r="B12" s="1" t="s">
        <v>25</v>
      </c>
    </row>
    <row r="13" spans="1:3" x14ac:dyDescent="0.3">
      <c r="A13" s="2" t="s">
        <v>9</v>
      </c>
      <c r="B13" s="1" t="s">
        <v>10</v>
      </c>
    </row>
    <row r="14" spans="1:3" x14ac:dyDescent="0.3">
      <c r="A14" s="2" t="s">
        <v>11</v>
      </c>
      <c r="B14" s="1" t="s">
        <v>12</v>
      </c>
    </row>
    <row r="15" spans="1:3" x14ac:dyDescent="0.3">
      <c r="A15" t="s">
        <v>13</v>
      </c>
      <c r="B15" s="1" t="s">
        <v>14</v>
      </c>
    </row>
    <row r="16" spans="1:3" x14ac:dyDescent="0.3">
      <c r="A16" t="s">
        <v>15</v>
      </c>
      <c r="B16" s="1" t="s">
        <v>16</v>
      </c>
    </row>
    <row r="17" spans="1:3" x14ac:dyDescent="0.3">
      <c r="A17" t="s">
        <v>30</v>
      </c>
      <c r="B17" s="1" t="s">
        <v>17</v>
      </c>
    </row>
    <row r="19" spans="1:3" x14ac:dyDescent="0.3">
      <c r="A19" t="s">
        <v>18</v>
      </c>
    </row>
    <row r="20" spans="1:3" x14ac:dyDescent="0.3">
      <c r="A20" t="s">
        <v>9</v>
      </c>
      <c r="B20">
        <v>10</v>
      </c>
    </row>
    <row r="21" spans="1:3" x14ac:dyDescent="0.3">
      <c r="A21" t="s">
        <v>11</v>
      </c>
      <c r="B21">
        <v>60</v>
      </c>
    </row>
    <row r="22" spans="1:3" x14ac:dyDescent="0.3">
      <c r="A22" t="s">
        <v>13</v>
      </c>
      <c r="B22">
        <v>2</v>
      </c>
      <c r="C22" t="s">
        <v>19</v>
      </c>
    </row>
    <row r="23" spans="1:3" x14ac:dyDescent="0.3">
      <c r="A23" t="s">
        <v>20</v>
      </c>
      <c r="B23">
        <v>55</v>
      </c>
    </row>
    <row r="24" spans="1:3" x14ac:dyDescent="0.3">
      <c r="A24" t="s">
        <v>28</v>
      </c>
      <c r="B24">
        <v>5</v>
      </c>
    </row>
    <row r="26" spans="1:3" x14ac:dyDescent="0.3">
      <c r="A26" t="s">
        <v>22</v>
      </c>
    </row>
    <row r="28" spans="1:3" x14ac:dyDescent="0.3">
      <c r="A28" t="s">
        <v>23</v>
      </c>
      <c r="B28">
        <f>((B21-B20)/B22)/(B20/(B23-B24))</f>
        <v>125</v>
      </c>
    </row>
    <row r="29" spans="1:3" x14ac:dyDescent="0.3">
      <c r="A29" t="s">
        <v>26</v>
      </c>
    </row>
    <row r="30" spans="1:3" x14ac:dyDescent="0.3">
      <c r="A30" t="s">
        <v>27</v>
      </c>
      <c r="B30">
        <f>FINV(5%,B22,B23-B24)</f>
        <v>3.1826098520427748</v>
      </c>
    </row>
    <row r="32" spans="1:3" x14ac:dyDescent="0.3">
      <c r="A32" s="1" t="s">
        <v>34</v>
      </c>
    </row>
    <row r="33" spans="1:1" x14ac:dyDescent="0.3">
      <c r="A33" s="2" t="s">
        <v>31</v>
      </c>
    </row>
    <row r="34" spans="1:1" x14ac:dyDescent="0.3">
      <c r="A34" t="s">
        <v>35</v>
      </c>
    </row>
    <row r="35" spans="1:1" x14ac:dyDescent="0.3">
      <c r="A35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8395-B52A-4101-BF3E-2C3B14AEFD96}">
  <dimension ref="A1:C34"/>
  <sheetViews>
    <sheetView topLeftCell="A7" zoomScale="85" zoomScaleNormal="85" workbookViewId="0">
      <selection activeCell="A7" sqref="A7"/>
    </sheetView>
  </sheetViews>
  <sheetFormatPr defaultRowHeight="14.4" x14ac:dyDescent="0.3"/>
  <cols>
    <col min="1" max="1" width="10.88671875" customWidth="1"/>
  </cols>
  <sheetData>
    <row r="1" spans="1:3" x14ac:dyDescent="0.3">
      <c r="A1" s="1" t="s">
        <v>37</v>
      </c>
    </row>
    <row r="2" spans="1:3" x14ac:dyDescent="0.3">
      <c r="A2" t="s">
        <v>38</v>
      </c>
    </row>
    <row r="3" spans="1:3" x14ac:dyDescent="0.3">
      <c r="A3" t="s">
        <v>39</v>
      </c>
    </row>
    <row r="5" spans="1:3" x14ac:dyDescent="0.3">
      <c r="A5" s="1" t="s">
        <v>40</v>
      </c>
      <c r="B5" s="1" t="s">
        <v>47</v>
      </c>
      <c r="C5" t="s">
        <v>41</v>
      </c>
    </row>
    <row r="6" spans="1:3" x14ac:dyDescent="0.3">
      <c r="A6" s="1" t="s">
        <v>2</v>
      </c>
      <c r="B6" s="1" t="s">
        <v>48</v>
      </c>
      <c r="C6" t="s">
        <v>42</v>
      </c>
    </row>
    <row r="7" spans="1:3" x14ac:dyDescent="0.3">
      <c r="A7" t="s">
        <v>45</v>
      </c>
      <c r="B7" t="s">
        <v>43</v>
      </c>
    </row>
    <row r="8" spans="1:3" x14ac:dyDescent="0.3">
      <c r="A8" t="s">
        <v>46</v>
      </c>
      <c r="B8" t="s">
        <v>44</v>
      </c>
    </row>
    <row r="11" spans="1:3" x14ac:dyDescent="0.3">
      <c r="A11" t="s">
        <v>49</v>
      </c>
    </row>
    <row r="14" spans="1:3" x14ac:dyDescent="0.3">
      <c r="A14" t="s">
        <v>50</v>
      </c>
      <c r="B14" t="s">
        <v>51</v>
      </c>
    </row>
    <row r="15" spans="1:3" x14ac:dyDescent="0.3">
      <c r="A15" t="s">
        <v>55</v>
      </c>
      <c r="B15" t="s">
        <v>56</v>
      </c>
    </row>
    <row r="16" spans="1:3" x14ac:dyDescent="0.3">
      <c r="A16" t="s">
        <v>20</v>
      </c>
      <c r="B16" t="s">
        <v>16</v>
      </c>
    </row>
    <row r="18" spans="1:2" x14ac:dyDescent="0.3">
      <c r="A18" t="s">
        <v>52</v>
      </c>
    </row>
    <row r="19" spans="1:2" x14ac:dyDescent="0.3">
      <c r="A19" t="s">
        <v>50</v>
      </c>
      <c r="B19">
        <v>20.8</v>
      </c>
    </row>
    <row r="20" spans="1:2" x14ac:dyDescent="0.3">
      <c r="A20" t="s">
        <v>53</v>
      </c>
      <c r="B20">
        <v>14</v>
      </c>
    </row>
    <row r="21" spans="1:2" x14ac:dyDescent="0.3">
      <c r="A21" t="s">
        <v>54</v>
      </c>
      <c r="B21">
        <v>2</v>
      </c>
    </row>
    <row r="22" spans="1:2" x14ac:dyDescent="0.3">
      <c r="A22" t="s">
        <v>21</v>
      </c>
      <c r="B22">
        <v>3</v>
      </c>
    </row>
    <row r="24" spans="1:2" x14ac:dyDescent="0.3">
      <c r="A24" t="s">
        <v>57</v>
      </c>
    </row>
    <row r="25" spans="1:2" x14ac:dyDescent="0.3">
      <c r="A25" t="s">
        <v>58</v>
      </c>
      <c r="B25">
        <v>6</v>
      </c>
    </row>
    <row r="26" spans="1:2" x14ac:dyDescent="0.3">
      <c r="A26" t="s">
        <v>59</v>
      </c>
      <c r="B26">
        <f>12/3</f>
        <v>4</v>
      </c>
    </row>
    <row r="27" spans="1:2" x14ac:dyDescent="0.3">
      <c r="A27" s="1" t="s">
        <v>20</v>
      </c>
      <c r="B27" s="1">
        <f>B25*B26</f>
        <v>24</v>
      </c>
    </row>
    <row r="29" spans="1:2" x14ac:dyDescent="0.3">
      <c r="A29" t="s">
        <v>23</v>
      </c>
      <c r="B29">
        <f>((B19-B20-B21)/(B22+1))/((B20+B21)/(B27-2*B22-2))</f>
        <v>1.2000000000000002</v>
      </c>
    </row>
    <row r="30" spans="1:2" x14ac:dyDescent="0.3">
      <c r="A30" t="s">
        <v>60</v>
      </c>
      <c r="B30">
        <f>FINV(5%,B22+1,B27-2*B22-2)</f>
        <v>3.0069172799243447</v>
      </c>
    </row>
    <row r="32" spans="1:2" x14ac:dyDescent="0.3">
      <c r="A32" t="s">
        <v>61</v>
      </c>
    </row>
    <row r="33" spans="1:1" x14ac:dyDescent="0.3">
      <c r="A33" t="s">
        <v>62</v>
      </c>
    </row>
    <row r="34" spans="1:1" x14ac:dyDescent="0.3">
      <c r="A3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9264-82E2-4E0D-8750-FB6E7844D44F}">
  <dimension ref="A1:N55"/>
  <sheetViews>
    <sheetView tabSelected="1" zoomScaleNormal="100" workbookViewId="0">
      <selection activeCell="F24" sqref="F24"/>
    </sheetView>
  </sheetViews>
  <sheetFormatPr defaultRowHeight="14.4" x14ac:dyDescent="0.3"/>
  <cols>
    <col min="1" max="1" width="22.6640625" customWidth="1"/>
    <col min="3" max="3" width="22.109375" customWidth="1"/>
  </cols>
  <sheetData>
    <row r="1" spans="1:9" x14ac:dyDescent="0.3">
      <c r="A1" s="9" t="s">
        <v>64</v>
      </c>
      <c r="B1" s="9"/>
      <c r="C1" s="9"/>
      <c r="D1" s="9"/>
      <c r="E1" s="9"/>
    </row>
    <row r="2" spans="1:9" x14ac:dyDescent="0.3">
      <c r="A2" s="10" t="s">
        <v>65</v>
      </c>
      <c r="B2" s="10"/>
      <c r="C2" s="10"/>
      <c r="D2" s="9"/>
      <c r="E2" s="9"/>
    </row>
    <row r="3" spans="1:9" x14ac:dyDescent="0.3">
      <c r="A3" s="11" t="s">
        <v>109</v>
      </c>
      <c r="B3" s="12"/>
      <c r="C3" s="12"/>
      <c r="D3" s="9"/>
      <c r="E3" s="9"/>
    </row>
    <row r="4" spans="1:9" x14ac:dyDescent="0.3">
      <c r="A4" s="13" t="s">
        <v>110</v>
      </c>
      <c r="B4" s="13"/>
      <c r="C4" s="13"/>
      <c r="D4" s="9"/>
      <c r="E4" s="9"/>
    </row>
    <row r="5" spans="1:9" x14ac:dyDescent="0.3">
      <c r="A5" s="14" t="s">
        <v>111</v>
      </c>
      <c r="B5" s="14"/>
      <c r="C5" s="14"/>
      <c r="D5" s="9"/>
      <c r="E5" s="9"/>
    </row>
    <row r="6" spans="1:9" x14ac:dyDescent="0.3">
      <c r="A6" s="15" t="s">
        <v>112</v>
      </c>
      <c r="B6" s="15"/>
      <c r="C6" s="15"/>
      <c r="D6" s="15"/>
      <c r="E6" s="15"/>
    </row>
    <row r="9" spans="1:9" x14ac:dyDescent="0.3">
      <c r="A9" s="6" t="s">
        <v>66</v>
      </c>
    </row>
    <row r="10" spans="1:9" x14ac:dyDescent="0.3">
      <c r="A10" t="s">
        <v>67</v>
      </c>
    </row>
    <row r="11" spans="1:9" x14ac:dyDescent="0.3">
      <c r="A11" t="s">
        <v>68</v>
      </c>
      <c r="B11">
        <v>-2</v>
      </c>
    </row>
    <row r="12" spans="1:9" x14ac:dyDescent="0.3">
      <c r="A12" t="s">
        <v>69</v>
      </c>
      <c r="B12">
        <v>1.5</v>
      </c>
      <c r="C12" t="s">
        <v>100</v>
      </c>
      <c r="D12" s="16" t="s">
        <v>113</v>
      </c>
      <c r="E12" s="16"/>
      <c r="F12" s="16"/>
      <c r="G12" s="16"/>
    </row>
    <row r="13" spans="1:9" x14ac:dyDescent="0.3">
      <c r="A13" t="s">
        <v>71</v>
      </c>
      <c r="B13">
        <v>-1.33</v>
      </c>
    </row>
    <row r="14" spans="1:9" x14ac:dyDescent="0.3">
      <c r="A14" s="7" t="s">
        <v>95</v>
      </c>
      <c r="B14" s="7">
        <f>B11/B12</f>
        <v>-1.3333333333333333</v>
      </c>
      <c r="D14" s="9" t="s">
        <v>102</v>
      </c>
      <c r="E14" s="9"/>
      <c r="F14" s="9"/>
      <c r="G14" s="9"/>
      <c r="H14" s="9"/>
      <c r="I14" s="9"/>
    </row>
    <row r="15" spans="1:9" x14ac:dyDescent="0.3">
      <c r="A15" t="s">
        <v>72</v>
      </c>
      <c r="B15" t="s">
        <v>101</v>
      </c>
      <c r="D15" s="9" t="s">
        <v>103</v>
      </c>
      <c r="E15" s="9"/>
      <c r="F15" s="9"/>
      <c r="G15" s="9"/>
      <c r="H15" s="9"/>
      <c r="I15" s="9"/>
    </row>
    <row r="16" spans="1:9" x14ac:dyDescent="0.3">
      <c r="A16" s="5" t="s">
        <v>73</v>
      </c>
    </row>
    <row r="17" spans="1:14" x14ac:dyDescent="0.3">
      <c r="A17" t="s">
        <v>97</v>
      </c>
      <c r="B17">
        <v>0.14000000000000001</v>
      </c>
    </row>
    <row r="18" spans="1:14" x14ac:dyDescent="0.3">
      <c r="A18" t="s">
        <v>96</v>
      </c>
      <c r="B18">
        <v>0.05</v>
      </c>
      <c r="C18" t="s">
        <v>99</v>
      </c>
      <c r="H18" t="s">
        <v>115</v>
      </c>
    </row>
    <row r="19" spans="1:14" x14ac:dyDescent="0.3">
      <c r="A19" t="s">
        <v>74</v>
      </c>
      <c r="B19">
        <v>2.8</v>
      </c>
      <c r="C19" t="s">
        <v>98</v>
      </c>
      <c r="E19">
        <f>B17/B18</f>
        <v>2.8000000000000003</v>
      </c>
      <c r="N19" t="s">
        <v>116</v>
      </c>
    </row>
    <row r="20" spans="1:14" x14ac:dyDescent="0.3">
      <c r="A20" t="s">
        <v>70</v>
      </c>
      <c r="B20">
        <v>3</v>
      </c>
    </row>
    <row r="21" spans="1:14" x14ac:dyDescent="0.3">
      <c r="A21" t="s">
        <v>75</v>
      </c>
      <c r="B21" t="s">
        <v>101</v>
      </c>
    </row>
    <row r="22" spans="1:14" x14ac:dyDescent="0.3">
      <c r="A22" s="5" t="s">
        <v>76</v>
      </c>
    </row>
    <row r="23" spans="1:14" x14ac:dyDescent="0.3">
      <c r="A23" t="s">
        <v>20</v>
      </c>
      <c r="B23">
        <v>5</v>
      </c>
    </row>
    <row r="24" spans="1:14" x14ac:dyDescent="0.3">
      <c r="A24" t="s">
        <v>114</v>
      </c>
      <c r="B24">
        <f>1.2</f>
        <v>1.2</v>
      </c>
    </row>
    <row r="26" spans="1:14" x14ac:dyDescent="0.3">
      <c r="A26" t="s">
        <v>77</v>
      </c>
      <c r="B26">
        <v>3</v>
      </c>
    </row>
    <row r="27" spans="1:14" x14ac:dyDescent="0.3">
      <c r="A27" t="s">
        <v>78</v>
      </c>
      <c r="B27">
        <v>1.5</v>
      </c>
    </row>
    <row r="28" spans="1:14" x14ac:dyDescent="0.3">
      <c r="A28" t="s">
        <v>79</v>
      </c>
      <c r="B28">
        <v>0.05</v>
      </c>
    </row>
    <row r="32" spans="1:14" x14ac:dyDescent="0.3">
      <c r="A32" t="s">
        <v>80</v>
      </c>
    </row>
    <row r="33" spans="1:3" x14ac:dyDescent="0.3">
      <c r="A33" t="s">
        <v>81</v>
      </c>
      <c r="B33">
        <f>B26*B24</f>
        <v>3.5999999999999996</v>
      </c>
    </row>
    <row r="35" spans="1:3" x14ac:dyDescent="0.3">
      <c r="A35" t="s">
        <v>82</v>
      </c>
      <c r="B35">
        <v>2.5</v>
      </c>
    </row>
    <row r="37" spans="1:3" x14ac:dyDescent="0.3">
      <c r="A37" t="s">
        <v>83</v>
      </c>
    </row>
    <row r="38" spans="1:3" x14ac:dyDescent="0.3">
      <c r="A38" t="s">
        <v>84</v>
      </c>
    </row>
    <row r="39" spans="1:3" x14ac:dyDescent="0.3">
      <c r="A39" s="4" t="s">
        <v>92</v>
      </c>
    </row>
    <row r="40" spans="1:3" x14ac:dyDescent="0.3">
      <c r="A40" t="s">
        <v>93</v>
      </c>
    </row>
    <row r="41" spans="1:3" x14ac:dyDescent="0.3">
      <c r="A41" s="5" t="s">
        <v>91</v>
      </c>
    </row>
    <row r="42" spans="1:3" x14ac:dyDescent="0.3">
      <c r="A42" s="3" t="s">
        <v>90</v>
      </c>
      <c r="B42" s="3">
        <f>-2+(0.14*30)</f>
        <v>2.2000000000000002</v>
      </c>
      <c r="C42" t="s">
        <v>89</v>
      </c>
    </row>
    <row r="44" spans="1:3" x14ac:dyDescent="0.3">
      <c r="A44" s="4" t="s">
        <v>86</v>
      </c>
    </row>
    <row r="45" spans="1:3" x14ac:dyDescent="0.3">
      <c r="A45" t="s">
        <v>94</v>
      </c>
    </row>
    <row r="46" spans="1:3" x14ac:dyDescent="0.3">
      <c r="A46" t="s">
        <v>85</v>
      </c>
    </row>
    <row r="48" spans="1:3" x14ac:dyDescent="0.3">
      <c r="A48" t="s">
        <v>87</v>
      </c>
      <c r="B48">
        <f>B42-B33</f>
        <v>-1.3999999999999995</v>
      </c>
    </row>
    <row r="49" spans="1:7" x14ac:dyDescent="0.3">
      <c r="A49" t="s">
        <v>88</v>
      </c>
      <c r="B49">
        <f>B42+B33</f>
        <v>5.8</v>
      </c>
    </row>
    <row r="51" spans="1:7" x14ac:dyDescent="0.3">
      <c r="A51" t="s">
        <v>104</v>
      </c>
      <c r="B51" t="s">
        <v>106</v>
      </c>
    </row>
    <row r="52" spans="1:7" x14ac:dyDescent="0.3">
      <c r="A52" t="s">
        <v>105</v>
      </c>
    </row>
    <row r="54" spans="1:7" x14ac:dyDescent="0.3">
      <c r="A54" s="18" t="s">
        <v>107</v>
      </c>
    </row>
    <row r="55" spans="1:7" x14ac:dyDescent="0.3">
      <c r="A55" s="17" t="s">
        <v>108</v>
      </c>
      <c r="B55" s="17"/>
      <c r="C55" s="17"/>
      <c r="D55" s="17"/>
      <c r="E55" s="17"/>
      <c r="F55" s="17"/>
      <c r="G5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2_1</vt:lpstr>
      <vt:lpstr>Задание 2_2</vt:lpstr>
      <vt:lpstr>Задание 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Кузнецов</dc:creator>
  <cp:lastModifiedBy>Михаил Кузнецов</cp:lastModifiedBy>
  <dcterms:created xsi:type="dcterms:W3CDTF">2015-06-05T18:17:20Z</dcterms:created>
  <dcterms:modified xsi:type="dcterms:W3CDTF">2021-12-21T14:03:56Z</dcterms:modified>
</cp:coreProperties>
</file>