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1.xml" ContentType="application/vnd.openxmlformats-officedocument.drawingml.chart+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Ex2.xml" ContentType="application/vnd.ms-office.chartex+xml"/>
  <Override PartName="/xl/charts/style4.xml" ContentType="application/vnd.ms-office.chartstyle+xml"/>
  <Override PartName="/xl/charts/colors4.xml" ContentType="application/vnd.ms-office.chartcolorstyle+xml"/>
  <Override PartName="/xl/charts/chart3.xml" ContentType="application/vnd.openxmlformats-officedocument.drawingml.chart+xml"/>
  <Override PartName="/xl/charts/style5.xml" ContentType="application/vnd.ms-office.chartstyle+xml"/>
  <Override PartName="/xl/charts/colors5.xml" ContentType="application/vnd.ms-office.chartcolorstyle+xml"/>
  <Override PartName="/xl/charts/chart4.xml" ContentType="application/vnd.openxmlformats-officedocument.drawingml.chart+xml"/>
  <Override PartName="/xl/charts/style6.xml" ContentType="application/vnd.ms-office.chartstyle+xml"/>
  <Override PartName="/xl/charts/colors6.xml" ContentType="application/vnd.ms-office.chartcolorstyle+xml"/>
  <Override PartName="/xl/charts/chart5.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mc:AlternateContent xmlns:mc="http://schemas.openxmlformats.org/markup-compatibility/2006">
    <mc:Choice Requires="x15">
      <x15ac:absPath xmlns:x15ac="http://schemas.microsoft.com/office/spreadsheetml/2010/11/ac" url="C:\Users\Dell\Desktop\"/>
    </mc:Choice>
  </mc:AlternateContent>
  <xr:revisionPtr revIDLastSave="0" documentId="8_{3AE6D425-1841-4D85-B1AE-4E218ACD93CB}" xr6:coauthVersionLast="47" xr6:coauthVersionMax="47" xr10:uidLastSave="{00000000-0000-0000-0000-000000000000}"/>
  <bookViews>
    <workbookView xWindow="-108" yWindow="-108" windowWidth="23256" windowHeight="12456" xr2:uid="{16A31CDA-A47D-4EBB-BEF8-7F4516B0591E}"/>
  </bookViews>
  <sheets>
    <sheet name="Input Data Sheet" sheetId="1" r:id="rId1"/>
    <sheet name="Dashboard" sheetId="4" r:id="rId2"/>
    <sheet name="Pivot Tables" sheetId="11" r:id="rId3"/>
  </sheets>
  <definedNames>
    <definedName name="_xlnm._FilterDatabase" localSheetId="0" hidden="1">'Input Data Sheet'!$A$1:$J$564</definedName>
    <definedName name="_xlchart.v1.0" hidden="1">'Pivot Tables'!$L$18:$L$24</definedName>
    <definedName name="_xlchart.v1.1" hidden="1">'Pivot Tables'!$M$17</definedName>
    <definedName name="_xlchart.v1.2" hidden="1">'Pivot Tables'!$M$18:$M$24</definedName>
    <definedName name="Slicer_Month2">#N/A</definedName>
  </definedNames>
  <calcPr calcId="191029"/>
  <pivotCaches>
    <pivotCache cacheId="0" r:id="rId4"/>
    <pivotCache cacheId="1"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17" i="11" l="1"/>
  <c r="E18" i="11"/>
  <c r="E19" i="11"/>
  <c r="E20" i="11"/>
  <c r="E21" i="11"/>
  <c r="E22" i="11"/>
  <c r="E23" i="11"/>
  <c r="E24" i="11"/>
  <c r="E25" i="11"/>
  <c r="E26" i="11"/>
  <c r="E27" i="11"/>
  <c r="E28" i="11"/>
  <c r="E29" i="11"/>
  <c r="E30" i="11"/>
  <c r="E31" i="11"/>
  <c r="E32" i="11"/>
  <c r="I38" i="11"/>
  <c r="I39" i="11"/>
  <c r="I40" i="11"/>
  <c r="I41" i="11"/>
  <c r="I42" i="11"/>
  <c r="I43" i="11"/>
  <c r="I44" i="11"/>
  <c r="I45" i="11"/>
  <c r="I46" i="11"/>
  <c r="I47" i="11"/>
  <c r="I48" i="11"/>
  <c r="I37" i="11"/>
  <c r="S19" i="11"/>
  <c r="S20" i="11"/>
  <c r="S21" i="11"/>
  <c r="S22" i="11"/>
  <c r="S23" i="11"/>
  <c r="S24" i="11"/>
  <c r="S25" i="11"/>
  <c r="S26" i="11"/>
  <c r="S27" i="11"/>
  <c r="S28" i="11"/>
  <c r="S29" i="11"/>
  <c r="S18" i="11"/>
  <c r="S8" i="11"/>
  <c r="S7" i="11"/>
  <c r="L19" i="11"/>
  <c r="L20" i="11"/>
  <c r="L21" i="11"/>
  <c r="L22" i="11"/>
  <c r="L23" i="11"/>
  <c r="L24" i="11"/>
  <c r="L18" i="11"/>
  <c r="L9" i="11"/>
  <c r="L8" i="11"/>
  <c r="E7" i="11"/>
  <c r="E8" i="11"/>
  <c r="E9" i="11"/>
  <c r="E10" i="11"/>
  <c r="E11" i="11"/>
  <c r="E6" i="1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1" i="1"/>
  <c r="J492" i="1"/>
  <c r="J493" i="1"/>
  <c r="J494" i="1"/>
  <c r="J495" i="1"/>
  <c r="J496" i="1"/>
  <c r="J497" i="1"/>
  <c r="J498" i="1"/>
  <c r="J499" i="1"/>
  <c r="J500" i="1"/>
  <c r="J501" i="1"/>
  <c r="J502" i="1"/>
  <c r="J503" i="1"/>
  <c r="J504" i="1"/>
  <c r="J505" i="1"/>
  <c r="J506" i="1"/>
  <c r="J507" i="1"/>
  <c r="J508" i="1"/>
  <c r="J509" i="1"/>
  <c r="J510" i="1"/>
  <c r="J511" i="1"/>
  <c r="J512" i="1"/>
  <c r="J513" i="1"/>
  <c r="J514" i="1"/>
  <c r="J515" i="1"/>
  <c r="J516" i="1"/>
  <c r="J517" i="1"/>
  <c r="J518" i="1"/>
  <c r="J519" i="1"/>
  <c r="J520" i="1"/>
  <c r="J521" i="1"/>
  <c r="J522" i="1"/>
  <c r="J523" i="1"/>
  <c r="J524" i="1"/>
  <c r="J525" i="1"/>
  <c r="J526" i="1"/>
  <c r="J527" i="1"/>
  <c r="J528" i="1"/>
  <c r="J529" i="1"/>
  <c r="J530" i="1"/>
  <c r="J531" i="1"/>
  <c r="J532" i="1"/>
  <c r="J533" i="1"/>
  <c r="J534" i="1"/>
  <c r="J535" i="1"/>
  <c r="J536" i="1"/>
  <c r="J537" i="1"/>
  <c r="J538" i="1"/>
  <c r="J539" i="1"/>
  <c r="J540" i="1"/>
  <c r="J541" i="1"/>
  <c r="J542" i="1"/>
  <c r="J543" i="1"/>
  <c r="J544" i="1"/>
  <c r="J545" i="1"/>
  <c r="J546" i="1"/>
  <c r="J547" i="1"/>
  <c r="J548" i="1"/>
  <c r="J549" i="1"/>
  <c r="J550" i="1"/>
  <c r="J551" i="1"/>
  <c r="J552" i="1"/>
  <c r="J553" i="1"/>
  <c r="J554" i="1"/>
  <c r="J555" i="1"/>
  <c r="J556" i="1"/>
  <c r="J557" i="1"/>
  <c r="J558" i="1"/>
  <c r="J559" i="1"/>
  <c r="J560" i="1"/>
  <c r="J561" i="1"/>
  <c r="J562" i="1"/>
  <c r="J563" i="1"/>
  <c r="J564" i="1"/>
  <c r="J2" i="1"/>
  <c r="F19" i="11"/>
  <c r="F27" i="11"/>
  <c r="F29" i="11"/>
  <c r="F22" i="11"/>
  <c r="F26" i="11"/>
  <c r="F20" i="11"/>
  <c r="F28" i="11"/>
  <c r="F21" i="11"/>
  <c r="F30" i="11"/>
  <c r="F23" i="11"/>
  <c r="F31" i="11"/>
  <c r="F24" i="11"/>
  <c r="F32" i="11"/>
  <c r="F17" i="11"/>
  <c r="F25" i="11"/>
  <c r="F18" i="11"/>
  <c r="J38" i="11"/>
  <c r="J46" i="11"/>
  <c r="J45" i="11"/>
  <c r="J39" i="11"/>
  <c r="J47" i="11"/>
  <c r="J42" i="11"/>
  <c r="J43" i="11"/>
  <c r="J44" i="11"/>
  <c r="J40" i="11"/>
  <c r="J48" i="11"/>
  <c r="J41" i="11"/>
  <c r="J37" i="11"/>
  <c r="T7" i="11"/>
  <c r="T8" i="11"/>
  <c r="U19" i="11"/>
  <c r="U27" i="11"/>
  <c r="U20" i="11"/>
  <c r="U28" i="11"/>
  <c r="U21" i="11"/>
  <c r="U29" i="11"/>
  <c r="U22" i="11"/>
  <c r="U23" i="11"/>
  <c r="U24" i="11"/>
  <c r="U25" i="11"/>
  <c r="U26" i="11"/>
  <c r="U18" i="11"/>
  <c r="T23" i="11"/>
  <c r="T19" i="11"/>
  <c r="T21" i="11"/>
  <c r="T24" i="11"/>
  <c r="T27" i="11"/>
  <c r="T28" i="11"/>
  <c r="T22" i="11"/>
  <c r="T25" i="11"/>
  <c r="T26" i="11"/>
  <c r="T20" i="11"/>
  <c r="T29" i="11"/>
  <c r="T18" i="11"/>
  <c r="M21" i="11"/>
  <c r="F7" i="11"/>
  <c r="M9" i="11"/>
  <c r="F11" i="11"/>
  <c r="F8" i="11"/>
  <c r="F9" i="11"/>
  <c r="M19" i="11"/>
  <c r="F6" i="11"/>
  <c r="M22" i="11"/>
  <c r="M8" i="11"/>
  <c r="M20" i="11"/>
  <c r="M23" i="11"/>
  <c r="F10" i="11"/>
  <c r="M24" i="11"/>
  <c r="M18" i="11"/>
</calcChain>
</file>

<file path=xl/sharedStrings.xml><?xml version="1.0" encoding="utf-8"?>
<sst xmlns="http://schemas.openxmlformats.org/spreadsheetml/2006/main" count="2915" uniqueCount="80">
  <si>
    <t>Account</t>
  </si>
  <si>
    <t>Date</t>
  </si>
  <si>
    <t>Description</t>
  </si>
  <si>
    <t>Debit</t>
  </si>
  <si>
    <t>Credit</t>
  </si>
  <si>
    <t>Amount</t>
  </si>
  <si>
    <t>Sub-category</t>
  </si>
  <si>
    <t>Category</t>
  </si>
  <si>
    <t>Category Type</t>
  </si>
  <si>
    <t>Checking</t>
  </si>
  <si>
    <t>Salary</t>
  </si>
  <si>
    <t>Income</t>
  </si>
  <si>
    <t>Ground</t>
  </si>
  <si>
    <t>Coffee</t>
  </si>
  <si>
    <t>Dining Out</t>
  </si>
  <si>
    <t>Expense</t>
  </si>
  <si>
    <t>Estate Mgt.</t>
  </si>
  <si>
    <t>Rent</t>
  </si>
  <si>
    <t>Living Expenses</t>
  </si>
  <si>
    <t>Finance Co.</t>
  </si>
  <si>
    <t>Entertainment</t>
  </si>
  <si>
    <t>Transport</t>
  </si>
  <si>
    <t>Green's</t>
  </si>
  <si>
    <t>Groceries</t>
  </si>
  <si>
    <t>Elec. Co.</t>
  </si>
  <si>
    <t>Gas/Electrics</t>
  </si>
  <si>
    <t>Fuel. Co</t>
  </si>
  <si>
    <t>MV Fuel</t>
  </si>
  <si>
    <t>Event Cinemas</t>
  </si>
  <si>
    <t>Discretionary</t>
  </si>
  <si>
    <t>Fashionistas</t>
  </si>
  <si>
    <t>Clothes</t>
  </si>
  <si>
    <t>Joe's Grill</t>
  </si>
  <si>
    <t>Restaurant</t>
  </si>
  <si>
    <t>Taxi Co.</t>
  </si>
  <si>
    <t>Taxi</t>
  </si>
  <si>
    <t>Muscle Beach</t>
  </si>
  <si>
    <t>Gym</t>
  </si>
  <si>
    <t>Smile Dental</t>
  </si>
  <si>
    <t>Doctor</t>
  </si>
  <si>
    <t>Medical</t>
  </si>
  <si>
    <t>Phone Co.</t>
  </si>
  <si>
    <t>Phone</t>
  </si>
  <si>
    <t>Sam's Gifts</t>
  </si>
  <si>
    <t>Gifts</t>
  </si>
  <si>
    <t>Streaming Co.</t>
  </si>
  <si>
    <t>Pizza Pomodoro</t>
  </si>
  <si>
    <t>Golden Arches</t>
  </si>
  <si>
    <t>Worldvision</t>
  </si>
  <si>
    <t>Donation</t>
  </si>
  <si>
    <t>Charity</t>
  </si>
  <si>
    <t>Ted's Trainers</t>
  </si>
  <si>
    <t>Ticketek</t>
  </si>
  <si>
    <t>Global Fashion</t>
  </si>
  <si>
    <t>Village Medical</t>
  </si>
  <si>
    <t>Sports Co.</t>
  </si>
  <si>
    <t>Foodary</t>
  </si>
  <si>
    <t>BW Club</t>
  </si>
  <si>
    <t>Home Decorator</t>
  </si>
  <si>
    <t>Furnishings</t>
  </si>
  <si>
    <t>Fodary</t>
  </si>
  <si>
    <t>Month</t>
  </si>
  <si>
    <t>Sum of Debit</t>
  </si>
  <si>
    <t>Row Labels</t>
  </si>
  <si>
    <t>Grand Total</t>
  </si>
  <si>
    <t>Sum of Amount</t>
  </si>
  <si>
    <t>(All)</t>
  </si>
  <si>
    <t>Sum of Credit</t>
  </si>
  <si>
    <t>Savings</t>
  </si>
  <si>
    <t>ACME Pty Ltd</t>
  </si>
  <si>
    <t>Feb</t>
  </si>
  <si>
    <t>Reset</t>
  </si>
  <si>
    <t>Total Expense By Account</t>
  </si>
  <si>
    <t>Expense As per Month</t>
  </si>
  <si>
    <t>Sub Categories</t>
  </si>
  <si>
    <t>Month Income Vs Expense</t>
  </si>
  <si>
    <t>Expense By Category</t>
  </si>
  <si>
    <r>
      <t xml:space="preserve">                                                 </t>
    </r>
    <r>
      <rPr>
        <b/>
        <sz val="28"/>
        <color theme="1"/>
        <rFont val="Aptos Narrow"/>
        <family val="2"/>
        <scheme val="minor"/>
      </rPr>
      <t xml:space="preserve">     Income vs expense</t>
    </r>
  </si>
  <si>
    <t>Savings Per Month</t>
  </si>
  <si>
    <t>Expense By Subcategory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</si>
</sst>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6" x14ac:knownFonts="1">
    <font>
      <sz val="11"/>
      <color theme="1"/>
      <name val="Aptos Narrow"/>
      <family val="2"/>
      <scheme val="minor"/>
    </font>
    <font>
      <b/>
      <sz val="11"/>
      <color theme="0"/>
      <name val="Aptos Narrow"/>
      <family val="2"/>
      <scheme val="minor"/>
    </font>
    <font>
      <b/>
      <sz val="11"/>
      <color theme="1"/>
      <name val="Aptos Narrow"/>
      <family val="2"/>
      <scheme val="minor"/>
    </font>
    <font>
      <b/>
      <sz val="20"/>
      <color theme="1"/>
      <name val="Aptos Narrow"/>
      <family val="2"/>
      <scheme val="minor"/>
    </font>
    <font>
      <sz val="20"/>
      <color theme="1"/>
      <name val="Aptos Narrow"/>
      <family val="2"/>
      <scheme val="minor"/>
    </font>
    <font>
      <b/>
      <sz val="28"/>
      <color theme="1"/>
      <name val="Aptos Narrow"/>
      <family val="2"/>
      <scheme val="minor"/>
    </font>
  </fonts>
  <fills count="3">
    <fill>
      <patternFill patternType="none"/>
    </fill>
    <fill>
      <patternFill patternType="gray125"/>
    </fill>
    <fill>
      <patternFill patternType="solid">
        <fgColor theme="4"/>
        <bgColor indexed="64"/>
      </patternFill>
    </fill>
  </fills>
  <borders count="4">
    <border>
      <left/>
      <right/>
      <top/>
      <bottom/>
      <diagonal/>
    </border>
    <border>
      <left/>
      <right style="medium">
        <color theme="0"/>
      </right>
      <top/>
      <bottom style="medium">
        <color theme="0"/>
      </bottom>
      <diagonal/>
    </border>
    <border>
      <left/>
      <right/>
      <top/>
      <bottom style="medium">
        <color theme="0"/>
      </bottom>
      <diagonal/>
    </border>
    <border>
      <left style="medium">
        <color theme="0"/>
      </left>
      <right/>
      <top/>
      <bottom style="medium">
        <color theme="0"/>
      </bottom>
      <diagonal/>
    </border>
  </borders>
  <cellStyleXfs count="1">
    <xf numFmtId="0" fontId="0" fillId="0" borderId="0"/>
  </cellStyleXfs>
  <cellXfs count="13">
    <xf numFmtId="0" fontId="0" fillId="0" borderId="0" xfId="0"/>
    <xf numFmtId="14" fontId="0" fillId="0" borderId="0" xfId="0" applyNumberFormat="1"/>
    <xf numFmtId="0" fontId="0" fillId="0" borderId="0" xfId="0" pivotButton="1"/>
    <xf numFmtId="0" fontId="0" fillId="0" borderId="0" xfId="0" applyAlignment="1">
      <alignment horizontal="left"/>
    </xf>
    <xf numFmtId="14" fontId="1" fillId="2" borderId="1" xfId="0" applyNumberFormat="1" applyFont="1" applyFill="1" applyBorder="1"/>
    <xf numFmtId="0" fontId="1" fillId="2" borderId="2" xfId="0" applyFont="1" applyFill="1" applyBorder="1"/>
    <xf numFmtId="0" fontId="1" fillId="2" borderId="3" xfId="0" applyFont="1" applyFill="1" applyBorder="1"/>
    <xf numFmtId="0" fontId="2" fillId="0" borderId="0" xfId="0" applyFont="1"/>
    <xf numFmtId="0" fontId="3" fillId="0" borderId="0" xfId="0" applyFont="1"/>
    <xf numFmtId="0" fontId="4" fillId="0" borderId="0" xfId="0" applyFont="1"/>
    <xf numFmtId="0" fontId="5" fillId="0" borderId="0" xfId="0" applyFont="1"/>
    <xf numFmtId="0" fontId="0" fillId="0" borderId="0" xfId="0" applyNumberFormat="1"/>
    <xf numFmtId="0" fontId="3" fillId="0" borderId="0" xfId="0" applyFont="1" applyAlignment="1">
      <alignment horizontal="left"/>
    </xf>
  </cellXfs>
  <cellStyles count="1">
    <cellStyle name="Normal" xfId="0" builtinId="0"/>
  </cellStyles>
  <dxfs count="13">
    <dxf>
      <numFmt numFmtId="0" formatCode="General"/>
    </dxf>
    <dxf>
      <numFmt numFmtId="0" formatCode="General"/>
    </dxf>
    <dxf>
      <font>
        <name val="Calibri"/>
        <family val="2"/>
        <scheme val="none"/>
      </font>
      <fill>
        <patternFill>
          <bgColor rgb="FF4454A6"/>
        </patternFill>
      </fill>
    </dxf>
    <dxf>
      <font>
        <name val="Calibri"/>
        <family val="2"/>
        <scheme val="none"/>
      </font>
      <fill>
        <patternFill>
          <bgColor rgb="FF44546A"/>
        </patternFill>
      </fill>
    </dxf>
    <dxf>
      <font>
        <b val="0"/>
        <i val="0"/>
        <sz val="16"/>
        <color rgb="FFFFFFFF"/>
      </font>
      <fill>
        <patternFill>
          <bgColor rgb="FF0B3C5D"/>
        </patternFill>
      </fill>
      <border diagonalUp="0" diagonalDown="0">
        <left/>
        <right/>
        <top/>
        <bottom/>
        <vertical/>
        <horizontal/>
      </border>
    </dxf>
    <dxf>
      <font>
        <b val="0"/>
        <i val="0"/>
        <sz val="16"/>
        <color theme="0"/>
        <name val="Callibri"/>
      </font>
      <fill>
        <patternFill>
          <bgColor rgb="FF0B3C5D"/>
        </patternFill>
      </fill>
      <border diagonalUp="0" diagonalDown="0">
        <left style="thin">
          <color auto="1"/>
        </left>
        <right style="thin">
          <color auto="1"/>
        </right>
        <top style="thin">
          <color auto="1"/>
        </top>
        <bottom style="thin">
          <color auto="1"/>
        </bottom>
        <vertical/>
        <horizontal style="thin">
          <color auto="1"/>
        </horizontal>
      </border>
    </dxf>
    <dxf>
      <font>
        <b/>
        <i val="0"/>
        <sz val="24"/>
      </font>
    </dxf>
    <dxf>
      <font>
        <b/>
        <i val="0"/>
        <sz val="24"/>
        <color theme="0"/>
        <name val="Calibri"/>
        <family val="2"/>
        <scheme val="none"/>
      </font>
    </dxf>
    <dxf>
      <fill>
        <patternFill>
          <bgColor theme="3" tint="0.24994659260841701"/>
        </patternFill>
      </fill>
    </dxf>
    <dxf>
      <fill>
        <patternFill>
          <bgColor theme="4" tint="-0.24994659260841701"/>
        </patternFill>
      </fill>
    </dxf>
    <dxf>
      <fill>
        <patternFill>
          <bgColor theme="3" tint="0.499984740745262"/>
        </patternFill>
      </fill>
    </dxf>
    <dxf>
      <font>
        <name val="Calibri"/>
        <family val="2"/>
      </font>
      <fill>
        <patternFill>
          <bgColor theme="3" tint="0.24994659260841701"/>
        </patternFill>
      </fill>
    </dxf>
    <dxf>
      <font>
        <name val="Calibri"/>
        <family val="2"/>
        <scheme val="none"/>
      </font>
      <fill>
        <patternFill>
          <bgColor theme="3" tint="0.24994659260841701"/>
        </patternFill>
      </fill>
    </dxf>
  </dxfs>
  <tableStyles count="7" defaultTableStyle="TableStyleMedium2" defaultPivotStyle="PivotStyleLight16">
    <tableStyle name="fstyle" pivot="0" table="0" count="4" xr9:uid="{B278339A-2914-4F11-9502-4B56D1054431}">
      <tableStyleElement type="wholeTable" dxfId="12"/>
      <tableStyleElement type="headerRow" dxfId="11"/>
    </tableStyle>
    <tableStyle name="Slicer Style 1" pivot="0" table="0" count="2" xr9:uid="{D91F7968-99BF-4D69-9D2D-158DF51A0BB7}">
      <tableStyleElement type="wholeTable" dxfId="10"/>
    </tableStyle>
    <tableStyle name="Slicer Style 2" pivot="0" table="0" count="1" xr9:uid="{680DE5B4-A43F-4139-B080-D6BCF99FBF7B}">
      <tableStyleElement type="wholeTable" dxfId="9"/>
    </tableStyle>
    <tableStyle name="Slicer Style 3" pivot="0" table="0" count="1" xr9:uid="{512C282B-9D89-43E1-903C-81DC8BD05599}">
      <tableStyleElement type="wholeTable" dxfId="8"/>
    </tableStyle>
    <tableStyle name="Slicer Style 4" pivot="0" table="0" count="3" xr9:uid="{6285418D-526E-468D-AF7C-DE484BB55DE1}">
      <tableStyleElement type="wholeTable" dxfId="7"/>
      <tableStyleElement type="headerRow" dxfId="6"/>
    </tableStyle>
    <tableStyle name="Slicer Style 5" pivot="0" table="0" count="5" xr9:uid="{792E9490-FF45-45C3-AF2F-84A8C6A97479}">
      <tableStyleElement type="wholeTable" dxfId="5"/>
      <tableStyleElement type="headerRow" dxfId="4"/>
    </tableStyle>
    <tableStyle name="slicerstyle" pivot="0" table="0" count="5" xr9:uid="{6B8C781F-844A-4853-BCEB-A18AE7F9680A}">
      <tableStyleElement type="wholeTable" dxfId="3"/>
      <tableStyleElement type="headerRow" dxfId="2"/>
    </tableStyle>
  </tableStyles>
  <colors>
    <mruColors>
      <color rgb="FF92D050"/>
      <color rgb="FF0B3C5D"/>
      <color rgb="FF1ABC9C"/>
      <color rgb="FF00B8D9"/>
      <color rgb="FFFFFFFF"/>
      <color rgb="FFFF0000"/>
      <color rgb="FFCD5C5C"/>
      <color rgb="FF00B050"/>
      <color rgb="FF9DC3E6"/>
      <color rgb="FFA9D18E"/>
    </mruColors>
  </colors>
  <extLst>
    <ext xmlns:x14="http://schemas.microsoft.com/office/spreadsheetml/2009/9/main" uri="{46F421CA-312F-682f-3DD2-61675219B42D}">
      <x14:dxfs count="10">
        <dxf>
          <font>
            <name val="Calibri"/>
            <family val="2"/>
            <scheme val="none"/>
          </font>
          <fill>
            <patternFill>
              <bgColor rgb="FF44546A"/>
            </patternFill>
          </fill>
        </dxf>
        <dxf>
          <font>
            <name val="Calibri"/>
            <family val="2"/>
            <scheme val="none"/>
          </font>
          <fill>
            <patternFill patternType="solid">
              <bgColor rgb="FF44546A"/>
            </patternFill>
          </fill>
        </dxf>
        <dxf>
          <font>
            <name val="Calibri"/>
            <family val="2"/>
            <scheme val="none"/>
          </font>
          <fill>
            <patternFill>
              <bgColor rgb="FF44546A"/>
            </patternFill>
          </fill>
        </dxf>
        <dxf>
          <font>
            <sz val="16"/>
            <color theme="0"/>
            <name val="Callibri"/>
          </font>
          <fill>
            <patternFill>
              <bgColor rgb="FF0B3C5D"/>
            </patternFill>
          </fill>
          <border diagonalUp="0" diagonalDown="0">
            <left/>
            <right/>
            <top/>
            <bottom/>
            <vertical/>
            <horizontal/>
          </border>
        </dxf>
        <dxf>
          <font>
            <b val="0"/>
            <i val="0"/>
            <sz val="16"/>
            <color theme="0"/>
            <name val="Callibri"/>
          </font>
          <fill>
            <patternFill>
              <bgColor rgb="FF0B3C5D"/>
            </patternFill>
          </fill>
          <border diagonalUp="0" diagonalDown="0">
            <left/>
            <right/>
            <top/>
            <bottom/>
            <vertical/>
            <horizontal/>
          </border>
        </dxf>
        <dxf>
          <fill>
            <patternFill>
              <bgColor rgb="FF0B3C5D"/>
            </patternFill>
          </fill>
          <border diagonalUp="0" diagonalDown="0">
            <left/>
            <right/>
            <top/>
            <bottom/>
            <vertical/>
            <horizontal/>
          </border>
        </dxf>
        <dxf>
          <font>
            <name val="Callibri"/>
          </font>
        </dxf>
        <dxf>
          <fill>
            <patternFill>
              <bgColor theme="3" tint="0.499984740745262"/>
            </patternFill>
          </fill>
        </dxf>
        <dxf>
          <font>
            <name val="Calibri"/>
            <family val="2"/>
          </font>
          <fill>
            <patternFill>
              <bgColor theme="0"/>
            </patternFill>
          </fill>
        </dxf>
        <dxf>
          <font>
            <name val="Calibri"/>
            <family val="2"/>
            <scheme val="none"/>
          </font>
          <fill>
            <patternFill>
              <bgColor theme="0"/>
            </patternFill>
          </fill>
        </dxf>
      </x14:dxfs>
    </ext>
    <ext xmlns:x14="http://schemas.microsoft.com/office/spreadsheetml/2009/9/main" uri="{EB79DEF2-80B8-43e5-95BD-54CBDDF9020C}">
      <x14:slicerStyles defaultSlicerStyle="SlicerStyleLight1">
        <x14:slicerStyle name="fstyle">
          <x14:slicerStyleElements>
            <x14:slicerStyleElement type="selectedItemWithData" dxfId="9"/>
            <x14:slicerStyleElement type="selectedItemWithNoData" dxfId="8"/>
          </x14:slicerStyleElements>
        </x14:slicerStyle>
        <x14:slicerStyle name="Slicer Style 1">
          <x14:slicerStyleElements>
            <x14:slicerStyleElement type="selectedItemWithData" dxfId="7"/>
          </x14:slicerStyleElements>
        </x14:slicerStyle>
        <x14:slicerStyle name="Slicer Style 2"/>
        <x14:slicerStyle name="Slicer Style 3"/>
        <x14:slicerStyle name="Slicer Style 4">
          <x14:slicerStyleElements>
            <x14:slicerStyleElement type="selectedItemWithData" dxfId="6"/>
          </x14:slicerStyleElements>
        </x14:slicerStyle>
        <x14:slicerStyle name="Slicer Style 5">
          <x14:slicerStyleElements>
            <x14:slicerStyleElement type="unselectedItemWithData" dxfId="5"/>
            <x14:slicerStyleElement type="selectedItemWithData" dxfId="4"/>
            <x14:slicerStyleElement type="selectedItemWithNoData" dxfId="3"/>
          </x14:slicerStyleElements>
        </x14:slicerStyle>
        <x14:slicerStyle name="slicerstyle">
          <x14:slicerStyleElements>
            <x14:slicerStyleElement type="unselectedItemWithData" dxfId="2"/>
            <x14:slicerStyleElement type="selectedItemWithData" dxfId="1"/>
            <x14:slicerStyleElement type="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ustomXml" Target="../customXml/item1.xml"/><Relationship Id="rId5" Type="http://schemas.openxmlformats.org/officeDocument/2006/relationships/pivotCacheDefinition" Target="pivotCache/pivotCacheDefinition2.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4.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5.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r">
              <a:defRPr sz="2400" b="0" i="0" u="none" strike="noStrike" kern="1200" spc="0" baseline="0">
                <a:solidFill>
                  <a:schemeClr val="bg1"/>
                </a:solidFill>
                <a:latin typeface="+mn-lt"/>
                <a:ea typeface="+mn-ea"/>
                <a:cs typeface="+mn-cs"/>
              </a:defRPr>
            </a:pPr>
            <a:r>
              <a:rPr lang="en-IN" sz="2800" b="1">
                <a:solidFill>
                  <a:schemeClr val="bg1"/>
                </a:solidFill>
              </a:rPr>
              <a:t>Expense</a:t>
            </a:r>
            <a:r>
              <a:rPr lang="en-IN" sz="2800" b="1" baseline="0">
                <a:solidFill>
                  <a:schemeClr val="bg1"/>
                </a:solidFill>
              </a:rPr>
              <a:t> By Sub Categories</a:t>
            </a:r>
            <a:endParaRPr lang="en-IN" sz="2800" b="1">
              <a:solidFill>
                <a:schemeClr val="bg1"/>
              </a:solidFill>
            </a:endParaRPr>
          </a:p>
        </c:rich>
      </c:tx>
      <c:layout>
        <c:manualLayout>
          <c:xMode val="edge"/>
          <c:yMode val="edge"/>
          <c:x val="0.15307116740800378"/>
          <c:y val="8.0354097942998363E-3"/>
        </c:manualLayout>
      </c:layout>
      <c:overlay val="0"/>
      <c:spPr>
        <a:noFill/>
        <a:ln>
          <a:noFill/>
        </a:ln>
        <a:effectLst/>
      </c:spPr>
      <c:txPr>
        <a:bodyPr rot="0" spcFirstLastPara="1" vertOverflow="ellipsis" vert="horz" wrap="square" anchor="ctr" anchorCtr="1"/>
        <a:lstStyle/>
        <a:p>
          <a:pPr algn="r">
            <a:defRPr sz="2400" b="0" i="0" u="none" strike="noStrike" kern="1200" spc="0" baseline="0">
              <a:solidFill>
                <a:schemeClr val="bg1"/>
              </a:solidFill>
              <a:latin typeface="+mn-lt"/>
              <a:ea typeface="+mn-ea"/>
              <a:cs typeface="+mn-cs"/>
            </a:defRPr>
          </a:pPr>
          <a:endParaRPr lang="en-IN"/>
        </a:p>
      </c:txPr>
    </c:title>
    <c:autoTitleDeleted val="0"/>
    <c:plotArea>
      <c:layout>
        <c:manualLayout>
          <c:layoutTarget val="inner"/>
          <c:xMode val="edge"/>
          <c:yMode val="edge"/>
          <c:x val="0.18069269466316712"/>
          <c:y val="7.2599521955700644E-2"/>
          <c:w val="0.75430730533683288"/>
          <c:h val="0.90174773798534646"/>
        </c:manualLayout>
      </c:layout>
      <c:barChart>
        <c:barDir val="bar"/>
        <c:grouping val="clustered"/>
        <c:varyColors val="0"/>
        <c:ser>
          <c:idx val="0"/>
          <c:order val="0"/>
          <c:tx>
            <c:strRef>
              <c:f>'Pivot Tables'!$F$16</c:f>
              <c:strCache>
                <c:ptCount val="1"/>
                <c:pt idx="0">
                  <c:v>Debit</c:v>
                </c:pt>
              </c:strCache>
            </c:strRef>
          </c:tx>
          <c:spPr>
            <a:solidFill>
              <a:srgbClr val="FF0000"/>
            </a:solidFill>
            <a:ln>
              <a:solidFill>
                <a:srgbClr val="FF0000"/>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Tables'!$E$17:$E$32</c:f>
              <c:strCache>
                <c:ptCount val="16"/>
                <c:pt idx="0">
                  <c:v>Clothes</c:v>
                </c:pt>
                <c:pt idx="1">
                  <c:v>Coffee</c:v>
                </c:pt>
                <c:pt idx="2">
                  <c:v>Donation</c:v>
                </c:pt>
                <c:pt idx="3">
                  <c:v>Entertainment</c:v>
                </c:pt>
                <c:pt idx="4">
                  <c:v>Gas/Electrics</c:v>
                </c:pt>
                <c:pt idx="5">
                  <c:v>Gifts</c:v>
                </c:pt>
                <c:pt idx="6">
                  <c:v>Groceries</c:v>
                </c:pt>
                <c:pt idx="7">
                  <c:v>Gym</c:v>
                </c:pt>
                <c:pt idx="8">
                  <c:v>MV Fuel</c:v>
                </c:pt>
                <c:pt idx="9">
                  <c:v>Phone</c:v>
                </c:pt>
                <c:pt idx="10">
                  <c:v>Rent</c:v>
                </c:pt>
                <c:pt idx="11">
                  <c:v>Restaurant</c:v>
                </c:pt>
                <c:pt idx="12">
                  <c:v>Salary</c:v>
                </c:pt>
                <c:pt idx="13">
                  <c:v>Taxi</c:v>
                </c:pt>
                <c:pt idx="14">
                  <c:v>Grand Total</c:v>
                </c:pt>
                <c:pt idx="15">
                  <c:v>0</c:v>
                </c:pt>
              </c:strCache>
            </c:strRef>
          </c:cat>
          <c:val>
            <c:numRef>
              <c:f>'Pivot Tables'!$F$17:$F$32</c:f>
              <c:numCache>
                <c:formatCode>General</c:formatCode>
                <c:ptCount val="16"/>
                <c:pt idx="0">
                  <c:v>508</c:v>
                </c:pt>
                <c:pt idx="1">
                  <c:v>105</c:v>
                </c:pt>
                <c:pt idx="2">
                  <c:v>55</c:v>
                </c:pt>
                <c:pt idx="3">
                  <c:v>225.9</c:v>
                </c:pt>
                <c:pt idx="4">
                  <c:v>51.1</c:v>
                </c:pt>
                <c:pt idx="5">
                  <c:v>45.9</c:v>
                </c:pt>
                <c:pt idx="6">
                  <c:v>674.8</c:v>
                </c:pt>
                <c:pt idx="7">
                  <c:v>30</c:v>
                </c:pt>
                <c:pt idx="8">
                  <c:v>142.1</c:v>
                </c:pt>
                <c:pt idx="9">
                  <c:v>40</c:v>
                </c:pt>
                <c:pt idx="10">
                  <c:v>900</c:v>
                </c:pt>
                <c:pt idx="11">
                  <c:v>103.8</c:v>
                </c:pt>
                <c:pt idx="12">
                  <c:v>0</c:v>
                </c:pt>
                <c:pt idx="13">
                  <c:v>53</c:v>
                </c:pt>
                <c:pt idx="14">
                  <c:v>0</c:v>
                </c:pt>
                <c:pt idx="15">
                  <c:v>0</c:v>
                </c:pt>
              </c:numCache>
            </c:numRef>
          </c:val>
          <c:extLst>
            <c:ext xmlns:c16="http://schemas.microsoft.com/office/drawing/2014/chart" uri="{C3380CC4-5D6E-409C-BE32-E72D297353CC}">
              <c16:uniqueId val="{00000000-631E-412F-BBB7-F86CF47D65F0}"/>
            </c:ext>
          </c:extLst>
        </c:ser>
        <c:dLbls>
          <c:dLblPos val="outEnd"/>
          <c:showLegendKey val="0"/>
          <c:showVal val="1"/>
          <c:showCatName val="0"/>
          <c:showSerName val="0"/>
          <c:showPercent val="0"/>
          <c:showBubbleSize val="0"/>
        </c:dLbls>
        <c:gapWidth val="182"/>
        <c:axId val="85371264"/>
        <c:axId val="95880880"/>
      </c:barChart>
      <c:catAx>
        <c:axId val="853712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bg1"/>
                </a:solidFill>
                <a:latin typeface="+mn-lt"/>
                <a:ea typeface="+mn-ea"/>
                <a:cs typeface="+mn-cs"/>
              </a:defRPr>
            </a:pPr>
            <a:endParaRPr lang="en-US"/>
          </a:p>
        </c:txPr>
        <c:crossAx val="95880880"/>
        <c:crosses val="autoZero"/>
        <c:auto val="1"/>
        <c:lblAlgn val="ctr"/>
        <c:lblOffset val="100"/>
        <c:noMultiLvlLbl val="0"/>
      </c:catAx>
      <c:valAx>
        <c:axId val="9588088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3712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r>
              <a:rPr lang="en-IN" sz="2800" b="1" baseline="0">
                <a:solidFill>
                  <a:schemeClr val="bg1"/>
                </a:solidFill>
              </a:rPr>
              <a:t>Total Expense Through Account</a:t>
            </a:r>
            <a:endParaRPr lang="en-IN" sz="2800" b="1">
              <a:solidFill>
                <a:schemeClr val="bg1"/>
              </a:solidFill>
            </a:endParaRPr>
          </a:p>
        </c:rich>
      </c:tx>
      <c:layout>
        <c:manualLayout>
          <c:xMode val="edge"/>
          <c:yMode val="edge"/>
          <c:x val="0.12521116217776587"/>
          <c:y val="3.5866550757202707E-2"/>
        </c:manualLayout>
      </c:layout>
      <c:overlay val="0"/>
      <c:spPr>
        <a:noFill/>
        <a:ln>
          <a:noFill/>
        </a:ln>
        <a:effectLst/>
      </c:spPr>
      <c:txPr>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lotArea>
      <c:layout>
        <c:manualLayout>
          <c:layoutTarget val="inner"/>
          <c:xMode val="edge"/>
          <c:yMode val="edge"/>
          <c:x val="0.31388564819538495"/>
          <c:y val="0.28512270610703755"/>
          <c:w val="0.34487685914260718"/>
          <c:h val="0.57479476523767858"/>
        </c:manualLayout>
      </c:layout>
      <c:doughnutChart>
        <c:varyColors val="1"/>
        <c:ser>
          <c:idx val="0"/>
          <c:order val="0"/>
          <c:tx>
            <c:strRef>
              <c:f>'Pivot Tables'!$M$7</c:f>
              <c:strCache>
                <c:ptCount val="1"/>
                <c:pt idx="0">
                  <c:v>Debit</c:v>
                </c:pt>
              </c:strCache>
            </c:strRef>
          </c:tx>
          <c:dPt>
            <c:idx val="0"/>
            <c:bubble3D val="0"/>
            <c:spPr>
              <a:solidFill>
                <a:srgbClr val="00B0F0"/>
              </a:solidFill>
              <a:ln w="19050">
                <a:solidFill>
                  <a:schemeClr val="lt1"/>
                </a:solidFill>
              </a:ln>
              <a:effectLst/>
            </c:spPr>
            <c:extLst>
              <c:ext xmlns:c16="http://schemas.microsoft.com/office/drawing/2014/chart" uri="{C3380CC4-5D6E-409C-BE32-E72D297353CC}">
                <c16:uniqueId val="{00000001-68E7-4912-A4A2-B3F0863288E6}"/>
              </c:ext>
            </c:extLst>
          </c:dPt>
          <c:dPt>
            <c:idx val="1"/>
            <c:bubble3D val="0"/>
            <c:spPr>
              <a:solidFill>
                <a:schemeClr val="accent6"/>
              </a:solidFill>
              <a:ln w="19050">
                <a:solidFill>
                  <a:schemeClr val="lt1"/>
                </a:solidFill>
              </a:ln>
              <a:effectLst/>
            </c:spPr>
            <c:extLst>
              <c:ext xmlns:c16="http://schemas.microsoft.com/office/drawing/2014/chart" uri="{C3380CC4-5D6E-409C-BE32-E72D297353CC}">
                <c16:uniqueId val="{00000003-68E7-4912-A4A2-B3F0863288E6}"/>
              </c:ext>
            </c:extLst>
          </c:dPt>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Tables'!$L$8:$L$9</c:f>
              <c:strCache>
                <c:ptCount val="2"/>
                <c:pt idx="0">
                  <c:v>Checking</c:v>
                </c:pt>
                <c:pt idx="1">
                  <c:v>Credit</c:v>
                </c:pt>
              </c:strCache>
            </c:strRef>
          </c:cat>
          <c:val>
            <c:numRef>
              <c:f>'Pivot Tables'!$M$8:$M$9</c:f>
              <c:numCache>
                <c:formatCode>General</c:formatCode>
                <c:ptCount val="2"/>
                <c:pt idx="0">
                  <c:v>1226.0999999999999</c:v>
                </c:pt>
                <c:pt idx="1">
                  <c:v>1708.5000000000002</c:v>
                </c:pt>
              </c:numCache>
            </c:numRef>
          </c:val>
          <c:extLst>
            <c:ext xmlns:c16="http://schemas.microsoft.com/office/drawing/2014/chart" uri="{C3380CC4-5D6E-409C-BE32-E72D297353CC}">
              <c16:uniqueId val="{00000004-68E7-4912-A4A2-B3F0863288E6}"/>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b"/>
      <c:layout>
        <c:manualLayout>
          <c:xMode val="edge"/>
          <c:yMode val="edge"/>
          <c:x val="0.75722477002636712"/>
          <c:y val="0.43369739582832367"/>
          <c:w val="0.19312549337600757"/>
          <c:h val="0.16124391986505851"/>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IN" sz="3200">
                <a:solidFill>
                  <a:schemeClr val="bg1"/>
                </a:solidFill>
              </a:rPr>
              <a:t>Yearly</a:t>
            </a:r>
            <a:r>
              <a:rPr lang="en-IN" sz="3200" baseline="0">
                <a:solidFill>
                  <a:schemeClr val="bg1"/>
                </a:solidFill>
              </a:rPr>
              <a:t> Income Vs Expense</a:t>
            </a:r>
            <a:endParaRPr lang="en-IN" sz="3200">
              <a:solidFill>
                <a:schemeClr val="bg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IN"/>
        </a:p>
      </c:txPr>
    </c:title>
    <c:autoTitleDeleted val="0"/>
    <c:plotArea>
      <c:layout/>
      <c:barChart>
        <c:barDir val="bar"/>
        <c:grouping val="clustered"/>
        <c:varyColors val="0"/>
        <c:ser>
          <c:idx val="0"/>
          <c:order val="0"/>
          <c:spPr>
            <a:solidFill>
              <a:schemeClr val="accent1"/>
            </a:solidFill>
            <a:ln>
              <a:noFill/>
            </a:ln>
            <a:effectLst/>
          </c:spPr>
          <c:invertIfNegative val="0"/>
          <c:dPt>
            <c:idx val="0"/>
            <c:invertIfNegative val="0"/>
            <c:bubble3D val="0"/>
            <c:spPr>
              <a:solidFill>
                <a:srgbClr val="FF0000"/>
              </a:solidFill>
              <a:ln>
                <a:noFill/>
              </a:ln>
              <a:effectLst/>
            </c:spPr>
            <c:extLst>
              <c:ext xmlns:c16="http://schemas.microsoft.com/office/drawing/2014/chart" uri="{C3380CC4-5D6E-409C-BE32-E72D297353CC}">
                <c16:uniqueId val="{00000001-E352-4156-A106-589A0AE2F51D}"/>
              </c:ext>
            </c:extLst>
          </c:dPt>
          <c:dPt>
            <c:idx val="1"/>
            <c:invertIfNegative val="0"/>
            <c:bubble3D val="0"/>
            <c:spPr>
              <a:solidFill>
                <a:srgbClr val="92D050"/>
              </a:solidFill>
              <a:ln>
                <a:noFill/>
              </a:ln>
              <a:effectLst/>
            </c:spPr>
            <c:extLst>
              <c:ext xmlns:c16="http://schemas.microsoft.com/office/drawing/2014/chart" uri="{C3380CC4-5D6E-409C-BE32-E72D297353CC}">
                <c16:uniqueId val="{00000003-E352-4156-A106-589A0AE2F51D}"/>
              </c:ext>
            </c:extLst>
          </c:dPt>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Tables'!$S$7:$S$8</c:f>
              <c:strCache>
                <c:ptCount val="2"/>
                <c:pt idx="0">
                  <c:v>Expense</c:v>
                </c:pt>
                <c:pt idx="1">
                  <c:v>Income</c:v>
                </c:pt>
              </c:strCache>
            </c:strRef>
          </c:cat>
          <c:val>
            <c:numRef>
              <c:f>'Pivot Tables'!$T$7:$T$8</c:f>
              <c:numCache>
                <c:formatCode>General</c:formatCode>
                <c:ptCount val="2"/>
                <c:pt idx="0">
                  <c:v>-35274.999999999993</c:v>
                </c:pt>
                <c:pt idx="1">
                  <c:v>48000</c:v>
                </c:pt>
              </c:numCache>
            </c:numRef>
          </c:val>
          <c:extLst>
            <c:ext xmlns:c16="http://schemas.microsoft.com/office/drawing/2014/chart" uri="{C3380CC4-5D6E-409C-BE32-E72D297353CC}">
              <c16:uniqueId val="{00000004-E352-4156-A106-589A0AE2F51D}"/>
            </c:ext>
          </c:extLst>
        </c:ser>
        <c:dLbls>
          <c:showLegendKey val="0"/>
          <c:showVal val="0"/>
          <c:showCatName val="0"/>
          <c:showSerName val="0"/>
          <c:showPercent val="0"/>
          <c:showBubbleSize val="0"/>
        </c:dLbls>
        <c:gapWidth val="182"/>
        <c:axId val="80324207"/>
        <c:axId val="80323247"/>
      </c:barChart>
      <c:catAx>
        <c:axId val="8032420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bg1"/>
                </a:solidFill>
                <a:latin typeface="+mn-lt"/>
                <a:ea typeface="+mn-ea"/>
                <a:cs typeface="+mn-cs"/>
              </a:defRPr>
            </a:pPr>
            <a:endParaRPr lang="en-US"/>
          </a:p>
        </c:txPr>
        <c:crossAx val="80323247"/>
        <c:crosses val="autoZero"/>
        <c:auto val="1"/>
        <c:lblAlgn val="ctr"/>
        <c:lblOffset val="100"/>
        <c:noMultiLvlLbl val="0"/>
      </c:catAx>
      <c:valAx>
        <c:axId val="8032324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1" i="0" u="none" strike="noStrike" kern="1200" baseline="0">
                <a:solidFill>
                  <a:schemeClr val="bg1"/>
                </a:solidFill>
                <a:latin typeface="+mn-lt"/>
                <a:ea typeface="+mn-ea"/>
                <a:cs typeface="+mn-cs"/>
              </a:defRPr>
            </a:pPr>
            <a:endParaRPr lang="en-US"/>
          </a:p>
        </c:txPr>
        <c:crossAx val="80324207"/>
        <c:crosses val="autoZero"/>
        <c:crossBetween val="between"/>
      </c:valAx>
      <c:spPr>
        <a:noFill/>
        <a:ln w="25400">
          <a:no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800" b="0" i="0" u="none" strike="noStrike" kern="1200" spc="0" baseline="0">
                <a:solidFill>
                  <a:schemeClr val="tx1">
                    <a:lumMod val="65000"/>
                    <a:lumOff val="35000"/>
                  </a:schemeClr>
                </a:solidFill>
                <a:latin typeface="+mn-lt"/>
                <a:ea typeface="+mn-ea"/>
                <a:cs typeface="+mn-cs"/>
              </a:defRPr>
            </a:pPr>
            <a:r>
              <a:rPr lang="en-US" sz="2800">
                <a:solidFill>
                  <a:schemeClr val="bg1"/>
                </a:solidFill>
              </a:rPr>
              <a:t>Monthly Income Vs Expense</a:t>
            </a:r>
          </a:p>
          <a:p>
            <a:pPr>
              <a:defRPr sz="2800"/>
            </a:pPr>
            <a:r>
              <a:rPr lang="en-US" sz="2800"/>
              <a:t> </a:t>
            </a:r>
          </a:p>
        </c:rich>
      </c:tx>
      <c:overlay val="0"/>
      <c:spPr>
        <a:noFill/>
        <a:ln>
          <a:noFill/>
        </a:ln>
        <a:effectLst/>
      </c:spPr>
      <c:txPr>
        <a:bodyPr rot="0" spcFirstLastPara="1" vertOverflow="ellipsis" vert="horz" wrap="square" anchor="ctr" anchorCtr="1"/>
        <a:lstStyle/>
        <a:p>
          <a:pPr>
            <a:defRPr sz="2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'Pivot Tables'!$T$17</c:f>
              <c:strCache>
                <c:ptCount val="1"/>
                <c:pt idx="0">
                  <c:v>Income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Tables'!$S$18:$S$29</c:f>
              <c:strCache>
                <c:ptCount val="12"/>
                <c:pt idx="0">
                  <c:v>Feb</c:v>
                </c:pt>
                <c:pt idx="1">
                  <c:v>Grand Total</c:v>
                </c:pt>
                <c:pt idx="2">
                  <c:v>0</c:v>
                </c:pt>
                <c:pt idx="3">
                  <c:v>0</c:v>
                </c:pt>
                <c:pt idx="4">
                  <c:v>0</c:v>
                </c:pt>
                <c:pt idx="5">
                  <c:v>0</c:v>
                </c:pt>
                <c:pt idx="6">
                  <c:v>0</c:v>
                </c:pt>
                <c:pt idx="7">
                  <c:v>0</c:v>
                </c:pt>
                <c:pt idx="8">
                  <c:v>0</c:v>
                </c:pt>
                <c:pt idx="9">
                  <c:v>0</c:v>
                </c:pt>
                <c:pt idx="10">
                  <c:v>0</c:v>
                </c:pt>
                <c:pt idx="11">
                  <c:v>0</c:v>
                </c:pt>
              </c:strCache>
            </c:strRef>
          </c:cat>
          <c:val>
            <c:numRef>
              <c:f>'Pivot Tables'!$T$18:$T$29</c:f>
              <c:numCache>
                <c:formatCode>General</c:formatCode>
                <c:ptCount val="12"/>
                <c:pt idx="0">
                  <c:v>4000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0-76CA-4C1B-8024-1093CEF58680}"/>
            </c:ext>
          </c:extLst>
        </c:ser>
        <c:ser>
          <c:idx val="1"/>
          <c:order val="1"/>
          <c:tx>
            <c:strRef>
              <c:f>'Pivot Tables'!$U$17</c:f>
              <c:strCache>
                <c:ptCount val="1"/>
                <c:pt idx="0">
                  <c:v>Expense</c:v>
                </c:pt>
              </c:strCache>
            </c:strRef>
          </c:tx>
          <c:spPr>
            <a:solidFill>
              <a:srgbClr val="92D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Tables'!$S$18:$S$29</c:f>
              <c:strCache>
                <c:ptCount val="12"/>
                <c:pt idx="0">
                  <c:v>Feb</c:v>
                </c:pt>
                <c:pt idx="1">
                  <c:v>Grand Total</c:v>
                </c:pt>
                <c:pt idx="2">
                  <c:v>0</c:v>
                </c:pt>
                <c:pt idx="3">
                  <c:v>0</c:v>
                </c:pt>
                <c:pt idx="4">
                  <c:v>0</c:v>
                </c:pt>
                <c:pt idx="5">
                  <c:v>0</c:v>
                </c:pt>
                <c:pt idx="6">
                  <c:v>0</c:v>
                </c:pt>
                <c:pt idx="7">
                  <c:v>0</c:v>
                </c:pt>
                <c:pt idx="8">
                  <c:v>0</c:v>
                </c:pt>
                <c:pt idx="9">
                  <c:v>0</c:v>
                </c:pt>
                <c:pt idx="10">
                  <c:v>0</c:v>
                </c:pt>
                <c:pt idx="11">
                  <c:v>0</c:v>
                </c:pt>
              </c:strCache>
            </c:strRef>
          </c:cat>
          <c:val>
            <c:numRef>
              <c:f>'Pivot Tables'!$U$18:$U$29</c:f>
              <c:numCache>
                <c:formatCode>General</c:formatCode>
                <c:ptCount val="12"/>
                <c:pt idx="0">
                  <c:v>2934.6000000000004</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1-76CA-4C1B-8024-1093CEF58680}"/>
            </c:ext>
          </c:extLst>
        </c:ser>
        <c:dLbls>
          <c:dLblPos val="outEnd"/>
          <c:showLegendKey val="0"/>
          <c:showVal val="1"/>
          <c:showCatName val="0"/>
          <c:showSerName val="0"/>
          <c:showPercent val="0"/>
          <c:showBubbleSize val="0"/>
        </c:dLbls>
        <c:gapWidth val="219"/>
        <c:overlap val="-27"/>
        <c:axId val="1637625504"/>
        <c:axId val="1637625984"/>
      </c:barChart>
      <c:catAx>
        <c:axId val="1637625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bg1"/>
                </a:solidFill>
                <a:latin typeface="+mn-lt"/>
                <a:ea typeface="+mn-ea"/>
                <a:cs typeface="+mn-cs"/>
              </a:defRPr>
            </a:pPr>
            <a:endParaRPr lang="en-US"/>
          </a:p>
        </c:txPr>
        <c:crossAx val="1637625984"/>
        <c:crosses val="autoZero"/>
        <c:auto val="1"/>
        <c:lblAlgn val="ctr"/>
        <c:lblOffset val="100"/>
        <c:noMultiLvlLbl val="0"/>
      </c:catAx>
      <c:valAx>
        <c:axId val="163762598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bg1"/>
                </a:solidFill>
                <a:latin typeface="+mn-lt"/>
                <a:ea typeface="+mn-ea"/>
                <a:cs typeface="+mn-cs"/>
              </a:defRPr>
            </a:pPr>
            <a:endParaRPr lang="en-US"/>
          </a:p>
        </c:txPr>
        <c:crossAx val="163762550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800" b="1" i="0" u="none" strike="noStrike" kern="1200" spc="0" baseline="0">
                <a:solidFill>
                  <a:schemeClr val="bg1"/>
                </a:solidFill>
                <a:latin typeface="+mn-lt"/>
                <a:ea typeface="+mn-ea"/>
                <a:cs typeface="+mn-cs"/>
              </a:defRPr>
            </a:pPr>
            <a:r>
              <a:rPr lang="en-US" sz="2800" b="1">
                <a:solidFill>
                  <a:schemeClr val="bg1"/>
                </a:solidFill>
              </a:rPr>
              <a:t>Savings  Per</a:t>
            </a:r>
            <a:r>
              <a:rPr lang="en-US" sz="2800" b="1" baseline="0">
                <a:solidFill>
                  <a:schemeClr val="bg1"/>
                </a:solidFill>
              </a:rPr>
              <a:t> Month</a:t>
            </a:r>
            <a:endParaRPr lang="en-US" sz="2800" b="1">
              <a:solidFill>
                <a:schemeClr val="bg1"/>
              </a:solidFill>
            </a:endParaRPr>
          </a:p>
        </c:rich>
      </c:tx>
      <c:overlay val="0"/>
      <c:spPr>
        <a:noFill/>
        <a:ln>
          <a:noFill/>
        </a:ln>
        <a:effectLst/>
      </c:spPr>
      <c:txPr>
        <a:bodyPr rot="0" spcFirstLastPara="1" vertOverflow="ellipsis" vert="horz" wrap="square" anchor="ctr" anchorCtr="1"/>
        <a:lstStyle/>
        <a:p>
          <a:pPr>
            <a:defRPr sz="2800" b="1" i="0" u="none" strike="noStrike" kern="1200" spc="0" baseline="0">
              <a:solidFill>
                <a:schemeClr val="bg1"/>
              </a:solidFill>
              <a:latin typeface="+mn-lt"/>
              <a:ea typeface="+mn-ea"/>
              <a:cs typeface="+mn-cs"/>
            </a:defRPr>
          </a:pPr>
          <a:endParaRPr lang="en-US"/>
        </a:p>
      </c:txPr>
    </c:title>
    <c:autoTitleDeleted val="0"/>
    <c:plotArea>
      <c:layout/>
      <c:lineChart>
        <c:grouping val="standard"/>
        <c:varyColors val="0"/>
        <c:ser>
          <c:idx val="0"/>
          <c:order val="0"/>
          <c:tx>
            <c:strRef>
              <c:f>'Pivot Tables'!$J$36</c:f>
              <c:strCache>
                <c:ptCount val="1"/>
                <c:pt idx="0">
                  <c:v>Savings</c:v>
                </c:pt>
              </c:strCache>
            </c:strRef>
          </c:tx>
          <c:spPr>
            <a:ln w="28575" cap="rnd">
              <a:solidFill>
                <a:srgbClr val="00B050"/>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Tables'!$I$37:$I$48</c:f>
              <c:strCache>
                <c:ptCount val="12"/>
                <c:pt idx="0">
                  <c:v>Feb</c:v>
                </c:pt>
                <c:pt idx="1">
                  <c:v>Grand Total</c:v>
                </c:pt>
                <c:pt idx="2">
                  <c:v>0</c:v>
                </c:pt>
                <c:pt idx="3">
                  <c:v>0</c:v>
                </c:pt>
                <c:pt idx="4">
                  <c:v>0</c:v>
                </c:pt>
                <c:pt idx="5">
                  <c:v>0</c:v>
                </c:pt>
                <c:pt idx="6">
                  <c:v>0</c:v>
                </c:pt>
                <c:pt idx="7">
                  <c:v>0</c:v>
                </c:pt>
                <c:pt idx="8">
                  <c:v>0</c:v>
                </c:pt>
                <c:pt idx="9">
                  <c:v>0</c:v>
                </c:pt>
                <c:pt idx="10">
                  <c:v>0</c:v>
                </c:pt>
                <c:pt idx="11">
                  <c:v>0</c:v>
                </c:pt>
              </c:strCache>
            </c:strRef>
          </c:cat>
          <c:val>
            <c:numRef>
              <c:f>'Pivot Tables'!$J$37:$J$48</c:f>
              <c:numCache>
                <c:formatCode>General</c:formatCode>
                <c:ptCount val="12"/>
                <c:pt idx="0">
                  <c:v>1065.3999999999996</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0-8CD7-4037-AD37-F8E56984DE49}"/>
            </c:ext>
          </c:extLst>
        </c:ser>
        <c:dLbls>
          <c:dLblPos val="t"/>
          <c:showLegendKey val="0"/>
          <c:showVal val="1"/>
          <c:showCatName val="0"/>
          <c:showSerName val="0"/>
          <c:showPercent val="0"/>
          <c:showBubbleSize val="0"/>
        </c:dLbls>
        <c:smooth val="0"/>
        <c:axId val="1653126448"/>
        <c:axId val="1653127888"/>
      </c:lineChart>
      <c:catAx>
        <c:axId val="16531264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1" i="0" u="none" strike="noStrike" kern="1200" baseline="0">
                <a:solidFill>
                  <a:schemeClr val="bg1"/>
                </a:solidFill>
                <a:latin typeface="+mn-lt"/>
                <a:ea typeface="+mn-ea"/>
                <a:cs typeface="+mn-cs"/>
              </a:defRPr>
            </a:pPr>
            <a:endParaRPr lang="en-US"/>
          </a:p>
        </c:txPr>
        <c:crossAx val="1653127888"/>
        <c:crosses val="autoZero"/>
        <c:auto val="1"/>
        <c:lblAlgn val="ctr"/>
        <c:lblOffset val="100"/>
        <c:noMultiLvlLbl val="0"/>
      </c:catAx>
      <c:valAx>
        <c:axId val="165312788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bg1"/>
                </a:solidFill>
                <a:latin typeface="+mn-lt"/>
                <a:ea typeface="+mn-ea"/>
                <a:cs typeface="+mn-cs"/>
              </a:defRPr>
            </a:pPr>
            <a:endParaRPr lang="en-US"/>
          </a:p>
        </c:txPr>
        <c:crossAx val="1653126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
    <cx:plotArea>
      <cx:plotAreaRegion>
        <cx:plotSurface>
          <cx:spPr>
            <a:noFill/>
          </cx:spPr>
        </cx:plotSurface>
      </cx:plotAreaRegion>
    </cx:plotArea>
  </cx:chart>
  <cx:spPr>
    <a:noFill/>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_xlchart.v1.2</cx:f>
      </cx:numDim>
    </cx:data>
  </cx:chartData>
  <cx:chart>
    <cx:title pos="t" align="ctr" overlay="0">
      <cx:tx>
        <cx:txData>
          <cx:v>Total Expense  By Category</cx:v>
        </cx:txData>
      </cx:tx>
      <cx:txPr>
        <a:bodyPr spcFirstLastPara="1" vertOverflow="ellipsis" horzOverflow="overflow" wrap="square" lIns="0" tIns="0" rIns="0" bIns="0" anchor="ctr" anchorCtr="1"/>
        <a:lstStyle/>
        <a:p>
          <a:pPr algn="ctr" rtl="0">
            <a:defRPr sz="2800" b="1">
              <a:solidFill>
                <a:schemeClr val="bg1"/>
              </a:solidFill>
            </a:defRPr>
          </a:pPr>
          <a:r>
            <a:rPr lang="en-US" sz="2800" b="1" i="0" u="none" strike="noStrike" baseline="0">
              <a:solidFill>
                <a:schemeClr val="bg1"/>
              </a:solidFill>
              <a:latin typeface="Aptos Narrow" panose="02110004020202020204"/>
            </a:rPr>
            <a:t>Total Expense  By Category</a:t>
          </a:r>
        </a:p>
      </cx:txPr>
    </cx:title>
    <cx:plotArea>
      <cx:plotAreaRegion>
        <cx:series layoutId="waterfall" uniqueId="{4433EB2A-8AB9-446F-8134-40EB0388AEE9}">
          <cx:tx>
            <cx:txData>
              <cx:f>_xlchart.v1.1</cx:f>
              <cx:v>Debit</cx:v>
            </cx:txData>
          </cx:tx>
          <cx:spPr>
            <a:solidFill>
              <a:schemeClr val="accent2"/>
            </a:solidFill>
          </cx:spPr>
          <cx:dataLabels pos="outEnd">
            <cx:txPr>
              <a:bodyPr spcFirstLastPara="1" vertOverflow="ellipsis" horzOverflow="overflow" wrap="square" lIns="0" tIns="0" rIns="0" bIns="0" anchor="ctr" anchorCtr="1"/>
              <a:lstStyle/>
              <a:p>
                <a:pPr algn="ctr" rtl="0">
                  <a:defRPr sz="1400">
                    <a:solidFill>
                      <a:schemeClr val="bg1"/>
                    </a:solidFill>
                  </a:defRPr>
                </a:pPr>
                <a:endParaRPr lang="en-US" sz="1400" b="0" i="0" u="none" strike="noStrike" baseline="0">
                  <a:solidFill>
                    <a:schemeClr val="bg1"/>
                  </a:solidFill>
                  <a:latin typeface="Aptos Narrow" panose="02110004020202020204"/>
                </a:endParaRPr>
              </a:p>
            </cx:txPr>
            <cx:visibility seriesName="0" categoryName="0" value="1"/>
          </cx:dataLabels>
          <cx:dataId val="0"/>
          <cx:layoutPr>
            <cx:subtotals/>
          </cx:layoutPr>
        </cx:series>
      </cx:plotAreaRegion>
      <cx:axis id="0">
        <cx:catScaling gapWidth="0.5"/>
        <cx:tickLabels/>
        <cx:txPr>
          <a:bodyPr spcFirstLastPara="1" vertOverflow="ellipsis" horzOverflow="overflow" wrap="square" lIns="0" tIns="0" rIns="0" bIns="0" anchor="ctr" anchorCtr="1"/>
          <a:lstStyle/>
          <a:p>
            <a:pPr algn="ctr" rtl="0">
              <a:defRPr sz="1400">
                <a:solidFill>
                  <a:schemeClr val="bg1"/>
                </a:solidFill>
              </a:defRPr>
            </a:pPr>
            <a:endParaRPr lang="en-US" sz="1400" b="0" i="0" u="none" strike="noStrike" baseline="0">
              <a:solidFill>
                <a:schemeClr val="bg1"/>
              </a:solidFill>
              <a:latin typeface="Aptos Narrow" panose="02110004020202020204"/>
            </a:endParaRPr>
          </a:p>
        </cx:txPr>
      </cx:axis>
      <cx:axis id="1">
        <cx:valScaling/>
        <cx:tickLabels/>
        <cx:txPr>
          <a:bodyPr spcFirstLastPara="1" vertOverflow="ellipsis" horzOverflow="overflow" wrap="square" lIns="0" tIns="0" rIns="0" bIns="0" anchor="ctr" anchorCtr="1"/>
          <a:lstStyle/>
          <a:p>
            <a:pPr algn="ctr" rtl="0">
              <a:defRPr sz="1400">
                <a:solidFill>
                  <a:schemeClr val="bg1"/>
                </a:solidFill>
              </a:defRPr>
            </a:pPr>
            <a:endParaRPr lang="en-US" sz="1400" b="0" i="0" u="none" strike="noStrike" baseline="0">
              <a:solidFill>
                <a:schemeClr val="bg1"/>
              </a:solidFill>
              <a:latin typeface="Aptos Narrow" panose="02110004020202020204"/>
            </a:endParaRPr>
          </a:p>
        </cx:txPr>
      </cx:axis>
    </cx:plotArea>
  </cx:chart>
  <cx:spPr>
    <a:noFill/>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2.xml"/><Relationship Id="rId13" Type="http://schemas.openxmlformats.org/officeDocument/2006/relationships/image" Target="../media/image9.png"/><Relationship Id="rId3" Type="http://schemas.openxmlformats.org/officeDocument/2006/relationships/image" Target="../media/image2.emf"/><Relationship Id="rId7" Type="http://schemas.openxmlformats.org/officeDocument/2006/relationships/chart" Target="../charts/chart1.xml"/><Relationship Id="rId12" Type="http://schemas.openxmlformats.org/officeDocument/2006/relationships/image" Target="../media/image8.png"/><Relationship Id="rId17" Type="http://schemas.openxmlformats.org/officeDocument/2006/relationships/chart" Target="../charts/chart5.xml"/><Relationship Id="rId2" Type="http://schemas.openxmlformats.org/officeDocument/2006/relationships/image" Target="../media/image1.emf"/><Relationship Id="rId16" Type="http://schemas.openxmlformats.org/officeDocument/2006/relationships/chart" Target="../charts/chart4.xml"/><Relationship Id="rId1" Type="http://schemas.microsoft.com/office/2014/relationships/chartEx" Target="../charts/chartEx1.xml"/><Relationship Id="rId6" Type="http://schemas.openxmlformats.org/officeDocument/2006/relationships/image" Target="../media/image5.png"/><Relationship Id="rId11" Type="http://schemas.openxmlformats.org/officeDocument/2006/relationships/image" Target="../media/image7.png"/><Relationship Id="rId5" Type="http://schemas.openxmlformats.org/officeDocument/2006/relationships/image" Target="../media/image4.png"/><Relationship Id="rId15" Type="http://schemas.openxmlformats.org/officeDocument/2006/relationships/chart" Target="../charts/chart3.xml"/><Relationship Id="rId10" Type="http://schemas.openxmlformats.org/officeDocument/2006/relationships/image" Target="../media/image6.emf"/><Relationship Id="rId4" Type="http://schemas.openxmlformats.org/officeDocument/2006/relationships/image" Target="../media/image3.png"/><Relationship Id="rId9" Type="http://schemas.microsoft.com/office/2014/relationships/chartEx" Target="../charts/chartEx2.xml"/><Relationship Id="rId14" Type="http://schemas.openxmlformats.org/officeDocument/2006/relationships/image" Target="../media/image10.png"/></Relationships>
</file>

<file path=xl/drawings/drawing1.xml><?xml version="1.0" encoding="utf-8"?>
<xdr:wsDr xmlns:xdr="http://schemas.openxmlformats.org/drawingml/2006/spreadsheetDrawing" xmlns:a="http://schemas.openxmlformats.org/drawingml/2006/main">
  <xdr:twoCellAnchor>
    <xdr:from>
      <xdr:col>0</xdr:col>
      <xdr:colOff>173181</xdr:colOff>
      <xdr:row>7</xdr:row>
      <xdr:rowOff>120864</xdr:rowOff>
    </xdr:from>
    <xdr:to>
      <xdr:col>56</xdr:col>
      <xdr:colOff>344142</xdr:colOff>
      <xdr:row>83</xdr:row>
      <xdr:rowOff>161636</xdr:rowOff>
    </xdr:to>
    <xdr:sp macro="" textlink="">
      <xdr:nvSpPr>
        <xdr:cNvPr id="3" name="Rectangle: Rounded Corners 2">
          <a:extLst>
            <a:ext uri="{FF2B5EF4-FFF2-40B4-BE49-F238E27FC236}">
              <a16:creationId xmlns:a16="http://schemas.microsoft.com/office/drawing/2014/main" id="{7B35F6BC-671B-4775-DBFE-8F67D05669B9}"/>
            </a:ext>
          </a:extLst>
        </xdr:cNvPr>
        <xdr:cNvSpPr/>
      </xdr:nvSpPr>
      <xdr:spPr>
        <a:xfrm>
          <a:off x="173181" y="1413955"/>
          <a:ext cx="34437870" cy="14980590"/>
        </a:xfrm>
        <a:prstGeom prst="roundRect">
          <a:avLst>
            <a:gd name="adj" fmla="val 260"/>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b="1">
            <a:solidFill>
              <a:schemeClr val="bg1"/>
            </a:solidFill>
            <a:latin typeface="+mn-lt"/>
            <a:ea typeface="+mn-ea"/>
            <a:cs typeface="+mn-cs"/>
          </a:endParaRPr>
        </a:p>
      </xdr:txBody>
    </xdr:sp>
    <xdr:clientData/>
  </xdr:twoCellAnchor>
  <xdr:twoCellAnchor>
    <xdr:from>
      <xdr:col>0</xdr:col>
      <xdr:colOff>60960</xdr:colOff>
      <xdr:row>0</xdr:row>
      <xdr:rowOff>53339</xdr:rowOff>
    </xdr:from>
    <xdr:to>
      <xdr:col>9</xdr:col>
      <xdr:colOff>102577</xdr:colOff>
      <xdr:row>17</xdr:row>
      <xdr:rowOff>117229</xdr:rowOff>
    </xdr:to>
    <xdr:sp macro="" textlink="">
      <xdr:nvSpPr>
        <xdr:cNvPr id="5" name="Rectangle: Rounded Corners 4">
          <a:extLst>
            <a:ext uri="{FF2B5EF4-FFF2-40B4-BE49-F238E27FC236}">
              <a16:creationId xmlns:a16="http://schemas.microsoft.com/office/drawing/2014/main" id="{70A8583E-034C-B176-C768-C93DBA9F9D4E}"/>
            </a:ext>
          </a:extLst>
        </xdr:cNvPr>
        <xdr:cNvSpPr/>
      </xdr:nvSpPr>
      <xdr:spPr>
        <a:xfrm>
          <a:off x="60960" y="53339"/>
          <a:ext cx="5580771" cy="3053275"/>
        </a:xfrm>
        <a:prstGeom prst="roundRect">
          <a:avLst>
            <a:gd name="adj" fmla="val 0"/>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b="1">
            <a:solidFill>
              <a:schemeClr val="bg1"/>
            </a:solidFill>
          </a:endParaRPr>
        </a:p>
      </xdr:txBody>
    </xdr:sp>
    <xdr:clientData/>
  </xdr:twoCellAnchor>
  <xdr:twoCellAnchor>
    <xdr:from>
      <xdr:col>9</xdr:col>
      <xdr:colOff>291318</xdr:colOff>
      <xdr:row>0</xdr:row>
      <xdr:rowOff>134229</xdr:rowOff>
    </xdr:from>
    <xdr:to>
      <xdr:col>33</xdr:col>
      <xdr:colOff>454269</xdr:colOff>
      <xdr:row>8</xdr:row>
      <xdr:rowOff>102577</xdr:rowOff>
    </xdr:to>
    <xdr:sp macro="" textlink="">
      <xdr:nvSpPr>
        <xdr:cNvPr id="7" name="Rectangle: Rounded Corners 6">
          <a:extLst>
            <a:ext uri="{FF2B5EF4-FFF2-40B4-BE49-F238E27FC236}">
              <a16:creationId xmlns:a16="http://schemas.microsoft.com/office/drawing/2014/main" id="{85D2E10F-D86B-0090-2F1B-C1ACDAC474F1}"/>
            </a:ext>
          </a:extLst>
        </xdr:cNvPr>
        <xdr:cNvSpPr/>
      </xdr:nvSpPr>
      <xdr:spPr>
        <a:xfrm>
          <a:off x="5830472" y="134229"/>
          <a:ext cx="14934028" cy="1375117"/>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a:endParaRPr lang="en-IN" sz="1100" b="1">
            <a:solidFill>
              <a:schemeClr val="bg1"/>
            </a:solidFill>
          </a:endParaRPr>
        </a:p>
      </xdr:txBody>
    </xdr:sp>
    <xdr:clientData/>
  </xdr:twoCellAnchor>
  <xdr:twoCellAnchor>
    <xdr:from>
      <xdr:col>10</xdr:col>
      <xdr:colOff>253217</xdr:colOff>
      <xdr:row>1</xdr:row>
      <xdr:rowOff>79131</xdr:rowOff>
    </xdr:from>
    <xdr:to>
      <xdr:col>33</xdr:col>
      <xdr:colOff>234460</xdr:colOff>
      <xdr:row>8</xdr:row>
      <xdr:rowOff>14654</xdr:rowOff>
    </xdr:to>
    <xdr:sp macro="" textlink="">
      <xdr:nvSpPr>
        <xdr:cNvPr id="2" name="TextBox 1">
          <a:extLst>
            <a:ext uri="{FF2B5EF4-FFF2-40B4-BE49-F238E27FC236}">
              <a16:creationId xmlns:a16="http://schemas.microsoft.com/office/drawing/2014/main" id="{4799641D-A670-8A31-0EEB-85DD18789450}"/>
            </a:ext>
          </a:extLst>
        </xdr:cNvPr>
        <xdr:cNvSpPr txBox="1"/>
      </xdr:nvSpPr>
      <xdr:spPr>
        <a:xfrm>
          <a:off x="6407832" y="254977"/>
          <a:ext cx="14136859" cy="1166446"/>
        </a:xfrm>
        <a:prstGeom prst="rect">
          <a:avLst/>
        </a:prstGeom>
        <a:noFill/>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IN" sz="6600" b="1">
              <a:solidFill>
                <a:schemeClr val="bg1"/>
              </a:solidFill>
              <a:latin typeface="+mn-lt"/>
              <a:ea typeface="+mn-ea"/>
              <a:cs typeface="+mn-cs"/>
            </a:rPr>
            <a:t>              FINANACIAL DATA DASHBOARD</a:t>
          </a:r>
        </a:p>
      </xdr:txBody>
    </xdr:sp>
    <xdr:clientData/>
  </xdr:twoCellAnchor>
  <xdr:twoCellAnchor>
    <xdr:from>
      <xdr:col>14</xdr:col>
      <xdr:colOff>402771</xdr:colOff>
      <xdr:row>21</xdr:row>
      <xdr:rowOff>38100</xdr:rowOff>
    </xdr:from>
    <xdr:to>
      <xdr:col>14</xdr:col>
      <xdr:colOff>480059</xdr:colOff>
      <xdr:row>21</xdr:row>
      <xdr:rowOff>83819</xdr:rowOff>
    </xdr:to>
    <mc:AlternateContent xmlns:mc="http://schemas.openxmlformats.org/markup-compatibility/2006">
      <mc:Choice xmlns:cx1="http://schemas.microsoft.com/office/drawing/2015/9/8/chartex" Requires="cx1">
        <xdr:graphicFrame macro="">
          <xdr:nvGraphicFramePr>
            <xdr:cNvPr id="72" name="Chart 71">
              <a:extLst>
                <a:ext uri="{FF2B5EF4-FFF2-40B4-BE49-F238E27FC236}">
                  <a16:creationId xmlns:a16="http://schemas.microsoft.com/office/drawing/2014/main" id="{2EFFDD3C-190B-48AF-80D1-151CE669964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8937171" y="3878580"/>
              <a:ext cx="77288" cy="45719"/>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12</xdr:col>
      <xdr:colOff>0</xdr:colOff>
      <xdr:row>37</xdr:row>
      <xdr:rowOff>0</xdr:rowOff>
    </xdr:from>
    <xdr:to>
      <xdr:col>13</xdr:col>
      <xdr:colOff>7620</xdr:colOff>
      <xdr:row>38</xdr:row>
      <xdr:rowOff>7620</xdr:rowOff>
    </xdr:to>
    <xdr:pic>
      <xdr:nvPicPr>
        <xdr:cNvPr id="20" name="Picture 19">
          <a:extLst>
            <a:ext uri="{FF2B5EF4-FFF2-40B4-BE49-F238E27FC236}">
              <a16:creationId xmlns:a16="http://schemas.microsoft.com/office/drawing/2014/main" id="{6988DFE4-88D6-7104-0D76-B14EE39B25AF}"/>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315200" y="6766560"/>
          <a:ext cx="617220"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28</xdr:col>
      <xdr:colOff>0</xdr:colOff>
      <xdr:row>26</xdr:row>
      <xdr:rowOff>0</xdr:rowOff>
    </xdr:from>
    <xdr:to>
      <xdr:col>29</xdr:col>
      <xdr:colOff>7620</xdr:colOff>
      <xdr:row>27</xdr:row>
      <xdr:rowOff>7620</xdr:rowOff>
    </xdr:to>
    <xdr:pic>
      <xdr:nvPicPr>
        <xdr:cNvPr id="35" name="Picture 34">
          <a:extLst>
            <a:ext uri="{FF2B5EF4-FFF2-40B4-BE49-F238E27FC236}">
              <a16:creationId xmlns:a16="http://schemas.microsoft.com/office/drawing/2014/main" id="{4DEA9403-E273-C0C8-FA6D-6FA7199B2A68}"/>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068800" y="4754880"/>
          <a:ext cx="617220"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10</xdr:col>
      <xdr:colOff>208197</xdr:colOff>
      <xdr:row>8</xdr:row>
      <xdr:rowOff>155608</xdr:rowOff>
    </xdr:from>
    <xdr:to>
      <xdr:col>15</xdr:col>
      <xdr:colOff>405948</xdr:colOff>
      <xdr:row>17</xdr:row>
      <xdr:rowOff>126887</xdr:rowOff>
    </xdr:to>
    <xdr:sp macro="" textlink="#REF!">
      <xdr:nvSpPr>
        <xdr:cNvPr id="63" name="Rectangle: Rounded Corners 62">
          <a:extLst>
            <a:ext uri="{FF2B5EF4-FFF2-40B4-BE49-F238E27FC236}">
              <a16:creationId xmlns:a16="http://schemas.microsoft.com/office/drawing/2014/main" id="{A19F4FF8-508C-4756-A38B-613B827D8DB9}"/>
            </a:ext>
          </a:extLst>
        </xdr:cNvPr>
        <xdr:cNvSpPr/>
      </xdr:nvSpPr>
      <xdr:spPr>
        <a:xfrm>
          <a:off x="6246688" y="1650853"/>
          <a:ext cx="3216996" cy="165343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400" b="1" i="0" u="none" strike="noStrike" baseline="0">
              <a:solidFill>
                <a:schemeClr val="bg1"/>
              </a:solidFill>
              <a:latin typeface="Aptos Narrow"/>
              <a:ea typeface="+mn-ea"/>
              <a:cs typeface="+mn-cs"/>
            </a:rPr>
            <a:t>		Dinning</a:t>
          </a:r>
        </a:p>
        <a:p>
          <a:pPr algn="ctr"/>
          <a:r>
            <a:rPr lang="en-US" sz="2400" b="1" i="0" u="none" strike="noStrike" baseline="0">
              <a:solidFill>
                <a:schemeClr val="bg1"/>
              </a:solidFill>
              <a:latin typeface="Aptos Narrow"/>
              <a:ea typeface="+mn-ea"/>
              <a:cs typeface="+mn-cs"/>
            </a:rPr>
            <a:t>                               </a:t>
          </a:r>
          <a:fld id="{A20C6BF1-A880-4169-AEBA-11A010D1F025}" type="TxLink">
            <a:rPr lang="en-US" sz="2400" b="1" i="0" u="none" strike="noStrike" baseline="0">
              <a:solidFill>
                <a:schemeClr val="bg1"/>
              </a:solidFill>
              <a:latin typeface="Aptos Narrow"/>
              <a:ea typeface="+mn-ea"/>
              <a:cs typeface="+mn-cs"/>
            </a:rPr>
            <a:pPr algn="ctr"/>
            <a:t>2842.9</a:t>
          </a:fld>
          <a:endParaRPr lang="en-IN" sz="2400" b="1">
            <a:solidFill>
              <a:schemeClr val="bg1"/>
            </a:solidFill>
            <a:latin typeface="+mn-lt"/>
            <a:ea typeface="+mn-ea"/>
            <a:cs typeface="+mn-cs"/>
          </a:endParaRPr>
        </a:p>
      </xdr:txBody>
    </xdr:sp>
    <xdr:clientData/>
  </xdr:twoCellAnchor>
  <xdr:twoCellAnchor editAs="oneCell">
    <xdr:from>
      <xdr:col>10</xdr:col>
      <xdr:colOff>441550</xdr:colOff>
      <xdr:row>9</xdr:row>
      <xdr:rowOff>45067</xdr:rowOff>
    </xdr:from>
    <xdr:to>
      <xdr:col>12</xdr:col>
      <xdr:colOff>441550</xdr:colOff>
      <xdr:row>16</xdr:row>
      <xdr:rowOff>118337</xdr:rowOff>
    </xdr:to>
    <xdr:pic>
      <xdr:nvPicPr>
        <xdr:cNvPr id="65" name="Picture 64">
          <a:extLst>
            <a:ext uri="{FF2B5EF4-FFF2-40B4-BE49-F238E27FC236}">
              <a16:creationId xmlns:a16="http://schemas.microsoft.com/office/drawing/2014/main" id="{96DDC004-5C18-49DC-AE54-0836D9F74517}"/>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6480041" y="1727218"/>
          <a:ext cx="1207698" cy="1381610"/>
        </a:xfrm>
        <a:prstGeom prst="rect">
          <a:avLst/>
        </a:prstGeom>
      </xdr:spPr>
    </xdr:pic>
    <xdr:clientData/>
  </xdr:twoCellAnchor>
  <xdr:twoCellAnchor>
    <xdr:from>
      <xdr:col>16</xdr:col>
      <xdr:colOff>470580</xdr:colOff>
      <xdr:row>8</xdr:row>
      <xdr:rowOff>74929</xdr:rowOff>
    </xdr:from>
    <xdr:to>
      <xdr:col>22</xdr:col>
      <xdr:colOff>52870</xdr:colOff>
      <xdr:row>17</xdr:row>
      <xdr:rowOff>46208</xdr:rowOff>
    </xdr:to>
    <xdr:sp macro="" textlink="#REF!">
      <xdr:nvSpPr>
        <xdr:cNvPr id="67" name="Rectangle: Rounded Corners 66">
          <a:extLst>
            <a:ext uri="{FF2B5EF4-FFF2-40B4-BE49-F238E27FC236}">
              <a16:creationId xmlns:a16="http://schemas.microsoft.com/office/drawing/2014/main" id="{2516EB7A-54DE-4F10-97B7-A4753170F31D}"/>
            </a:ext>
          </a:extLst>
        </xdr:cNvPr>
        <xdr:cNvSpPr/>
      </xdr:nvSpPr>
      <xdr:spPr>
        <a:xfrm>
          <a:off x="10132165" y="1570174"/>
          <a:ext cx="3205384" cy="165343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400" b="1" i="0" u="none" strike="noStrike" baseline="0">
              <a:solidFill>
                <a:schemeClr val="bg1"/>
              </a:solidFill>
              <a:latin typeface="Aptos Narrow"/>
              <a:ea typeface="+mn-ea"/>
              <a:cs typeface="+mn-cs"/>
            </a:rPr>
            <a:t>                     Living                                	     Expense</a:t>
          </a:r>
        </a:p>
        <a:p>
          <a:pPr algn="ctr"/>
          <a:r>
            <a:rPr lang="en-US" sz="2400" b="1" i="0" u="none" strike="noStrike" baseline="0">
              <a:solidFill>
                <a:schemeClr val="bg1"/>
              </a:solidFill>
              <a:latin typeface="Aptos Narrow"/>
              <a:ea typeface="+mn-ea"/>
              <a:cs typeface="+mn-cs"/>
            </a:rPr>
            <a:t>                   </a:t>
          </a:r>
          <a:fld id="{FBE6BBB4-0180-4D88-ABEB-381059B9E49A}" type="TxLink">
            <a:rPr lang="en-US" sz="2400" b="1" i="0" u="none" strike="noStrike" baseline="0">
              <a:solidFill>
                <a:schemeClr val="bg1"/>
              </a:solidFill>
              <a:latin typeface="Aptos Narrow"/>
              <a:ea typeface="+mn-ea"/>
              <a:cs typeface="+mn-cs"/>
            </a:rPr>
            <a:pPr algn="ctr"/>
            <a:t>19441.8</a:t>
          </a:fld>
          <a:endParaRPr lang="en-IN" sz="2400" b="1">
            <a:solidFill>
              <a:schemeClr val="bg1"/>
            </a:solidFill>
            <a:latin typeface="+mn-lt"/>
            <a:ea typeface="+mn-ea"/>
            <a:cs typeface="+mn-cs"/>
          </a:endParaRPr>
        </a:p>
      </xdr:txBody>
    </xdr:sp>
    <xdr:clientData/>
  </xdr:twoCellAnchor>
  <xdr:twoCellAnchor editAs="oneCell">
    <xdr:from>
      <xdr:col>16</xdr:col>
      <xdr:colOff>456480</xdr:colOff>
      <xdr:row>8</xdr:row>
      <xdr:rowOff>158982</xdr:rowOff>
    </xdr:from>
    <xdr:to>
      <xdr:col>18</xdr:col>
      <xdr:colOff>576753</xdr:colOff>
      <xdr:row>16</xdr:row>
      <xdr:rowOff>47072</xdr:rowOff>
    </xdr:to>
    <xdr:pic>
      <xdr:nvPicPr>
        <xdr:cNvPr id="68" name="Picture 67">
          <a:extLst>
            <a:ext uri="{FF2B5EF4-FFF2-40B4-BE49-F238E27FC236}">
              <a16:creationId xmlns:a16="http://schemas.microsoft.com/office/drawing/2014/main" id="{BA01434B-0F07-4071-B79A-2A49A1C97D5E}"/>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10118065" y="1654227"/>
          <a:ext cx="1327971" cy="1383336"/>
        </a:xfrm>
        <a:prstGeom prst="rect">
          <a:avLst/>
        </a:prstGeom>
      </xdr:spPr>
    </xdr:pic>
    <xdr:clientData/>
  </xdr:twoCellAnchor>
  <xdr:twoCellAnchor>
    <xdr:from>
      <xdr:col>24</xdr:col>
      <xdr:colOff>533069</xdr:colOff>
      <xdr:row>8</xdr:row>
      <xdr:rowOff>130225</xdr:rowOff>
    </xdr:from>
    <xdr:to>
      <xdr:col>30</xdr:col>
      <xdr:colOff>126971</xdr:colOff>
      <xdr:row>17</xdr:row>
      <xdr:rowOff>101504</xdr:rowOff>
    </xdr:to>
    <xdr:sp macro="" textlink="#REF!">
      <xdr:nvSpPr>
        <xdr:cNvPr id="69" name="Rectangle: Rounded Corners 68">
          <a:extLst>
            <a:ext uri="{FF2B5EF4-FFF2-40B4-BE49-F238E27FC236}">
              <a16:creationId xmlns:a16="http://schemas.microsoft.com/office/drawing/2014/main" id="{B2AC5B14-61F3-4EEC-970F-8ABDB36ACFD7}"/>
            </a:ext>
          </a:extLst>
        </xdr:cNvPr>
        <xdr:cNvSpPr/>
      </xdr:nvSpPr>
      <xdr:spPr>
        <a:xfrm>
          <a:off x="15025446" y="1625470"/>
          <a:ext cx="3216997" cy="165343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a:r>
            <a:rPr lang="en-US" sz="2400" b="1" i="0" u="none" strike="noStrike" baseline="0">
              <a:solidFill>
                <a:schemeClr val="bg1"/>
              </a:solidFill>
              <a:latin typeface="Aptos Narrow"/>
              <a:ea typeface="+mn-ea"/>
              <a:cs typeface="+mn-cs"/>
            </a:rPr>
            <a:t>Travelling</a:t>
          </a:r>
        </a:p>
        <a:p>
          <a:pPr algn="r"/>
          <a:r>
            <a:rPr lang="en-US" sz="2400" b="1" i="0" u="none" strike="noStrike" baseline="0">
              <a:solidFill>
                <a:schemeClr val="bg1"/>
              </a:solidFill>
              <a:latin typeface="Aptos Narrow"/>
              <a:ea typeface="+mn-ea"/>
              <a:cs typeface="+mn-cs"/>
            </a:rPr>
            <a:t>               </a:t>
          </a:r>
          <a:fld id="{2D1AD372-13E2-466C-A90D-8F56CA890E10}" type="TxLink">
            <a:rPr lang="en-US" sz="2400" b="1" i="0" u="none" strike="noStrike" baseline="0">
              <a:solidFill>
                <a:schemeClr val="bg1"/>
              </a:solidFill>
              <a:latin typeface="Aptos Narrow"/>
              <a:ea typeface="+mn-ea"/>
              <a:cs typeface="+mn-cs"/>
            </a:rPr>
            <a:pPr algn="r"/>
            <a:t>4244.7</a:t>
          </a:fld>
          <a:endParaRPr lang="en-IN" sz="2400" b="1">
            <a:solidFill>
              <a:schemeClr val="bg1"/>
            </a:solidFill>
            <a:latin typeface="+mn-lt"/>
            <a:ea typeface="+mn-ea"/>
            <a:cs typeface="+mn-cs"/>
          </a:endParaRPr>
        </a:p>
      </xdr:txBody>
    </xdr:sp>
    <xdr:clientData/>
  </xdr:twoCellAnchor>
  <xdr:twoCellAnchor editAs="oneCell">
    <xdr:from>
      <xdr:col>0</xdr:col>
      <xdr:colOff>0</xdr:colOff>
      <xdr:row>0</xdr:row>
      <xdr:rowOff>115455</xdr:rowOff>
    </xdr:from>
    <xdr:to>
      <xdr:col>9</xdr:col>
      <xdr:colOff>173501</xdr:colOff>
      <xdr:row>18</xdr:row>
      <xdr:rowOff>8081</xdr:rowOff>
    </xdr:to>
    <xdr:pic>
      <xdr:nvPicPr>
        <xdr:cNvPr id="8" name="Picture 7">
          <a:extLst>
            <a:ext uri="{FF2B5EF4-FFF2-40B4-BE49-F238E27FC236}">
              <a16:creationId xmlns:a16="http://schemas.microsoft.com/office/drawing/2014/main" id="{B28E5A37-4864-4DBA-9569-C969B6898BB6}"/>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0" y="115455"/>
          <a:ext cx="5680683" cy="3217717"/>
        </a:xfrm>
        <a:prstGeom prst="rect">
          <a:avLst/>
        </a:prstGeom>
      </xdr:spPr>
    </xdr:pic>
    <xdr:clientData/>
  </xdr:twoCellAnchor>
  <xdr:twoCellAnchor>
    <xdr:from>
      <xdr:col>31</xdr:col>
      <xdr:colOff>277869</xdr:colOff>
      <xdr:row>9</xdr:row>
      <xdr:rowOff>29861</xdr:rowOff>
    </xdr:from>
    <xdr:to>
      <xdr:col>36</xdr:col>
      <xdr:colOff>475621</xdr:colOff>
      <xdr:row>18</xdr:row>
      <xdr:rowOff>1140</xdr:rowOff>
    </xdr:to>
    <xdr:sp macro="" textlink="#REF!">
      <xdr:nvSpPr>
        <xdr:cNvPr id="9" name="Rectangle: Rounded Corners 8">
          <a:extLst>
            <a:ext uri="{FF2B5EF4-FFF2-40B4-BE49-F238E27FC236}">
              <a16:creationId xmlns:a16="http://schemas.microsoft.com/office/drawing/2014/main" id="{29ED0F18-7E8E-4C97-8719-67286FAD1520}"/>
            </a:ext>
          </a:extLst>
        </xdr:cNvPr>
        <xdr:cNvSpPr/>
      </xdr:nvSpPr>
      <xdr:spPr>
        <a:xfrm>
          <a:off x="18997190" y="1712012"/>
          <a:ext cx="3216997" cy="165343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400" b="1" i="0" u="none" strike="noStrike" baseline="0">
              <a:solidFill>
                <a:schemeClr val="bg1"/>
              </a:solidFill>
              <a:latin typeface="Aptos Narrow"/>
              <a:ea typeface="+mn-ea"/>
              <a:cs typeface="+mn-cs"/>
            </a:rPr>
            <a:t>       	         Medical</a:t>
          </a:r>
        </a:p>
        <a:p>
          <a:pPr algn="ctr"/>
          <a:r>
            <a:rPr lang="en-US" sz="2400" b="1" i="0" u="none" strike="noStrike" baseline="0">
              <a:solidFill>
                <a:schemeClr val="bg1"/>
              </a:solidFill>
              <a:latin typeface="Aptos Narrow"/>
              <a:ea typeface="+mn-ea"/>
              <a:cs typeface="+mn-cs"/>
            </a:rPr>
            <a:t>	         </a:t>
          </a:r>
          <a:fld id="{8F33D459-B2D2-459D-8B75-5673F30D08BD}" type="TxLink">
            <a:rPr lang="en-US" sz="2400" b="1" i="0" u="none" strike="noStrike" baseline="0">
              <a:solidFill>
                <a:schemeClr val="bg1"/>
              </a:solidFill>
              <a:latin typeface="Aptos Narrow"/>
              <a:ea typeface="+mn-ea"/>
              <a:cs typeface="+mn-cs"/>
            </a:rPr>
            <a:pPr algn="ctr"/>
            <a:t>1729</a:t>
          </a:fld>
          <a:endParaRPr lang="en-IN" sz="2400" b="1">
            <a:solidFill>
              <a:schemeClr val="bg1"/>
            </a:solidFill>
            <a:latin typeface="+mn-lt"/>
            <a:ea typeface="+mn-ea"/>
            <a:cs typeface="+mn-cs"/>
          </a:endParaRPr>
        </a:p>
      </xdr:txBody>
    </xdr:sp>
    <xdr:clientData/>
  </xdr:twoCellAnchor>
  <xdr:twoCellAnchor>
    <xdr:from>
      <xdr:col>47</xdr:col>
      <xdr:colOff>424962</xdr:colOff>
      <xdr:row>9</xdr:row>
      <xdr:rowOff>14654</xdr:rowOff>
    </xdr:from>
    <xdr:to>
      <xdr:col>53</xdr:col>
      <xdr:colOff>7251</xdr:colOff>
      <xdr:row>17</xdr:row>
      <xdr:rowOff>161779</xdr:rowOff>
    </xdr:to>
    <xdr:sp macro="" textlink="#REF!">
      <xdr:nvSpPr>
        <xdr:cNvPr id="11" name="Rectangle: Rounded Corners 10">
          <a:extLst>
            <a:ext uri="{FF2B5EF4-FFF2-40B4-BE49-F238E27FC236}">
              <a16:creationId xmlns:a16="http://schemas.microsoft.com/office/drawing/2014/main" id="{D819DE69-BCE3-4AD9-ACA6-17B5F8F60AD0}"/>
            </a:ext>
          </a:extLst>
        </xdr:cNvPr>
        <xdr:cNvSpPr/>
      </xdr:nvSpPr>
      <xdr:spPr>
        <a:xfrm>
          <a:off x="29351654" y="1597269"/>
          <a:ext cx="3275059" cy="1553895"/>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r"/>
          <a:r>
            <a:rPr lang="en-US" sz="2000" b="1" i="0" u="none" strike="noStrike" baseline="0">
              <a:solidFill>
                <a:schemeClr val="bg1"/>
              </a:solidFill>
              <a:latin typeface="Aptos Narrow"/>
              <a:ea typeface="+mn-ea"/>
              <a:cs typeface="+mn-cs"/>
            </a:rPr>
            <a:t>Discretionary</a:t>
          </a:r>
        </a:p>
        <a:p>
          <a:pPr algn="r"/>
          <a:fld id="{04CBBCEA-F834-4B8D-8C46-5EFF98C5D009}" type="TxLink">
            <a:rPr lang="en-US" sz="2000" b="1" i="0" u="none" strike="noStrike" baseline="0">
              <a:solidFill>
                <a:schemeClr val="bg1"/>
              </a:solidFill>
              <a:latin typeface="Aptos Narrow"/>
              <a:ea typeface="+mn-ea"/>
              <a:cs typeface="+mn-cs"/>
            </a:rPr>
            <a:pPr algn="r"/>
            <a:t>7916.6</a:t>
          </a:fld>
          <a:endParaRPr lang="en-IN" sz="2000" b="1">
            <a:solidFill>
              <a:schemeClr val="bg1"/>
            </a:solidFill>
            <a:latin typeface="+mn-lt"/>
            <a:ea typeface="+mn-ea"/>
            <a:cs typeface="+mn-cs"/>
          </a:endParaRPr>
        </a:p>
      </xdr:txBody>
    </xdr:sp>
    <xdr:clientData/>
  </xdr:twoCellAnchor>
  <xdr:twoCellAnchor>
    <xdr:from>
      <xdr:col>0</xdr:col>
      <xdr:colOff>131885</xdr:colOff>
      <xdr:row>19</xdr:row>
      <xdr:rowOff>22412</xdr:rowOff>
    </xdr:from>
    <xdr:to>
      <xdr:col>5</xdr:col>
      <xdr:colOff>263769</xdr:colOff>
      <xdr:row>65</xdr:row>
      <xdr:rowOff>14654</xdr:rowOff>
    </xdr:to>
    <xdr:sp macro="" textlink="">
      <xdr:nvSpPr>
        <xdr:cNvPr id="15" name="Rectangle 14">
          <a:extLst>
            <a:ext uri="{FF2B5EF4-FFF2-40B4-BE49-F238E27FC236}">
              <a16:creationId xmlns:a16="http://schemas.microsoft.com/office/drawing/2014/main" id="{D28C848E-0976-A634-F1E3-65220368DC77}"/>
            </a:ext>
          </a:extLst>
        </xdr:cNvPr>
        <xdr:cNvSpPr/>
      </xdr:nvSpPr>
      <xdr:spPr>
        <a:xfrm>
          <a:off x="131885" y="3429000"/>
          <a:ext cx="3157472" cy="9147448"/>
        </a:xfrm>
        <a:prstGeom prst="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498231</xdr:colOff>
      <xdr:row>19</xdr:row>
      <xdr:rowOff>58615</xdr:rowOff>
    </xdr:from>
    <xdr:to>
      <xdr:col>16</xdr:col>
      <xdr:colOff>278423</xdr:colOff>
      <xdr:row>43</xdr:row>
      <xdr:rowOff>60959</xdr:rowOff>
    </xdr:to>
    <xdr:sp macro="" textlink="">
      <xdr:nvSpPr>
        <xdr:cNvPr id="18" name="Rectangle: Rounded Corners 17">
          <a:extLst>
            <a:ext uri="{FF2B5EF4-FFF2-40B4-BE49-F238E27FC236}">
              <a16:creationId xmlns:a16="http://schemas.microsoft.com/office/drawing/2014/main" id="{E9132413-12E9-4EA8-A672-94DEB6025EC7}"/>
            </a:ext>
          </a:extLst>
        </xdr:cNvPr>
        <xdr:cNvSpPr/>
      </xdr:nvSpPr>
      <xdr:spPr>
        <a:xfrm>
          <a:off x="3575539" y="3399692"/>
          <a:ext cx="6550269" cy="4222652"/>
        </a:xfrm>
        <a:prstGeom prst="roundRect">
          <a:avLst>
            <a:gd name="adj" fmla="val 0"/>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b="1">
            <a:solidFill>
              <a:schemeClr val="bg1"/>
            </a:solidFill>
          </a:endParaRPr>
        </a:p>
      </xdr:txBody>
    </xdr:sp>
    <xdr:clientData/>
  </xdr:twoCellAnchor>
  <xdr:twoCellAnchor>
    <xdr:from>
      <xdr:col>5</xdr:col>
      <xdr:colOff>527538</xdr:colOff>
      <xdr:row>46</xdr:row>
      <xdr:rowOff>131884</xdr:rowOff>
    </xdr:from>
    <xdr:to>
      <xdr:col>16</xdr:col>
      <xdr:colOff>307730</xdr:colOff>
      <xdr:row>65</xdr:row>
      <xdr:rowOff>119575</xdr:rowOff>
    </xdr:to>
    <xdr:sp macro="" textlink="">
      <xdr:nvSpPr>
        <xdr:cNvPr id="22" name="Rectangle: Rounded Corners 21">
          <a:extLst>
            <a:ext uri="{FF2B5EF4-FFF2-40B4-BE49-F238E27FC236}">
              <a16:creationId xmlns:a16="http://schemas.microsoft.com/office/drawing/2014/main" id="{CB7835FA-AB5C-4C0A-A0DD-C86521870DA8}"/>
            </a:ext>
          </a:extLst>
        </xdr:cNvPr>
        <xdr:cNvSpPr/>
      </xdr:nvSpPr>
      <xdr:spPr>
        <a:xfrm>
          <a:off x="3604846" y="8235461"/>
          <a:ext cx="6550269" cy="4222652"/>
        </a:xfrm>
        <a:prstGeom prst="roundRect">
          <a:avLst>
            <a:gd name="adj" fmla="val 0"/>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b="1">
            <a:solidFill>
              <a:schemeClr val="bg1"/>
            </a:solidFill>
          </a:endParaRPr>
        </a:p>
      </xdr:txBody>
    </xdr:sp>
    <xdr:clientData/>
  </xdr:twoCellAnchor>
  <xdr:twoCellAnchor>
    <xdr:from>
      <xdr:col>18</xdr:col>
      <xdr:colOff>395655</xdr:colOff>
      <xdr:row>19</xdr:row>
      <xdr:rowOff>58616</xdr:rowOff>
    </xdr:from>
    <xdr:to>
      <xdr:col>29</xdr:col>
      <xdr:colOff>175847</xdr:colOff>
      <xdr:row>43</xdr:row>
      <xdr:rowOff>16998</xdr:rowOff>
    </xdr:to>
    <xdr:sp macro="" textlink="">
      <xdr:nvSpPr>
        <xdr:cNvPr id="27" name="Rectangle: Rounded Corners 26">
          <a:extLst>
            <a:ext uri="{FF2B5EF4-FFF2-40B4-BE49-F238E27FC236}">
              <a16:creationId xmlns:a16="http://schemas.microsoft.com/office/drawing/2014/main" id="{ED714547-2B64-4137-80EF-C74CEE4F124B}"/>
            </a:ext>
          </a:extLst>
        </xdr:cNvPr>
        <xdr:cNvSpPr/>
      </xdr:nvSpPr>
      <xdr:spPr>
        <a:xfrm>
          <a:off x="11473963" y="3399693"/>
          <a:ext cx="6550269" cy="4178690"/>
        </a:xfrm>
        <a:prstGeom prst="roundRect">
          <a:avLst>
            <a:gd name="adj" fmla="val 0"/>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b="1">
            <a:solidFill>
              <a:schemeClr val="bg1"/>
            </a:solidFill>
          </a:endParaRPr>
        </a:p>
      </xdr:txBody>
    </xdr:sp>
    <xdr:clientData/>
  </xdr:twoCellAnchor>
  <xdr:twoCellAnchor>
    <xdr:from>
      <xdr:col>18</xdr:col>
      <xdr:colOff>395653</xdr:colOff>
      <xdr:row>46</xdr:row>
      <xdr:rowOff>175845</xdr:rowOff>
    </xdr:from>
    <xdr:to>
      <xdr:col>29</xdr:col>
      <xdr:colOff>175845</xdr:colOff>
      <xdr:row>65</xdr:row>
      <xdr:rowOff>163536</xdr:rowOff>
    </xdr:to>
    <xdr:sp macro="" textlink="">
      <xdr:nvSpPr>
        <xdr:cNvPr id="4" name="Rectangle: Rounded Corners 3">
          <a:extLst>
            <a:ext uri="{FF2B5EF4-FFF2-40B4-BE49-F238E27FC236}">
              <a16:creationId xmlns:a16="http://schemas.microsoft.com/office/drawing/2014/main" id="{8052B444-C5E7-4AC0-A663-95416D9D3A56}"/>
            </a:ext>
          </a:extLst>
        </xdr:cNvPr>
        <xdr:cNvSpPr/>
      </xdr:nvSpPr>
      <xdr:spPr>
        <a:xfrm>
          <a:off x="11473961" y="8279422"/>
          <a:ext cx="6550269" cy="4222652"/>
        </a:xfrm>
        <a:prstGeom prst="roundRect">
          <a:avLst>
            <a:gd name="adj" fmla="val 0"/>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b="1">
            <a:solidFill>
              <a:schemeClr val="bg1"/>
            </a:solidFill>
          </a:endParaRPr>
        </a:p>
      </xdr:txBody>
    </xdr:sp>
    <xdr:clientData/>
  </xdr:twoCellAnchor>
  <xdr:twoCellAnchor>
    <xdr:from>
      <xdr:col>31</xdr:col>
      <xdr:colOff>168089</xdr:colOff>
      <xdr:row>19</xdr:row>
      <xdr:rowOff>112059</xdr:rowOff>
    </xdr:from>
    <xdr:to>
      <xdr:col>38</xdr:col>
      <xdr:colOff>103441</xdr:colOff>
      <xdr:row>66</xdr:row>
      <xdr:rowOff>23273</xdr:rowOff>
    </xdr:to>
    <xdr:sp macro="" textlink="">
      <xdr:nvSpPr>
        <xdr:cNvPr id="6" name="Rectangle 5">
          <a:extLst>
            <a:ext uri="{FF2B5EF4-FFF2-40B4-BE49-F238E27FC236}">
              <a16:creationId xmlns:a16="http://schemas.microsoft.com/office/drawing/2014/main" id="{B50CF1F4-C30E-A611-623D-9F03A2A7D9AE}"/>
            </a:ext>
          </a:extLst>
        </xdr:cNvPr>
        <xdr:cNvSpPr/>
      </xdr:nvSpPr>
      <xdr:spPr>
        <a:xfrm>
          <a:off x="18926736" y="3518647"/>
          <a:ext cx="4171176" cy="9245714"/>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42</xdr:col>
      <xdr:colOff>263768</xdr:colOff>
      <xdr:row>19</xdr:row>
      <xdr:rowOff>146538</xdr:rowOff>
    </xdr:from>
    <xdr:to>
      <xdr:col>53</xdr:col>
      <xdr:colOff>43960</xdr:colOff>
      <xdr:row>43</xdr:row>
      <xdr:rowOff>104920</xdr:rowOff>
    </xdr:to>
    <xdr:sp macro="" textlink="">
      <xdr:nvSpPr>
        <xdr:cNvPr id="13" name="Rectangle: Rounded Corners 12">
          <a:extLst>
            <a:ext uri="{FF2B5EF4-FFF2-40B4-BE49-F238E27FC236}">
              <a16:creationId xmlns:a16="http://schemas.microsoft.com/office/drawing/2014/main" id="{E7A0583B-C65A-4E15-87FD-FF0330358258}"/>
            </a:ext>
          </a:extLst>
        </xdr:cNvPr>
        <xdr:cNvSpPr/>
      </xdr:nvSpPr>
      <xdr:spPr>
        <a:xfrm>
          <a:off x="26113153" y="3487615"/>
          <a:ext cx="6550269" cy="4178690"/>
        </a:xfrm>
        <a:prstGeom prst="roundRect">
          <a:avLst>
            <a:gd name="adj" fmla="val 0"/>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b="1">
            <a:solidFill>
              <a:schemeClr val="bg1"/>
            </a:solidFill>
          </a:endParaRPr>
        </a:p>
      </xdr:txBody>
    </xdr:sp>
    <xdr:clientData/>
  </xdr:twoCellAnchor>
  <xdr:twoCellAnchor>
    <xdr:from>
      <xdr:col>42</xdr:col>
      <xdr:colOff>248254</xdr:colOff>
      <xdr:row>46</xdr:row>
      <xdr:rowOff>415479</xdr:rowOff>
    </xdr:from>
    <xdr:to>
      <xdr:col>53</xdr:col>
      <xdr:colOff>28446</xdr:colOff>
      <xdr:row>67</xdr:row>
      <xdr:rowOff>7515</xdr:rowOff>
    </xdr:to>
    <xdr:sp macro="" textlink="">
      <xdr:nvSpPr>
        <xdr:cNvPr id="14" name="Rectangle: Rounded Corners 13">
          <a:extLst>
            <a:ext uri="{FF2B5EF4-FFF2-40B4-BE49-F238E27FC236}">
              <a16:creationId xmlns:a16="http://schemas.microsoft.com/office/drawing/2014/main" id="{B13F4529-B861-4FEA-ADE1-1BB599AFE21D}"/>
            </a:ext>
          </a:extLst>
        </xdr:cNvPr>
        <xdr:cNvSpPr/>
      </xdr:nvSpPr>
      <xdr:spPr>
        <a:xfrm>
          <a:off x="25663195" y="8674214"/>
          <a:ext cx="6436486" cy="4253683"/>
        </a:xfrm>
        <a:prstGeom prst="roundRect">
          <a:avLst>
            <a:gd name="adj" fmla="val 0"/>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b="1">
            <a:solidFill>
              <a:schemeClr val="bg1"/>
            </a:solidFill>
          </a:endParaRPr>
        </a:p>
      </xdr:txBody>
    </xdr:sp>
    <xdr:clientData/>
  </xdr:twoCellAnchor>
  <xdr:twoCellAnchor>
    <xdr:from>
      <xdr:col>31</xdr:col>
      <xdr:colOff>171261</xdr:colOff>
      <xdr:row>19</xdr:row>
      <xdr:rowOff>137117</xdr:rowOff>
    </xdr:from>
    <xdr:to>
      <xdr:col>38</xdr:col>
      <xdr:colOff>137642</xdr:colOff>
      <xdr:row>65</xdr:row>
      <xdr:rowOff>131087</xdr:rowOff>
    </xdr:to>
    <xdr:graphicFrame macro="">
      <xdr:nvGraphicFramePr>
        <xdr:cNvPr id="32" name="Chart 31">
          <a:extLst>
            <a:ext uri="{FF2B5EF4-FFF2-40B4-BE49-F238E27FC236}">
              <a16:creationId xmlns:a16="http://schemas.microsoft.com/office/drawing/2014/main" id="{364C3258-F199-48AA-A6B8-A2ADCE09CD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6</xdr:col>
      <xdr:colOff>215497</xdr:colOff>
      <xdr:row>21</xdr:row>
      <xdr:rowOff>11206</xdr:rowOff>
    </xdr:from>
    <xdr:to>
      <xdr:col>16</xdr:col>
      <xdr:colOff>123265</xdr:colOff>
      <xdr:row>41</xdr:row>
      <xdr:rowOff>168087</xdr:rowOff>
    </xdr:to>
    <xdr:graphicFrame macro="">
      <xdr:nvGraphicFramePr>
        <xdr:cNvPr id="33" name="Chart 32">
          <a:extLst>
            <a:ext uri="{FF2B5EF4-FFF2-40B4-BE49-F238E27FC236}">
              <a16:creationId xmlns:a16="http://schemas.microsoft.com/office/drawing/2014/main" id="{95AAC3DE-A034-42E9-8199-4005758CC4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18</xdr:col>
      <xdr:colOff>581844</xdr:colOff>
      <xdr:row>19</xdr:row>
      <xdr:rowOff>134471</xdr:rowOff>
    </xdr:from>
    <xdr:to>
      <xdr:col>29</xdr:col>
      <xdr:colOff>156881</xdr:colOff>
      <xdr:row>42</xdr:row>
      <xdr:rowOff>134470</xdr:rowOff>
    </xdr:to>
    <mc:AlternateContent xmlns:mc="http://schemas.openxmlformats.org/markup-compatibility/2006">
      <mc:Choice xmlns:cx1="http://schemas.microsoft.com/office/drawing/2015/9/8/chartex" Requires="cx1">
        <xdr:graphicFrame macro="">
          <xdr:nvGraphicFramePr>
            <xdr:cNvPr id="34" name="Chart 33">
              <a:extLst>
                <a:ext uri="{FF2B5EF4-FFF2-40B4-BE49-F238E27FC236}">
                  <a16:creationId xmlns:a16="http://schemas.microsoft.com/office/drawing/2014/main" id="{48213629-B55E-436B-ABCA-82602395B6C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9"/>
            </a:graphicData>
          </a:graphic>
        </xdr:graphicFrame>
      </mc:Choice>
      <mc:Fallback>
        <xdr:sp macro="" textlink="">
          <xdr:nvSpPr>
            <xdr:cNvPr id="0" name=""/>
            <xdr:cNvSpPr>
              <a:spLocks noTextEdit="1"/>
            </xdr:cNvSpPr>
          </xdr:nvSpPr>
          <xdr:spPr>
            <a:xfrm>
              <a:off x="11554644" y="3609191"/>
              <a:ext cx="6280637" cy="4206239"/>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42</xdr:col>
      <xdr:colOff>280148</xdr:colOff>
      <xdr:row>47</xdr:row>
      <xdr:rowOff>56028</xdr:rowOff>
    </xdr:from>
    <xdr:to>
      <xdr:col>52</xdr:col>
      <xdr:colOff>481673</xdr:colOff>
      <xdr:row>65</xdr:row>
      <xdr:rowOff>134471</xdr:rowOff>
    </xdr:to>
    <xdr:pic>
      <xdr:nvPicPr>
        <xdr:cNvPr id="39" name="Picture 38">
          <a:extLst>
            <a:ext uri="{FF2B5EF4-FFF2-40B4-BE49-F238E27FC236}">
              <a16:creationId xmlns:a16="http://schemas.microsoft.com/office/drawing/2014/main" id="{5DEB5E12-537C-527E-840F-9253F67049D8}"/>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25695089" y="9390528"/>
          <a:ext cx="6252702" cy="33057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133350</xdr:colOff>
      <xdr:row>19</xdr:row>
      <xdr:rowOff>80818</xdr:rowOff>
    </xdr:from>
    <xdr:to>
      <xdr:col>5</xdr:col>
      <xdr:colOff>323273</xdr:colOff>
      <xdr:row>64</xdr:row>
      <xdr:rowOff>184726</xdr:rowOff>
    </xdr:to>
    <mc:AlternateContent xmlns:mc="http://schemas.openxmlformats.org/markup-compatibility/2006" xmlns:a14="http://schemas.microsoft.com/office/drawing/2010/main">
      <mc:Choice Requires="a14">
        <xdr:graphicFrame macro="">
          <xdr:nvGraphicFramePr>
            <xdr:cNvPr id="41" name="Month 1">
              <a:extLst>
                <a:ext uri="{FF2B5EF4-FFF2-40B4-BE49-F238E27FC236}">
                  <a16:creationId xmlns:a16="http://schemas.microsoft.com/office/drawing/2014/main" id="{490147E9-87C2-499D-A98E-7B55A15F5537}"/>
                </a:ext>
              </a:extLst>
            </xdr:cNvPr>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mlns="">
        <xdr:sp macro="" textlink="">
          <xdr:nvSpPr>
            <xdr:cNvPr id="0" name=""/>
            <xdr:cNvSpPr>
              <a:spLocks noTextEdit="1"/>
            </xdr:cNvSpPr>
          </xdr:nvSpPr>
          <xdr:spPr>
            <a:xfrm>
              <a:off x="133350" y="3590636"/>
              <a:ext cx="3249468" cy="931718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38</xdr:col>
      <xdr:colOff>244416</xdr:colOff>
      <xdr:row>8</xdr:row>
      <xdr:rowOff>156168</xdr:rowOff>
    </xdr:from>
    <xdr:to>
      <xdr:col>43</xdr:col>
      <xdr:colOff>442168</xdr:colOff>
      <xdr:row>17</xdr:row>
      <xdr:rowOff>127447</xdr:rowOff>
    </xdr:to>
    <xdr:sp macro="" textlink="#REF!">
      <xdr:nvSpPr>
        <xdr:cNvPr id="42" name="Rectangle: Rounded Corners 41">
          <a:extLst>
            <a:ext uri="{FF2B5EF4-FFF2-40B4-BE49-F238E27FC236}">
              <a16:creationId xmlns:a16="http://schemas.microsoft.com/office/drawing/2014/main" id="{99EF898A-ECFF-4B1F-BDD8-7091DE9FA632}"/>
            </a:ext>
          </a:extLst>
        </xdr:cNvPr>
        <xdr:cNvSpPr/>
      </xdr:nvSpPr>
      <xdr:spPr>
        <a:xfrm>
          <a:off x="23190680" y="1651413"/>
          <a:ext cx="3216997" cy="165343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400" b="1" i="0" u="none" strike="noStrike" baseline="0">
              <a:solidFill>
                <a:schemeClr val="bg1"/>
              </a:solidFill>
              <a:latin typeface="Aptos Narrow"/>
              <a:ea typeface="+mn-ea"/>
              <a:cs typeface="+mn-cs"/>
            </a:rPr>
            <a:t>                                Charity</a:t>
          </a:r>
        </a:p>
        <a:p>
          <a:pPr algn="ctr"/>
          <a:r>
            <a:rPr lang="en-US" sz="2400" b="1" i="0" u="none" strike="noStrike" baseline="0">
              <a:solidFill>
                <a:schemeClr val="bg1"/>
              </a:solidFill>
              <a:latin typeface="Aptos Narrow"/>
              <a:ea typeface="+mn-ea"/>
              <a:cs typeface="+mn-cs"/>
            </a:rPr>
            <a:t>		</a:t>
          </a:r>
          <a:fld id="{2B5C0054-2435-4DBD-ADB2-B5F091EA1E99}" type="TxLink">
            <a:rPr lang="en-US" sz="2400" b="1" i="0" u="none" strike="noStrike" baseline="0">
              <a:solidFill>
                <a:schemeClr val="bg1"/>
              </a:solidFill>
              <a:latin typeface="Aptos Narrow"/>
              <a:ea typeface="+mn-ea"/>
              <a:cs typeface="+mn-cs"/>
            </a:rPr>
            <a:pPr algn="ctr"/>
            <a:t>620</a:t>
          </a:fld>
          <a:endParaRPr lang="en-IN" sz="2400" b="1">
            <a:solidFill>
              <a:schemeClr val="bg1"/>
            </a:solidFill>
            <a:latin typeface="+mn-lt"/>
            <a:ea typeface="+mn-ea"/>
            <a:cs typeface="+mn-cs"/>
          </a:endParaRPr>
        </a:p>
      </xdr:txBody>
    </xdr:sp>
    <xdr:clientData/>
  </xdr:twoCellAnchor>
  <xdr:twoCellAnchor editAs="oneCell">
    <xdr:from>
      <xdr:col>31</xdr:col>
      <xdr:colOff>378511</xdr:colOff>
      <xdr:row>10</xdr:row>
      <xdr:rowOff>15484</xdr:rowOff>
    </xdr:from>
    <xdr:to>
      <xdr:col>33</xdr:col>
      <xdr:colOff>541869</xdr:colOff>
      <xdr:row>16</xdr:row>
      <xdr:rowOff>143774</xdr:rowOff>
    </xdr:to>
    <xdr:pic>
      <xdr:nvPicPr>
        <xdr:cNvPr id="45" name="Picture 44">
          <a:extLst>
            <a:ext uri="{FF2B5EF4-FFF2-40B4-BE49-F238E27FC236}">
              <a16:creationId xmlns:a16="http://schemas.microsoft.com/office/drawing/2014/main" id="{3E1F6621-F34E-4D45-9F8B-6C6520492168}"/>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a:off x="19097832" y="1884541"/>
          <a:ext cx="1371056" cy="1249724"/>
        </a:xfrm>
        <a:prstGeom prst="rect">
          <a:avLst/>
        </a:prstGeom>
      </xdr:spPr>
    </xdr:pic>
    <xdr:clientData/>
  </xdr:twoCellAnchor>
  <xdr:twoCellAnchor editAs="oneCell">
    <xdr:from>
      <xdr:col>47</xdr:col>
      <xdr:colOff>531963</xdr:colOff>
      <xdr:row>9</xdr:row>
      <xdr:rowOff>86262</xdr:rowOff>
    </xdr:from>
    <xdr:to>
      <xdr:col>49</xdr:col>
      <xdr:colOff>591657</xdr:colOff>
      <xdr:row>17</xdr:row>
      <xdr:rowOff>86264</xdr:rowOff>
    </xdr:to>
    <xdr:pic>
      <xdr:nvPicPr>
        <xdr:cNvPr id="47" name="Picture 46">
          <a:extLst>
            <a:ext uri="{FF2B5EF4-FFF2-40B4-BE49-F238E27FC236}">
              <a16:creationId xmlns:a16="http://schemas.microsoft.com/office/drawing/2014/main" id="{B7597CA3-45DE-2FE0-C6F8-B7575B6DDE06}"/>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28912869" y="1768413"/>
          <a:ext cx="1267392" cy="1495247"/>
        </a:xfrm>
        <a:prstGeom prst="rect">
          <a:avLst/>
        </a:prstGeom>
      </xdr:spPr>
    </xdr:pic>
    <xdr:clientData/>
  </xdr:twoCellAnchor>
  <xdr:twoCellAnchor editAs="oneCell">
    <xdr:from>
      <xdr:col>24</xdr:col>
      <xdr:colOff>533069</xdr:colOff>
      <xdr:row>9</xdr:row>
      <xdr:rowOff>72715</xdr:rowOff>
    </xdr:from>
    <xdr:to>
      <xdr:col>27</xdr:col>
      <xdr:colOff>508370</xdr:colOff>
      <xdr:row>17</xdr:row>
      <xdr:rowOff>0</xdr:rowOff>
    </xdr:to>
    <xdr:pic>
      <xdr:nvPicPr>
        <xdr:cNvPr id="50" name="Picture 49">
          <a:extLst>
            <a:ext uri="{FF2B5EF4-FFF2-40B4-BE49-F238E27FC236}">
              <a16:creationId xmlns:a16="http://schemas.microsoft.com/office/drawing/2014/main" id="{B41FCE01-6271-4B7A-8CB5-4FB1ADF78CDF}"/>
            </a:ext>
          </a:extLst>
        </xdr:cNvPr>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Lst>
        </a:blip>
        <a:stretch>
          <a:fillRect/>
        </a:stretch>
      </xdr:blipFill>
      <xdr:spPr>
        <a:xfrm>
          <a:off x="15025446" y="1754866"/>
          <a:ext cx="1786849" cy="1422530"/>
        </a:xfrm>
        <a:prstGeom prst="rect">
          <a:avLst/>
        </a:prstGeom>
      </xdr:spPr>
    </xdr:pic>
    <xdr:clientData/>
  </xdr:twoCellAnchor>
  <xdr:twoCellAnchor editAs="oneCell">
    <xdr:from>
      <xdr:col>38</xdr:col>
      <xdr:colOff>388188</xdr:colOff>
      <xdr:row>9</xdr:row>
      <xdr:rowOff>143774</xdr:rowOff>
    </xdr:from>
    <xdr:to>
      <xdr:col>41</xdr:col>
      <xdr:colOff>384284</xdr:colOff>
      <xdr:row>16</xdr:row>
      <xdr:rowOff>172528</xdr:rowOff>
    </xdr:to>
    <xdr:pic>
      <xdr:nvPicPr>
        <xdr:cNvPr id="54" name="Picture 53">
          <a:extLst>
            <a:ext uri="{FF2B5EF4-FFF2-40B4-BE49-F238E27FC236}">
              <a16:creationId xmlns:a16="http://schemas.microsoft.com/office/drawing/2014/main" id="{03E6655E-6A7C-4053-BE37-5C56153F2B6F}"/>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23334452" y="1825925"/>
          <a:ext cx="1807643" cy="1337094"/>
        </a:xfrm>
        <a:prstGeom prst="rect">
          <a:avLst/>
        </a:prstGeom>
      </xdr:spPr>
    </xdr:pic>
    <xdr:clientData/>
  </xdr:twoCellAnchor>
  <xdr:twoCellAnchor>
    <xdr:from>
      <xdr:col>42</xdr:col>
      <xdr:colOff>474453</xdr:colOff>
      <xdr:row>46</xdr:row>
      <xdr:rowOff>431321</xdr:rowOff>
    </xdr:from>
    <xdr:to>
      <xdr:col>52</xdr:col>
      <xdr:colOff>273170</xdr:colOff>
      <xdr:row>47</xdr:row>
      <xdr:rowOff>0</xdr:rowOff>
    </xdr:to>
    <xdr:sp macro="" textlink="">
      <xdr:nvSpPr>
        <xdr:cNvPr id="10" name="TextBox 9">
          <a:extLst>
            <a:ext uri="{FF2B5EF4-FFF2-40B4-BE49-F238E27FC236}">
              <a16:creationId xmlns:a16="http://schemas.microsoft.com/office/drawing/2014/main" id="{144C1838-B94D-5875-06F6-473CD381417A}"/>
            </a:ext>
          </a:extLst>
        </xdr:cNvPr>
        <xdr:cNvSpPr txBox="1"/>
      </xdr:nvSpPr>
      <xdr:spPr>
        <a:xfrm>
          <a:off x="25836113" y="9028981"/>
          <a:ext cx="5837208" cy="646981"/>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IN" sz="1100"/>
            <a:t>             </a:t>
          </a:r>
        </a:p>
        <a:p>
          <a:pPr algn="ctr"/>
          <a:r>
            <a:rPr lang="en-IN" sz="2000" b="1" baseline="0"/>
            <a:t>        </a:t>
          </a:r>
          <a:r>
            <a:rPr lang="en-IN" sz="2400" b="1" baseline="0">
              <a:solidFill>
                <a:schemeClr val="bg1"/>
              </a:solidFill>
            </a:rPr>
            <a:t>Top 5 Transactions of the Year</a:t>
          </a:r>
          <a:endParaRPr lang="en-IN" sz="2400" b="1">
            <a:solidFill>
              <a:schemeClr val="bg1"/>
            </a:solidFill>
          </a:endParaRPr>
        </a:p>
      </xdr:txBody>
    </xdr:sp>
    <xdr:clientData/>
  </xdr:twoCellAnchor>
  <xdr:twoCellAnchor>
    <xdr:from>
      <xdr:col>6</xdr:col>
      <xdr:colOff>450272</xdr:colOff>
      <xdr:row>46</xdr:row>
      <xdr:rowOff>323273</xdr:rowOff>
    </xdr:from>
    <xdr:to>
      <xdr:col>16</xdr:col>
      <xdr:colOff>34637</xdr:colOff>
      <xdr:row>64</xdr:row>
      <xdr:rowOff>115454</xdr:rowOff>
    </xdr:to>
    <xdr:graphicFrame macro="">
      <xdr:nvGraphicFramePr>
        <xdr:cNvPr id="17" name="Chart 16">
          <a:extLst>
            <a:ext uri="{FF2B5EF4-FFF2-40B4-BE49-F238E27FC236}">
              <a16:creationId xmlns:a16="http://schemas.microsoft.com/office/drawing/2014/main" id="{9CF0B2C9-61E6-41EC-AC8E-31472E5D06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18</xdr:col>
      <xdr:colOff>540415</xdr:colOff>
      <xdr:row>46</xdr:row>
      <xdr:rowOff>336149</xdr:rowOff>
    </xdr:from>
    <xdr:to>
      <xdr:col>29</xdr:col>
      <xdr:colOff>57726</xdr:colOff>
      <xdr:row>65</xdr:row>
      <xdr:rowOff>34637</xdr:rowOff>
    </xdr:to>
    <xdr:graphicFrame macro="">
      <xdr:nvGraphicFramePr>
        <xdr:cNvPr id="16" name="Chart 15">
          <a:extLst>
            <a:ext uri="{FF2B5EF4-FFF2-40B4-BE49-F238E27FC236}">
              <a16:creationId xmlns:a16="http://schemas.microsoft.com/office/drawing/2014/main" id="{835A89C3-AEAB-47CF-A21F-99F232FCA3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42</xdr:col>
      <xdr:colOff>357909</xdr:colOff>
      <xdr:row>20</xdr:row>
      <xdr:rowOff>34637</xdr:rowOff>
    </xdr:from>
    <xdr:to>
      <xdr:col>52</xdr:col>
      <xdr:colOff>427182</xdr:colOff>
      <xdr:row>42</xdr:row>
      <xdr:rowOff>150090</xdr:rowOff>
    </xdr:to>
    <xdr:graphicFrame macro="">
      <xdr:nvGraphicFramePr>
        <xdr:cNvPr id="21" name="Chart 20">
          <a:extLst>
            <a:ext uri="{FF2B5EF4-FFF2-40B4-BE49-F238E27FC236}">
              <a16:creationId xmlns:a16="http://schemas.microsoft.com/office/drawing/2014/main" id="{62FE3CB6-3A6C-470D-91E3-CA0681F4C6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826.387166782406" createdVersion="8" refreshedVersion="8" minRefreshableVersion="3" recordCount="563" xr:uid="{40269AA8-E8A0-4CBB-9F9C-B48C8205FAA4}">
  <cacheSource type="worksheet">
    <worksheetSource ref="A1:J564" sheet="Input Data Sheet"/>
  </cacheSource>
  <cacheFields count="10">
    <cacheField name="Account" numFmtId="0">
      <sharedItems count="2">
        <s v="Checking"/>
        <s v="Credit"/>
      </sharedItems>
    </cacheField>
    <cacheField name="Date" numFmtId="14">
      <sharedItems containsSemiMixedTypes="0" containsNonDate="0" containsDate="1" containsString="0" minDate="2021-01-04T00:00:00" maxDate="2022-01-01T00:00:00"/>
    </cacheField>
    <cacheField name="Description" numFmtId="0">
      <sharedItems/>
    </cacheField>
    <cacheField name="Debit" numFmtId="0">
      <sharedItems containsMixedTypes="1" containsNumber="1" minValue="5" maxValue="1504"/>
    </cacheField>
    <cacheField name="Credit" numFmtId="0">
      <sharedItems containsString="0" containsBlank="1" containsNumber="1" containsInteger="1" minValue="4000" maxValue="4000"/>
    </cacheField>
    <cacheField name="Amount" numFmtId="0">
      <sharedItems containsSemiMixedTypes="0" containsString="0" containsNumber="1" minValue="-927" maxValue="4000"/>
    </cacheField>
    <cacheField name="Sub-category" numFmtId="0">
      <sharedItems count="16">
        <s v="Salary"/>
        <s v="Coffee"/>
        <s v="Rent"/>
        <s v="Entertainment"/>
        <s v="Groceries"/>
        <s v="Gas/Electrics"/>
        <s v="MV Fuel"/>
        <s v="Clothes"/>
        <s v="Restaurant"/>
        <s v="Taxi"/>
        <s v="Gym"/>
        <s v="Doctor"/>
        <s v="Phone"/>
        <s v="Gifts"/>
        <s v="Donation"/>
        <s v="Furnishings"/>
      </sharedItems>
    </cacheField>
    <cacheField name="Category" numFmtId="0">
      <sharedItems count="7">
        <s v="Salary"/>
        <s v="Dining Out"/>
        <s v="Living Expenses"/>
        <s v="Transport"/>
        <s v="Discretionary"/>
        <s v="Medical"/>
        <s v="Charity"/>
      </sharedItems>
    </cacheField>
    <cacheField name="Category Type" numFmtId="0">
      <sharedItems count="2">
        <s v="Income"/>
        <s v="Expense"/>
      </sharedItems>
    </cacheField>
    <cacheField name="Month" numFmtId="0">
      <sharedItems count="12">
        <s v="Jan"/>
        <s v="Feb"/>
        <s v="Mar"/>
        <s v="Apr"/>
        <s v="May"/>
        <s v="Jun"/>
        <s v="Jul"/>
        <s v="Aug"/>
        <s v="Sep"/>
        <s v="Oct"/>
        <s v="Nov"/>
        <s v="Dec"/>
      </sharedItems>
    </cacheField>
  </cacheFields>
  <extLst>
    <ext xmlns:x14="http://schemas.microsoft.com/office/spreadsheetml/2009/9/main" uri="{725AE2AE-9491-48be-B2B4-4EB974FC3084}">
      <x14:pivotCacheDefinition pivotCacheId="15817421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827.589522685186" createdVersion="8" refreshedVersion="8" minRefreshableVersion="3" recordCount="560" xr:uid="{B888550A-EB0A-4607-A202-E8A260121F61}">
  <cacheSource type="worksheet">
    <worksheetSource ref="A1:J561" sheet="Input Data Sheet"/>
  </cacheSource>
  <cacheFields count="10">
    <cacheField name="Account" numFmtId="0">
      <sharedItems/>
    </cacheField>
    <cacheField name="Date" numFmtId="14">
      <sharedItems containsSemiMixedTypes="0" containsNonDate="0" containsDate="1" containsString="0" minDate="2021-01-04T00:00:00" maxDate="2021-12-29T00:00:00"/>
    </cacheField>
    <cacheField name="Description" numFmtId="0">
      <sharedItems/>
    </cacheField>
    <cacheField name="Debit" numFmtId="0">
      <sharedItems containsMixedTypes="1" containsNumber="1" minValue="5" maxValue="1504"/>
    </cacheField>
    <cacheField name="Credit" numFmtId="0">
      <sharedItems containsString="0" containsBlank="1" containsNumber="1" containsInteger="1" minValue="4000" maxValue="4000"/>
    </cacheField>
    <cacheField name="Amount" numFmtId="0">
      <sharedItems containsSemiMixedTypes="0" containsString="0" containsNumber="1" minValue="-927" maxValue="4000"/>
    </cacheField>
    <cacheField name="Sub-category" numFmtId="0">
      <sharedItems/>
    </cacheField>
    <cacheField name="Category" numFmtId="0">
      <sharedItems/>
    </cacheField>
    <cacheField name="Category Type" numFmtId="0">
      <sharedItems count="2">
        <s v="Income"/>
        <s v="Expense"/>
      </sharedItems>
    </cacheField>
    <cacheField name="Month"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63">
  <r>
    <x v="0"/>
    <d v="2021-01-04T00:00:00"/>
    <s v="ACME Pty Ltd"/>
    <s v="Reset"/>
    <n v="4000"/>
    <n v="4000"/>
    <x v="0"/>
    <x v="0"/>
    <x v="0"/>
    <x v="0"/>
  </r>
  <r>
    <x v="1"/>
    <d v="2021-01-04T00:00:00"/>
    <s v="Ground"/>
    <n v="5"/>
    <m/>
    <n v="-5"/>
    <x v="1"/>
    <x v="1"/>
    <x v="1"/>
    <x v="0"/>
  </r>
  <r>
    <x v="0"/>
    <d v="2021-01-05T00:00:00"/>
    <s v="Estate Mgt."/>
    <n v="900"/>
    <m/>
    <n v="-900"/>
    <x v="2"/>
    <x v="2"/>
    <x v="1"/>
    <x v="0"/>
  </r>
  <r>
    <x v="0"/>
    <d v="2021-01-05T00:00:00"/>
    <s v="Finance Co."/>
    <n v="150"/>
    <m/>
    <n v="-150"/>
    <x v="3"/>
    <x v="3"/>
    <x v="1"/>
    <x v="0"/>
  </r>
  <r>
    <x v="1"/>
    <d v="2021-01-05T00:00:00"/>
    <s v="Ground"/>
    <n v="5"/>
    <m/>
    <n v="-5"/>
    <x v="1"/>
    <x v="1"/>
    <x v="1"/>
    <x v="0"/>
  </r>
  <r>
    <x v="1"/>
    <d v="2021-01-06T00:00:00"/>
    <s v="Ground"/>
    <n v="5"/>
    <m/>
    <n v="-5"/>
    <x v="1"/>
    <x v="1"/>
    <x v="1"/>
    <x v="0"/>
  </r>
  <r>
    <x v="1"/>
    <d v="2021-01-07T00:00:00"/>
    <s v="Ground"/>
    <n v="5"/>
    <m/>
    <n v="-5"/>
    <x v="1"/>
    <x v="1"/>
    <x v="1"/>
    <x v="0"/>
  </r>
  <r>
    <x v="1"/>
    <d v="2021-01-08T00:00:00"/>
    <s v="Ground"/>
    <n v="5"/>
    <m/>
    <n v="-5"/>
    <x v="1"/>
    <x v="1"/>
    <x v="1"/>
    <x v="0"/>
  </r>
  <r>
    <x v="1"/>
    <d v="2021-01-08T00:00:00"/>
    <s v="Green's"/>
    <n v="155"/>
    <m/>
    <n v="-155"/>
    <x v="4"/>
    <x v="2"/>
    <x v="1"/>
    <x v="0"/>
  </r>
  <r>
    <x v="0"/>
    <d v="2021-01-11T00:00:00"/>
    <s v="Elec. Co."/>
    <n v="50"/>
    <m/>
    <n v="-50"/>
    <x v="5"/>
    <x v="2"/>
    <x v="1"/>
    <x v="0"/>
  </r>
  <r>
    <x v="1"/>
    <d v="2021-01-11T00:00:00"/>
    <s v="Ground"/>
    <n v="5"/>
    <m/>
    <n v="-5"/>
    <x v="1"/>
    <x v="1"/>
    <x v="1"/>
    <x v="0"/>
  </r>
  <r>
    <x v="1"/>
    <d v="2021-01-12T00:00:00"/>
    <s v="Ground"/>
    <n v="5"/>
    <m/>
    <n v="-5"/>
    <x v="1"/>
    <x v="1"/>
    <x v="1"/>
    <x v="0"/>
  </r>
  <r>
    <x v="1"/>
    <d v="2021-01-13T00:00:00"/>
    <s v="Fuel. Co"/>
    <n v="77"/>
    <m/>
    <n v="-77"/>
    <x v="6"/>
    <x v="3"/>
    <x v="1"/>
    <x v="0"/>
  </r>
  <r>
    <x v="1"/>
    <d v="2021-01-13T00:00:00"/>
    <s v="Ground"/>
    <n v="5"/>
    <m/>
    <n v="-5"/>
    <x v="1"/>
    <x v="1"/>
    <x v="1"/>
    <x v="0"/>
  </r>
  <r>
    <x v="1"/>
    <d v="2021-01-14T00:00:00"/>
    <s v="Ground"/>
    <n v="5"/>
    <m/>
    <n v="-5"/>
    <x v="1"/>
    <x v="1"/>
    <x v="1"/>
    <x v="0"/>
  </r>
  <r>
    <x v="1"/>
    <d v="2021-01-15T00:00:00"/>
    <s v="Green's"/>
    <n v="135"/>
    <m/>
    <n v="-135"/>
    <x v="4"/>
    <x v="2"/>
    <x v="1"/>
    <x v="0"/>
  </r>
  <r>
    <x v="1"/>
    <d v="2021-01-15T00:00:00"/>
    <s v="Ground"/>
    <n v="5"/>
    <m/>
    <n v="-5"/>
    <x v="1"/>
    <x v="1"/>
    <x v="1"/>
    <x v="0"/>
  </r>
  <r>
    <x v="1"/>
    <d v="2021-01-16T00:00:00"/>
    <s v="Ground"/>
    <n v="5"/>
    <m/>
    <n v="-5"/>
    <x v="1"/>
    <x v="1"/>
    <x v="1"/>
    <x v="0"/>
  </r>
  <r>
    <x v="1"/>
    <d v="2021-01-16T00:00:00"/>
    <s v="Event Cinemas"/>
    <n v="40"/>
    <m/>
    <n v="-40"/>
    <x v="3"/>
    <x v="4"/>
    <x v="1"/>
    <x v="0"/>
  </r>
  <r>
    <x v="1"/>
    <d v="2021-01-16T00:00:00"/>
    <s v="Fashionistas"/>
    <n v="98"/>
    <m/>
    <n v="-98"/>
    <x v="7"/>
    <x v="4"/>
    <x v="1"/>
    <x v="0"/>
  </r>
  <r>
    <x v="1"/>
    <d v="2021-01-16T00:00:00"/>
    <s v="Joe's Grill"/>
    <n v="52"/>
    <m/>
    <n v="-52"/>
    <x v="8"/>
    <x v="1"/>
    <x v="1"/>
    <x v="0"/>
  </r>
  <r>
    <x v="1"/>
    <d v="2021-01-17T00:00:00"/>
    <s v="Taxi Co."/>
    <n v="28"/>
    <m/>
    <n v="-28"/>
    <x v="9"/>
    <x v="3"/>
    <x v="1"/>
    <x v="0"/>
  </r>
  <r>
    <x v="0"/>
    <d v="2021-01-18T00:00:00"/>
    <s v="Muscle Beach"/>
    <n v="30"/>
    <m/>
    <n v="-30"/>
    <x v="10"/>
    <x v="4"/>
    <x v="1"/>
    <x v="0"/>
  </r>
  <r>
    <x v="1"/>
    <d v="2021-01-18T00:00:00"/>
    <s v="Ground"/>
    <n v="5"/>
    <m/>
    <n v="-5"/>
    <x v="1"/>
    <x v="1"/>
    <x v="1"/>
    <x v="0"/>
  </r>
  <r>
    <x v="1"/>
    <d v="2021-01-19T00:00:00"/>
    <s v="Ground"/>
    <n v="5"/>
    <m/>
    <n v="-5"/>
    <x v="1"/>
    <x v="1"/>
    <x v="1"/>
    <x v="0"/>
  </r>
  <r>
    <x v="0"/>
    <d v="2021-01-19T00:00:00"/>
    <s v="Smile Dental"/>
    <n v="1504"/>
    <m/>
    <n v="-154"/>
    <x v="11"/>
    <x v="5"/>
    <x v="1"/>
    <x v="0"/>
  </r>
  <r>
    <x v="0"/>
    <d v="2021-01-19T00:00:00"/>
    <s v="Phone Co."/>
    <n v="40"/>
    <m/>
    <n v="-40"/>
    <x v="12"/>
    <x v="2"/>
    <x v="1"/>
    <x v="0"/>
  </r>
  <r>
    <x v="1"/>
    <d v="2021-01-20T00:00:00"/>
    <s v="Sam's Gifts"/>
    <n v="45"/>
    <m/>
    <n v="-45"/>
    <x v="13"/>
    <x v="4"/>
    <x v="1"/>
    <x v="0"/>
  </r>
  <r>
    <x v="1"/>
    <d v="2021-01-20T00:00:00"/>
    <s v="Streaming Co."/>
    <n v="32"/>
    <m/>
    <n v="-32"/>
    <x v="3"/>
    <x v="4"/>
    <x v="1"/>
    <x v="0"/>
  </r>
  <r>
    <x v="1"/>
    <d v="2021-01-20T00:00:00"/>
    <s v="Ground"/>
    <n v="5"/>
    <m/>
    <n v="-5"/>
    <x v="1"/>
    <x v="1"/>
    <x v="1"/>
    <x v="0"/>
  </r>
  <r>
    <x v="1"/>
    <d v="2021-01-21T00:00:00"/>
    <s v="Ground"/>
    <n v="5"/>
    <m/>
    <n v="-5"/>
    <x v="1"/>
    <x v="1"/>
    <x v="1"/>
    <x v="0"/>
  </r>
  <r>
    <x v="1"/>
    <d v="2021-01-22T00:00:00"/>
    <s v="Ground"/>
    <n v="5"/>
    <m/>
    <n v="-5"/>
    <x v="1"/>
    <x v="1"/>
    <x v="1"/>
    <x v="0"/>
  </r>
  <r>
    <x v="1"/>
    <d v="2021-01-22T00:00:00"/>
    <s v="Green's"/>
    <n v="170"/>
    <m/>
    <n v="-170"/>
    <x v="4"/>
    <x v="2"/>
    <x v="1"/>
    <x v="0"/>
  </r>
  <r>
    <x v="1"/>
    <d v="2021-01-23T00:00:00"/>
    <s v="Pizza Pomodoro"/>
    <n v="37"/>
    <m/>
    <n v="-37"/>
    <x v="8"/>
    <x v="1"/>
    <x v="1"/>
    <x v="0"/>
  </r>
  <r>
    <x v="1"/>
    <d v="2021-01-24T00:00:00"/>
    <s v="Golden Arches"/>
    <n v="12"/>
    <m/>
    <n v="-12"/>
    <x v="8"/>
    <x v="1"/>
    <x v="1"/>
    <x v="0"/>
  </r>
  <r>
    <x v="0"/>
    <d v="2021-01-25T00:00:00"/>
    <s v="Worldvision"/>
    <n v="70"/>
    <m/>
    <n v="55"/>
    <x v="14"/>
    <x v="6"/>
    <x v="1"/>
    <x v="0"/>
  </r>
  <r>
    <x v="1"/>
    <d v="2021-01-25T00:00:00"/>
    <s v="Fuel. Co"/>
    <n v="63"/>
    <m/>
    <n v="-63"/>
    <x v="6"/>
    <x v="3"/>
    <x v="1"/>
    <x v="0"/>
  </r>
  <r>
    <x v="1"/>
    <d v="2021-01-25T00:00:00"/>
    <s v="Ground"/>
    <n v="5"/>
    <m/>
    <n v="-5"/>
    <x v="1"/>
    <x v="1"/>
    <x v="1"/>
    <x v="0"/>
  </r>
  <r>
    <x v="1"/>
    <d v="2021-01-26T00:00:00"/>
    <s v="Ground"/>
    <n v="5"/>
    <m/>
    <n v="-5"/>
    <x v="1"/>
    <x v="1"/>
    <x v="1"/>
    <x v="0"/>
  </r>
  <r>
    <x v="1"/>
    <d v="2021-01-27T00:00:00"/>
    <s v="Ground"/>
    <n v="5"/>
    <m/>
    <n v="-5"/>
    <x v="1"/>
    <x v="1"/>
    <x v="1"/>
    <x v="0"/>
  </r>
  <r>
    <x v="1"/>
    <d v="2021-01-28T00:00:00"/>
    <s v="Ground"/>
    <n v="5"/>
    <m/>
    <n v="-5"/>
    <x v="1"/>
    <x v="1"/>
    <x v="1"/>
    <x v="0"/>
  </r>
  <r>
    <x v="1"/>
    <d v="2021-01-29T00:00:00"/>
    <s v="Ground"/>
    <n v="5"/>
    <m/>
    <n v="-5"/>
    <x v="1"/>
    <x v="1"/>
    <x v="1"/>
    <x v="0"/>
  </r>
  <r>
    <x v="1"/>
    <d v="2021-01-29T00:00:00"/>
    <s v="Green's"/>
    <n v="162"/>
    <m/>
    <n v="-162"/>
    <x v="4"/>
    <x v="2"/>
    <x v="1"/>
    <x v="0"/>
  </r>
  <r>
    <x v="1"/>
    <d v="2021-01-30T00:00:00"/>
    <s v="Ted's Trainers"/>
    <n v="125"/>
    <m/>
    <n v="-125"/>
    <x v="7"/>
    <x v="4"/>
    <x v="1"/>
    <x v="0"/>
  </r>
  <r>
    <x v="1"/>
    <d v="2021-01-30T00:00:00"/>
    <s v="Ticketek"/>
    <n v="175"/>
    <m/>
    <n v="-175"/>
    <x v="3"/>
    <x v="4"/>
    <x v="1"/>
    <x v="0"/>
  </r>
  <r>
    <x v="1"/>
    <d v="2021-01-31T00:00:00"/>
    <s v="Fashionistas"/>
    <n v="145"/>
    <m/>
    <n v="-145"/>
    <x v="7"/>
    <x v="4"/>
    <x v="1"/>
    <x v="0"/>
  </r>
  <r>
    <x v="1"/>
    <d v="2021-01-31T00:00:00"/>
    <s v="Taxi Co."/>
    <n v="23"/>
    <m/>
    <n v="-23"/>
    <x v="9"/>
    <x v="3"/>
    <x v="1"/>
    <x v="0"/>
  </r>
  <r>
    <x v="0"/>
    <d v="2021-02-01T00:00:00"/>
    <s v="ACME Pty Ltd"/>
    <s v="Reset"/>
    <n v="4000"/>
    <n v="4000"/>
    <x v="0"/>
    <x v="0"/>
    <x v="0"/>
    <x v="1"/>
  </r>
  <r>
    <x v="1"/>
    <d v="2021-02-01T00:00:00"/>
    <s v="Ground"/>
    <n v="5"/>
    <m/>
    <n v="-5"/>
    <x v="1"/>
    <x v="1"/>
    <x v="1"/>
    <x v="1"/>
  </r>
  <r>
    <x v="0"/>
    <d v="2021-02-02T00:00:00"/>
    <s v="Estate Mgt."/>
    <n v="900"/>
    <m/>
    <n v="-900"/>
    <x v="2"/>
    <x v="2"/>
    <x v="1"/>
    <x v="1"/>
  </r>
  <r>
    <x v="0"/>
    <d v="2021-02-02T00:00:00"/>
    <s v="Finance Co."/>
    <n v="150"/>
    <m/>
    <n v="-150"/>
    <x v="3"/>
    <x v="3"/>
    <x v="1"/>
    <x v="1"/>
  </r>
  <r>
    <x v="1"/>
    <d v="2021-02-02T00:00:00"/>
    <s v="Ground"/>
    <n v="5"/>
    <m/>
    <n v="-5"/>
    <x v="1"/>
    <x v="1"/>
    <x v="1"/>
    <x v="1"/>
  </r>
  <r>
    <x v="1"/>
    <d v="2021-02-03T00:00:00"/>
    <s v="Ground"/>
    <n v="5"/>
    <m/>
    <n v="-5"/>
    <x v="1"/>
    <x v="1"/>
    <x v="1"/>
    <x v="1"/>
  </r>
  <r>
    <x v="1"/>
    <d v="2021-02-04T00:00:00"/>
    <s v="Ground"/>
    <n v="5"/>
    <m/>
    <n v="-5"/>
    <x v="1"/>
    <x v="1"/>
    <x v="1"/>
    <x v="1"/>
  </r>
  <r>
    <x v="1"/>
    <d v="2021-02-05T00:00:00"/>
    <s v="Ground"/>
    <n v="5"/>
    <m/>
    <n v="-5"/>
    <x v="1"/>
    <x v="1"/>
    <x v="1"/>
    <x v="1"/>
  </r>
  <r>
    <x v="1"/>
    <d v="2021-02-05T00:00:00"/>
    <s v="Green's"/>
    <n v="205"/>
    <m/>
    <n v="-205"/>
    <x v="4"/>
    <x v="2"/>
    <x v="1"/>
    <x v="1"/>
  </r>
  <r>
    <x v="0"/>
    <d v="2021-02-08T00:00:00"/>
    <s v="Elec. Co."/>
    <n v="51.1"/>
    <m/>
    <n v="-51.1"/>
    <x v="5"/>
    <x v="2"/>
    <x v="1"/>
    <x v="1"/>
  </r>
  <r>
    <x v="1"/>
    <d v="2021-02-08T00:00:00"/>
    <s v="Ground"/>
    <n v="5"/>
    <m/>
    <n v="-5"/>
    <x v="1"/>
    <x v="1"/>
    <x v="1"/>
    <x v="1"/>
  </r>
  <r>
    <x v="1"/>
    <d v="2021-02-09T00:00:00"/>
    <s v="Ground"/>
    <n v="5"/>
    <m/>
    <n v="-5"/>
    <x v="1"/>
    <x v="1"/>
    <x v="1"/>
    <x v="1"/>
  </r>
  <r>
    <x v="1"/>
    <d v="2021-02-10T00:00:00"/>
    <s v="Fuel. Co"/>
    <n v="78"/>
    <m/>
    <n v="-78"/>
    <x v="6"/>
    <x v="3"/>
    <x v="1"/>
    <x v="1"/>
  </r>
  <r>
    <x v="1"/>
    <d v="2021-02-10T00:00:00"/>
    <s v="Ground"/>
    <n v="5"/>
    <m/>
    <n v="-5"/>
    <x v="1"/>
    <x v="1"/>
    <x v="1"/>
    <x v="1"/>
  </r>
  <r>
    <x v="1"/>
    <d v="2021-02-11T00:00:00"/>
    <s v="Ground"/>
    <n v="5"/>
    <m/>
    <n v="-5"/>
    <x v="1"/>
    <x v="1"/>
    <x v="1"/>
    <x v="1"/>
  </r>
  <r>
    <x v="1"/>
    <d v="2021-02-12T00:00:00"/>
    <s v="Green's"/>
    <n v="135.9"/>
    <m/>
    <n v="-135.9"/>
    <x v="4"/>
    <x v="2"/>
    <x v="1"/>
    <x v="1"/>
  </r>
  <r>
    <x v="1"/>
    <d v="2021-02-12T00:00:00"/>
    <s v="Ground"/>
    <n v="5"/>
    <m/>
    <n v="-5"/>
    <x v="1"/>
    <x v="1"/>
    <x v="1"/>
    <x v="1"/>
  </r>
  <r>
    <x v="1"/>
    <d v="2021-02-13T00:00:00"/>
    <s v="Ground"/>
    <n v="5"/>
    <m/>
    <n v="-5"/>
    <x v="1"/>
    <x v="1"/>
    <x v="1"/>
    <x v="1"/>
  </r>
  <r>
    <x v="1"/>
    <d v="2021-02-13T00:00:00"/>
    <s v="Event Cinemas"/>
    <n v="40.9"/>
    <m/>
    <n v="-40.9"/>
    <x v="3"/>
    <x v="4"/>
    <x v="1"/>
    <x v="1"/>
  </r>
  <r>
    <x v="1"/>
    <d v="2021-02-13T00:00:00"/>
    <s v="Fashionistas"/>
    <n v="99"/>
    <m/>
    <n v="-99"/>
    <x v="7"/>
    <x v="4"/>
    <x v="1"/>
    <x v="1"/>
  </r>
  <r>
    <x v="1"/>
    <d v="2021-02-13T00:00:00"/>
    <s v="Joe's Grill"/>
    <n v="53"/>
    <m/>
    <n v="-53"/>
    <x v="8"/>
    <x v="1"/>
    <x v="1"/>
    <x v="1"/>
  </r>
  <r>
    <x v="1"/>
    <d v="2021-02-14T00:00:00"/>
    <s v="Taxi Co."/>
    <n v="28.9"/>
    <m/>
    <n v="-28.9"/>
    <x v="9"/>
    <x v="3"/>
    <x v="1"/>
    <x v="1"/>
  </r>
  <r>
    <x v="0"/>
    <d v="2021-02-15T00:00:00"/>
    <s v="Muscle Beach"/>
    <n v="30"/>
    <m/>
    <n v="-30"/>
    <x v="10"/>
    <x v="4"/>
    <x v="1"/>
    <x v="1"/>
  </r>
  <r>
    <x v="1"/>
    <d v="2021-02-15T00:00:00"/>
    <s v="Ground"/>
    <n v="5"/>
    <m/>
    <n v="-5"/>
    <x v="1"/>
    <x v="1"/>
    <x v="1"/>
    <x v="1"/>
  </r>
  <r>
    <x v="1"/>
    <d v="2021-02-16T00:00:00"/>
    <s v="Ground"/>
    <n v="5"/>
    <m/>
    <n v="-5"/>
    <x v="1"/>
    <x v="1"/>
    <x v="1"/>
    <x v="1"/>
  </r>
  <r>
    <x v="0"/>
    <d v="2021-02-16T00:00:00"/>
    <s v="Phone Co."/>
    <n v="40"/>
    <m/>
    <n v="-40"/>
    <x v="12"/>
    <x v="2"/>
    <x v="1"/>
    <x v="1"/>
  </r>
  <r>
    <x v="1"/>
    <d v="2021-02-17T00:00:00"/>
    <s v="Sam's Gifts"/>
    <n v="45.9"/>
    <m/>
    <n v="-45.9"/>
    <x v="13"/>
    <x v="4"/>
    <x v="1"/>
    <x v="1"/>
  </r>
  <r>
    <x v="1"/>
    <d v="2021-02-17T00:00:00"/>
    <s v="Streaming Co."/>
    <n v="35"/>
    <m/>
    <n v="-35"/>
    <x v="3"/>
    <x v="4"/>
    <x v="1"/>
    <x v="1"/>
  </r>
  <r>
    <x v="1"/>
    <d v="2021-02-17T00:00:00"/>
    <s v="Ground"/>
    <n v="5"/>
    <m/>
    <n v="-5"/>
    <x v="1"/>
    <x v="1"/>
    <x v="1"/>
    <x v="1"/>
  </r>
  <r>
    <x v="1"/>
    <d v="2021-02-18T00:00:00"/>
    <s v="Ground"/>
    <n v="5"/>
    <m/>
    <n v="-5"/>
    <x v="1"/>
    <x v="1"/>
    <x v="1"/>
    <x v="1"/>
  </r>
  <r>
    <x v="1"/>
    <d v="2021-02-19T00:00:00"/>
    <s v="Ground"/>
    <n v="5"/>
    <m/>
    <n v="-5"/>
    <x v="1"/>
    <x v="1"/>
    <x v="1"/>
    <x v="1"/>
  </r>
  <r>
    <x v="1"/>
    <d v="2021-02-19T00:00:00"/>
    <s v="Green's"/>
    <n v="171"/>
    <m/>
    <n v="-171"/>
    <x v="4"/>
    <x v="2"/>
    <x v="1"/>
    <x v="1"/>
  </r>
  <r>
    <x v="1"/>
    <d v="2021-02-20T00:00:00"/>
    <s v="Pizza Pomodoro"/>
    <n v="37.9"/>
    <m/>
    <n v="-37.9"/>
    <x v="8"/>
    <x v="1"/>
    <x v="1"/>
    <x v="1"/>
  </r>
  <r>
    <x v="1"/>
    <d v="2021-02-21T00:00:00"/>
    <s v="Golden Arches"/>
    <n v="12.9"/>
    <m/>
    <n v="-12.9"/>
    <x v="8"/>
    <x v="1"/>
    <x v="1"/>
    <x v="1"/>
  </r>
  <r>
    <x v="0"/>
    <d v="2021-02-22T00:00:00"/>
    <s v="Worldvision"/>
    <n v="55"/>
    <m/>
    <n v="-55"/>
    <x v="14"/>
    <x v="6"/>
    <x v="1"/>
    <x v="1"/>
  </r>
  <r>
    <x v="1"/>
    <d v="2021-02-22T00:00:00"/>
    <s v="Fuel. Co"/>
    <n v="64.099999999999994"/>
    <m/>
    <n v="-64.099999999999994"/>
    <x v="6"/>
    <x v="3"/>
    <x v="1"/>
    <x v="1"/>
  </r>
  <r>
    <x v="1"/>
    <d v="2021-02-22T00:00:00"/>
    <s v="Ground"/>
    <n v="5"/>
    <m/>
    <n v="-5"/>
    <x v="1"/>
    <x v="1"/>
    <x v="1"/>
    <x v="1"/>
  </r>
  <r>
    <x v="1"/>
    <d v="2021-02-23T00:00:00"/>
    <s v="Ground"/>
    <n v="5"/>
    <m/>
    <n v="-5"/>
    <x v="1"/>
    <x v="1"/>
    <x v="1"/>
    <x v="1"/>
  </r>
  <r>
    <x v="1"/>
    <d v="2021-02-24T00:00:00"/>
    <s v="Ground"/>
    <n v="5"/>
    <m/>
    <n v="-5"/>
    <x v="1"/>
    <x v="1"/>
    <x v="1"/>
    <x v="1"/>
  </r>
  <r>
    <x v="1"/>
    <d v="2021-02-25T00:00:00"/>
    <s v="Ground"/>
    <n v="5"/>
    <m/>
    <n v="-5"/>
    <x v="1"/>
    <x v="1"/>
    <x v="1"/>
    <x v="1"/>
  </r>
  <r>
    <x v="1"/>
    <d v="2021-02-26T00:00:00"/>
    <s v="Ground"/>
    <n v="5"/>
    <m/>
    <n v="-5"/>
    <x v="1"/>
    <x v="1"/>
    <x v="1"/>
    <x v="1"/>
  </r>
  <r>
    <x v="1"/>
    <d v="2021-02-26T00:00:00"/>
    <s v="Green's"/>
    <n v="162.9"/>
    <m/>
    <n v="-162.9"/>
    <x v="4"/>
    <x v="2"/>
    <x v="1"/>
    <x v="1"/>
  </r>
  <r>
    <x v="1"/>
    <d v="2021-02-27T00:00:00"/>
    <s v="Ted's Trainers"/>
    <n v="125.9"/>
    <m/>
    <n v="-125.9"/>
    <x v="7"/>
    <x v="4"/>
    <x v="1"/>
    <x v="1"/>
  </r>
  <r>
    <x v="1"/>
    <d v="2021-02-27T00:00:00"/>
    <s v="Global Fashion"/>
    <n v="137"/>
    <m/>
    <n v="-137"/>
    <x v="7"/>
    <x v="4"/>
    <x v="1"/>
    <x v="1"/>
  </r>
  <r>
    <x v="1"/>
    <d v="2021-02-28T00:00:00"/>
    <s v="Fashionistas"/>
    <n v="146.1"/>
    <m/>
    <n v="-146.1"/>
    <x v="7"/>
    <x v="4"/>
    <x v="1"/>
    <x v="1"/>
  </r>
  <r>
    <x v="1"/>
    <d v="2021-02-28T00:00:00"/>
    <s v="Taxi Co."/>
    <n v="24.1"/>
    <m/>
    <n v="-24.1"/>
    <x v="9"/>
    <x v="3"/>
    <x v="1"/>
    <x v="1"/>
  </r>
  <r>
    <x v="0"/>
    <d v="2021-03-01T00:00:00"/>
    <s v="ACME Pty Ltd"/>
    <s v="Reset"/>
    <n v="4000"/>
    <n v="4000"/>
    <x v="0"/>
    <x v="0"/>
    <x v="0"/>
    <x v="2"/>
  </r>
  <r>
    <x v="1"/>
    <d v="2021-03-01T00:00:00"/>
    <s v="Ground"/>
    <n v="5"/>
    <m/>
    <n v="-5"/>
    <x v="1"/>
    <x v="1"/>
    <x v="1"/>
    <x v="2"/>
  </r>
  <r>
    <x v="0"/>
    <d v="2021-03-02T00:00:00"/>
    <s v="Estate Mgt."/>
    <n v="900"/>
    <m/>
    <n v="-900"/>
    <x v="2"/>
    <x v="2"/>
    <x v="1"/>
    <x v="2"/>
  </r>
  <r>
    <x v="0"/>
    <d v="2021-03-02T00:00:00"/>
    <s v="Finance Co."/>
    <n v="150"/>
    <m/>
    <n v="-150"/>
    <x v="3"/>
    <x v="3"/>
    <x v="1"/>
    <x v="2"/>
  </r>
  <r>
    <x v="1"/>
    <d v="2021-03-02T00:00:00"/>
    <s v="Ground"/>
    <n v="5"/>
    <m/>
    <n v="-5"/>
    <x v="1"/>
    <x v="1"/>
    <x v="1"/>
    <x v="2"/>
  </r>
  <r>
    <x v="1"/>
    <d v="2021-03-03T00:00:00"/>
    <s v="Ground"/>
    <n v="5"/>
    <m/>
    <n v="-5"/>
    <x v="1"/>
    <x v="1"/>
    <x v="1"/>
    <x v="2"/>
  </r>
  <r>
    <x v="1"/>
    <d v="2021-03-04T00:00:00"/>
    <s v="Ground"/>
    <n v="5"/>
    <m/>
    <n v="-5"/>
    <x v="1"/>
    <x v="1"/>
    <x v="1"/>
    <x v="2"/>
  </r>
  <r>
    <x v="1"/>
    <d v="2021-03-05T00:00:00"/>
    <s v="Ground"/>
    <n v="5"/>
    <m/>
    <n v="-5"/>
    <x v="1"/>
    <x v="1"/>
    <x v="1"/>
    <x v="2"/>
  </r>
  <r>
    <x v="1"/>
    <d v="2021-03-05T00:00:00"/>
    <s v="Green's"/>
    <n v="149"/>
    <m/>
    <n v="-149"/>
    <x v="4"/>
    <x v="2"/>
    <x v="1"/>
    <x v="2"/>
  </r>
  <r>
    <x v="0"/>
    <d v="2021-03-08T00:00:00"/>
    <s v="Elec. Co."/>
    <n v="52.1"/>
    <m/>
    <n v="-52.1"/>
    <x v="5"/>
    <x v="2"/>
    <x v="1"/>
    <x v="2"/>
  </r>
  <r>
    <x v="1"/>
    <d v="2021-03-08T00:00:00"/>
    <s v="Ground"/>
    <n v="5"/>
    <m/>
    <n v="-5"/>
    <x v="1"/>
    <x v="1"/>
    <x v="1"/>
    <x v="2"/>
  </r>
  <r>
    <x v="1"/>
    <d v="2021-03-09T00:00:00"/>
    <s v="Ground"/>
    <n v="5"/>
    <m/>
    <n v="-5"/>
    <x v="1"/>
    <x v="1"/>
    <x v="1"/>
    <x v="2"/>
  </r>
  <r>
    <x v="1"/>
    <d v="2021-03-10T00:00:00"/>
    <s v="Fuel. Co"/>
    <n v="78.900000000000006"/>
    <m/>
    <n v="-78.900000000000006"/>
    <x v="6"/>
    <x v="3"/>
    <x v="1"/>
    <x v="2"/>
  </r>
  <r>
    <x v="1"/>
    <d v="2021-03-10T00:00:00"/>
    <s v="Ground"/>
    <n v="5"/>
    <m/>
    <n v="-5"/>
    <x v="1"/>
    <x v="1"/>
    <x v="1"/>
    <x v="2"/>
  </r>
  <r>
    <x v="1"/>
    <d v="2021-03-11T00:00:00"/>
    <s v="Ground"/>
    <n v="5"/>
    <m/>
    <n v="-5"/>
    <x v="1"/>
    <x v="1"/>
    <x v="1"/>
    <x v="2"/>
  </r>
  <r>
    <x v="1"/>
    <d v="2021-03-12T00:00:00"/>
    <s v="Green's"/>
    <n v="137"/>
    <m/>
    <n v="-137"/>
    <x v="4"/>
    <x v="2"/>
    <x v="1"/>
    <x v="2"/>
  </r>
  <r>
    <x v="1"/>
    <d v="2021-03-12T00:00:00"/>
    <s v="Ground"/>
    <n v="5"/>
    <m/>
    <n v="-5"/>
    <x v="1"/>
    <x v="1"/>
    <x v="1"/>
    <x v="2"/>
  </r>
  <r>
    <x v="1"/>
    <d v="2021-03-13T00:00:00"/>
    <s v="Ground"/>
    <n v="5"/>
    <m/>
    <n v="-5"/>
    <x v="1"/>
    <x v="1"/>
    <x v="1"/>
    <x v="2"/>
  </r>
  <r>
    <x v="1"/>
    <d v="2021-03-13T00:00:00"/>
    <s v="Event Cinemas"/>
    <n v="41.8"/>
    <m/>
    <n v="-41.8"/>
    <x v="3"/>
    <x v="4"/>
    <x v="1"/>
    <x v="2"/>
  </r>
  <r>
    <x v="1"/>
    <d v="2021-03-13T00:00:00"/>
    <s v="Fashionistas"/>
    <n v="99.9"/>
    <m/>
    <n v="-99.9"/>
    <x v="7"/>
    <x v="4"/>
    <x v="1"/>
    <x v="2"/>
  </r>
  <r>
    <x v="1"/>
    <d v="2021-03-13T00:00:00"/>
    <s v="Joe's Grill"/>
    <n v="54"/>
    <m/>
    <n v="-54"/>
    <x v="8"/>
    <x v="1"/>
    <x v="1"/>
    <x v="2"/>
  </r>
  <r>
    <x v="1"/>
    <d v="2021-03-14T00:00:00"/>
    <s v="Taxi Co."/>
    <n v="30"/>
    <m/>
    <n v="-30"/>
    <x v="9"/>
    <x v="3"/>
    <x v="1"/>
    <x v="2"/>
  </r>
  <r>
    <x v="0"/>
    <d v="2021-03-15T00:00:00"/>
    <s v="Muscle Beach"/>
    <n v="30"/>
    <m/>
    <n v="-30"/>
    <x v="10"/>
    <x v="4"/>
    <x v="1"/>
    <x v="2"/>
  </r>
  <r>
    <x v="1"/>
    <d v="2021-03-15T00:00:00"/>
    <s v="Ground"/>
    <n v="5"/>
    <m/>
    <n v="-5"/>
    <x v="1"/>
    <x v="1"/>
    <x v="1"/>
    <x v="2"/>
  </r>
  <r>
    <x v="1"/>
    <d v="2021-03-16T00:00:00"/>
    <s v="Ground"/>
    <n v="5"/>
    <m/>
    <n v="-5"/>
    <x v="1"/>
    <x v="1"/>
    <x v="1"/>
    <x v="2"/>
  </r>
  <r>
    <x v="0"/>
    <d v="2021-03-16T00:00:00"/>
    <s v="Village Medical"/>
    <n v="75"/>
    <m/>
    <n v="-75"/>
    <x v="11"/>
    <x v="5"/>
    <x v="1"/>
    <x v="2"/>
  </r>
  <r>
    <x v="0"/>
    <d v="2021-03-16T00:00:00"/>
    <s v="Phone Co."/>
    <n v="40"/>
    <m/>
    <n v="-40"/>
    <x v="12"/>
    <x v="2"/>
    <x v="1"/>
    <x v="2"/>
  </r>
  <r>
    <x v="1"/>
    <d v="2021-03-17T00:00:00"/>
    <s v="Sam's Gifts"/>
    <n v="46.8"/>
    <m/>
    <n v="-46.8"/>
    <x v="13"/>
    <x v="4"/>
    <x v="1"/>
    <x v="2"/>
  </r>
  <r>
    <x v="1"/>
    <d v="2021-03-17T00:00:00"/>
    <s v="Streaming Co."/>
    <n v="35"/>
    <m/>
    <n v="-35"/>
    <x v="3"/>
    <x v="4"/>
    <x v="1"/>
    <x v="2"/>
  </r>
  <r>
    <x v="1"/>
    <d v="2021-03-17T00:00:00"/>
    <s v="Ground"/>
    <n v="5"/>
    <m/>
    <n v="-5"/>
    <x v="1"/>
    <x v="1"/>
    <x v="1"/>
    <x v="2"/>
  </r>
  <r>
    <x v="1"/>
    <d v="2021-03-18T00:00:00"/>
    <s v="Ground"/>
    <n v="5"/>
    <m/>
    <n v="-5"/>
    <x v="1"/>
    <x v="1"/>
    <x v="1"/>
    <x v="2"/>
  </r>
  <r>
    <x v="1"/>
    <d v="2021-03-19T00:00:00"/>
    <s v="Ground"/>
    <n v="5"/>
    <m/>
    <n v="-5"/>
    <x v="1"/>
    <x v="1"/>
    <x v="1"/>
    <x v="2"/>
  </r>
  <r>
    <x v="1"/>
    <d v="2021-03-19T00:00:00"/>
    <s v="Green's"/>
    <n v="171.9"/>
    <m/>
    <n v="-171.9"/>
    <x v="4"/>
    <x v="2"/>
    <x v="1"/>
    <x v="2"/>
  </r>
  <r>
    <x v="1"/>
    <d v="2021-03-20T00:00:00"/>
    <s v="Pizza Pomodoro"/>
    <n v="39"/>
    <m/>
    <n v="-39"/>
    <x v="8"/>
    <x v="1"/>
    <x v="1"/>
    <x v="2"/>
  </r>
  <r>
    <x v="1"/>
    <d v="2021-03-21T00:00:00"/>
    <s v="Golden Arches"/>
    <n v="14"/>
    <m/>
    <n v="-14"/>
    <x v="8"/>
    <x v="1"/>
    <x v="1"/>
    <x v="2"/>
  </r>
  <r>
    <x v="0"/>
    <d v="2021-03-22T00:00:00"/>
    <s v="Worldvision"/>
    <n v="55"/>
    <m/>
    <n v="-55"/>
    <x v="14"/>
    <x v="6"/>
    <x v="1"/>
    <x v="2"/>
  </r>
  <r>
    <x v="1"/>
    <d v="2021-03-22T00:00:00"/>
    <s v="Fuel. Co"/>
    <n v="65"/>
    <m/>
    <n v="-65"/>
    <x v="6"/>
    <x v="3"/>
    <x v="1"/>
    <x v="2"/>
  </r>
  <r>
    <x v="1"/>
    <d v="2021-03-22T00:00:00"/>
    <s v="Ground"/>
    <n v="5"/>
    <m/>
    <n v="-5"/>
    <x v="1"/>
    <x v="1"/>
    <x v="1"/>
    <x v="2"/>
  </r>
  <r>
    <x v="1"/>
    <d v="2021-03-23T00:00:00"/>
    <s v="Ground"/>
    <n v="5"/>
    <m/>
    <n v="-5"/>
    <x v="1"/>
    <x v="1"/>
    <x v="1"/>
    <x v="2"/>
  </r>
  <r>
    <x v="1"/>
    <d v="2021-03-24T00:00:00"/>
    <s v="Ground"/>
    <n v="5"/>
    <m/>
    <n v="-5"/>
    <x v="1"/>
    <x v="1"/>
    <x v="1"/>
    <x v="2"/>
  </r>
  <r>
    <x v="1"/>
    <d v="2021-03-25T00:00:00"/>
    <s v="Ground"/>
    <n v="5"/>
    <m/>
    <n v="-5"/>
    <x v="1"/>
    <x v="1"/>
    <x v="1"/>
    <x v="2"/>
  </r>
  <r>
    <x v="1"/>
    <d v="2021-03-26T00:00:00"/>
    <s v="Ground"/>
    <n v="5"/>
    <m/>
    <n v="-5"/>
    <x v="1"/>
    <x v="1"/>
    <x v="1"/>
    <x v="2"/>
  </r>
  <r>
    <x v="1"/>
    <d v="2021-03-26T00:00:00"/>
    <s v="Green's"/>
    <n v="209"/>
    <m/>
    <n v="-209"/>
    <x v="4"/>
    <x v="2"/>
    <x v="1"/>
    <x v="2"/>
  </r>
  <r>
    <x v="1"/>
    <d v="2021-03-27T00:00:00"/>
    <s v="Ted's Trainers"/>
    <n v="127"/>
    <m/>
    <n v="-127"/>
    <x v="7"/>
    <x v="4"/>
    <x v="1"/>
    <x v="2"/>
  </r>
  <r>
    <x v="1"/>
    <d v="2021-03-27T00:00:00"/>
    <s v="Sports Co."/>
    <n v="177.2"/>
    <m/>
    <n v="-177.2"/>
    <x v="7"/>
    <x v="4"/>
    <x v="1"/>
    <x v="2"/>
  </r>
  <r>
    <x v="1"/>
    <d v="2021-03-28T00:00:00"/>
    <s v="Fashionistas"/>
    <n v="147.1"/>
    <m/>
    <n v="-147.1"/>
    <x v="7"/>
    <x v="4"/>
    <x v="1"/>
    <x v="2"/>
  </r>
  <r>
    <x v="1"/>
    <d v="2021-03-28T00:00:00"/>
    <s v="Taxi Co."/>
    <n v="25"/>
    <m/>
    <n v="-25"/>
    <x v="9"/>
    <x v="3"/>
    <x v="1"/>
    <x v="2"/>
  </r>
  <r>
    <x v="1"/>
    <d v="2021-03-29T00:00:00"/>
    <s v="Foodary"/>
    <n v="15"/>
    <m/>
    <n v="-15"/>
    <x v="8"/>
    <x v="1"/>
    <x v="1"/>
    <x v="2"/>
  </r>
  <r>
    <x v="1"/>
    <d v="2021-03-30T00:00:00"/>
    <s v="Ground"/>
    <n v="5"/>
    <m/>
    <n v="-5"/>
    <x v="1"/>
    <x v="1"/>
    <x v="1"/>
    <x v="2"/>
  </r>
  <r>
    <x v="1"/>
    <d v="2021-03-31T00:00:00"/>
    <s v="Ground"/>
    <n v="5"/>
    <m/>
    <n v="-5"/>
    <x v="1"/>
    <x v="1"/>
    <x v="1"/>
    <x v="2"/>
  </r>
  <r>
    <x v="0"/>
    <d v="2021-04-01T00:00:00"/>
    <s v="ACME Pty Ltd"/>
    <s v="Reset"/>
    <n v="4000"/>
    <n v="4000"/>
    <x v="0"/>
    <x v="0"/>
    <x v="0"/>
    <x v="3"/>
  </r>
  <r>
    <x v="1"/>
    <d v="2021-04-01T00:00:00"/>
    <s v="Ground"/>
    <n v="5"/>
    <m/>
    <n v="-5"/>
    <x v="1"/>
    <x v="1"/>
    <x v="1"/>
    <x v="3"/>
  </r>
  <r>
    <x v="0"/>
    <d v="2021-04-02T00:00:00"/>
    <s v="Estate Mgt."/>
    <n v="900"/>
    <m/>
    <n v="-900"/>
    <x v="2"/>
    <x v="2"/>
    <x v="1"/>
    <x v="3"/>
  </r>
  <r>
    <x v="0"/>
    <d v="2021-04-02T00:00:00"/>
    <s v="Finance Co."/>
    <n v="150"/>
    <m/>
    <n v="-150"/>
    <x v="3"/>
    <x v="3"/>
    <x v="1"/>
    <x v="3"/>
  </r>
  <r>
    <x v="1"/>
    <d v="2021-04-02T00:00:00"/>
    <s v="Ground"/>
    <n v="5"/>
    <m/>
    <n v="-5"/>
    <x v="1"/>
    <x v="1"/>
    <x v="1"/>
    <x v="3"/>
  </r>
  <r>
    <x v="1"/>
    <d v="2021-04-03T00:00:00"/>
    <s v="Ground"/>
    <n v="5"/>
    <m/>
    <n v="-5"/>
    <x v="1"/>
    <x v="1"/>
    <x v="1"/>
    <x v="3"/>
  </r>
  <r>
    <x v="1"/>
    <d v="2021-04-04T00:00:00"/>
    <s v="Ground"/>
    <n v="5"/>
    <m/>
    <n v="-5"/>
    <x v="1"/>
    <x v="1"/>
    <x v="1"/>
    <x v="3"/>
  </r>
  <r>
    <x v="1"/>
    <d v="2021-04-05T00:00:00"/>
    <s v="Ground"/>
    <n v="5"/>
    <m/>
    <n v="-5"/>
    <x v="1"/>
    <x v="1"/>
    <x v="1"/>
    <x v="3"/>
  </r>
  <r>
    <x v="1"/>
    <d v="2021-04-05T00:00:00"/>
    <s v="Green's"/>
    <n v="158.19999999999999"/>
    <m/>
    <n v="-158.19999999999999"/>
    <x v="4"/>
    <x v="2"/>
    <x v="1"/>
    <x v="3"/>
  </r>
  <r>
    <x v="0"/>
    <d v="2021-04-08T00:00:00"/>
    <s v="Elec. Co."/>
    <n v="53.2"/>
    <m/>
    <n v="-53.2"/>
    <x v="5"/>
    <x v="2"/>
    <x v="1"/>
    <x v="3"/>
  </r>
  <r>
    <x v="1"/>
    <d v="2021-04-08T00:00:00"/>
    <s v="Ground"/>
    <n v="5"/>
    <m/>
    <n v="-5"/>
    <x v="1"/>
    <x v="1"/>
    <x v="1"/>
    <x v="3"/>
  </r>
  <r>
    <x v="1"/>
    <d v="2021-04-09T00:00:00"/>
    <s v="Ground"/>
    <n v="5"/>
    <m/>
    <n v="-5"/>
    <x v="1"/>
    <x v="1"/>
    <x v="1"/>
    <x v="3"/>
  </r>
  <r>
    <x v="1"/>
    <d v="2021-04-10T00:00:00"/>
    <s v="Fuel. Co"/>
    <n v="79.900000000000006"/>
    <m/>
    <n v="-79.900000000000006"/>
    <x v="6"/>
    <x v="3"/>
    <x v="1"/>
    <x v="3"/>
  </r>
  <r>
    <x v="1"/>
    <d v="2021-04-10T00:00:00"/>
    <s v="Ground"/>
    <n v="5"/>
    <m/>
    <n v="-5"/>
    <x v="1"/>
    <x v="1"/>
    <x v="1"/>
    <x v="3"/>
  </r>
  <r>
    <x v="1"/>
    <d v="2021-04-11T00:00:00"/>
    <s v="Ground"/>
    <n v="5"/>
    <m/>
    <n v="-5"/>
    <x v="1"/>
    <x v="1"/>
    <x v="1"/>
    <x v="3"/>
  </r>
  <r>
    <x v="1"/>
    <d v="2021-04-12T00:00:00"/>
    <s v="Green's"/>
    <n v="98"/>
    <m/>
    <n v="-98"/>
    <x v="4"/>
    <x v="2"/>
    <x v="1"/>
    <x v="3"/>
  </r>
  <r>
    <x v="1"/>
    <d v="2021-04-12T00:00:00"/>
    <s v="Ground"/>
    <n v="5"/>
    <m/>
    <n v="-5"/>
    <x v="1"/>
    <x v="1"/>
    <x v="1"/>
    <x v="3"/>
  </r>
  <r>
    <x v="1"/>
    <d v="2021-04-13T00:00:00"/>
    <s v="Ground"/>
    <n v="5"/>
    <m/>
    <n v="-5"/>
    <x v="1"/>
    <x v="1"/>
    <x v="1"/>
    <x v="3"/>
  </r>
  <r>
    <x v="1"/>
    <d v="2021-04-13T00:00:00"/>
    <s v="Event Cinemas"/>
    <n v="42.8"/>
    <m/>
    <n v="-42.8"/>
    <x v="3"/>
    <x v="4"/>
    <x v="1"/>
    <x v="3"/>
  </r>
  <r>
    <x v="1"/>
    <d v="2021-04-13T00:00:00"/>
    <s v="Fashionistas"/>
    <n v="100.9"/>
    <m/>
    <n v="-100.9"/>
    <x v="7"/>
    <x v="4"/>
    <x v="1"/>
    <x v="3"/>
  </r>
  <r>
    <x v="1"/>
    <d v="2021-04-13T00:00:00"/>
    <s v="Joe's Grill"/>
    <n v="54.9"/>
    <m/>
    <n v="-54.9"/>
    <x v="8"/>
    <x v="1"/>
    <x v="1"/>
    <x v="3"/>
  </r>
  <r>
    <x v="1"/>
    <d v="2021-04-14T00:00:00"/>
    <s v="Taxi Co."/>
    <n v="31"/>
    <m/>
    <n v="-31"/>
    <x v="9"/>
    <x v="3"/>
    <x v="1"/>
    <x v="3"/>
  </r>
  <r>
    <x v="0"/>
    <d v="2021-04-15T00:00:00"/>
    <s v="Muscle Beach"/>
    <n v="30"/>
    <m/>
    <n v="-30"/>
    <x v="10"/>
    <x v="4"/>
    <x v="1"/>
    <x v="3"/>
  </r>
  <r>
    <x v="1"/>
    <d v="2021-04-15T00:00:00"/>
    <s v="Ground"/>
    <n v="5"/>
    <m/>
    <n v="-5"/>
    <x v="1"/>
    <x v="1"/>
    <x v="1"/>
    <x v="3"/>
  </r>
  <r>
    <x v="1"/>
    <d v="2021-04-16T00:00:00"/>
    <s v="Ground"/>
    <n v="5"/>
    <m/>
    <n v="-5"/>
    <x v="1"/>
    <x v="1"/>
    <x v="1"/>
    <x v="3"/>
  </r>
  <r>
    <x v="0"/>
    <d v="2021-04-16T00:00:00"/>
    <s v="Phone Co."/>
    <n v="40"/>
    <m/>
    <n v="-40"/>
    <x v="12"/>
    <x v="2"/>
    <x v="1"/>
    <x v="3"/>
  </r>
  <r>
    <x v="1"/>
    <d v="2021-04-17T00:00:00"/>
    <s v="Sam's Gifts"/>
    <n v="47.9"/>
    <m/>
    <n v="-47.9"/>
    <x v="13"/>
    <x v="4"/>
    <x v="1"/>
    <x v="3"/>
  </r>
  <r>
    <x v="1"/>
    <d v="2021-04-17T00:00:00"/>
    <s v="Streaming Co."/>
    <n v="35"/>
    <m/>
    <n v="-35"/>
    <x v="3"/>
    <x v="4"/>
    <x v="1"/>
    <x v="3"/>
  </r>
  <r>
    <x v="1"/>
    <d v="2021-04-17T00:00:00"/>
    <s v="Ground"/>
    <n v="5"/>
    <m/>
    <n v="-5"/>
    <x v="1"/>
    <x v="1"/>
    <x v="1"/>
    <x v="3"/>
  </r>
  <r>
    <x v="1"/>
    <d v="2021-04-18T00:00:00"/>
    <s v="Ground"/>
    <n v="5"/>
    <m/>
    <n v="-5"/>
    <x v="1"/>
    <x v="1"/>
    <x v="1"/>
    <x v="3"/>
  </r>
  <r>
    <x v="1"/>
    <d v="2021-04-19T00:00:00"/>
    <s v="Ground"/>
    <n v="5"/>
    <m/>
    <n v="-5"/>
    <x v="1"/>
    <x v="1"/>
    <x v="1"/>
    <x v="3"/>
  </r>
  <r>
    <x v="1"/>
    <d v="2021-04-19T00:00:00"/>
    <s v="Green's"/>
    <n v="173"/>
    <m/>
    <n v="-173"/>
    <x v="4"/>
    <x v="2"/>
    <x v="1"/>
    <x v="3"/>
  </r>
  <r>
    <x v="1"/>
    <d v="2021-04-20T00:00:00"/>
    <s v="Pizza Pomodoro"/>
    <n v="40.1"/>
    <m/>
    <n v="-40.1"/>
    <x v="8"/>
    <x v="1"/>
    <x v="1"/>
    <x v="3"/>
  </r>
  <r>
    <x v="1"/>
    <d v="2021-04-21T00:00:00"/>
    <s v="Golden Arches"/>
    <n v="15.1"/>
    <m/>
    <n v="-15.1"/>
    <x v="8"/>
    <x v="1"/>
    <x v="1"/>
    <x v="3"/>
  </r>
  <r>
    <x v="0"/>
    <d v="2021-04-22T00:00:00"/>
    <s v="Worldvision"/>
    <n v="55"/>
    <m/>
    <n v="-55"/>
    <x v="14"/>
    <x v="6"/>
    <x v="1"/>
    <x v="3"/>
  </r>
  <r>
    <x v="1"/>
    <d v="2021-04-22T00:00:00"/>
    <s v="Fuel. Co"/>
    <n v="66"/>
    <m/>
    <n v="-66"/>
    <x v="6"/>
    <x v="3"/>
    <x v="1"/>
    <x v="3"/>
  </r>
  <r>
    <x v="1"/>
    <d v="2021-04-22T00:00:00"/>
    <s v="Ground"/>
    <n v="5"/>
    <m/>
    <n v="-5"/>
    <x v="1"/>
    <x v="1"/>
    <x v="1"/>
    <x v="3"/>
  </r>
  <r>
    <x v="1"/>
    <d v="2021-04-23T00:00:00"/>
    <s v="Ground"/>
    <n v="5"/>
    <m/>
    <n v="-5"/>
    <x v="1"/>
    <x v="1"/>
    <x v="1"/>
    <x v="3"/>
  </r>
  <r>
    <x v="1"/>
    <d v="2021-04-24T00:00:00"/>
    <s v="Ground"/>
    <n v="5"/>
    <m/>
    <n v="-5"/>
    <x v="1"/>
    <x v="1"/>
    <x v="1"/>
    <x v="3"/>
  </r>
  <r>
    <x v="1"/>
    <d v="2021-04-25T00:00:00"/>
    <s v="Ground"/>
    <n v="5"/>
    <m/>
    <n v="-5"/>
    <x v="1"/>
    <x v="1"/>
    <x v="1"/>
    <x v="3"/>
  </r>
  <r>
    <x v="1"/>
    <d v="2021-04-26T00:00:00"/>
    <s v="Ground"/>
    <n v="5"/>
    <m/>
    <n v="-5"/>
    <x v="1"/>
    <x v="1"/>
    <x v="1"/>
    <x v="3"/>
  </r>
  <r>
    <x v="1"/>
    <d v="2021-04-26T00:00:00"/>
    <s v="Green's"/>
    <n v="164.9"/>
    <m/>
    <n v="-164.9"/>
    <x v="4"/>
    <x v="2"/>
    <x v="1"/>
    <x v="3"/>
  </r>
  <r>
    <x v="1"/>
    <d v="2021-04-27T00:00:00"/>
    <s v="Ted's Trainers"/>
    <n v="127.9"/>
    <m/>
    <n v="-127.9"/>
    <x v="7"/>
    <x v="4"/>
    <x v="1"/>
    <x v="3"/>
  </r>
  <r>
    <x v="1"/>
    <d v="2021-04-27T00:00:00"/>
    <s v="BW Club"/>
    <n v="300"/>
    <m/>
    <n v="-300"/>
    <x v="3"/>
    <x v="4"/>
    <x v="1"/>
    <x v="3"/>
  </r>
  <r>
    <x v="1"/>
    <d v="2021-04-28T00:00:00"/>
    <s v="Fashionistas"/>
    <n v="148.1"/>
    <m/>
    <n v="-148.1"/>
    <x v="7"/>
    <x v="4"/>
    <x v="1"/>
    <x v="3"/>
  </r>
  <r>
    <x v="1"/>
    <d v="2021-04-28T00:00:00"/>
    <s v="Taxi Co."/>
    <n v="26.1"/>
    <m/>
    <n v="-26.1"/>
    <x v="9"/>
    <x v="3"/>
    <x v="1"/>
    <x v="3"/>
  </r>
  <r>
    <x v="1"/>
    <d v="2021-04-29T00:00:00"/>
    <s v="Foodary"/>
    <n v="15"/>
    <m/>
    <n v="-15"/>
    <x v="8"/>
    <x v="1"/>
    <x v="1"/>
    <x v="3"/>
  </r>
  <r>
    <x v="1"/>
    <d v="2021-04-29T00:00:00"/>
    <s v="Ground"/>
    <n v="5"/>
    <m/>
    <n v="-5"/>
    <x v="1"/>
    <x v="1"/>
    <x v="1"/>
    <x v="3"/>
  </r>
  <r>
    <x v="1"/>
    <d v="2021-04-30T00:00:00"/>
    <s v="Ground"/>
    <n v="5"/>
    <m/>
    <n v="-5"/>
    <x v="1"/>
    <x v="1"/>
    <x v="1"/>
    <x v="3"/>
  </r>
  <r>
    <x v="1"/>
    <d v="2021-05-02T00:00:00"/>
    <s v="Ground"/>
    <n v="5"/>
    <m/>
    <n v="-5"/>
    <x v="1"/>
    <x v="1"/>
    <x v="1"/>
    <x v="4"/>
  </r>
  <r>
    <x v="0"/>
    <d v="2021-05-03T00:00:00"/>
    <s v="ACME Pty Ltd"/>
    <s v="Reset"/>
    <n v="4000"/>
    <n v="4000"/>
    <x v="0"/>
    <x v="0"/>
    <x v="0"/>
    <x v="4"/>
  </r>
  <r>
    <x v="0"/>
    <d v="2021-05-03T00:00:00"/>
    <s v="Estate Mgt."/>
    <n v="900"/>
    <m/>
    <n v="-900"/>
    <x v="2"/>
    <x v="2"/>
    <x v="1"/>
    <x v="4"/>
  </r>
  <r>
    <x v="0"/>
    <d v="2021-05-03T00:00:00"/>
    <s v="Finance Co."/>
    <n v="150"/>
    <m/>
    <n v="-150"/>
    <x v="3"/>
    <x v="3"/>
    <x v="1"/>
    <x v="4"/>
  </r>
  <r>
    <x v="1"/>
    <d v="2021-05-03T00:00:00"/>
    <s v="Ground"/>
    <n v="5"/>
    <m/>
    <n v="-5"/>
    <x v="1"/>
    <x v="1"/>
    <x v="1"/>
    <x v="4"/>
  </r>
  <r>
    <x v="1"/>
    <d v="2021-05-04T00:00:00"/>
    <s v="Ground"/>
    <n v="5"/>
    <m/>
    <n v="-5"/>
    <x v="1"/>
    <x v="1"/>
    <x v="1"/>
    <x v="4"/>
  </r>
  <r>
    <x v="1"/>
    <d v="2021-05-05T00:00:00"/>
    <s v="Ground"/>
    <n v="5"/>
    <m/>
    <n v="-5"/>
    <x v="1"/>
    <x v="1"/>
    <x v="1"/>
    <x v="4"/>
  </r>
  <r>
    <x v="1"/>
    <d v="2021-05-06T00:00:00"/>
    <s v="Ground"/>
    <n v="5"/>
    <m/>
    <n v="-5"/>
    <x v="1"/>
    <x v="1"/>
    <x v="1"/>
    <x v="4"/>
  </r>
  <r>
    <x v="1"/>
    <d v="2021-05-06T00:00:00"/>
    <s v="Green's"/>
    <n v="170"/>
    <m/>
    <n v="-170"/>
    <x v="4"/>
    <x v="2"/>
    <x v="1"/>
    <x v="4"/>
  </r>
  <r>
    <x v="0"/>
    <d v="2021-05-09T00:00:00"/>
    <s v="Elec. Co."/>
    <n v="54.1"/>
    <m/>
    <n v="-54.1"/>
    <x v="5"/>
    <x v="2"/>
    <x v="1"/>
    <x v="4"/>
  </r>
  <r>
    <x v="1"/>
    <d v="2021-05-09T00:00:00"/>
    <s v="Ground"/>
    <n v="5"/>
    <m/>
    <n v="-5"/>
    <x v="1"/>
    <x v="1"/>
    <x v="1"/>
    <x v="4"/>
  </r>
  <r>
    <x v="1"/>
    <d v="2021-05-10T00:00:00"/>
    <s v="Ground"/>
    <n v="5"/>
    <m/>
    <n v="-5"/>
    <x v="1"/>
    <x v="1"/>
    <x v="1"/>
    <x v="4"/>
  </r>
  <r>
    <x v="1"/>
    <d v="2021-05-11T00:00:00"/>
    <s v="Fuel. Co"/>
    <n v="81"/>
    <m/>
    <n v="-81"/>
    <x v="6"/>
    <x v="3"/>
    <x v="1"/>
    <x v="4"/>
  </r>
  <r>
    <x v="1"/>
    <d v="2021-05-11T00:00:00"/>
    <s v="Ground"/>
    <n v="5"/>
    <m/>
    <n v="-5"/>
    <x v="1"/>
    <x v="1"/>
    <x v="1"/>
    <x v="4"/>
  </r>
  <r>
    <x v="1"/>
    <d v="2021-05-12T00:00:00"/>
    <s v="Ground"/>
    <n v="5"/>
    <m/>
    <n v="-5"/>
    <x v="1"/>
    <x v="1"/>
    <x v="1"/>
    <x v="4"/>
  </r>
  <r>
    <x v="1"/>
    <d v="2021-05-13T00:00:00"/>
    <s v="Green's"/>
    <n v="139.1"/>
    <m/>
    <n v="-139.1"/>
    <x v="4"/>
    <x v="2"/>
    <x v="1"/>
    <x v="4"/>
  </r>
  <r>
    <x v="1"/>
    <d v="2021-05-13T00:00:00"/>
    <s v="Ground"/>
    <n v="5"/>
    <m/>
    <n v="-5"/>
    <x v="1"/>
    <x v="1"/>
    <x v="1"/>
    <x v="4"/>
  </r>
  <r>
    <x v="1"/>
    <d v="2021-05-14T00:00:00"/>
    <s v="Ground"/>
    <n v="5"/>
    <m/>
    <n v="-5"/>
    <x v="1"/>
    <x v="1"/>
    <x v="1"/>
    <x v="4"/>
  </r>
  <r>
    <x v="1"/>
    <d v="2021-05-14T00:00:00"/>
    <s v="Event Cinemas"/>
    <n v="43.9"/>
    <m/>
    <n v="-43.9"/>
    <x v="3"/>
    <x v="4"/>
    <x v="1"/>
    <x v="4"/>
  </r>
  <r>
    <x v="1"/>
    <d v="2021-05-14T00:00:00"/>
    <s v="Fashionistas"/>
    <n v="101.80000000000001"/>
    <m/>
    <n v="-101.80000000000001"/>
    <x v="7"/>
    <x v="4"/>
    <x v="1"/>
    <x v="4"/>
  </r>
  <r>
    <x v="1"/>
    <d v="2021-05-14T00:00:00"/>
    <s v="Joe's Grill"/>
    <n v="55.9"/>
    <m/>
    <n v="-55.9"/>
    <x v="8"/>
    <x v="1"/>
    <x v="1"/>
    <x v="4"/>
  </r>
  <r>
    <x v="1"/>
    <d v="2021-05-15T00:00:00"/>
    <s v="Taxi Co."/>
    <n v="32"/>
    <m/>
    <n v="-32"/>
    <x v="9"/>
    <x v="3"/>
    <x v="1"/>
    <x v="4"/>
  </r>
  <r>
    <x v="0"/>
    <d v="2021-05-16T00:00:00"/>
    <s v="Muscle Beach"/>
    <n v="30"/>
    <m/>
    <n v="-30"/>
    <x v="10"/>
    <x v="4"/>
    <x v="1"/>
    <x v="4"/>
  </r>
  <r>
    <x v="1"/>
    <d v="2021-05-16T00:00:00"/>
    <s v="Ground"/>
    <n v="5"/>
    <m/>
    <n v="-5"/>
    <x v="1"/>
    <x v="1"/>
    <x v="1"/>
    <x v="4"/>
  </r>
  <r>
    <x v="1"/>
    <d v="2021-05-17T00:00:00"/>
    <s v="Ground"/>
    <n v="5"/>
    <m/>
    <n v="-5"/>
    <x v="1"/>
    <x v="1"/>
    <x v="1"/>
    <x v="4"/>
  </r>
  <r>
    <x v="0"/>
    <d v="2021-05-17T00:00:00"/>
    <s v="Village Medical"/>
    <n v="75"/>
    <m/>
    <n v="-75"/>
    <x v="11"/>
    <x v="5"/>
    <x v="1"/>
    <x v="4"/>
  </r>
  <r>
    <x v="0"/>
    <d v="2021-05-17T00:00:00"/>
    <s v="Phone Co."/>
    <n v="40"/>
    <m/>
    <n v="-40"/>
    <x v="12"/>
    <x v="2"/>
    <x v="1"/>
    <x v="4"/>
  </r>
  <r>
    <x v="1"/>
    <d v="2021-05-18T00:00:00"/>
    <s v="Sam's Gifts"/>
    <n v="49"/>
    <m/>
    <n v="-49"/>
    <x v="13"/>
    <x v="4"/>
    <x v="1"/>
    <x v="4"/>
  </r>
  <r>
    <x v="1"/>
    <d v="2021-05-18T00:00:00"/>
    <s v="Streaming Co."/>
    <n v="35"/>
    <m/>
    <n v="-35"/>
    <x v="3"/>
    <x v="4"/>
    <x v="1"/>
    <x v="4"/>
  </r>
  <r>
    <x v="1"/>
    <d v="2021-05-18T00:00:00"/>
    <s v="Ground"/>
    <n v="5"/>
    <m/>
    <n v="-5"/>
    <x v="1"/>
    <x v="1"/>
    <x v="1"/>
    <x v="4"/>
  </r>
  <r>
    <x v="1"/>
    <d v="2021-05-19T00:00:00"/>
    <s v="Ground"/>
    <n v="5"/>
    <m/>
    <n v="-5"/>
    <x v="1"/>
    <x v="1"/>
    <x v="1"/>
    <x v="4"/>
  </r>
  <r>
    <x v="1"/>
    <d v="2021-05-20T00:00:00"/>
    <s v="Ground"/>
    <n v="5"/>
    <m/>
    <n v="-5"/>
    <x v="1"/>
    <x v="1"/>
    <x v="1"/>
    <x v="4"/>
  </r>
  <r>
    <x v="1"/>
    <d v="2021-05-20T00:00:00"/>
    <s v="Green's"/>
    <n v="174"/>
    <m/>
    <n v="-174"/>
    <x v="4"/>
    <x v="2"/>
    <x v="1"/>
    <x v="4"/>
  </r>
  <r>
    <x v="1"/>
    <d v="2021-05-21T00:00:00"/>
    <s v="Pizza Pomodoro"/>
    <n v="41.1"/>
    <m/>
    <n v="-41.1"/>
    <x v="8"/>
    <x v="1"/>
    <x v="1"/>
    <x v="4"/>
  </r>
  <r>
    <x v="1"/>
    <d v="2021-05-22T00:00:00"/>
    <s v="Golden Arches"/>
    <n v="16.2"/>
    <m/>
    <n v="-16.2"/>
    <x v="8"/>
    <x v="1"/>
    <x v="1"/>
    <x v="4"/>
  </r>
  <r>
    <x v="0"/>
    <d v="2021-05-23T00:00:00"/>
    <s v="Worldvision"/>
    <n v="55"/>
    <m/>
    <n v="-55"/>
    <x v="14"/>
    <x v="6"/>
    <x v="1"/>
    <x v="4"/>
  </r>
  <r>
    <x v="1"/>
    <d v="2021-05-23T00:00:00"/>
    <s v="Fuel. Co"/>
    <n v="67"/>
    <m/>
    <n v="-67"/>
    <x v="6"/>
    <x v="3"/>
    <x v="1"/>
    <x v="4"/>
  </r>
  <r>
    <x v="1"/>
    <d v="2021-05-23T00:00:00"/>
    <s v="Ground"/>
    <n v="5"/>
    <m/>
    <n v="-5"/>
    <x v="1"/>
    <x v="1"/>
    <x v="1"/>
    <x v="4"/>
  </r>
  <r>
    <x v="1"/>
    <d v="2021-05-24T00:00:00"/>
    <s v="Ground"/>
    <n v="5"/>
    <m/>
    <n v="-5"/>
    <x v="1"/>
    <x v="1"/>
    <x v="1"/>
    <x v="4"/>
  </r>
  <r>
    <x v="1"/>
    <d v="2021-05-25T00:00:00"/>
    <s v="Ground"/>
    <n v="5"/>
    <m/>
    <n v="-5"/>
    <x v="1"/>
    <x v="1"/>
    <x v="1"/>
    <x v="4"/>
  </r>
  <r>
    <x v="1"/>
    <d v="2021-05-26T00:00:00"/>
    <s v="Ground"/>
    <n v="5"/>
    <m/>
    <n v="-5"/>
    <x v="1"/>
    <x v="1"/>
    <x v="1"/>
    <x v="4"/>
  </r>
  <r>
    <x v="1"/>
    <d v="2021-05-27T00:00:00"/>
    <s v="Ground"/>
    <n v="5"/>
    <m/>
    <n v="-5"/>
    <x v="1"/>
    <x v="1"/>
    <x v="1"/>
    <x v="4"/>
  </r>
  <r>
    <x v="1"/>
    <d v="2021-05-27T00:00:00"/>
    <s v="Green's"/>
    <n v="165.8"/>
    <m/>
    <n v="-165.8"/>
    <x v="4"/>
    <x v="2"/>
    <x v="1"/>
    <x v="4"/>
  </r>
  <r>
    <x v="1"/>
    <d v="2021-05-28T00:00:00"/>
    <s v="Ted's Trainers"/>
    <n v="128.80000000000001"/>
    <m/>
    <n v="-128.80000000000001"/>
    <x v="7"/>
    <x v="4"/>
    <x v="1"/>
    <x v="4"/>
  </r>
  <r>
    <x v="1"/>
    <d v="2021-05-28T00:00:00"/>
    <s v="Home Decorator"/>
    <n v="235"/>
    <m/>
    <n v="-235"/>
    <x v="15"/>
    <x v="4"/>
    <x v="1"/>
    <x v="4"/>
  </r>
  <r>
    <x v="1"/>
    <d v="2021-05-29T00:00:00"/>
    <s v="Fashionistas"/>
    <n v="149.19999999999999"/>
    <m/>
    <n v="-149.19999999999999"/>
    <x v="7"/>
    <x v="4"/>
    <x v="1"/>
    <x v="4"/>
  </r>
  <r>
    <x v="1"/>
    <d v="2021-05-29T00:00:00"/>
    <s v="Taxi Co."/>
    <n v="27.200000000000003"/>
    <m/>
    <n v="-27.200000000000003"/>
    <x v="9"/>
    <x v="3"/>
    <x v="1"/>
    <x v="4"/>
  </r>
  <r>
    <x v="1"/>
    <d v="2021-05-31T00:00:00"/>
    <s v="Foodary"/>
    <n v="15"/>
    <m/>
    <n v="-15"/>
    <x v="8"/>
    <x v="1"/>
    <x v="1"/>
    <x v="4"/>
  </r>
  <r>
    <x v="1"/>
    <d v="2021-05-30T00:00:00"/>
    <s v="Ground"/>
    <n v="5"/>
    <m/>
    <n v="-5"/>
    <x v="1"/>
    <x v="1"/>
    <x v="1"/>
    <x v="4"/>
  </r>
  <r>
    <x v="1"/>
    <d v="2021-05-31T00:00:00"/>
    <s v="Ground"/>
    <n v="5"/>
    <m/>
    <n v="-5"/>
    <x v="1"/>
    <x v="1"/>
    <x v="1"/>
    <x v="4"/>
  </r>
  <r>
    <x v="0"/>
    <d v="2021-06-01T00:00:00"/>
    <s v="ACME Pty Ltd"/>
    <s v="Reset"/>
    <n v="4000"/>
    <n v="4000"/>
    <x v="0"/>
    <x v="0"/>
    <x v="0"/>
    <x v="5"/>
  </r>
  <r>
    <x v="1"/>
    <d v="2021-06-03T00:00:00"/>
    <s v="Ground"/>
    <n v="5"/>
    <m/>
    <n v="-5"/>
    <x v="1"/>
    <x v="1"/>
    <x v="1"/>
    <x v="5"/>
  </r>
  <r>
    <x v="0"/>
    <d v="2021-06-03T00:00:00"/>
    <s v="Estate Mgt."/>
    <n v="900"/>
    <m/>
    <n v="-900"/>
    <x v="2"/>
    <x v="2"/>
    <x v="1"/>
    <x v="5"/>
  </r>
  <r>
    <x v="0"/>
    <d v="2021-06-03T00:00:00"/>
    <s v="Finance Co."/>
    <n v="150"/>
    <m/>
    <n v="-150"/>
    <x v="3"/>
    <x v="3"/>
    <x v="1"/>
    <x v="5"/>
  </r>
  <r>
    <x v="1"/>
    <d v="2021-06-03T00:00:00"/>
    <s v="Ground"/>
    <n v="5"/>
    <m/>
    <n v="-5"/>
    <x v="1"/>
    <x v="1"/>
    <x v="1"/>
    <x v="5"/>
  </r>
  <r>
    <x v="1"/>
    <d v="2021-06-04T00:00:00"/>
    <s v="Ground"/>
    <n v="5"/>
    <m/>
    <n v="-5"/>
    <x v="1"/>
    <x v="1"/>
    <x v="1"/>
    <x v="5"/>
  </r>
  <r>
    <x v="1"/>
    <d v="2021-06-05T00:00:00"/>
    <s v="Ground"/>
    <n v="5"/>
    <m/>
    <n v="-5"/>
    <x v="1"/>
    <x v="1"/>
    <x v="1"/>
    <x v="5"/>
  </r>
  <r>
    <x v="1"/>
    <d v="2021-06-06T00:00:00"/>
    <s v="Ground"/>
    <n v="5"/>
    <m/>
    <n v="-5"/>
    <x v="1"/>
    <x v="1"/>
    <x v="1"/>
    <x v="5"/>
  </r>
  <r>
    <x v="1"/>
    <d v="2021-06-06T00:00:00"/>
    <s v="Green's"/>
    <n v="119"/>
    <m/>
    <n v="-119"/>
    <x v="4"/>
    <x v="2"/>
    <x v="1"/>
    <x v="5"/>
  </r>
  <r>
    <x v="0"/>
    <d v="2021-06-09T00:00:00"/>
    <s v="Elec. Co."/>
    <n v="55"/>
    <m/>
    <n v="-55"/>
    <x v="5"/>
    <x v="2"/>
    <x v="1"/>
    <x v="5"/>
  </r>
  <r>
    <x v="1"/>
    <d v="2021-06-09T00:00:00"/>
    <s v="Ground"/>
    <n v="5"/>
    <m/>
    <n v="-5"/>
    <x v="1"/>
    <x v="1"/>
    <x v="1"/>
    <x v="5"/>
  </r>
  <r>
    <x v="1"/>
    <d v="2021-06-10T00:00:00"/>
    <s v="Ground"/>
    <n v="5"/>
    <m/>
    <n v="-5"/>
    <x v="1"/>
    <x v="1"/>
    <x v="1"/>
    <x v="5"/>
  </r>
  <r>
    <x v="1"/>
    <d v="2021-06-11T00:00:00"/>
    <s v="Fuel. Co"/>
    <n v="82.1"/>
    <m/>
    <n v="-82.1"/>
    <x v="6"/>
    <x v="3"/>
    <x v="1"/>
    <x v="5"/>
  </r>
  <r>
    <x v="1"/>
    <d v="2021-06-11T00:00:00"/>
    <s v="Ground"/>
    <n v="5"/>
    <m/>
    <n v="-5"/>
    <x v="1"/>
    <x v="1"/>
    <x v="1"/>
    <x v="5"/>
  </r>
  <r>
    <x v="1"/>
    <d v="2021-06-12T00:00:00"/>
    <s v="Ground"/>
    <n v="5"/>
    <m/>
    <n v="-5"/>
    <x v="1"/>
    <x v="1"/>
    <x v="1"/>
    <x v="5"/>
  </r>
  <r>
    <x v="1"/>
    <d v="2021-06-13T00:00:00"/>
    <s v="Green's"/>
    <n v="140.19999999999999"/>
    <m/>
    <n v="-140.19999999999999"/>
    <x v="4"/>
    <x v="2"/>
    <x v="1"/>
    <x v="5"/>
  </r>
  <r>
    <x v="1"/>
    <d v="2021-06-13T00:00:00"/>
    <s v="Ground"/>
    <n v="5"/>
    <m/>
    <n v="-5"/>
    <x v="1"/>
    <x v="1"/>
    <x v="1"/>
    <x v="5"/>
  </r>
  <r>
    <x v="1"/>
    <d v="2021-06-14T00:00:00"/>
    <s v="Ground"/>
    <n v="5"/>
    <m/>
    <n v="-5"/>
    <x v="1"/>
    <x v="1"/>
    <x v="1"/>
    <x v="5"/>
  </r>
  <r>
    <x v="1"/>
    <d v="2021-06-14T00:00:00"/>
    <s v="Event Cinemas"/>
    <n v="44.9"/>
    <m/>
    <n v="-44.9"/>
    <x v="3"/>
    <x v="4"/>
    <x v="1"/>
    <x v="5"/>
  </r>
  <r>
    <x v="1"/>
    <d v="2021-06-14T00:00:00"/>
    <s v="Fashionistas"/>
    <n v="102.9"/>
    <m/>
    <n v="-102.9"/>
    <x v="7"/>
    <x v="4"/>
    <x v="1"/>
    <x v="5"/>
  </r>
  <r>
    <x v="1"/>
    <d v="2021-06-14T00:00:00"/>
    <s v="Joe's Grill"/>
    <n v="56.9"/>
    <m/>
    <n v="-56.9"/>
    <x v="8"/>
    <x v="1"/>
    <x v="1"/>
    <x v="5"/>
  </r>
  <r>
    <x v="1"/>
    <d v="2021-06-15T00:00:00"/>
    <s v="Taxi Co."/>
    <n v="33.1"/>
    <m/>
    <n v="-33.1"/>
    <x v="9"/>
    <x v="3"/>
    <x v="1"/>
    <x v="5"/>
  </r>
  <r>
    <x v="0"/>
    <d v="2021-06-16T00:00:00"/>
    <s v="Muscle Beach"/>
    <n v="30"/>
    <m/>
    <n v="-30"/>
    <x v="10"/>
    <x v="4"/>
    <x v="1"/>
    <x v="5"/>
  </r>
  <r>
    <x v="1"/>
    <d v="2021-06-16T00:00:00"/>
    <s v="Ground"/>
    <n v="5"/>
    <m/>
    <n v="-5"/>
    <x v="1"/>
    <x v="1"/>
    <x v="1"/>
    <x v="5"/>
  </r>
  <r>
    <x v="1"/>
    <d v="2021-06-17T00:00:00"/>
    <s v="Ground"/>
    <n v="5"/>
    <m/>
    <n v="-5"/>
    <x v="1"/>
    <x v="1"/>
    <x v="1"/>
    <x v="5"/>
  </r>
  <r>
    <x v="0"/>
    <d v="2021-06-17T00:00:00"/>
    <s v="Phone Co."/>
    <n v="40"/>
    <m/>
    <n v="-40"/>
    <x v="12"/>
    <x v="2"/>
    <x v="1"/>
    <x v="5"/>
  </r>
  <r>
    <x v="1"/>
    <d v="2021-06-18T00:00:00"/>
    <s v="Sam's Gifts"/>
    <n v="50.1"/>
    <m/>
    <n v="-50.1"/>
    <x v="13"/>
    <x v="4"/>
    <x v="1"/>
    <x v="5"/>
  </r>
  <r>
    <x v="1"/>
    <d v="2021-06-18T00:00:00"/>
    <s v="Streaming Co."/>
    <n v="35"/>
    <m/>
    <n v="-35"/>
    <x v="3"/>
    <x v="4"/>
    <x v="1"/>
    <x v="5"/>
  </r>
  <r>
    <x v="1"/>
    <d v="2021-06-18T00:00:00"/>
    <s v="Ground"/>
    <n v="5"/>
    <m/>
    <n v="-5"/>
    <x v="1"/>
    <x v="1"/>
    <x v="1"/>
    <x v="5"/>
  </r>
  <r>
    <x v="1"/>
    <d v="2021-06-19T00:00:00"/>
    <s v="Ground"/>
    <n v="5"/>
    <m/>
    <n v="-5"/>
    <x v="1"/>
    <x v="1"/>
    <x v="1"/>
    <x v="5"/>
  </r>
  <r>
    <x v="1"/>
    <d v="2021-06-20T00:00:00"/>
    <s v="Ground"/>
    <n v="5"/>
    <m/>
    <n v="-5"/>
    <x v="1"/>
    <x v="1"/>
    <x v="1"/>
    <x v="5"/>
  </r>
  <r>
    <x v="1"/>
    <d v="2021-06-20T00:00:00"/>
    <s v="Green's"/>
    <n v="234"/>
    <m/>
    <n v="-234"/>
    <x v="4"/>
    <x v="2"/>
    <x v="1"/>
    <x v="5"/>
  </r>
  <r>
    <x v="1"/>
    <d v="2021-06-21T00:00:00"/>
    <s v="Pizza Pomodoro"/>
    <n v="42.1"/>
    <m/>
    <n v="-42.1"/>
    <x v="8"/>
    <x v="1"/>
    <x v="1"/>
    <x v="5"/>
  </r>
  <r>
    <x v="1"/>
    <d v="2021-06-22T00:00:00"/>
    <s v="Golden Arches"/>
    <n v="17.099999999999998"/>
    <m/>
    <n v="-17.099999999999998"/>
    <x v="8"/>
    <x v="1"/>
    <x v="1"/>
    <x v="5"/>
  </r>
  <r>
    <x v="0"/>
    <d v="2021-06-23T00:00:00"/>
    <s v="Worldvision"/>
    <n v="55"/>
    <m/>
    <n v="-55"/>
    <x v="14"/>
    <x v="6"/>
    <x v="1"/>
    <x v="5"/>
  </r>
  <r>
    <x v="1"/>
    <d v="2021-06-23T00:00:00"/>
    <s v="Fuel. Co"/>
    <n v="67.900000000000006"/>
    <m/>
    <n v="-67.900000000000006"/>
    <x v="6"/>
    <x v="3"/>
    <x v="1"/>
    <x v="5"/>
  </r>
  <r>
    <x v="1"/>
    <d v="2021-06-23T00:00:00"/>
    <s v="Ground"/>
    <n v="5"/>
    <m/>
    <n v="-5"/>
    <x v="1"/>
    <x v="1"/>
    <x v="1"/>
    <x v="5"/>
  </r>
  <r>
    <x v="1"/>
    <d v="2021-06-24T00:00:00"/>
    <s v="Ground"/>
    <n v="5"/>
    <m/>
    <n v="-5"/>
    <x v="1"/>
    <x v="1"/>
    <x v="1"/>
    <x v="5"/>
  </r>
  <r>
    <x v="1"/>
    <d v="2021-06-25T00:00:00"/>
    <s v="Ground"/>
    <n v="5"/>
    <m/>
    <n v="-5"/>
    <x v="1"/>
    <x v="1"/>
    <x v="1"/>
    <x v="5"/>
  </r>
  <r>
    <x v="1"/>
    <d v="2021-06-26T00:00:00"/>
    <s v="Ground"/>
    <n v="5"/>
    <m/>
    <n v="-5"/>
    <x v="1"/>
    <x v="1"/>
    <x v="1"/>
    <x v="5"/>
  </r>
  <r>
    <x v="1"/>
    <d v="2021-06-27T00:00:00"/>
    <s v="Ground"/>
    <n v="5"/>
    <m/>
    <n v="-5"/>
    <x v="1"/>
    <x v="1"/>
    <x v="1"/>
    <x v="5"/>
  </r>
  <r>
    <x v="1"/>
    <d v="2021-06-27T00:00:00"/>
    <s v="Green's"/>
    <n v="166.9"/>
    <m/>
    <n v="-166.9"/>
    <x v="4"/>
    <x v="2"/>
    <x v="1"/>
    <x v="5"/>
  </r>
  <r>
    <x v="1"/>
    <d v="2021-06-28T00:00:00"/>
    <s v="Ted's Trainers"/>
    <n v="129.9"/>
    <m/>
    <n v="-129.9"/>
    <x v="7"/>
    <x v="4"/>
    <x v="1"/>
    <x v="5"/>
  </r>
  <r>
    <x v="1"/>
    <d v="2021-06-28T00:00:00"/>
    <s v="Ticketek"/>
    <n v="180.29999999999998"/>
    <m/>
    <n v="-180.29999999999998"/>
    <x v="3"/>
    <x v="4"/>
    <x v="1"/>
    <x v="5"/>
  </r>
  <r>
    <x v="1"/>
    <d v="2021-06-29T00:00:00"/>
    <s v="Fashionistas"/>
    <n v="150.1"/>
    <m/>
    <n v="-150.1"/>
    <x v="7"/>
    <x v="4"/>
    <x v="1"/>
    <x v="5"/>
  </r>
  <r>
    <x v="1"/>
    <d v="2021-06-29T00:00:00"/>
    <s v="Taxi Co."/>
    <n v="28.200000000000003"/>
    <m/>
    <n v="-28.200000000000003"/>
    <x v="9"/>
    <x v="3"/>
    <x v="1"/>
    <x v="5"/>
  </r>
  <r>
    <x v="1"/>
    <d v="2021-06-29T00:00:00"/>
    <s v="Foodary"/>
    <n v="15"/>
    <m/>
    <n v="-15"/>
    <x v="8"/>
    <x v="1"/>
    <x v="1"/>
    <x v="5"/>
  </r>
  <r>
    <x v="1"/>
    <d v="2021-06-30T00:00:00"/>
    <s v="Ground"/>
    <n v="5"/>
    <m/>
    <n v="-5"/>
    <x v="1"/>
    <x v="1"/>
    <x v="1"/>
    <x v="5"/>
  </r>
  <r>
    <x v="1"/>
    <d v="2021-07-01T00:00:00"/>
    <s v="Ground"/>
    <n v="5"/>
    <m/>
    <n v="-5"/>
    <x v="1"/>
    <x v="1"/>
    <x v="1"/>
    <x v="6"/>
  </r>
  <r>
    <x v="0"/>
    <d v="2021-07-02T00:00:00"/>
    <s v="ACME Pty Ltd"/>
    <s v="Reset"/>
    <n v="4000"/>
    <n v="4000"/>
    <x v="0"/>
    <x v="0"/>
    <x v="0"/>
    <x v="6"/>
  </r>
  <r>
    <x v="1"/>
    <d v="2021-07-03T00:00:00"/>
    <s v="Ground"/>
    <n v="5"/>
    <m/>
    <n v="-5"/>
    <x v="1"/>
    <x v="1"/>
    <x v="1"/>
    <x v="6"/>
  </r>
  <r>
    <x v="0"/>
    <d v="2021-07-05T00:00:00"/>
    <s v="Estate Mgt."/>
    <n v="900"/>
    <m/>
    <n v="-900"/>
    <x v="2"/>
    <x v="2"/>
    <x v="1"/>
    <x v="6"/>
  </r>
  <r>
    <x v="0"/>
    <d v="2021-07-05T00:00:00"/>
    <s v="Finance Co."/>
    <n v="150"/>
    <m/>
    <n v="-150"/>
    <x v="3"/>
    <x v="3"/>
    <x v="1"/>
    <x v="6"/>
  </r>
  <r>
    <x v="1"/>
    <d v="2021-07-05T00:00:00"/>
    <s v="Fodary"/>
    <n v="15"/>
    <m/>
    <n v="-15"/>
    <x v="8"/>
    <x v="1"/>
    <x v="1"/>
    <x v="6"/>
  </r>
  <r>
    <x v="1"/>
    <d v="2021-07-05T00:00:00"/>
    <s v="Ground"/>
    <n v="5"/>
    <m/>
    <n v="-5"/>
    <x v="1"/>
    <x v="1"/>
    <x v="1"/>
    <x v="6"/>
  </r>
  <r>
    <x v="1"/>
    <d v="2021-07-06T00:00:00"/>
    <s v="Ground"/>
    <n v="5"/>
    <m/>
    <n v="-5"/>
    <x v="1"/>
    <x v="1"/>
    <x v="1"/>
    <x v="6"/>
  </r>
  <r>
    <x v="1"/>
    <d v="2021-07-07T00:00:00"/>
    <s v="Ground"/>
    <n v="5"/>
    <m/>
    <n v="-5"/>
    <x v="1"/>
    <x v="1"/>
    <x v="1"/>
    <x v="6"/>
  </r>
  <r>
    <x v="1"/>
    <d v="2021-07-07T00:00:00"/>
    <s v="Green's"/>
    <n v="180"/>
    <m/>
    <n v="-180"/>
    <x v="4"/>
    <x v="2"/>
    <x v="1"/>
    <x v="6"/>
  </r>
  <r>
    <x v="0"/>
    <d v="2021-07-10T00:00:00"/>
    <s v="Elec. Co."/>
    <n v="56.1"/>
    <m/>
    <n v="-56.1"/>
    <x v="5"/>
    <x v="2"/>
    <x v="1"/>
    <x v="6"/>
  </r>
  <r>
    <x v="1"/>
    <d v="2021-07-10T00:00:00"/>
    <s v="Ground"/>
    <n v="5"/>
    <m/>
    <n v="-5"/>
    <x v="1"/>
    <x v="1"/>
    <x v="1"/>
    <x v="6"/>
  </r>
  <r>
    <x v="1"/>
    <d v="2021-07-11T00:00:00"/>
    <s v="Ground"/>
    <n v="5"/>
    <m/>
    <n v="-5"/>
    <x v="1"/>
    <x v="1"/>
    <x v="1"/>
    <x v="6"/>
  </r>
  <r>
    <x v="1"/>
    <d v="2021-07-12T00:00:00"/>
    <s v="Fuel. Co"/>
    <n v="83.1"/>
    <m/>
    <n v="-83.1"/>
    <x v="6"/>
    <x v="3"/>
    <x v="1"/>
    <x v="6"/>
  </r>
  <r>
    <x v="1"/>
    <d v="2021-07-12T00:00:00"/>
    <s v="Ground"/>
    <n v="5"/>
    <m/>
    <n v="-5"/>
    <x v="1"/>
    <x v="1"/>
    <x v="1"/>
    <x v="6"/>
  </r>
  <r>
    <x v="1"/>
    <d v="2021-07-13T00:00:00"/>
    <s v="Ground"/>
    <n v="5"/>
    <m/>
    <n v="-5"/>
    <x v="1"/>
    <x v="1"/>
    <x v="1"/>
    <x v="6"/>
  </r>
  <r>
    <x v="1"/>
    <d v="2021-07-14T00:00:00"/>
    <s v="Green's"/>
    <n v="141.1"/>
    <m/>
    <n v="-141.1"/>
    <x v="4"/>
    <x v="2"/>
    <x v="1"/>
    <x v="6"/>
  </r>
  <r>
    <x v="1"/>
    <d v="2021-07-14T00:00:00"/>
    <s v="Ground"/>
    <n v="5"/>
    <m/>
    <n v="-5"/>
    <x v="1"/>
    <x v="1"/>
    <x v="1"/>
    <x v="6"/>
  </r>
  <r>
    <x v="1"/>
    <d v="2021-07-15T00:00:00"/>
    <s v="Ground"/>
    <n v="5"/>
    <m/>
    <n v="-5"/>
    <x v="1"/>
    <x v="1"/>
    <x v="1"/>
    <x v="6"/>
  </r>
  <r>
    <x v="1"/>
    <d v="2021-07-15T00:00:00"/>
    <s v="Event Cinemas"/>
    <n v="45.8"/>
    <m/>
    <n v="-45.8"/>
    <x v="3"/>
    <x v="4"/>
    <x v="1"/>
    <x v="6"/>
  </r>
  <r>
    <x v="1"/>
    <d v="2021-07-15T00:00:00"/>
    <s v="Fashionistas"/>
    <n v="103.80000000000001"/>
    <m/>
    <n v="-103.80000000000001"/>
    <x v="7"/>
    <x v="4"/>
    <x v="1"/>
    <x v="6"/>
  </r>
  <r>
    <x v="1"/>
    <d v="2021-07-15T00:00:00"/>
    <s v="Joe's Grill"/>
    <n v="58"/>
    <m/>
    <n v="-58"/>
    <x v="8"/>
    <x v="1"/>
    <x v="1"/>
    <x v="6"/>
  </r>
  <r>
    <x v="1"/>
    <d v="2021-07-16T00:00:00"/>
    <s v="Taxi Co."/>
    <n v="34.200000000000003"/>
    <m/>
    <n v="-34.200000000000003"/>
    <x v="9"/>
    <x v="3"/>
    <x v="1"/>
    <x v="6"/>
  </r>
  <r>
    <x v="0"/>
    <d v="2021-07-17T00:00:00"/>
    <s v="Muscle Beach"/>
    <n v="30"/>
    <m/>
    <n v="-30"/>
    <x v="10"/>
    <x v="4"/>
    <x v="1"/>
    <x v="6"/>
  </r>
  <r>
    <x v="1"/>
    <d v="2021-07-17T00:00:00"/>
    <s v="Ground"/>
    <n v="5"/>
    <m/>
    <n v="-5"/>
    <x v="1"/>
    <x v="1"/>
    <x v="1"/>
    <x v="6"/>
  </r>
  <r>
    <x v="1"/>
    <d v="2021-07-18T00:00:00"/>
    <s v="Ground"/>
    <n v="5"/>
    <m/>
    <n v="-5"/>
    <x v="1"/>
    <x v="1"/>
    <x v="1"/>
    <x v="6"/>
  </r>
  <r>
    <x v="0"/>
    <d v="2021-07-18T00:00:00"/>
    <s v="Phone Co."/>
    <n v="40"/>
    <m/>
    <n v="-40"/>
    <x v="12"/>
    <x v="2"/>
    <x v="1"/>
    <x v="6"/>
  </r>
  <r>
    <x v="1"/>
    <d v="2021-07-19T00:00:00"/>
    <s v="Sam's Gifts"/>
    <n v="51.1"/>
    <m/>
    <n v="-51.1"/>
    <x v="13"/>
    <x v="4"/>
    <x v="1"/>
    <x v="6"/>
  </r>
  <r>
    <x v="1"/>
    <d v="2021-07-19T00:00:00"/>
    <s v="Streaming Co."/>
    <n v="35"/>
    <m/>
    <n v="-35"/>
    <x v="3"/>
    <x v="4"/>
    <x v="1"/>
    <x v="6"/>
  </r>
  <r>
    <x v="1"/>
    <d v="2021-07-19T00:00:00"/>
    <s v="Ground"/>
    <n v="5"/>
    <m/>
    <n v="-5"/>
    <x v="1"/>
    <x v="1"/>
    <x v="1"/>
    <x v="6"/>
  </r>
  <r>
    <x v="1"/>
    <d v="2021-07-20T00:00:00"/>
    <s v="Ground"/>
    <n v="5"/>
    <m/>
    <n v="-5"/>
    <x v="1"/>
    <x v="1"/>
    <x v="1"/>
    <x v="6"/>
  </r>
  <r>
    <x v="1"/>
    <d v="2021-07-21T00:00:00"/>
    <s v="Ground"/>
    <n v="5"/>
    <m/>
    <n v="-5"/>
    <x v="1"/>
    <x v="1"/>
    <x v="1"/>
    <x v="6"/>
  </r>
  <r>
    <x v="1"/>
    <d v="2021-07-21T00:00:00"/>
    <s v="Green's"/>
    <n v="176"/>
    <m/>
    <n v="-176"/>
    <x v="4"/>
    <x v="2"/>
    <x v="1"/>
    <x v="6"/>
  </r>
  <r>
    <x v="1"/>
    <d v="2021-07-22T00:00:00"/>
    <s v="Pizza Pomodoro"/>
    <n v="43.1"/>
    <m/>
    <n v="-43.1"/>
    <x v="8"/>
    <x v="1"/>
    <x v="1"/>
    <x v="6"/>
  </r>
  <r>
    <x v="1"/>
    <d v="2021-07-23T00:00:00"/>
    <s v="Golden Arches"/>
    <n v="18.2"/>
    <m/>
    <n v="-18.2"/>
    <x v="8"/>
    <x v="1"/>
    <x v="1"/>
    <x v="6"/>
  </r>
  <r>
    <x v="0"/>
    <d v="2021-07-24T00:00:00"/>
    <s v="Worldvision"/>
    <n v="55"/>
    <m/>
    <n v="-55"/>
    <x v="14"/>
    <x v="6"/>
    <x v="1"/>
    <x v="6"/>
  </r>
  <r>
    <x v="1"/>
    <d v="2021-07-24T00:00:00"/>
    <s v="Fuel. Co"/>
    <n v="68.800000000000011"/>
    <m/>
    <n v="-68.800000000000011"/>
    <x v="6"/>
    <x v="3"/>
    <x v="1"/>
    <x v="6"/>
  </r>
  <r>
    <x v="1"/>
    <d v="2021-07-24T00:00:00"/>
    <s v="Ground"/>
    <n v="5"/>
    <m/>
    <n v="-5"/>
    <x v="1"/>
    <x v="1"/>
    <x v="1"/>
    <x v="6"/>
  </r>
  <r>
    <x v="1"/>
    <d v="2021-07-25T00:00:00"/>
    <s v="Ground"/>
    <n v="5"/>
    <m/>
    <n v="-5"/>
    <x v="1"/>
    <x v="1"/>
    <x v="1"/>
    <x v="6"/>
  </r>
  <r>
    <x v="1"/>
    <d v="2021-07-26T00:00:00"/>
    <s v="Ground"/>
    <n v="5"/>
    <m/>
    <n v="-5"/>
    <x v="1"/>
    <x v="1"/>
    <x v="1"/>
    <x v="6"/>
  </r>
  <r>
    <x v="1"/>
    <d v="2021-07-27T00:00:00"/>
    <s v="Ground"/>
    <n v="5"/>
    <m/>
    <n v="-5"/>
    <x v="1"/>
    <x v="1"/>
    <x v="1"/>
    <x v="6"/>
  </r>
  <r>
    <x v="1"/>
    <d v="2021-07-28T00:00:00"/>
    <s v="Ground"/>
    <n v="5"/>
    <m/>
    <n v="-5"/>
    <x v="1"/>
    <x v="1"/>
    <x v="1"/>
    <x v="6"/>
  </r>
  <r>
    <x v="1"/>
    <d v="2021-07-28T00:00:00"/>
    <s v="Green's"/>
    <n v="193"/>
    <m/>
    <n v="-193"/>
    <x v="4"/>
    <x v="2"/>
    <x v="1"/>
    <x v="6"/>
  </r>
  <r>
    <x v="1"/>
    <d v="2021-07-29T00:00:00"/>
    <s v="Ted's Trainers"/>
    <n v="130.80000000000001"/>
    <m/>
    <n v="-130.80000000000001"/>
    <x v="7"/>
    <x v="4"/>
    <x v="1"/>
    <x v="6"/>
  </r>
  <r>
    <x v="1"/>
    <d v="2021-07-29T00:00:00"/>
    <s v="Home Decorator"/>
    <n v="181.39999999999998"/>
    <m/>
    <n v="-181.39999999999998"/>
    <x v="15"/>
    <x v="4"/>
    <x v="1"/>
    <x v="6"/>
  </r>
  <r>
    <x v="1"/>
    <d v="2021-07-30T00:00:00"/>
    <s v="Fashionistas"/>
    <n v="151.19999999999999"/>
    <m/>
    <n v="-151.19999999999999"/>
    <x v="7"/>
    <x v="4"/>
    <x v="1"/>
    <x v="6"/>
  </r>
  <r>
    <x v="1"/>
    <d v="2021-07-30T00:00:00"/>
    <s v="Taxi Co."/>
    <n v="29.300000000000004"/>
    <m/>
    <n v="-29.300000000000004"/>
    <x v="9"/>
    <x v="3"/>
    <x v="1"/>
    <x v="6"/>
  </r>
  <r>
    <x v="1"/>
    <d v="2021-07-30T00:00:00"/>
    <s v="Foodary"/>
    <n v="15"/>
    <m/>
    <n v="-15"/>
    <x v="8"/>
    <x v="1"/>
    <x v="1"/>
    <x v="6"/>
  </r>
  <r>
    <x v="1"/>
    <d v="2021-07-31T00:00:00"/>
    <s v="Ground"/>
    <n v="5"/>
    <m/>
    <n v="-5"/>
    <x v="1"/>
    <x v="1"/>
    <x v="1"/>
    <x v="6"/>
  </r>
  <r>
    <x v="1"/>
    <d v="2021-08-02T00:00:00"/>
    <s v="Ground"/>
    <n v="5"/>
    <m/>
    <n v="-5"/>
    <x v="1"/>
    <x v="1"/>
    <x v="1"/>
    <x v="7"/>
  </r>
  <r>
    <x v="0"/>
    <d v="2021-08-02T00:00:00"/>
    <s v="ACME Pty Ltd"/>
    <s v="Reset"/>
    <n v="4000"/>
    <n v="4000"/>
    <x v="0"/>
    <x v="0"/>
    <x v="0"/>
    <x v="7"/>
  </r>
  <r>
    <x v="1"/>
    <d v="2021-08-03T00:00:00"/>
    <s v="Ground"/>
    <n v="5"/>
    <m/>
    <n v="-5"/>
    <x v="1"/>
    <x v="1"/>
    <x v="1"/>
    <x v="7"/>
  </r>
  <r>
    <x v="0"/>
    <d v="2021-08-05T00:00:00"/>
    <s v="Estate Mgt."/>
    <n v="900"/>
    <m/>
    <n v="-900"/>
    <x v="2"/>
    <x v="2"/>
    <x v="1"/>
    <x v="7"/>
  </r>
  <r>
    <x v="0"/>
    <d v="2021-08-05T00:00:00"/>
    <s v="Finance Co."/>
    <n v="150"/>
    <m/>
    <n v="-150"/>
    <x v="3"/>
    <x v="3"/>
    <x v="1"/>
    <x v="7"/>
  </r>
  <r>
    <x v="1"/>
    <d v="2021-08-05T00:00:00"/>
    <s v="Ground"/>
    <n v="5"/>
    <m/>
    <n v="-5"/>
    <x v="1"/>
    <x v="1"/>
    <x v="1"/>
    <x v="7"/>
  </r>
  <r>
    <x v="1"/>
    <d v="2021-08-05T00:00:00"/>
    <s v="Ground"/>
    <n v="5"/>
    <m/>
    <n v="-5"/>
    <x v="1"/>
    <x v="1"/>
    <x v="1"/>
    <x v="7"/>
  </r>
  <r>
    <x v="1"/>
    <d v="2021-08-06T00:00:00"/>
    <s v="Ground"/>
    <n v="5"/>
    <m/>
    <n v="-5"/>
    <x v="1"/>
    <x v="1"/>
    <x v="1"/>
    <x v="7"/>
  </r>
  <r>
    <x v="1"/>
    <d v="2021-08-07T00:00:00"/>
    <s v="Ground"/>
    <n v="5"/>
    <m/>
    <n v="-5"/>
    <x v="1"/>
    <x v="1"/>
    <x v="1"/>
    <x v="7"/>
  </r>
  <r>
    <x v="1"/>
    <d v="2021-08-07T00:00:00"/>
    <s v="Green's"/>
    <n v="137"/>
    <m/>
    <n v="-137"/>
    <x v="4"/>
    <x v="2"/>
    <x v="1"/>
    <x v="7"/>
  </r>
  <r>
    <x v="0"/>
    <d v="2021-08-10T00:00:00"/>
    <s v="Elec. Co."/>
    <n v="57"/>
    <m/>
    <n v="-57"/>
    <x v="5"/>
    <x v="2"/>
    <x v="1"/>
    <x v="7"/>
  </r>
  <r>
    <x v="1"/>
    <d v="2021-08-10T00:00:00"/>
    <s v="Ground"/>
    <n v="5"/>
    <m/>
    <n v="-5"/>
    <x v="1"/>
    <x v="1"/>
    <x v="1"/>
    <x v="7"/>
  </r>
  <r>
    <x v="1"/>
    <d v="2021-08-11T00:00:00"/>
    <s v="Ground"/>
    <n v="5"/>
    <m/>
    <n v="-5"/>
    <x v="1"/>
    <x v="1"/>
    <x v="1"/>
    <x v="7"/>
  </r>
  <r>
    <x v="1"/>
    <d v="2021-08-12T00:00:00"/>
    <s v="Fuel. Co"/>
    <n v="84.199999999999989"/>
    <m/>
    <n v="-84.199999999999989"/>
    <x v="6"/>
    <x v="3"/>
    <x v="1"/>
    <x v="7"/>
  </r>
  <r>
    <x v="1"/>
    <d v="2021-08-12T00:00:00"/>
    <s v="Ground"/>
    <n v="5"/>
    <m/>
    <n v="-5"/>
    <x v="1"/>
    <x v="1"/>
    <x v="1"/>
    <x v="7"/>
  </r>
  <r>
    <x v="1"/>
    <d v="2021-08-13T00:00:00"/>
    <s v="Ground"/>
    <n v="5"/>
    <m/>
    <n v="-5"/>
    <x v="1"/>
    <x v="1"/>
    <x v="1"/>
    <x v="7"/>
  </r>
  <r>
    <x v="1"/>
    <d v="2021-08-14T00:00:00"/>
    <s v="Green's"/>
    <n v="142.1"/>
    <m/>
    <n v="-142.1"/>
    <x v="4"/>
    <x v="2"/>
    <x v="1"/>
    <x v="7"/>
  </r>
  <r>
    <x v="1"/>
    <d v="2021-08-14T00:00:00"/>
    <s v="Ground"/>
    <n v="5"/>
    <m/>
    <n v="-5"/>
    <x v="1"/>
    <x v="1"/>
    <x v="1"/>
    <x v="7"/>
  </r>
  <r>
    <x v="1"/>
    <d v="2021-08-15T00:00:00"/>
    <s v="Ground"/>
    <n v="5"/>
    <m/>
    <n v="-5"/>
    <x v="1"/>
    <x v="1"/>
    <x v="1"/>
    <x v="7"/>
  </r>
  <r>
    <x v="1"/>
    <d v="2021-08-15T00:00:00"/>
    <s v="Event Cinemas"/>
    <n v="46.8"/>
    <m/>
    <n v="-46.8"/>
    <x v="3"/>
    <x v="4"/>
    <x v="1"/>
    <x v="7"/>
  </r>
  <r>
    <x v="1"/>
    <d v="2021-08-15T00:00:00"/>
    <s v="Fashionistas"/>
    <n v="104.70000000000002"/>
    <m/>
    <n v="-104.70000000000002"/>
    <x v="7"/>
    <x v="4"/>
    <x v="1"/>
    <x v="7"/>
  </r>
  <r>
    <x v="1"/>
    <d v="2021-08-15T00:00:00"/>
    <s v="Joe's Grill"/>
    <n v="59.1"/>
    <m/>
    <n v="-59.1"/>
    <x v="8"/>
    <x v="1"/>
    <x v="1"/>
    <x v="7"/>
  </r>
  <r>
    <x v="1"/>
    <d v="2021-08-16T00:00:00"/>
    <s v="Taxi Co."/>
    <n v="35.1"/>
    <m/>
    <n v="-35.1"/>
    <x v="9"/>
    <x v="3"/>
    <x v="1"/>
    <x v="7"/>
  </r>
  <r>
    <x v="0"/>
    <d v="2021-08-17T00:00:00"/>
    <s v="Muscle Beach"/>
    <n v="30"/>
    <m/>
    <n v="-30"/>
    <x v="10"/>
    <x v="4"/>
    <x v="1"/>
    <x v="7"/>
  </r>
  <r>
    <x v="1"/>
    <d v="2021-08-17T00:00:00"/>
    <s v="Ground"/>
    <n v="5"/>
    <m/>
    <n v="-5"/>
    <x v="1"/>
    <x v="1"/>
    <x v="1"/>
    <x v="7"/>
  </r>
  <r>
    <x v="1"/>
    <d v="2021-08-18T00:00:00"/>
    <s v="Ground"/>
    <n v="5"/>
    <m/>
    <n v="-5"/>
    <x v="1"/>
    <x v="1"/>
    <x v="1"/>
    <x v="7"/>
  </r>
  <r>
    <x v="0"/>
    <d v="2021-08-18T00:00:00"/>
    <s v="Phone Co."/>
    <n v="40"/>
    <m/>
    <n v="-40"/>
    <x v="12"/>
    <x v="2"/>
    <x v="1"/>
    <x v="7"/>
  </r>
  <r>
    <x v="1"/>
    <d v="2021-08-19T00:00:00"/>
    <s v="Sam's Gifts"/>
    <n v="52.1"/>
    <m/>
    <n v="-52.1"/>
    <x v="13"/>
    <x v="4"/>
    <x v="1"/>
    <x v="7"/>
  </r>
  <r>
    <x v="1"/>
    <d v="2021-08-19T00:00:00"/>
    <s v="Streaming Co."/>
    <n v="35"/>
    <m/>
    <n v="-35"/>
    <x v="3"/>
    <x v="4"/>
    <x v="1"/>
    <x v="7"/>
  </r>
  <r>
    <x v="1"/>
    <d v="2021-08-19T00:00:00"/>
    <s v="Ground"/>
    <n v="5"/>
    <m/>
    <n v="-5"/>
    <x v="1"/>
    <x v="1"/>
    <x v="1"/>
    <x v="7"/>
  </r>
  <r>
    <x v="1"/>
    <d v="2021-08-20T00:00:00"/>
    <s v="Ground"/>
    <n v="5"/>
    <m/>
    <n v="-5"/>
    <x v="1"/>
    <x v="1"/>
    <x v="1"/>
    <x v="7"/>
  </r>
  <r>
    <x v="1"/>
    <d v="2021-08-21T00:00:00"/>
    <s v="Ground"/>
    <n v="5"/>
    <m/>
    <n v="-5"/>
    <x v="1"/>
    <x v="1"/>
    <x v="1"/>
    <x v="7"/>
  </r>
  <r>
    <x v="1"/>
    <d v="2021-08-21T00:00:00"/>
    <s v="Green's"/>
    <n v="177"/>
    <m/>
    <n v="-177"/>
    <x v="4"/>
    <x v="2"/>
    <x v="1"/>
    <x v="7"/>
  </r>
  <r>
    <x v="1"/>
    <d v="2021-08-22T00:00:00"/>
    <s v="Pizza Pomodoro"/>
    <n v="44.2"/>
    <m/>
    <n v="-44.2"/>
    <x v="8"/>
    <x v="1"/>
    <x v="1"/>
    <x v="7"/>
  </r>
  <r>
    <x v="1"/>
    <d v="2021-08-23T00:00:00"/>
    <s v="Golden Arches"/>
    <n v="19.2"/>
    <m/>
    <n v="-19.2"/>
    <x v="8"/>
    <x v="1"/>
    <x v="1"/>
    <x v="7"/>
  </r>
  <r>
    <x v="0"/>
    <d v="2021-08-24T00:00:00"/>
    <s v="Worldvision"/>
    <n v="55"/>
    <m/>
    <n v="-55"/>
    <x v="14"/>
    <x v="6"/>
    <x v="1"/>
    <x v="7"/>
  </r>
  <r>
    <x v="1"/>
    <d v="2021-08-24T00:00:00"/>
    <s v="Fuel. Co"/>
    <n v="69.700000000000017"/>
    <m/>
    <n v="-69.700000000000017"/>
    <x v="6"/>
    <x v="3"/>
    <x v="1"/>
    <x v="7"/>
  </r>
  <r>
    <x v="1"/>
    <d v="2021-08-24T00:00:00"/>
    <s v="Ground"/>
    <n v="5"/>
    <m/>
    <n v="-5"/>
    <x v="1"/>
    <x v="1"/>
    <x v="1"/>
    <x v="7"/>
  </r>
  <r>
    <x v="1"/>
    <d v="2021-08-25T00:00:00"/>
    <s v="Ground"/>
    <n v="5"/>
    <m/>
    <n v="-5"/>
    <x v="1"/>
    <x v="1"/>
    <x v="1"/>
    <x v="7"/>
  </r>
  <r>
    <x v="1"/>
    <d v="2021-08-26T00:00:00"/>
    <s v="Ground"/>
    <n v="5"/>
    <m/>
    <n v="-5"/>
    <x v="1"/>
    <x v="1"/>
    <x v="1"/>
    <x v="7"/>
  </r>
  <r>
    <x v="1"/>
    <d v="2021-08-27T00:00:00"/>
    <s v="Ground"/>
    <n v="5"/>
    <m/>
    <n v="-5"/>
    <x v="1"/>
    <x v="1"/>
    <x v="1"/>
    <x v="7"/>
  </r>
  <r>
    <x v="1"/>
    <d v="2021-08-28T00:00:00"/>
    <s v="Ground"/>
    <n v="5"/>
    <m/>
    <n v="-5"/>
    <x v="1"/>
    <x v="1"/>
    <x v="1"/>
    <x v="7"/>
  </r>
  <r>
    <x v="1"/>
    <d v="2021-08-28T00:00:00"/>
    <s v="Green's"/>
    <n v="117"/>
    <m/>
    <n v="-117"/>
    <x v="4"/>
    <x v="2"/>
    <x v="1"/>
    <x v="7"/>
  </r>
  <r>
    <x v="1"/>
    <d v="2021-08-29T00:00:00"/>
    <s v="Ted's Trainers"/>
    <n v="131.9"/>
    <m/>
    <n v="-131.9"/>
    <x v="7"/>
    <x v="4"/>
    <x v="1"/>
    <x v="7"/>
  </r>
  <r>
    <x v="1"/>
    <d v="2021-08-29T00:00:00"/>
    <s v="Ticketek"/>
    <n v="182.39999999999998"/>
    <m/>
    <n v="-182.39999999999998"/>
    <x v="3"/>
    <x v="4"/>
    <x v="1"/>
    <x v="7"/>
  </r>
  <r>
    <x v="1"/>
    <d v="2021-08-30T00:00:00"/>
    <s v="Fashionistas"/>
    <n v="152.29999999999998"/>
    <m/>
    <n v="-152.29999999999998"/>
    <x v="7"/>
    <x v="4"/>
    <x v="1"/>
    <x v="7"/>
  </r>
  <r>
    <x v="1"/>
    <d v="2021-08-30T00:00:00"/>
    <s v="Taxi Co."/>
    <n v="30.300000000000004"/>
    <m/>
    <n v="-30.300000000000004"/>
    <x v="9"/>
    <x v="3"/>
    <x v="1"/>
    <x v="7"/>
  </r>
  <r>
    <x v="1"/>
    <d v="2021-08-30T00:00:00"/>
    <s v="Foodary"/>
    <n v="15"/>
    <m/>
    <n v="-15"/>
    <x v="8"/>
    <x v="1"/>
    <x v="1"/>
    <x v="7"/>
  </r>
  <r>
    <x v="1"/>
    <d v="2021-08-31T00:00:00"/>
    <s v="Ground"/>
    <n v="5"/>
    <m/>
    <n v="-5"/>
    <x v="1"/>
    <x v="1"/>
    <x v="1"/>
    <x v="7"/>
  </r>
  <r>
    <x v="1"/>
    <d v="2021-09-02T00:00:00"/>
    <s v="Ground"/>
    <n v="5"/>
    <m/>
    <n v="-5"/>
    <x v="1"/>
    <x v="1"/>
    <x v="1"/>
    <x v="8"/>
  </r>
  <r>
    <x v="0"/>
    <d v="2021-09-02T00:00:00"/>
    <s v="ACME Pty Ltd"/>
    <s v="Reset"/>
    <n v="4000"/>
    <n v="4000"/>
    <x v="0"/>
    <x v="0"/>
    <x v="0"/>
    <x v="8"/>
  </r>
  <r>
    <x v="1"/>
    <d v="2021-09-03T00:00:00"/>
    <s v="Ground"/>
    <n v="5"/>
    <m/>
    <n v="-5"/>
    <x v="1"/>
    <x v="1"/>
    <x v="1"/>
    <x v="8"/>
  </r>
  <r>
    <x v="0"/>
    <d v="2021-09-05T00:00:00"/>
    <s v="Estate Mgt."/>
    <n v="900"/>
    <m/>
    <n v="-900"/>
    <x v="2"/>
    <x v="2"/>
    <x v="1"/>
    <x v="8"/>
  </r>
  <r>
    <x v="0"/>
    <d v="2021-09-05T00:00:00"/>
    <s v="Finance Co."/>
    <n v="150"/>
    <m/>
    <n v="-150"/>
    <x v="3"/>
    <x v="3"/>
    <x v="1"/>
    <x v="8"/>
  </r>
  <r>
    <x v="1"/>
    <d v="2021-09-05T00:00:00"/>
    <s v="Ground"/>
    <n v="5"/>
    <m/>
    <n v="-5"/>
    <x v="1"/>
    <x v="1"/>
    <x v="1"/>
    <x v="8"/>
  </r>
  <r>
    <x v="1"/>
    <d v="2021-09-05T00:00:00"/>
    <s v="Ground"/>
    <n v="5"/>
    <m/>
    <n v="-5"/>
    <x v="1"/>
    <x v="1"/>
    <x v="1"/>
    <x v="8"/>
  </r>
  <r>
    <x v="1"/>
    <d v="2021-09-06T00:00:00"/>
    <s v="Ground"/>
    <n v="5"/>
    <m/>
    <n v="-5"/>
    <x v="1"/>
    <x v="1"/>
    <x v="1"/>
    <x v="8"/>
  </r>
  <r>
    <x v="1"/>
    <d v="2021-09-07T00:00:00"/>
    <s v="Ground"/>
    <n v="5"/>
    <m/>
    <n v="-5"/>
    <x v="1"/>
    <x v="1"/>
    <x v="1"/>
    <x v="8"/>
  </r>
  <r>
    <x v="1"/>
    <d v="2021-09-07T00:00:00"/>
    <s v="Green's"/>
    <n v="163.39999999999998"/>
    <m/>
    <n v="-163.39999999999998"/>
    <x v="4"/>
    <x v="2"/>
    <x v="1"/>
    <x v="8"/>
  </r>
  <r>
    <x v="0"/>
    <d v="2021-09-10T00:00:00"/>
    <s v="Elec. Co."/>
    <n v="58.1"/>
    <m/>
    <n v="-58.1"/>
    <x v="5"/>
    <x v="2"/>
    <x v="1"/>
    <x v="8"/>
  </r>
  <r>
    <x v="1"/>
    <d v="2021-09-10T00:00:00"/>
    <s v="Ground"/>
    <n v="5"/>
    <m/>
    <n v="-5"/>
    <x v="1"/>
    <x v="1"/>
    <x v="1"/>
    <x v="8"/>
  </r>
  <r>
    <x v="1"/>
    <d v="2021-09-11T00:00:00"/>
    <s v="Ground"/>
    <n v="5"/>
    <m/>
    <n v="-5"/>
    <x v="1"/>
    <x v="1"/>
    <x v="1"/>
    <x v="8"/>
  </r>
  <r>
    <x v="1"/>
    <d v="2021-09-12T00:00:00"/>
    <s v="Fuel. Co"/>
    <n v="85.299999999999983"/>
    <m/>
    <n v="-85.299999999999983"/>
    <x v="6"/>
    <x v="3"/>
    <x v="1"/>
    <x v="8"/>
  </r>
  <r>
    <x v="1"/>
    <d v="2021-09-12T00:00:00"/>
    <s v="Ground"/>
    <n v="5"/>
    <m/>
    <n v="-5"/>
    <x v="1"/>
    <x v="1"/>
    <x v="1"/>
    <x v="8"/>
  </r>
  <r>
    <x v="1"/>
    <d v="2021-09-13T00:00:00"/>
    <s v="Ground"/>
    <n v="5"/>
    <m/>
    <n v="-5"/>
    <x v="1"/>
    <x v="1"/>
    <x v="1"/>
    <x v="8"/>
  </r>
  <r>
    <x v="1"/>
    <d v="2021-09-14T00:00:00"/>
    <s v="Green's"/>
    <n v="143"/>
    <m/>
    <n v="-143"/>
    <x v="4"/>
    <x v="2"/>
    <x v="1"/>
    <x v="8"/>
  </r>
  <r>
    <x v="1"/>
    <d v="2021-09-14T00:00:00"/>
    <s v="Ground"/>
    <n v="5"/>
    <m/>
    <n v="-5"/>
    <x v="1"/>
    <x v="1"/>
    <x v="1"/>
    <x v="8"/>
  </r>
  <r>
    <x v="1"/>
    <d v="2021-09-15T00:00:00"/>
    <s v="Ground"/>
    <n v="5"/>
    <m/>
    <n v="-5"/>
    <x v="1"/>
    <x v="1"/>
    <x v="1"/>
    <x v="8"/>
  </r>
  <r>
    <x v="1"/>
    <d v="2021-09-15T00:00:00"/>
    <s v="Event Cinemas"/>
    <n v="47.8"/>
    <m/>
    <n v="-47.8"/>
    <x v="3"/>
    <x v="4"/>
    <x v="1"/>
    <x v="8"/>
  </r>
  <r>
    <x v="1"/>
    <d v="2021-09-15T00:00:00"/>
    <s v="Fashionistas"/>
    <n v="105.80000000000001"/>
    <m/>
    <n v="-105.80000000000001"/>
    <x v="7"/>
    <x v="4"/>
    <x v="1"/>
    <x v="8"/>
  </r>
  <r>
    <x v="1"/>
    <d v="2021-09-15T00:00:00"/>
    <s v="Joe's Grill"/>
    <n v="60.1"/>
    <m/>
    <n v="-60.1"/>
    <x v="8"/>
    <x v="1"/>
    <x v="1"/>
    <x v="8"/>
  </r>
  <r>
    <x v="1"/>
    <d v="2021-09-16T00:00:00"/>
    <s v="Taxi Co."/>
    <n v="36.200000000000003"/>
    <m/>
    <n v="-36.200000000000003"/>
    <x v="9"/>
    <x v="3"/>
    <x v="1"/>
    <x v="8"/>
  </r>
  <r>
    <x v="0"/>
    <d v="2021-09-17T00:00:00"/>
    <s v="Muscle Beach"/>
    <n v="30"/>
    <m/>
    <n v="-30"/>
    <x v="10"/>
    <x v="4"/>
    <x v="1"/>
    <x v="8"/>
  </r>
  <r>
    <x v="1"/>
    <d v="2021-09-17T00:00:00"/>
    <s v="Ground"/>
    <n v="5"/>
    <m/>
    <n v="-5"/>
    <x v="1"/>
    <x v="1"/>
    <x v="1"/>
    <x v="8"/>
  </r>
  <r>
    <x v="1"/>
    <d v="2021-09-18T00:00:00"/>
    <s v="Ground"/>
    <n v="5"/>
    <m/>
    <n v="-5"/>
    <x v="1"/>
    <x v="1"/>
    <x v="1"/>
    <x v="8"/>
  </r>
  <r>
    <x v="0"/>
    <d v="2021-09-18T00:00:00"/>
    <s v="Phone Co."/>
    <n v="40"/>
    <m/>
    <n v="-40"/>
    <x v="12"/>
    <x v="2"/>
    <x v="1"/>
    <x v="8"/>
  </r>
  <r>
    <x v="1"/>
    <d v="2021-09-19T00:00:00"/>
    <s v="Sam's Gifts"/>
    <n v="53"/>
    <m/>
    <n v="-53"/>
    <x v="13"/>
    <x v="4"/>
    <x v="1"/>
    <x v="8"/>
  </r>
  <r>
    <x v="1"/>
    <d v="2021-09-19T00:00:00"/>
    <s v="Streaming Co."/>
    <n v="35"/>
    <m/>
    <n v="-35"/>
    <x v="3"/>
    <x v="4"/>
    <x v="1"/>
    <x v="8"/>
  </r>
  <r>
    <x v="1"/>
    <d v="2021-09-19T00:00:00"/>
    <s v="Ground"/>
    <n v="5"/>
    <m/>
    <n v="-5"/>
    <x v="1"/>
    <x v="1"/>
    <x v="1"/>
    <x v="8"/>
  </r>
  <r>
    <x v="1"/>
    <d v="2021-09-20T00:00:00"/>
    <s v="Ground"/>
    <n v="5"/>
    <m/>
    <n v="-5"/>
    <x v="1"/>
    <x v="1"/>
    <x v="1"/>
    <x v="8"/>
  </r>
  <r>
    <x v="1"/>
    <d v="2021-09-21T00:00:00"/>
    <s v="Ground"/>
    <n v="5"/>
    <m/>
    <n v="-5"/>
    <x v="1"/>
    <x v="1"/>
    <x v="1"/>
    <x v="8"/>
  </r>
  <r>
    <x v="1"/>
    <d v="2021-09-21T00:00:00"/>
    <s v="Green's"/>
    <n v="177.9"/>
    <m/>
    <n v="-177.9"/>
    <x v="4"/>
    <x v="2"/>
    <x v="1"/>
    <x v="8"/>
  </r>
  <r>
    <x v="1"/>
    <d v="2021-09-22T00:00:00"/>
    <s v="Pizza Pomodoro"/>
    <n v="45.300000000000004"/>
    <m/>
    <n v="-45.300000000000004"/>
    <x v="8"/>
    <x v="1"/>
    <x v="1"/>
    <x v="8"/>
  </r>
  <r>
    <x v="1"/>
    <d v="2021-09-23T00:00:00"/>
    <s v="Golden Arches"/>
    <n v="20.099999999999998"/>
    <m/>
    <n v="-20.099999999999998"/>
    <x v="8"/>
    <x v="1"/>
    <x v="1"/>
    <x v="8"/>
  </r>
  <r>
    <x v="0"/>
    <d v="2021-09-24T00:00:00"/>
    <s v="Worldvision"/>
    <n v="55"/>
    <m/>
    <n v="-55"/>
    <x v="14"/>
    <x v="6"/>
    <x v="1"/>
    <x v="8"/>
  </r>
  <r>
    <x v="1"/>
    <d v="2021-09-24T00:00:00"/>
    <s v="Fuel. Co"/>
    <n v="70.600000000000023"/>
    <m/>
    <n v="-70.600000000000023"/>
    <x v="6"/>
    <x v="3"/>
    <x v="1"/>
    <x v="8"/>
  </r>
  <r>
    <x v="1"/>
    <d v="2021-09-24T00:00:00"/>
    <s v="Ground"/>
    <n v="5"/>
    <m/>
    <n v="-5"/>
    <x v="1"/>
    <x v="1"/>
    <x v="1"/>
    <x v="8"/>
  </r>
  <r>
    <x v="1"/>
    <d v="2021-09-25T00:00:00"/>
    <s v="Ground"/>
    <n v="5"/>
    <m/>
    <n v="-5"/>
    <x v="1"/>
    <x v="1"/>
    <x v="1"/>
    <x v="8"/>
  </r>
  <r>
    <x v="1"/>
    <d v="2021-09-26T00:00:00"/>
    <s v="Ground"/>
    <n v="5"/>
    <m/>
    <n v="-5"/>
    <x v="1"/>
    <x v="1"/>
    <x v="1"/>
    <x v="8"/>
  </r>
  <r>
    <x v="1"/>
    <d v="2021-09-27T00:00:00"/>
    <s v="Ground"/>
    <n v="5"/>
    <m/>
    <n v="-5"/>
    <x v="1"/>
    <x v="1"/>
    <x v="1"/>
    <x v="8"/>
  </r>
  <r>
    <x v="1"/>
    <d v="2021-09-28T00:00:00"/>
    <s v="Ground"/>
    <n v="5"/>
    <m/>
    <n v="-5"/>
    <x v="1"/>
    <x v="1"/>
    <x v="1"/>
    <x v="8"/>
  </r>
  <r>
    <x v="1"/>
    <d v="2021-09-28T00:00:00"/>
    <s v="Green's"/>
    <n v="223"/>
    <m/>
    <n v="-223"/>
    <x v="4"/>
    <x v="2"/>
    <x v="1"/>
    <x v="8"/>
  </r>
  <r>
    <x v="1"/>
    <d v="2021-09-29T00:00:00"/>
    <s v="Ted's Trainers"/>
    <n v="132.9"/>
    <m/>
    <n v="-132.9"/>
    <x v="7"/>
    <x v="4"/>
    <x v="1"/>
    <x v="8"/>
  </r>
  <r>
    <x v="1"/>
    <d v="2021-09-29T00:00:00"/>
    <s v="Global Fashion"/>
    <n v="175"/>
    <m/>
    <n v="-175"/>
    <x v="7"/>
    <x v="4"/>
    <x v="1"/>
    <x v="8"/>
  </r>
  <r>
    <x v="1"/>
    <d v="2021-09-30T00:00:00"/>
    <s v="Fashionistas"/>
    <n v="153.39999999999998"/>
    <m/>
    <n v="-153.39999999999998"/>
    <x v="7"/>
    <x v="4"/>
    <x v="1"/>
    <x v="8"/>
  </r>
  <r>
    <x v="1"/>
    <d v="2021-09-30T00:00:00"/>
    <s v="Taxi Co."/>
    <n v="31.200000000000003"/>
    <m/>
    <n v="-31.200000000000003"/>
    <x v="9"/>
    <x v="3"/>
    <x v="1"/>
    <x v="8"/>
  </r>
  <r>
    <x v="1"/>
    <d v="2021-09-30T00:00:00"/>
    <s v="Foodary"/>
    <n v="15"/>
    <m/>
    <n v="-15"/>
    <x v="8"/>
    <x v="1"/>
    <x v="1"/>
    <x v="8"/>
  </r>
  <r>
    <x v="1"/>
    <d v="2021-10-01T00:00:00"/>
    <s v="Ground"/>
    <n v="5"/>
    <m/>
    <n v="-5"/>
    <x v="1"/>
    <x v="1"/>
    <x v="1"/>
    <x v="9"/>
  </r>
  <r>
    <x v="1"/>
    <d v="2021-10-03T00:00:00"/>
    <s v="Ground"/>
    <n v="5"/>
    <m/>
    <n v="-5"/>
    <x v="1"/>
    <x v="1"/>
    <x v="1"/>
    <x v="9"/>
  </r>
  <r>
    <x v="0"/>
    <d v="2021-10-03T00:00:00"/>
    <s v="ACME Pty Ltd"/>
    <s v="Reset"/>
    <n v="4000"/>
    <n v="4000"/>
    <x v="0"/>
    <x v="0"/>
    <x v="0"/>
    <x v="9"/>
  </r>
  <r>
    <x v="1"/>
    <d v="2021-10-04T00:00:00"/>
    <s v="Ground"/>
    <n v="5"/>
    <m/>
    <n v="-5"/>
    <x v="1"/>
    <x v="1"/>
    <x v="1"/>
    <x v="9"/>
  </r>
  <r>
    <x v="0"/>
    <d v="2021-10-06T00:00:00"/>
    <s v="Estate Mgt."/>
    <n v="900"/>
    <m/>
    <n v="-900"/>
    <x v="2"/>
    <x v="2"/>
    <x v="1"/>
    <x v="9"/>
  </r>
  <r>
    <x v="0"/>
    <d v="2021-10-06T00:00:00"/>
    <s v="Finance Co."/>
    <n v="150"/>
    <m/>
    <n v="-150"/>
    <x v="3"/>
    <x v="3"/>
    <x v="1"/>
    <x v="9"/>
  </r>
  <r>
    <x v="1"/>
    <d v="2021-10-06T00:00:00"/>
    <s v="Ground"/>
    <n v="5"/>
    <m/>
    <n v="-5"/>
    <x v="1"/>
    <x v="1"/>
    <x v="1"/>
    <x v="9"/>
  </r>
  <r>
    <x v="1"/>
    <d v="2021-10-06T00:00:00"/>
    <s v="Ground"/>
    <n v="5"/>
    <m/>
    <n v="-5"/>
    <x v="1"/>
    <x v="1"/>
    <x v="1"/>
    <x v="9"/>
  </r>
  <r>
    <x v="1"/>
    <d v="2021-10-07T00:00:00"/>
    <s v="Ground"/>
    <n v="5"/>
    <m/>
    <n v="-5"/>
    <x v="1"/>
    <x v="1"/>
    <x v="1"/>
    <x v="9"/>
  </r>
  <r>
    <x v="1"/>
    <d v="2021-10-08T00:00:00"/>
    <s v="Ground"/>
    <n v="5"/>
    <m/>
    <n v="-5"/>
    <x v="1"/>
    <x v="1"/>
    <x v="1"/>
    <x v="9"/>
  </r>
  <r>
    <x v="1"/>
    <d v="2021-10-08T00:00:00"/>
    <s v="Green's"/>
    <n v="105"/>
    <m/>
    <n v="-105"/>
    <x v="4"/>
    <x v="2"/>
    <x v="1"/>
    <x v="9"/>
  </r>
  <r>
    <x v="0"/>
    <d v="2021-10-11T00:00:00"/>
    <s v="Elec. Co."/>
    <n v="59"/>
    <m/>
    <n v="-59"/>
    <x v="5"/>
    <x v="2"/>
    <x v="1"/>
    <x v="9"/>
  </r>
  <r>
    <x v="1"/>
    <d v="2021-10-11T00:00:00"/>
    <s v="Ground"/>
    <n v="5"/>
    <m/>
    <n v="-5"/>
    <x v="1"/>
    <x v="1"/>
    <x v="1"/>
    <x v="9"/>
  </r>
  <r>
    <x v="1"/>
    <d v="2021-10-12T00:00:00"/>
    <s v="Ground"/>
    <n v="5"/>
    <m/>
    <n v="-5"/>
    <x v="1"/>
    <x v="1"/>
    <x v="1"/>
    <x v="9"/>
  </r>
  <r>
    <x v="1"/>
    <d v="2021-10-13T00:00:00"/>
    <s v="Fuel. Co"/>
    <n v="86.399999999999977"/>
    <m/>
    <n v="-86.399999999999977"/>
    <x v="6"/>
    <x v="3"/>
    <x v="1"/>
    <x v="9"/>
  </r>
  <r>
    <x v="1"/>
    <d v="2021-10-13T00:00:00"/>
    <s v="Ground"/>
    <n v="5"/>
    <m/>
    <n v="-5"/>
    <x v="1"/>
    <x v="1"/>
    <x v="1"/>
    <x v="9"/>
  </r>
  <r>
    <x v="1"/>
    <d v="2021-10-14T00:00:00"/>
    <s v="Ground"/>
    <n v="5"/>
    <m/>
    <n v="-5"/>
    <x v="1"/>
    <x v="1"/>
    <x v="1"/>
    <x v="9"/>
  </r>
  <r>
    <x v="1"/>
    <d v="2021-10-15T00:00:00"/>
    <s v="Green's"/>
    <n v="143.9"/>
    <m/>
    <n v="-143.9"/>
    <x v="4"/>
    <x v="2"/>
    <x v="1"/>
    <x v="9"/>
  </r>
  <r>
    <x v="1"/>
    <d v="2021-10-15T00:00:00"/>
    <s v="Ground"/>
    <n v="5"/>
    <m/>
    <n v="-5"/>
    <x v="1"/>
    <x v="1"/>
    <x v="1"/>
    <x v="9"/>
  </r>
  <r>
    <x v="1"/>
    <d v="2021-10-16T00:00:00"/>
    <s v="Ground"/>
    <n v="5"/>
    <m/>
    <n v="-5"/>
    <x v="1"/>
    <x v="1"/>
    <x v="1"/>
    <x v="9"/>
  </r>
  <r>
    <x v="1"/>
    <d v="2021-10-16T00:00:00"/>
    <s v="Event Cinemas"/>
    <n v="48.8"/>
    <m/>
    <n v="-48.8"/>
    <x v="3"/>
    <x v="4"/>
    <x v="1"/>
    <x v="9"/>
  </r>
  <r>
    <x v="1"/>
    <d v="2021-10-16T00:00:00"/>
    <s v="Fashionistas"/>
    <n v="106.70000000000002"/>
    <m/>
    <n v="-106.70000000000002"/>
    <x v="7"/>
    <x v="4"/>
    <x v="1"/>
    <x v="9"/>
  </r>
  <r>
    <x v="1"/>
    <d v="2021-10-16T00:00:00"/>
    <s v="Joe's Grill"/>
    <n v="61.1"/>
    <m/>
    <n v="-61.1"/>
    <x v="8"/>
    <x v="1"/>
    <x v="1"/>
    <x v="9"/>
  </r>
  <r>
    <x v="1"/>
    <d v="2021-10-17T00:00:00"/>
    <s v="Taxi Co."/>
    <n v="37.200000000000003"/>
    <m/>
    <n v="-37.200000000000003"/>
    <x v="9"/>
    <x v="3"/>
    <x v="1"/>
    <x v="9"/>
  </r>
  <r>
    <x v="0"/>
    <d v="2021-10-18T00:00:00"/>
    <s v="Muscle Beach"/>
    <n v="30"/>
    <m/>
    <n v="-30"/>
    <x v="10"/>
    <x v="4"/>
    <x v="1"/>
    <x v="9"/>
  </r>
  <r>
    <x v="1"/>
    <d v="2021-10-18T00:00:00"/>
    <s v="Ground"/>
    <n v="5"/>
    <m/>
    <n v="-5"/>
    <x v="1"/>
    <x v="1"/>
    <x v="1"/>
    <x v="9"/>
  </r>
  <r>
    <x v="1"/>
    <d v="2021-10-19T00:00:00"/>
    <s v="Ground"/>
    <n v="5"/>
    <m/>
    <n v="-5"/>
    <x v="1"/>
    <x v="1"/>
    <x v="1"/>
    <x v="9"/>
  </r>
  <r>
    <x v="0"/>
    <d v="2021-10-19T00:00:00"/>
    <s v="Village Medical"/>
    <n v="75"/>
    <m/>
    <n v="-75"/>
    <x v="11"/>
    <x v="5"/>
    <x v="1"/>
    <x v="9"/>
  </r>
  <r>
    <x v="0"/>
    <d v="2021-10-19T00:00:00"/>
    <s v="Phone Co."/>
    <n v="40"/>
    <m/>
    <n v="-40"/>
    <x v="12"/>
    <x v="2"/>
    <x v="1"/>
    <x v="9"/>
  </r>
  <r>
    <x v="1"/>
    <d v="2021-10-20T00:00:00"/>
    <s v="Sam's Gifts"/>
    <n v="54.1"/>
    <m/>
    <n v="-54.1"/>
    <x v="13"/>
    <x v="4"/>
    <x v="1"/>
    <x v="9"/>
  </r>
  <r>
    <x v="1"/>
    <d v="2021-10-20T00:00:00"/>
    <s v="Streaming Co."/>
    <n v="35"/>
    <m/>
    <n v="-35"/>
    <x v="3"/>
    <x v="4"/>
    <x v="1"/>
    <x v="9"/>
  </r>
  <r>
    <x v="1"/>
    <d v="2021-10-20T00:00:00"/>
    <s v="Ground"/>
    <n v="5"/>
    <m/>
    <n v="-5"/>
    <x v="1"/>
    <x v="1"/>
    <x v="1"/>
    <x v="9"/>
  </r>
  <r>
    <x v="1"/>
    <d v="2021-10-21T00:00:00"/>
    <s v="Ground"/>
    <n v="5"/>
    <m/>
    <n v="-5"/>
    <x v="1"/>
    <x v="1"/>
    <x v="1"/>
    <x v="9"/>
  </r>
  <r>
    <x v="1"/>
    <d v="2021-10-22T00:00:00"/>
    <s v="Ground"/>
    <n v="5"/>
    <m/>
    <n v="-5"/>
    <x v="1"/>
    <x v="1"/>
    <x v="1"/>
    <x v="9"/>
  </r>
  <r>
    <x v="1"/>
    <d v="2021-10-22T00:00:00"/>
    <s v="Green's"/>
    <n v="178.9"/>
    <m/>
    <n v="-178.9"/>
    <x v="4"/>
    <x v="2"/>
    <x v="1"/>
    <x v="9"/>
  </r>
  <r>
    <x v="1"/>
    <d v="2021-10-23T00:00:00"/>
    <s v="Pizza Pomodoro"/>
    <n v="46.2"/>
    <m/>
    <n v="-46.2"/>
    <x v="8"/>
    <x v="1"/>
    <x v="1"/>
    <x v="9"/>
  </r>
  <r>
    <x v="1"/>
    <d v="2021-10-24T00:00:00"/>
    <s v="Golden Arches"/>
    <n v="21.099999999999998"/>
    <m/>
    <n v="-21.099999999999998"/>
    <x v="8"/>
    <x v="1"/>
    <x v="1"/>
    <x v="9"/>
  </r>
  <r>
    <x v="0"/>
    <d v="2021-10-25T00:00:00"/>
    <s v="Worldvision"/>
    <n v="55"/>
    <m/>
    <n v="-55"/>
    <x v="14"/>
    <x v="6"/>
    <x v="1"/>
    <x v="9"/>
  </r>
  <r>
    <x v="1"/>
    <d v="2021-10-25T00:00:00"/>
    <s v="Fuel. Co"/>
    <n v="71.500000000000028"/>
    <m/>
    <n v="-71.500000000000028"/>
    <x v="6"/>
    <x v="3"/>
    <x v="1"/>
    <x v="9"/>
  </r>
  <r>
    <x v="1"/>
    <d v="2021-10-25T00:00:00"/>
    <s v="Ground"/>
    <n v="5"/>
    <m/>
    <n v="-5"/>
    <x v="1"/>
    <x v="1"/>
    <x v="1"/>
    <x v="9"/>
  </r>
  <r>
    <x v="1"/>
    <d v="2021-10-26T00:00:00"/>
    <s v="Ground"/>
    <n v="5"/>
    <m/>
    <n v="-5"/>
    <x v="1"/>
    <x v="1"/>
    <x v="1"/>
    <x v="9"/>
  </r>
  <r>
    <x v="1"/>
    <d v="2021-10-27T00:00:00"/>
    <s v="Ground"/>
    <n v="5"/>
    <m/>
    <n v="-5"/>
    <x v="1"/>
    <x v="1"/>
    <x v="1"/>
    <x v="9"/>
  </r>
  <r>
    <x v="1"/>
    <d v="2021-10-28T00:00:00"/>
    <s v="Ground"/>
    <n v="5"/>
    <m/>
    <n v="-5"/>
    <x v="1"/>
    <x v="1"/>
    <x v="1"/>
    <x v="9"/>
  </r>
  <r>
    <x v="1"/>
    <d v="2021-10-29T00:00:00"/>
    <s v="Ground"/>
    <n v="5"/>
    <m/>
    <n v="-5"/>
    <x v="1"/>
    <x v="1"/>
    <x v="1"/>
    <x v="9"/>
  </r>
  <r>
    <x v="1"/>
    <d v="2021-10-29T00:00:00"/>
    <s v="Green's"/>
    <n v="189"/>
    <m/>
    <n v="-189"/>
    <x v="4"/>
    <x v="2"/>
    <x v="1"/>
    <x v="9"/>
  </r>
  <r>
    <x v="1"/>
    <d v="2021-10-30T00:00:00"/>
    <s v="Ted's Trainers"/>
    <n v="133.80000000000001"/>
    <m/>
    <n v="-133.80000000000001"/>
    <x v="7"/>
    <x v="4"/>
    <x v="1"/>
    <x v="9"/>
  </r>
  <r>
    <x v="1"/>
    <d v="2021-10-30T00:00:00"/>
    <s v="Ticketek"/>
    <n v="184.39999999999998"/>
    <m/>
    <n v="-184.39999999999998"/>
    <x v="3"/>
    <x v="4"/>
    <x v="1"/>
    <x v="9"/>
  </r>
  <r>
    <x v="1"/>
    <d v="2021-10-31T00:00:00"/>
    <s v="Fashionistas"/>
    <n v="154.49999999999997"/>
    <m/>
    <n v="-154.49999999999997"/>
    <x v="7"/>
    <x v="4"/>
    <x v="1"/>
    <x v="9"/>
  </r>
  <r>
    <x v="1"/>
    <d v="2021-10-31T00:00:00"/>
    <s v="Taxi Co."/>
    <n v="32.1"/>
    <m/>
    <n v="-32.1"/>
    <x v="9"/>
    <x v="3"/>
    <x v="1"/>
    <x v="9"/>
  </r>
  <r>
    <x v="1"/>
    <d v="2021-10-31T00:00:00"/>
    <s v="Foodary"/>
    <n v="15"/>
    <m/>
    <n v="-15"/>
    <x v="8"/>
    <x v="1"/>
    <x v="1"/>
    <x v="9"/>
  </r>
  <r>
    <x v="1"/>
    <d v="2021-11-01T00:00:00"/>
    <s v="Ground"/>
    <n v="5"/>
    <m/>
    <n v="-5"/>
    <x v="1"/>
    <x v="1"/>
    <x v="1"/>
    <x v="10"/>
  </r>
  <r>
    <x v="1"/>
    <d v="2021-11-03T00:00:00"/>
    <s v="Ground"/>
    <n v="5"/>
    <m/>
    <n v="-5"/>
    <x v="1"/>
    <x v="1"/>
    <x v="1"/>
    <x v="10"/>
  </r>
  <r>
    <x v="0"/>
    <d v="2021-11-03T00:00:00"/>
    <s v="ACME Pty Ltd"/>
    <s v="Reset"/>
    <n v="4000"/>
    <n v="4000"/>
    <x v="0"/>
    <x v="0"/>
    <x v="0"/>
    <x v="10"/>
  </r>
  <r>
    <x v="1"/>
    <d v="2021-11-04T00:00:00"/>
    <s v="Ground"/>
    <n v="5"/>
    <m/>
    <n v="-5"/>
    <x v="1"/>
    <x v="1"/>
    <x v="1"/>
    <x v="10"/>
  </r>
  <r>
    <x v="0"/>
    <d v="2021-11-06T00:00:00"/>
    <s v="Estate Mgt."/>
    <n v="927"/>
    <m/>
    <n v="-927"/>
    <x v="2"/>
    <x v="2"/>
    <x v="1"/>
    <x v="10"/>
  </r>
  <r>
    <x v="0"/>
    <d v="2021-11-06T00:00:00"/>
    <s v="Finance Co."/>
    <n v="150"/>
    <m/>
    <n v="-150"/>
    <x v="3"/>
    <x v="3"/>
    <x v="1"/>
    <x v="10"/>
  </r>
  <r>
    <x v="1"/>
    <d v="2021-11-06T00:00:00"/>
    <s v="Ground"/>
    <n v="5"/>
    <m/>
    <n v="-5"/>
    <x v="1"/>
    <x v="1"/>
    <x v="1"/>
    <x v="10"/>
  </r>
  <r>
    <x v="1"/>
    <d v="2021-11-06T00:00:00"/>
    <s v="Ground"/>
    <n v="5"/>
    <m/>
    <n v="-5"/>
    <x v="1"/>
    <x v="1"/>
    <x v="1"/>
    <x v="10"/>
  </r>
  <r>
    <x v="1"/>
    <d v="2021-11-07T00:00:00"/>
    <s v="Ground"/>
    <n v="5"/>
    <m/>
    <n v="-5"/>
    <x v="1"/>
    <x v="1"/>
    <x v="1"/>
    <x v="10"/>
  </r>
  <r>
    <x v="1"/>
    <d v="2021-11-08T00:00:00"/>
    <s v="Ground"/>
    <n v="5"/>
    <m/>
    <n v="-5"/>
    <x v="1"/>
    <x v="1"/>
    <x v="1"/>
    <x v="10"/>
  </r>
  <r>
    <x v="1"/>
    <d v="2021-11-08T00:00:00"/>
    <s v="Green's"/>
    <n v="160"/>
    <m/>
    <n v="-160"/>
    <x v="4"/>
    <x v="2"/>
    <x v="1"/>
    <x v="10"/>
  </r>
  <r>
    <x v="0"/>
    <d v="2021-11-11T00:00:00"/>
    <s v="Elec. Co."/>
    <n v="49"/>
    <m/>
    <n v="-49"/>
    <x v="5"/>
    <x v="2"/>
    <x v="1"/>
    <x v="10"/>
  </r>
  <r>
    <x v="1"/>
    <d v="2021-11-11T00:00:00"/>
    <s v="Ground"/>
    <n v="5"/>
    <m/>
    <n v="-5"/>
    <x v="1"/>
    <x v="1"/>
    <x v="1"/>
    <x v="10"/>
  </r>
  <r>
    <x v="1"/>
    <d v="2021-11-12T00:00:00"/>
    <s v="Ground"/>
    <n v="5"/>
    <m/>
    <n v="-5"/>
    <x v="1"/>
    <x v="1"/>
    <x v="1"/>
    <x v="10"/>
  </r>
  <r>
    <x v="1"/>
    <d v="2021-11-13T00:00:00"/>
    <s v="Fuel. Co"/>
    <n v="94"/>
    <m/>
    <n v="-94"/>
    <x v="6"/>
    <x v="3"/>
    <x v="1"/>
    <x v="10"/>
  </r>
  <r>
    <x v="1"/>
    <d v="2021-11-13T00:00:00"/>
    <s v="Ground"/>
    <n v="5"/>
    <m/>
    <n v="-5"/>
    <x v="1"/>
    <x v="1"/>
    <x v="1"/>
    <x v="10"/>
  </r>
  <r>
    <x v="1"/>
    <d v="2021-11-14T00:00:00"/>
    <s v="Ground"/>
    <n v="5"/>
    <m/>
    <n v="-5"/>
    <x v="1"/>
    <x v="1"/>
    <x v="1"/>
    <x v="10"/>
  </r>
  <r>
    <x v="1"/>
    <d v="2021-11-15T00:00:00"/>
    <s v="Green's"/>
    <n v="133"/>
    <m/>
    <n v="-133"/>
    <x v="4"/>
    <x v="2"/>
    <x v="1"/>
    <x v="10"/>
  </r>
  <r>
    <x v="1"/>
    <d v="2021-11-15T00:00:00"/>
    <s v="Ground"/>
    <n v="5"/>
    <m/>
    <n v="-5"/>
    <x v="1"/>
    <x v="1"/>
    <x v="1"/>
    <x v="10"/>
  </r>
  <r>
    <x v="1"/>
    <d v="2021-11-16T00:00:00"/>
    <s v="Ground"/>
    <n v="5"/>
    <m/>
    <n v="-5"/>
    <x v="1"/>
    <x v="1"/>
    <x v="1"/>
    <x v="10"/>
  </r>
  <r>
    <x v="1"/>
    <d v="2021-11-16T00:00:00"/>
    <s v="Event Cinemas"/>
    <n v="36"/>
    <m/>
    <n v="-36"/>
    <x v="3"/>
    <x v="4"/>
    <x v="1"/>
    <x v="10"/>
  </r>
  <r>
    <x v="1"/>
    <d v="2021-11-16T00:00:00"/>
    <s v="Fashionistas"/>
    <n v="74"/>
    <m/>
    <n v="-74"/>
    <x v="7"/>
    <x v="4"/>
    <x v="1"/>
    <x v="10"/>
  </r>
  <r>
    <x v="1"/>
    <d v="2021-11-16T00:00:00"/>
    <s v="Joe's Grill"/>
    <n v="72"/>
    <m/>
    <n v="-72"/>
    <x v="8"/>
    <x v="1"/>
    <x v="1"/>
    <x v="10"/>
  </r>
  <r>
    <x v="1"/>
    <d v="2021-11-17T00:00:00"/>
    <s v="Taxi Co."/>
    <n v="28"/>
    <m/>
    <n v="-28"/>
    <x v="9"/>
    <x v="3"/>
    <x v="1"/>
    <x v="10"/>
  </r>
  <r>
    <x v="0"/>
    <d v="2021-11-18T00:00:00"/>
    <s v="Muscle Beach"/>
    <n v="30"/>
    <m/>
    <n v="-30"/>
    <x v="10"/>
    <x v="4"/>
    <x v="1"/>
    <x v="10"/>
  </r>
  <r>
    <x v="1"/>
    <d v="2021-11-18T00:00:00"/>
    <s v="Ground"/>
    <n v="5"/>
    <m/>
    <n v="-5"/>
    <x v="1"/>
    <x v="1"/>
    <x v="1"/>
    <x v="10"/>
  </r>
  <r>
    <x v="1"/>
    <d v="2021-11-19T00:00:00"/>
    <s v="Ground"/>
    <n v="5"/>
    <m/>
    <n v="-5"/>
    <x v="1"/>
    <x v="1"/>
    <x v="1"/>
    <x v="10"/>
  </r>
  <r>
    <x v="0"/>
    <d v="2021-11-19T00:00:00"/>
    <s v="Phone Co."/>
    <n v="40"/>
    <m/>
    <n v="-40"/>
    <x v="12"/>
    <x v="2"/>
    <x v="1"/>
    <x v="10"/>
  </r>
  <r>
    <x v="1"/>
    <d v="2021-11-20T00:00:00"/>
    <s v="Streaming Co."/>
    <n v="35"/>
    <m/>
    <n v="-35"/>
    <x v="3"/>
    <x v="4"/>
    <x v="1"/>
    <x v="10"/>
  </r>
  <r>
    <x v="1"/>
    <d v="2021-11-20T00:00:00"/>
    <s v="Ground"/>
    <n v="5"/>
    <m/>
    <n v="-5"/>
    <x v="1"/>
    <x v="1"/>
    <x v="1"/>
    <x v="10"/>
  </r>
  <r>
    <x v="1"/>
    <d v="2021-11-21T00:00:00"/>
    <s v="Ground"/>
    <n v="5"/>
    <m/>
    <n v="-5"/>
    <x v="1"/>
    <x v="1"/>
    <x v="1"/>
    <x v="10"/>
  </r>
  <r>
    <x v="1"/>
    <d v="2021-11-22T00:00:00"/>
    <s v="Ground"/>
    <n v="5"/>
    <m/>
    <n v="-5"/>
    <x v="1"/>
    <x v="1"/>
    <x v="1"/>
    <x v="10"/>
  </r>
  <r>
    <x v="1"/>
    <d v="2021-11-22T00:00:00"/>
    <s v="Green's"/>
    <n v="214"/>
    <m/>
    <n v="-214"/>
    <x v="4"/>
    <x v="2"/>
    <x v="1"/>
    <x v="10"/>
  </r>
  <r>
    <x v="1"/>
    <d v="2021-11-23T00:00:00"/>
    <s v="Pizza Pomodoro"/>
    <n v="59"/>
    <m/>
    <n v="-59"/>
    <x v="8"/>
    <x v="1"/>
    <x v="1"/>
    <x v="10"/>
  </r>
  <r>
    <x v="1"/>
    <d v="2021-11-24T00:00:00"/>
    <s v="Golden Arches"/>
    <n v="13"/>
    <m/>
    <n v="-13"/>
    <x v="8"/>
    <x v="1"/>
    <x v="1"/>
    <x v="10"/>
  </r>
  <r>
    <x v="0"/>
    <d v="2021-11-25T00:00:00"/>
    <s v="Worldvision"/>
    <n v="55"/>
    <m/>
    <n v="-55"/>
    <x v="14"/>
    <x v="6"/>
    <x v="1"/>
    <x v="10"/>
  </r>
  <r>
    <x v="1"/>
    <d v="2021-11-25T00:00:00"/>
    <s v="Fuel. Co"/>
    <n v="69"/>
    <m/>
    <n v="-69"/>
    <x v="6"/>
    <x v="3"/>
    <x v="1"/>
    <x v="10"/>
  </r>
  <r>
    <x v="1"/>
    <d v="2021-11-25T00:00:00"/>
    <s v="Ground"/>
    <n v="5"/>
    <m/>
    <n v="-5"/>
    <x v="1"/>
    <x v="1"/>
    <x v="1"/>
    <x v="10"/>
  </r>
  <r>
    <x v="1"/>
    <d v="2021-11-26T00:00:00"/>
    <s v="Ground"/>
    <n v="5"/>
    <m/>
    <n v="-5"/>
    <x v="1"/>
    <x v="1"/>
    <x v="1"/>
    <x v="10"/>
  </r>
  <r>
    <x v="1"/>
    <d v="2021-11-27T00:00:00"/>
    <s v="Ground"/>
    <n v="5"/>
    <m/>
    <n v="-5"/>
    <x v="1"/>
    <x v="1"/>
    <x v="1"/>
    <x v="10"/>
  </r>
  <r>
    <x v="1"/>
    <d v="2021-11-28T00:00:00"/>
    <s v="Ground"/>
    <n v="5"/>
    <m/>
    <n v="-5"/>
    <x v="1"/>
    <x v="1"/>
    <x v="1"/>
    <x v="10"/>
  </r>
  <r>
    <x v="1"/>
    <d v="2021-11-29T00:00:00"/>
    <s v="Ground"/>
    <n v="5"/>
    <m/>
    <n v="-5"/>
    <x v="1"/>
    <x v="1"/>
    <x v="1"/>
    <x v="10"/>
  </r>
  <r>
    <x v="1"/>
    <d v="2021-11-29T00:00:00"/>
    <s v="Green's"/>
    <n v="210"/>
    <m/>
    <n v="-210"/>
    <x v="4"/>
    <x v="2"/>
    <x v="1"/>
    <x v="10"/>
  </r>
  <r>
    <x v="1"/>
    <d v="2021-11-30T00:00:00"/>
    <s v="Fashionistas"/>
    <n v="239"/>
    <m/>
    <n v="-239"/>
    <x v="7"/>
    <x v="4"/>
    <x v="1"/>
    <x v="10"/>
  </r>
  <r>
    <x v="1"/>
    <d v="2021-11-30T00:00:00"/>
    <s v="Taxi Co."/>
    <n v="40"/>
    <m/>
    <n v="-40"/>
    <x v="9"/>
    <x v="3"/>
    <x v="1"/>
    <x v="10"/>
  </r>
  <r>
    <x v="1"/>
    <d v="2021-11-30T00:00:00"/>
    <s v="Foodary"/>
    <n v="30"/>
    <m/>
    <n v="-30"/>
    <x v="8"/>
    <x v="1"/>
    <x v="1"/>
    <x v="10"/>
  </r>
  <r>
    <x v="1"/>
    <d v="2021-12-01T00:00:00"/>
    <s v="Ground"/>
    <n v="5"/>
    <m/>
    <n v="-5"/>
    <x v="1"/>
    <x v="1"/>
    <x v="1"/>
    <x v="11"/>
  </r>
  <r>
    <x v="1"/>
    <d v="2021-12-02T00:00:00"/>
    <s v="Ground"/>
    <n v="5"/>
    <m/>
    <n v="-5"/>
    <x v="1"/>
    <x v="1"/>
    <x v="1"/>
    <x v="11"/>
  </r>
  <r>
    <x v="0"/>
    <d v="2021-12-03T00:00:00"/>
    <s v="ACME Pty Ltd"/>
    <s v="Reset"/>
    <n v="4000"/>
    <n v="4000"/>
    <x v="0"/>
    <x v="0"/>
    <x v="0"/>
    <x v="11"/>
  </r>
  <r>
    <x v="1"/>
    <d v="2021-12-04T00:00:00"/>
    <s v="Ground"/>
    <n v="5"/>
    <m/>
    <n v="-5"/>
    <x v="1"/>
    <x v="1"/>
    <x v="1"/>
    <x v="11"/>
  </r>
  <r>
    <x v="0"/>
    <d v="2021-12-05T00:00:00"/>
    <s v="Estate Mgt."/>
    <n v="927"/>
    <m/>
    <n v="-927"/>
    <x v="2"/>
    <x v="2"/>
    <x v="1"/>
    <x v="11"/>
  </r>
  <r>
    <x v="0"/>
    <d v="2021-12-06T00:00:00"/>
    <s v="Finance Co."/>
    <n v="150"/>
    <m/>
    <n v="-150"/>
    <x v="3"/>
    <x v="3"/>
    <x v="1"/>
    <x v="11"/>
  </r>
  <r>
    <x v="1"/>
    <d v="2021-12-07T00:00:00"/>
    <s v="Ground"/>
    <n v="5"/>
    <m/>
    <n v="-5"/>
    <x v="1"/>
    <x v="1"/>
    <x v="1"/>
    <x v="11"/>
  </r>
  <r>
    <x v="1"/>
    <d v="2021-12-08T00:00:00"/>
    <s v="Ground"/>
    <n v="5"/>
    <m/>
    <n v="-5"/>
    <x v="1"/>
    <x v="1"/>
    <x v="1"/>
    <x v="11"/>
  </r>
  <r>
    <x v="1"/>
    <d v="2021-12-09T00:00:00"/>
    <s v="Ground"/>
    <n v="5"/>
    <m/>
    <n v="-5"/>
    <x v="1"/>
    <x v="1"/>
    <x v="1"/>
    <x v="11"/>
  </r>
  <r>
    <x v="1"/>
    <d v="2021-12-10T00:00:00"/>
    <s v="Ground"/>
    <n v="5"/>
    <m/>
    <n v="-5"/>
    <x v="1"/>
    <x v="1"/>
    <x v="1"/>
    <x v="11"/>
  </r>
  <r>
    <x v="1"/>
    <d v="2021-12-11T00:00:00"/>
    <s v="Green's"/>
    <n v="160"/>
    <m/>
    <n v="-160"/>
    <x v="4"/>
    <x v="2"/>
    <x v="1"/>
    <x v="11"/>
  </r>
  <r>
    <x v="0"/>
    <d v="2021-12-12T00:00:00"/>
    <s v="Elec. Co."/>
    <n v="49"/>
    <m/>
    <n v="-49"/>
    <x v="5"/>
    <x v="2"/>
    <x v="1"/>
    <x v="11"/>
  </r>
  <r>
    <x v="1"/>
    <d v="2021-12-13T00:00:00"/>
    <s v="Ground"/>
    <n v="5"/>
    <m/>
    <n v="-5"/>
    <x v="1"/>
    <x v="1"/>
    <x v="1"/>
    <x v="11"/>
  </r>
  <r>
    <x v="1"/>
    <d v="2021-12-14T00:00:00"/>
    <s v="Ground"/>
    <n v="5"/>
    <m/>
    <n v="-5"/>
    <x v="1"/>
    <x v="1"/>
    <x v="1"/>
    <x v="11"/>
  </r>
  <r>
    <x v="1"/>
    <d v="2021-12-15T00:00:00"/>
    <s v="Fuel. Co"/>
    <n v="94"/>
    <m/>
    <n v="-94"/>
    <x v="6"/>
    <x v="3"/>
    <x v="1"/>
    <x v="11"/>
  </r>
  <r>
    <x v="1"/>
    <d v="2021-12-16T00:00:00"/>
    <s v="Ground"/>
    <n v="5"/>
    <m/>
    <n v="-5"/>
    <x v="1"/>
    <x v="1"/>
    <x v="1"/>
    <x v="11"/>
  </r>
  <r>
    <x v="1"/>
    <d v="2021-12-17T00:00:00"/>
    <s v="Ground"/>
    <n v="5"/>
    <m/>
    <n v="-5"/>
    <x v="1"/>
    <x v="1"/>
    <x v="1"/>
    <x v="11"/>
  </r>
  <r>
    <x v="1"/>
    <d v="2021-12-18T00:00:00"/>
    <s v="Green's"/>
    <n v="133"/>
    <m/>
    <n v="-133"/>
    <x v="4"/>
    <x v="2"/>
    <x v="1"/>
    <x v="11"/>
  </r>
  <r>
    <x v="1"/>
    <d v="2021-12-19T00:00:00"/>
    <s v="Ground"/>
    <n v="5"/>
    <m/>
    <n v="-5"/>
    <x v="1"/>
    <x v="1"/>
    <x v="1"/>
    <x v="11"/>
  </r>
  <r>
    <x v="1"/>
    <d v="2021-12-20T00:00:00"/>
    <s v="Ground"/>
    <n v="5"/>
    <m/>
    <n v="-5"/>
    <x v="1"/>
    <x v="1"/>
    <x v="1"/>
    <x v="11"/>
  </r>
  <r>
    <x v="1"/>
    <d v="2021-12-21T00:00:00"/>
    <s v="Event Cinemas"/>
    <n v="36"/>
    <m/>
    <n v="-36"/>
    <x v="3"/>
    <x v="4"/>
    <x v="1"/>
    <x v="11"/>
  </r>
  <r>
    <x v="1"/>
    <d v="2021-12-22T00:00:00"/>
    <s v="Fashionistas"/>
    <n v="74"/>
    <m/>
    <n v="-74"/>
    <x v="7"/>
    <x v="4"/>
    <x v="1"/>
    <x v="11"/>
  </r>
  <r>
    <x v="1"/>
    <d v="2021-12-23T00:00:00"/>
    <s v="Joe's Grill"/>
    <n v="72"/>
    <m/>
    <n v="-72"/>
    <x v="8"/>
    <x v="1"/>
    <x v="1"/>
    <x v="11"/>
  </r>
  <r>
    <x v="1"/>
    <d v="2021-12-24T00:00:00"/>
    <s v="Taxi Co."/>
    <n v="28"/>
    <m/>
    <n v="-28"/>
    <x v="9"/>
    <x v="3"/>
    <x v="1"/>
    <x v="11"/>
  </r>
  <r>
    <x v="0"/>
    <d v="2021-12-25T00:00:00"/>
    <s v="Muscle Beach"/>
    <n v="30"/>
    <m/>
    <n v="-30"/>
    <x v="10"/>
    <x v="4"/>
    <x v="1"/>
    <x v="11"/>
  </r>
  <r>
    <x v="1"/>
    <d v="2021-12-26T00:00:00"/>
    <s v="Ground"/>
    <n v="5"/>
    <m/>
    <n v="-5"/>
    <x v="1"/>
    <x v="1"/>
    <x v="1"/>
    <x v="11"/>
  </r>
  <r>
    <x v="1"/>
    <d v="2021-12-27T00:00:00"/>
    <s v="Ground"/>
    <n v="5"/>
    <m/>
    <n v="-5"/>
    <x v="1"/>
    <x v="1"/>
    <x v="1"/>
    <x v="11"/>
  </r>
  <r>
    <x v="0"/>
    <d v="2021-12-28T00:00:00"/>
    <s v="Phone Co."/>
    <n v="40"/>
    <m/>
    <n v="-40"/>
    <x v="12"/>
    <x v="2"/>
    <x v="1"/>
    <x v="11"/>
  </r>
  <r>
    <x v="1"/>
    <d v="2021-12-29T00:00:00"/>
    <s v="Streaming Co."/>
    <n v="35"/>
    <m/>
    <n v="-35"/>
    <x v="3"/>
    <x v="4"/>
    <x v="1"/>
    <x v="11"/>
  </r>
  <r>
    <x v="1"/>
    <d v="2021-12-30T00:00:00"/>
    <s v="Ground"/>
    <n v="5"/>
    <m/>
    <n v="-5"/>
    <x v="1"/>
    <x v="1"/>
    <x v="1"/>
    <x v="11"/>
  </r>
  <r>
    <x v="1"/>
    <d v="2021-12-31T00:00:00"/>
    <s v="Ground"/>
    <n v="5"/>
    <m/>
    <n v="-5"/>
    <x v="1"/>
    <x v="1"/>
    <x v="1"/>
    <x v="1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60">
  <r>
    <s v="Checking"/>
    <d v="2021-01-04T00:00:00"/>
    <s v="ACME Pty Ltd"/>
    <s v="Reset"/>
    <n v="4000"/>
    <n v="4000"/>
    <s v="Salary"/>
    <s v="Salary"/>
    <x v="0"/>
    <s v="Jan"/>
  </r>
  <r>
    <s v="Credit"/>
    <d v="2021-01-04T00:00:00"/>
    <s v="Ground"/>
    <n v="5"/>
    <m/>
    <n v="-5"/>
    <s v="Coffee"/>
    <s v="Dining Out"/>
    <x v="1"/>
    <s v="Jan"/>
  </r>
  <r>
    <s v="Checking"/>
    <d v="2021-01-05T00:00:00"/>
    <s v="Estate Mgt."/>
    <n v="900"/>
    <m/>
    <n v="-900"/>
    <s v="Rent"/>
    <s v="Living Expenses"/>
    <x v="1"/>
    <s v="Jan"/>
  </r>
  <r>
    <s v="Checking"/>
    <d v="2021-01-05T00:00:00"/>
    <s v="Finance Co."/>
    <n v="150"/>
    <m/>
    <n v="-150"/>
    <s v="Entertainment"/>
    <s v="Transport"/>
    <x v="1"/>
    <s v="Jan"/>
  </r>
  <r>
    <s v="Credit"/>
    <d v="2021-01-05T00:00:00"/>
    <s v="Ground"/>
    <n v="5"/>
    <m/>
    <n v="-5"/>
    <s v="Coffee"/>
    <s v="Dining Out"/>
    <x v="1"/>
    <s v="Jan"/>
  </r>
  <r>
    <s v="Credit"/>
    <d v="2021-01-06T00:00:00"/>
    <s v="Ground"/>
    <n v="5"/>
    <m/>
    <n v="-5"/>
    <s v="Coffee"/>
    <s v="Dining Out"/>
    <x v="1"/>
    <s v="Jan"/>
  </r>
  <r>
    <s v="Credit"/>
    <d v="2021-01-07T00:00:00"/>
    <s v="Ground"/>
    <n v="5"/>
    <m/>
    <n v="-5"/>
    <s v="Coffee"/>
    <s v="Dining Out"/>
    <x v="1"/>
    <s v="Jan"/>
  </r>
  <r>
    <s v="Credit"/>
    <d v="2021-01-08T00:00:00"/>
    <s v="Ground"/>
    <n v="5"/>
    <m/>
    <n v="-5"/>
    <s v="Coffee"/>
    <s v="Dining Out"/>
    <x v="1"/>
    <s v="Jan"/>
  </r>
  <r>
    <s v="Credit"/>
    <d v="2021-01-08T00:00:00"/>
    <s v="Green's"/>
    <n v="155"/>
    <m/>
    <n v="-155"/>
    <s v="Groceries"/>
    <s v="Living Expenses"/>
    <x v="1"/>
    <s v="Jan"/>
  </r>
  <r>
    <s v="Checking"/>
    <d v="2021-01-11T00:00:00"/>
    <s v="Elec. Co."/>
    <n v="50"/>
    <m/>
    <n v="-50"/>
    <s v="Gas/Electrics"/>
    <s v="Living Expenses"/>
    <x v="1"/>
    <s v="Jan"/>
  </r>
  <r>
    <s v="Credit"/>
    <d v="2021-01-11T00:00:00"/>
    <s v="Ground"/>
    <n v="5"/>
    <m/>
    <n v="-5"/>
    <s v="Coffee"/>
    <s v="Dining Out"/>
    <x v="1"/>
    <s v="Jan"/>
  </r>
  <r>
    <s v="Credit"/>
    <d v="2021-01-12T00:00:00"/>
    <s v="Ground"/>
    <n v="5"/>
    <m/>
    <n v="-5"/>
    <s v="Coffee"/>
    <s v="Dining Out"/>
    <x v="1"/>
    <s v="Jan"/>
  </r>
  <r>
    <s v="Credit"/>
    <d v="2021-01-13T00:00:00"/>
    <s v="Fuel. Co"/>
    <n v="77"/>
    <m/>
    <n v="-77"/>
    <s v="MV Fuel"/>
    <s v="Transport"/>
    <x v="1"/>
    <s v="Jan"/>
  </r>
  <r>
    <s v="Credit"/>
    <d v="2021-01-13T00:00:00"/>
    <s v="Ground"/>
    <n v="5"/>
    <m/>
    <n v="-5"/>
    <s v="Coffee"/>
    <s v="Dining Out"/>
    <x v="1"/>
    <s v="Jan"/>
  </r>
  <r>
    <s v="Credit"/>
    <d v="2021-01-14T00:00:00"/>
    <s v="Ground"/>
    <n v="5"/>
    <m/>
    <n v="-5"/>
    <s v="Coffee"/>
    <s v="Dining Out"/>
    <x v="1"/>
    <s v="Jan"/>
  </r>
  <r>
    <s v="Credit"/>
    <d v="2021-01-15T00:00:00"/>
    <s v="Green's"/>
    <n v="135"/>
    <m/>
    <n v="-135"/>
    <s v="Groceries"/>
    <s v="Living Expenses"/>
    <x v="1"/>
    <s v="Jan"/>
  </r>
  <r>
    <s v="Credit"/>
    <d v="2021-01-15T00:00:00"/>
    <s v="Ground"/>
    <n v="5"/>
    <m/>
    <n v="-5"/>
    <s v="Coffee"/>
    <s v="Dining Out"/>
    <x v="1"/>
    <s v="Jan"/>
  </r>
  <r>
    <s v="Credit"/>
    <d v="2021-01-16T00:00:00"/>
    <s v="Ground"/>
    <n v="5"/>
    <m/>
    <n v="-5"/>
    <s v="Coffee"/>
    <s v="Dining Out"/>
    <x v="1"/>
    <s v="Jan"/>
  </r>
  <r>
    <s v="Credit"/>
    <d v="2021-01-16T00:00:00"/>
    <s v="Event Cinemas"/>
    <n v="40"/>
    <m/>
    <n v="-40"/>
    <s v="Entertainment"/>
    <s v="Discretionary"/>
    <x v="1"/>
    <s v="Jan"/>
  </r>
  <r>
    <s v="Credit"/>
    <d v="2021-01-16T00:00:00"/>
    <s v="Fashionistas"/>
    <n v="98"/>
    <m/>
    <n v="-98"/>
    <s v="Clothes"/>
    <s v="Discretionary"/>
    <x v="1"/>
    <s v="Jan"/>
  </r>
  <r>
    <s v="Credit"/>
    <d v="2021-01-16T00:00:00"/>
    <s v="Joe's Grill"/>
    <n v="52"/>
    <m/>
    <n v="-52"/>
    <s v="Restaurant"/>
    <s v="Dining Out"/>
    <x v="1"/>
    <s v="Jan"/>
  </r>
  <r>
    <s v="Credit"/>
    <d v="2021-01-17T00:00:00"/>
    <s v="Taxi Co."/>
    <n v="28"/>
    <m/>
    <n v="-28"/>
    <s v="Taxi"/>
    <s v="Transport"/>
    <x v="1"/>
    <s v="Jan"/>
  </r>
  <r>
    <s v="Checking"/>
    <d v="2021-01-18T00:00:00"/>
    <s v="Muscle Beach"/>
    <n v="30"/>
    <m/>
    <n v="-30"/>
    <s v="Gym"/>
    <s v="Discretionary"/>
    <x v="1"/>
    <s v="Jan"/>
  </r>
  <r>
    <s v="Credit"/>
    <d v="2021-01-18T00:00:00"/>
    <s v="Ground"/>
    <n v="5"/>
    <m/>
    <n v="-5"/>
    <s v="Coffee"/>
    <s v="Dining Out"/>
    <x v="1"/>
    <s v="Jan"/>
  </r>
  <r>
    <s v="Credit"/>
    <d v="2021-01-19T00:00:00"/>
    <s v="Ground"/>
    <n v="5"/>
    <m/>
    <n v="-5"/>
    <s v="Coffee"/>
    <s v="Dining Out"/>
    <x v="1"/>
    <s v="Jan"/>
  </r>
  <r>
    <s v="Checking"/>
    <d v="2021-01-19T00:00:00"/>
    <s v="Smile Dental"/>
    <n v="1504"/>
    <m/>
    <n v="-154"/>
    <s v="Doctor"/>
    <s v="Medical"/>
    <x v="1"/>
    <s v="Jan"/>
  </r>
  <r>
    <s v="Checking"/>
    <d v="2021-01-19T00:00:00"/>
    <s v="Phone Co."/>
    <n v="40"/>
    <m/>
    <n v="-40"/>
    <s v="Phone"/>
    <s v="Living Expenses"/>
    <x v="1"/>
    <s v="Jan"/>
  </r>
  <r>
    <s v="Credit"/>
    <d v="2021-01-20T00:00:00"/>
    <s v="Sam's Gifts"/>
    <n v="45"/>
    <m/>
    <n v="-45"/>
    <s v="Gifts"/>
    <s v="Discretionary"/>
    <x v="1"/>
    <s v="Jan"/>
  </r>
  <r>
    <s v="Credit"/>
    <d v="2021-01-20T00:00:00"/>
    <s v="Streaming Co."/>
    <n v="32"/>
    <m/>
    <n v="-32"/>
    <s v="Entertainment"/>
    <s v="Discretionary"/>
    <x v="1"/>
    <s v="Jan"/>
  </r>
  <r>
    <s v="Credit"/>
    <d v="2021-01-20T00:00:00"/>
    <s v="Ground"/>
    <n v="5"/>
    <m/>
    <n v="-5"/>
    <s v="Coffee"/>
    <s v="Dining Out"/>
    <x v="1"/>
    <s v="Jan"/>
  </r>
  <r>
    <s v="Credit"/>
    <d v="2021-01-21T00:00:00"/>
    <s v="Ground"/>
    <n v="5"/>
    <m/>
    <n v="-5"/>
    <s v="Coffee"/>
    <s v="Dining Out"/>
    <x v="1"/>
    <s v="Jan"/>
  </r>
  <r>
    <s v="Credit"/>
    <d v="2021-01-22T00:00:00"/>
    <s v="Ground"/>
    <n v="5"/>
    <m/>
    <n v="-5"/>
    <s v="Coffee"/>
    <s v="Dining Out"/>
    <x v="1"/>
    <s v="Jan"/>
  </r>
  <r>
    <s v="Credit"/>
    <d v="2021-01-22T00:00:00"/>
    <s v="Green's"/>
    <n v="170"/>
    <m/>
    <n v="-170"/>
    <s v="Groceries"/>
    <s v="Living Expenses"/>
    <x v="1"/>
    <s v="Jan"/>
  </r>
  <r>
    <s v="Credit"/>
    <d v="2021-01-23T00:00:00"/>
    <s v="Pizza Pomodoro"/>
    <n v="37"/>
    <m/>
    <n v="-37"/>
    <s v="Restaurant"/>
    <s v="Dining Out"/>
    <x v="1"/>
    <s v="Jan"/>
  </r>
  <r>
    <s v="Credit"/>
    <d v="2021-01-24T00:00:00"/>
    <s v="Golden Arches"/>
    <n v="12"/>
    <m/>
    <n v="-12"/>
    <s v="Restaurant"/>
    <s v="Dining Out"/>
    <x v="1"/>
    <s v="Jan"/>
  </r>
  <r>
    <s v="Checking"/>
    <d v="2021-01-25T00:00:00"/>
    <s v="Worldvision"/>
    <n v="70"/>
    <m/>
    <n v="55"/>
    <s v="Donation"/>
    <s v="Charity"/>
    <x v="1"/>
    <s v="Jan"/>
  </r>
  <r>
    <s v="Credit"/>
    <d v="2021-01-25T00:00:00"/>
    <s v="Fuel. Co"/>
    <n v="63"/>
    <m/>
    <n v="-63"/>
    <s v="MV Fuel"/>
    <s v="Transport"/>
    <x v="1"/>
    <s v="Jan"/>
  </r>
  <r>
    <s v="Credit"/>
    <d v="2021-01-25T00:00:00"/>
    <s v="Ground"/>
    <n v="5"/>
    <m/>
    <n v="-5"/>
    <s v="Coffee"/>
    <s v="Dining Out"/>
    <x v="1"/>
    <s v="Jan"/>
  </r>
  <r>
    <s v="Credit"/>
    <d v="2021-01-26T00:00:00"/>
    <s v="Ground"/>
    <n v="5"/>
    <m/>
    <n v="-5"/>
    <s v="Coffee"/>
    <s v="Dining Out"/>
    <x v="1"/>
    <s v="Jan"/>
  </r>
  <r>
    <s v="Credit"/>
    <d v="2021-01-27T00:00:00"/>
    <s v="Ground"/>
    <n v="5"/>
    <m/>
    <n v="-5"/>
    <s v="Coffee"/>
    <s v="Dining Out"/>
    <x v="1"/>
    <s v="Jan"/>
  </r>
  <r>
    <s v="Credit"/>
    <d v="2021-01-28T00:00:00"/>
    <s v="Ground"/>
    <n v="5"/>
    <m/>
    <n v="-5"/>
    <s v="Coffee"/>
    <s v="Dining Out"/>
    <x v="1"/>
    <s v="Jan"/>
  </r>
  <r>
    <s v="Credit"/>
    <d v="2021-01-29T00:00:00"/>
    <s v="Ground"/>
    <n v="5"/>
    <m/>
    <n v="-5"/>
    <s v="Coffee"/>
    <s v="Dining Out"/>
    <x v="1"/>
    <s v="Jan"/>
  </r>
  <r>
    <s v="Credit"/>
    <d v="2021-01-29T00:00:00"/>
    <s v="Green's"/>
    <n v="162"/>
    <m/>
    <n v="-162"/>
    <s v="Groceries"/>
    <s v="Living Expenses"/>
    <x v="1"/>
    <s v="Jan"/>
  </r>
  <r>
    <s v="Credit"/>
    <d v="2021-01-30T00:00:00"/>
    <s v="Ted's Trainers"/>
    <n v="125"/>
    <m/>
    <n v="-125"/>
    <s v="Clothes"/>
    <s v="Discretionary"/>
    <x v="1"/>
    <s v="Jan"/>
  </r>
  <r>
    <s v="Credit"/>
    <d v="2021-01-30T00:00:00"/>
    <s v="Ticketek"/>
    <n v="175"/>
    <m/>
    <n v="-175"/>
    <s v="Entertainment"/>
    <s v="Discretionary"/>
    <x v="1"/>
    <s v="Jan"/>
  </r>
  <r>
    <s v="Credit"/>
    <d v="2021-01-31T00:00:00"/>
    <s v="Fashionistas"/>
    <n v="145"/>
    <m/>
    <n v="-145"/>
    <s v="Clothes"/>
    <s v="Discretionary"/>
    <x v="1"/>
    <s v="Jan"/>
  </r>
  <r>
    <s v="Credit"/>
    <d v="2021-01-31T00:00:00"/>
    <s v="Taxi Co."/>
    <n v="23"/>
    <m/>
    <n v="-23"/>
    <s v="Taxi"/>
    <s v="Transport"/>
    <x v="1"/>
    <s v="Jan"/>
  </r>
  <r>
    <s v="Checking"/>
    <d v="2021-02-01T00:00:00"/>
    <s v="ACME Pty Ltd"/>
    <s v="Reset"/>
    <n v="4000"/>
    <n v="4000"/>
    <s v="Salary"/>
    <s v="Salary"/>
    <x v="0"/>
    <s v="Feb"/>
  </r>
  <r>
    <s v="Credit"/>
    <d v="2021-02-01T00:00:00"/>
    <s v="Ground"/>
    <n v="5"/>
    <m/>
    <n v="-5"/>
    <s v="Coffee"/>
    <s v="Dining Out"/>
    <x v="1"/>
    <s v="Feb"/>
  </r>
  <r>
    <s v="Checking"/>
    <d v="2021-02-02T00:00:00"/>
    <s v="Estate Mgt."/>
    <n v="900"/>
    <m/>
    <n v="-900"/>
    <s v="Rent"/>
    <s v="Living Expenses"/>
    <x v="1"/>
    <s v="Feb"/>
  </r>
  <r>
    <s v="Checking"/>
    <d v="2021-02-02T00:00:00"/>
    <s v="Finance Co."/>
    <n v="150"/>
    <m/>
    <n v="-150"/>
    <s v="Entertainment"/>
    <s v="Transport"/>
    <x v="1"/>
    <s v="Feb"/>
  </r>
  <r>
    <s v="Credit"/>
    <d v="2021-02-02T00:00:00"/>
    <s v="Ground"/>
    <n v="5"/>
    <m/>
    <n v="-5"/>
    <s v="Coffee"/>
    <s v="Dining Out"/>
    <x v="1"/>
    <s v="Feb"/>
  </r>
  <r>
    <s v="Credit"/>
    <d v="2021-02-03T00:00:00"/>
    <s v="Ground"/>
    <n v="5"/>
    <m/>
    <n v="-5"/>
    <s v="Coffee"/>
    <s v="Dining Out"/>
    <x v="1"/>
    <s v="Feb"/>
  </r>
  <r>
    <s v="Credit"/>
    <d v="2021-02-04T00:00:00"/>
    <s v="Ground"/>
    <n v="5"/>
    <m/>
    <n v="-5"/>
    <s v="Coffee"/>
    <s v="Dining Out"/>
    <x v="1"/>
    <s v="Feb"/>
  </r>
  <r>
    <s v="Credit"/>
    <d v="2021-02-05T00:00:00"/>
    <s v="Ground"/>
    <n v="5"/>
    <m/>
    <n v="-5"/>
    <s v="Coffee"/>
    <s v="Dining Out"/>
    <x v="1"/>
    <s v="Feb"/>
  </r>
  <r>
    <s v="Credit"/>
    <d v="2021-02-05T00:00:00"/>
    <s v="Green's"/>
    <n v="205"/>
    <m/>
    <n v="-205"/>
    <s v="Groceries"/>
    <s v="Living Expenses"/>
    <x v="1"/>
    <s v="Feb"/>
  </r>
  <r>
    <s v="Checking"/>
    <d v="2021-02-08T00:00:00"/>
    <s v="Elec. Co."/>
    <n v="51.1"/>
    <m/>
    <n v="-51.1"/>
    <s v="Gas/Electrics"/>
    <s v="Living Expenses"/>
    <x v="1"/>
    <s v="Feb"/>
  </r>
  <r>
    <s v="Credit"/>
    <d v="2021-02-08T00:00:00"/>
    <s v="Ground"/>
    <n v="5"/>
    <m/>
    <n v="-5"/>
    <s v="Coffee"/>
    <s v="Dining Out"/>
    <x v="1"/>
    <s v="Feb"/>
  </r>
  <r>
    <s v="Credit"/>
    <d v="2021-02-09T00:00:00"/>
    <s v="Ground"/>
    <n v="5"/>
    <m/>
    <n v="-5"/>
    <s v="Coffee"/>
    <s v="Dining Out"/>
    <x v="1"/>
    <s v="Feb"/>
  </r>
  <r>
    <s v="Credit"/>
    <d v="2021-02-10T00:00:00"/>
    <s v="Fuel. Co"/>
    <n v="78"/>
    <m/>
    <n v="-78"/>
    <s v="MV Fuel"/>
    <s v="Transport"/>
    <x v="1"/>
    <s v="Feb"/>
  </r>
  <r>
    <s v="Credit"/>
    <d v="2021-02-10T00:00:00"/>
    <s v="Ground"/>
    <n v="5"/>
    <m/>
    <n v="-5"/>
    <s v="Coffee"/>
    <s v="Dining Out"/>
    <x v="1"/>
    <s v="Feb"/>
  </r>
  <r>
    <s v="Credit"/>
    <d v="2021-02-11T00:00:00"/>
    <s v="Ground"/>
    <n v="5"/>
    <m/>
    <n v="-5"/>
    <s v="Coffee"/>
    <s v="Dining Out"/>
    <x v="1"/>
    <s v="Feb"/>
  </r>
  <r>
    <s v="Credit"/>
    <d v="2021-02-12T00:00:00"/>
    <s v="Green's"/>
    <n v="135.9"/>
    <m/>
    <n v="-135.9"/>
    <s v="Groceries"/>
    <s v="Living Expenses"/>
    <x v="1"/>
    <s v="Feb"/>
  </r>
  <r>
    <s v="Credit"/>
    <d v="2021-02-12T00:00:00"/>
    <s v="Ground"/>
    <n v="5"/>
    <m/>
    <n v="-5"/>
    <s v="Coffee"/>
    <s v="Dining Out"/>
    <x v="1"/>
    <s v="Feb"/>
  </r>
  <r>
    <s v="Credit"/>
    <d v="2021-02-13T00:00:00"/>
    <s v="Ground"/>
    <n v="5"/>
    <m/>
    <n v="-5"/>
    <s v="Coffee"/>
    <s v="Dining Out"/>
    <x v="1"/>
    <s v="Feb"/>
  </r>
  <r>
    <s v="Credit"/>
    <d v="2021-02-13T00:00:00"/>
    <s v="Event Cinemas"/>
    <n v="40.9"/>
    <m/>
    <n v="-40.9"/>
    <s v="Entertainment"/>
    <s v="Discretionary"/>
    <x v="1"/>
    <s v="Feb"/>
  </r>
  <r>
    <s v="Credit"/>
    <d v="2021-02-13T00:00:00"/>
    <s v="Fashionistas"/>
    <n v="99"/>
    <m/>
    <n v="-99"/>
    <s v="Clothes"/>
    <s v="Discretionary"/>
    <x v="1"/>
    <s v="Feb"/>
  </r>
  <r>
    <s v="Credit"/>
    <d v="2021-02-13T00:00:00"/>
    <s v="Joe's Grill"/>
    <n v="53"/>
    <m/>
    <n v="-53"/>
    <s v="Restaurant"/>
    <s v="Dining Out"/>
    <x v="1"/>
    <s v="Feb"/>
  </r>
  <r>
    <s v="Credit"/>
    <d v="2021-02-14T00:00:00"/>
    <s v="Taxi Co."/>
    <n v="28.9"/>
    <m/>
    <n v="-28.9"/>
    <s v="Taxi"/>
    <s v="Transport"/>
    <x v="1"/>
    <s v="Feb"/>
  </r>
  <r>
    <s v="Checking"/>
    <d v="2021-02-15T00:00:00"/>
    <s v="Muscle Beach"/>
    <n v="30"/>
    <m/>
    <n v="-30"/>
    <s v="Gym"/>
    <s v="Discretionary"/>
    <x v="1"/>
    <s v="Feb"/>
  </r>
  <r>
    <s v="Credit"/>
    <d v="2021-02-15T00:00:00"/>
    <s v="Ground"/>
    <n v="5"/>
    <m/>
    <n v="-5"/>
    <s v="Coffee"/>
    <s v="Dining Out"/>
    <x v="1"/>
    <s v="Feb"/>
  </r>
  <r>
    <s v="Credit"/>
    <d v="2021-02-16T00:00:00"/>
    <s v="Ground"/>
    <n v="5"/>
    <m/>
    <n v="-5"/>
    <s v="Coffee"/>
    <s v="Dining Out"/>
    <x v="1"/>
    <s v="Feb"/>
  </r>
  <r>
    <s v="Checking"/>
    <d v="2021-02-16T00:00:00"/>
    <s v="Phone Co."/>
    <n v="40"/>
    <m/>
    <n v="-40"/>
    <s v="Phone"/>
    <s v="Living Expenses"/>
    <x v="1"/>
    <s v="Feb"/>
  </r>
  <r>
    <s v="Credit"/>
    <d v="2021-02-17T00:00:00"/>
    <s v="Sam's Gifts"/>
    <n v="45.9"/>
    <m/>
    <n v="-45.9"/>
    <s v="Gifts"/>
    <s v="Discretionary"/>
    <x v="1"/>
    <s v="Feb"/>
  </r>
  <r>
    <s v="Credit"/>
    <d v="2021-02-17T00:00:00"/>
    <s v="Streaming Co."/>
    <n v="35"/>
    <m/>
    <n v="-35"/>
    <s v="Entertainment"/>
    <s v="Discretionary"/>
    <x v="1"/>
    <s v="Feb"/>
  </r>
  <r>
    <s v="Credit"/>
    <d v="2021-02-17T00:00:00"/>
    <s v="Ground"/>
    <n v="5"/>
    <m/>
    <n v="-5"/>
    <s v="Coffee"/>
    <s v="Dining Out"/>
    <x v="1"/>
    <s v="Feb"/>
  </r>
  <r>
    <s v="Credit"/>
    <d v="2021-02-18T00:00:00"/>
    <s v="Ground"/>
    <n v="5"/>
    <m/>
    <n v="-5"/>
    <s v="Coffee"/>
    <s v="Dining Out"/>
    <x v="1"/>
    <s v="Feb"/>
  </r>
  <r>
    <s v="Credit"/>
    <d v="2021-02-19T00:00:00"/>
    <s v="Ground"/>
    <n v="5"/>
    <m/>
    <n v="-5"/>
    <s v="Coffee"/>
    <s v="Dining Out"/>
    <x v="1"/>
    <s v="Feb"/>
  </r>
  <r>
    <s v="Credit"/>
    <d v="2021-02-19T00:00:00"/>
    <s v="Green's"/>
    <n v="171"/>
    <m/>
    <n v="-171"/>
    <s v="Groceries"/>
    <s v="Living Expenses"/>
    <x v="1"/>
    <s v="Feb"/>
  </r>
  <r>
    <s v="Credit"/>
    <d v="2021-02-20T00:00:00"/>
    <s v="Pizza Pomodoro"/>
    <n v="37.9"/>
    <m/>
    <n v="-37.9"/>
    <s v="Restaurant"/>
    <s v="Dining Out"/>
    <x v="1"/>
    <s v="Feb"/>
  </r>
  <r>
    <s v="Credit"/>
    <d v="2021-02-21T00:00:00"/>
    <s v="Golden Arches"/>
    <n v="12.9"/>
    <m/>
    <n v="-12.9"/>
    <s v="Restaurant"/>
    <s v="Dining Out"/>
    <x v="1"/>
    <s v="Feb"/>
  </r>
  <r>
    <s v="Checking"/>
    <d v="2021-02-22T00:00:00"/>
    <s v="Worldvision"/>
    <n v="55"/>
    <m/>
    <n v="-55"/>
    <s v="Donation"/>
    <s v="Charity"/>
    <x v="1"/>
    <s v="Feb"/>
  </r>
  <r>
    <s v="Credit"/>
    <d v="2021-02-22T00:00:00"/>
    <s v="Fuel. Co"/>
    <n v="64.099999999999994"/>
    <m/>
    <n v="-64.099999999999994"/>
    <s v="MV Fuel"/>
    <s v="Transport"/>
    <x v="1"/>
    <s v="Feb"/>
  </r>
  <r>
    <s v="Credit"/>
    <d v="2021-02-22T00:00:00"/>
    <s v="Ground"/>
    <n v="5"/>
    <m/>
    <n v="-5"/>
    <s v="Coffee"/>
    <s v="Dining Out"/>
    <x v="1"/>
    <s v="Feb"/>
  </r>
  <r>
    <s v="Credit"/>
    <d v="2021-02-23T00:00:00"/>
    <s v="Ground"/>
    <n v="5"/>
    <m/>
    <n v="-5"/>
    <s v="Coffee"/>
    <s v="Dining Out"/>
    <x v="1"/>
    <s v="Feb"/>
  </r>
  <r>
    <s v="Credit"/>
    <d v="2021-02-24T00:00:00"/>
    <s v="Ground"/>
    <n v="5"/>
    <m/>
    <n v="-5"/>
    <s v="Coffee"/>
    <s v="Dining Out"/>
    <x v="1"/>
    <s v="Feb"/>
  </r>
  <r>
    <s v="Credit"/>
    <d v="2021-02-25T00:00:00"/>
    <s v="Ground"/>
    <n v="5"/>
    <m/>
    <n v="-5"/>
    <s v="Coffee"/>
    <s v="Dining Out"/>
    <x v="1"/>
    <s v="Feb"/>
  </r>
  <r>
    <s v="Credit"/>
    <d v="2021-02-26T00:00:00"/>
    <s v="Ground"/>
    <n v="5"/>
    <m/>
    <n v="-5"/>
    <s v="Coffee"/>
    <s v="Dining Out"/>
    <x v="1"/>
    <s v="Feb"/>
  </r>
  <r>
    <s v="Credit"/>
    <d v="2021-02-26T00:00:00"/>
    <s v="Green's"/>
    <n v="162.9"/>
    <m/>
    <n v="-162.9"/>
    <s v="Groceries"/>
    <s v="Living Expenses"/>
    <x v="1"/>
    <s v="Feb"/>
  </r>
  <r>
    <s v="Credit"/>
    <d v="2021-02-27T00:00:00"/>
    <s v="Ted's Trainers"/>
    <n v="125.9"/>
    <m/>
    <n v="-125.9"/>
    <s v="Clothes"/>
    <s v="Discretionary"/>
    <x v="1"/>
    <s v="Feb"/>
  </r>
  <r>
    <s v="Credit"/>
    <d v="2021-02-27T00:00:00"/>
    <s v="Global Fashion"/>
    <n v="137"/>
    <m/>
    <n v="-137"/>
    <s v="Clothes"/>
    <s v="Discretionary"/>
    <x v="1"/>
    <s v="Feb"/>
  </r>
  <r>
    <s v="Credit"/>
    <d v="2021-02-28T00:00:00"/>
    <s v="Fashionistas"/>
    <n v="146.1"/>
    <m/>
    <n v="-146.1"/>
    <s v="Clothes"/>
    <s v="Discretionary"/>
    <x v="1"/>
    <s v="Feb"/>
  </r>
  <r>
    <s v="Credit"/>
    <d v="2021-02-28T00:00:00"/>
    <s v="Taxi Co."/>
    <n v="24.1"/>
    <m/>
    <n v="-24.1"/>
    <s v="Taxi"/>
    <s v="Transport"/>
    <x v="1"/>
    <s v="Feb"/>
  </r>
  <r>
    <s v="Checking"/>
    <d v="2021-03-01T00:00:00"/>
    <s v="ACME Pty Ltd"/>
    <s v="Reset"/>
    <n v="4000"/>
    <n v="4000"/>
    <s v="Salary"/>
    <s v="Salary"/>
    <x v="0"/>
    <s v="Mar"/>
  </r>
  <r>
    <s v="Credit"/>
    <d v="2021-03-01T00:00:00"/>
    <s v="Ground"/>
    <n v="5"/>
    <m/>
    <n v="-5"/>
    <s v="Coffee"/>
    <s v="Dining Out"/>
    <x v="1"/>
    <s v="Mar"/>
  </r>
  <r>
    <s v="Checking"/>
    <d v="2021-03-02T00:00:00"/>
    <s v="Estate Mgt."/>
    <n v="900"/>
    <m/>
    <n v="-900"/>
    <s v="Rent"/>
    <s v="Living Expenses"/>
    <x v="1"/>
    <s v="Mar"/>
  </r>
  <r>
    <s v="Checking"/>
    <d v="2021-03-02T00:00:00"/>
    <s v="Finance Co."/>
    <n v="150"/>
    <m/>
    <n v="-150"/>
    <s v="Entertainment"/>
    <s v="Transport"/>
    <x v="1"/>
    <s v="Mar"/>
  </r>
  <r>
    <s v="Credit"/>
    <d v="2021-03-02T00:00:00"/>
    <s v="Ground"/>
    <n v="5"/>
    <m/>
    <n v="-5"/>
    <s v="Coffee"/>
    <s v="Dining Out"/>
    <x v="1"/>
    <s v="Mar"/>
  </r>
  <r>
    <s v="Credit"/>
    <d v="2021-03-03T00:00:00"/>
    <s v="Ground"/>
    <n v="5"/>
    <m/>
    <n v="-5"/>
    <s v="Coffee"/>
    <s v="Dining Out"/>
    <x v="1"/>
    <s v="Mar"/>
  </r>
  <r>
    <s v="Credit"/>
    <d v="2021-03-04T00:00:00"/>
    <s v="Ground"/>
    <n v="5"/>
    <m/>
    <n v="-5"/>
    <s v="Coffee"/>
    <s v="Dining Out"/>
    <x v="1"/>
    <s v="Mar"/>
  </r>
  <r>
    <s v="Credit"/>
    <d v="2021-03-05T00:00:00"/>
    <s v="Ground"/>
    <n v="5"/>
    <m/>
    <n v="-5"/>
    <s v="Coffee"/>
    <s v="Dining Out"/>
    <x v="1"/>
    <s v="Mar"/>
  </r>
  <r>
    <s v="Credit"/>
    <d v="2021-03-05T00:00:00"/>
    <s v="Green's"/>
    <n v="149"/>
    <m/>
    <n v="-149"/>
    <s v="Groceries"/>
    <s v="Living Expenses"/>
    <x v="1"/>
    <s v="Mar"/>
  </r>
  <r>
    <s v="Checking"/>
    <d v="2021-03-08T00:00:00"/>
    <s v="Elec. Co."/>
    <n v="52.1"/>
    <m/>
    <n v="-52.1"/>
    <s v="Gas/Electrics"/>
    <s v="Living Expenses"/>
    <x v="1"/>
    <s v="Mar"/>
  </r>
  <r>
    <s v="Credit"/>
    <d v="2021-03-08T00:00:00"/>
    <s v="Ground"/>
    <n v="5"/>
    <m/>
    <n v="-5"/>
    <s v="Coffee"/>
    <s v="Dining Out"/>
    <x v="1"/>
    <s v="Mar"/>
  </r>
  <r>
    <s v="Credit"/>
    <d v="2021-03-09T00:00:00"/>
    <s v="Ground"/>
    <n v="5"/>
    <m/>
    <n v="-5"/>
    <s v="Coffee"/>
    <s v="Dining Out"/>
    <x v="1"/>
    <s v="Mar"/>
  </r>
  <r>
    <s v="Credit"/>
    <d v="2021-03-10T00:00:00"/>
    <s v="Fuel. Co"/>
    <n v="78.900000000000006"/>
    <m/>
    <n v="-78.900000000000006"/>
    <s v="MV Fuel"/>
    <s v="Transport"/>
    <x v="1"/>
    <s v="Mar"/>
  </r>
  <r>
    <s v="Credit"/>
    <d v="2021-03-10T00:00:00"/>
    <s v="Ground"/>
    <n v="5"/>
    <m/>
    <n v="-5"/>
    <s v="Coffee"/>
    <s v="Dining Out"/>
    <x v="1"/>
    <s v="Mar"/>
  </r>
  <r>
    <s v="Credit"/>
    <d v="2021-03-11T00:00:00"/>
    <s v="Ground"/>
    <n v="5"/>
    <m/>
    <n v="-5"/>
    <s v="Coffee"/>
    <s v="Dining Out"/>
    <x v="1"/>
    <s v="Mar"/>
  </r>
  <r>
    <s v="Credit"/>
    <d v="2021-03-12T00:00:00"/>
    <s v="Green's"/>
    <n v="137"/>
    <m/>
    <n v="-137"/>
    <s v="Groceries"/>
    <s v="Living Expenses"/>
    <x v="1"/>
    <s v="Mar"/>
  </r>
  <r>
    <s v="Credit"/>
    <d v="2021-03-12T00:00:00"/>
    <s v="Ground"/>
    <n v="5"/>
    <m/>
    <n v="-5"/>
    <s v="Coffee"/>
    <s v="Dining Out"/>
    <x v="1"/>
    <s v="Mar"/>
  </r>
  <r>
    <s v="Credit"/>
    <d v="2021-03-13T00:00:00"/>
    <s v="Ground"/>
    <n v="5"/>
    <m/>
    <n v="-5"/>
    <s v="Coffee"/>
    <s v="Dining Out"/>
    <x v="1"/>
    <s v="Mar"/>
  </r>
  <r>
    <s v="Credit"/>
    <d v="2021-03-13T00:00:00"/>
    <s v="Event Cinemas"/>
    <n v="41.8"/>
    <m/>
    <n v="-41.8"/>
    <s v="Entertainment"/>
    <s v="Discretionary"/>
    <x v="1"/>
    <s v="Mar"/>
  </r>
  <r>
    <s v="Credit"/>
    <d v="2021-03-13T00:00:00"/>
    <s v="Fashionistas"/>
    <n v="99.9"/>
    <m/>
    <n v="-99.9"/>
    <s v="Clothes"/>
    <s v="Discretionary"/>
    <x v="1"/>
    <s v="Mar"/>
  </r>
  <r>
    <s v="Credit"/>
    <d v="2021-03-13T00:00:00"/>
    <s v="Joe's Grill"/>
    <n v="54"/>
    <m/>
    <n v="-54"/>
    <s v="Restaurant"/>
    <s v="Dining Out"/>
    <x v="1"/>
    <s v="Mar"/>
  </r>
  <r>
    <s v="Credit"/>
    <d v="2021-03-14T00:00:00"/>
    <s v="Taxi Co."/>
    <n v="30"/>
    <m/>
    <n v="-30"/>
    <s v="Taxi"/>
    <s v="Transport"/>
    <x v="1"/>
    <s v="Mar"/>
  </r>
  <r>
    <s v="Checking"/>
    <d v="2021-03-15T00:00:00"/>
    <s v="Muscle Beach"/>
    <n v="30"/>
    <m/>
    <n v="-30"/>
    <s v="Gym"/>
    <s v="Discretionary"/>
    <x v="1"/>
    <s v="Mar"/>
  </r>
  <r>
    <s v="Credit"/>
    <d v="2021-03-15T00:00:00"/>
    <s v="Ground"/>
    <n v="5"/>
    <m/>
    <n v="-5"/>
    <s v="Coffee"/>
    <s v="Dining Out"/>
    <x v="1"/>
    <s v="Mar"/>
  </r>
  <r>
    <s v="Credit"/>
    <d v="2021-03-16T00:00:00"/>
    <s v="Ground"/>
    <n v="5"/>
    <m/>
    <n v="-5"/>
    <s v="Coffee"/>
    <s v="Dining Out"/>
    <x v="1"/>
    <s v="Mar"/>
  </r>
  <r>
    <s v="Checking"/>
    <d v="2021-03-16T00:00:00"/>
    <s v="Village Medical"/>
    <n v="75"/>
    <m/>
    <n v="-75"/>
    <s v="Doctor"/>
    <s v="Medical"/>
    <x v="1"/>
    <s v="Mar"/>
  </r>
  <r>
    <s v="Checking"/>
    <d v="2021-03-16T00:00:00"/>
    <s v="Phone Co."/>
    <n v="40"/>
    <m/>
    <n v="-40"/>
    <s v="Phone"/>
    <s v="Living Expenses"/>
    <x v="1"/>
    <s v="Mar"/>
  </r>
  <r>
    <s v="Credit"/>
    <d v="2021-03-17T00:00:00"/>
    <s v="Sam's Gifts"/>
    <n v="46.8"/>
    <m/>
    <n v="-46.8"/>
    <s v="Gifts"/>
    <s v="Discretionary"/>
    <x v="1"/>
    <s v="Mar"/>
  </r>
  <r>
    <s v="Credit"/>
    <d v="2021-03-17T00:00:00"/>
    <s v="Streaming Co."/>
    <n v="35"/>
    <m/>
    <n v="-35"/>
    <s v="Entertainment"/>
    <s v="Discretionary"/>
    <x v="1"/>
    <s v="Mar"/>
  </r>
  <r>
    <s v="Credit"/>
    <d v="2021-03-17T00:00:00"/>
    <s v="Ground"/>
    <n v="5"/>
    <m/>
    <n v="-5"/>
    <s v="Coffee"/>
    <s v="Dining Out"/>
    <x v="1"/>
    <s v="Mar"/>
  </r>
  <r>
    <s v="Credit"/>
    <d v="2021-03-18T00:00:00"/>
    <s v="Ground"/>
    <n v="5"/>
    <m/>
    <n v="-5"/>
    <s v="Coffee"/>
    <s v="Dining Out"/>
    <x v="1"/>
    <s v="Mar"/>
  </r>
  <r>
    <s v="Credit"/>
    <d v="2021-03-19T00:00:00"/>
    <s v="Ground"/>
    <n v="5"/>
    <m/>
    <n v="-5"/>
    <s v="Coffee"/>
    <s v="Dining Out"/>
    <x v="1"/>
    <s v="Mar"/>
  </r>
  <r>
    <s v="Credit"/>
    <d v="2021-03-19T00:00:00"/>
    <s v="Green's"/>
    <n v="171.9"/>
    <m/>
    <n v="-171.9"/>
    <s v="Groceries"/>
    <s v="Living Expenses"/>
    <x v="1"/>
    <s v="Mar"/>
  </r>
  <r>
    <s v="Credit"/>
    <d v="2021-03-20T00:00:00"/>
    <s v="Pizza Pomodoro"/>
    <n v="39"/>
    <m/>
    <n v="-39"/>
    <s v="Restaurant"/>
    <s v="Dining Out"/>
    <x v="1"/>
    <s v="Mar"/>
  </r>
  <r>
    <s v="Credit"/>
    <d v="2021-03-21T00:00:00"/>
    <s v="Golden Arches"/>
    <n v="14"/>
    <m/>
    <n v="-14"/>
    <s v="Restaurant"/>
    <s v="Dining Out"/>
    <x v="1"/>
    <s v="Mar"/>
  </r>
  <r>
    <s v="Checking"/>
    <d v="2021-03-22T00:00:00"/>
    <s v="Worldvision"/>
    <n v="55"/>
    <m/>
    <n v="-55"/>
    <s v="Donation"/>
    <s v="Charity"/>
    <x v="1"/>
    <s v="Mar"/>
  </r>
  <r>
    <s v="Credit"/>
    <d v="2021-03-22T00:00:00"/>
    <s v="Fuel. Co"/>
    <n v="65"/>
    <m/>
    <n v="-65"/>
    <s v="MV Fuel"/>
    <s v="Transport"/>
    <x v="1"/>
    <s v="Mar"/>
  </r>
  <r>
    <s v="Credit"/>
    <d v="2021-03-22T00:00:00"/>
    <s v="Ground"/>
    <n v="5"/>
    <m/>
    <n v="-5"/>
    <s v="Coffee"/>
    <s v="Dining Out"/>
    <x v="1"/>
    <s v="Mar"/>
  </r>
  <r>
    <s v="Credit"/>
    <d v="2021-03-23T00:00:00"/>
    <s v="Ground"/>
    <n v="5"/>
    <m/>
    <n v="-5"/>
    <s v="Coffee"/>
    <s v="Dining Out"/>
    <x v="1"/>
    <s v="Mar"/>
  </r>
  <r>
    <s v="Credit"/>
    <d v="2021-03-24T00:00:00"/>
    <s v="Ground"/>
    <n v="5"/>
    <m/>
    <n v="-5"/>
    <s v="Coffee"/>
    <s v="Dining Out"/>
    <x v="1"/>
    <s v="Mar"/>
  </r>
  <r>
    <s v="Credit"/>
    <d v="2021-03-25T00:00:00"/>
    <s v="Ground"/>
    <n v="5"/>
    <m/>
    <n v="-5"/>
    <s v="Coffee"/>
    <s v="Dining Out"/>
    <x v="1"/>
    <s v="Mar"/>
  </r>
  <r>
    <s v="Credit"/>
    <d v="2021-03-26T00:00:00"/>
    <s v="Ground"/>
    <n v="5"/>
    <m/>
    <n v="-5"/>
    <s v="Coffee"/>
    <s v="Dining Out"/>
    <x v="1"/>
    <s v="Mar"/>
  </r>
  <r>
    <s v="Credit"/>
    <d v="2021-03-26T00:00:00"/>
    <s v="Green's"/>
    <n v="209"/>
    <m/>
    <n v="-209"/>
    <s v="Groceries"/>
    <s v="Living Expenses"/>
    <x v="1"/>
    <s v="Mar"/>
  </r>
  <r>
    <s v="Credit"/>
    <d v="2021-03-27T00:00:00"/>
    <s v="Ted's Trainers"/>
    <n v="127"/>
    <m/>
    <n v="-127"/>
    <s v="Clothes"/>
    <s v="Discretionary"/>
    <x v="1"/>
    <s v="Mar"/>
  </r>
  <r>
    <s v="Credit"/>
    <d v="2021-03-27T00:00:00"/>
    <s v="Sports Co."/>
    <n v="177.2"/>
    <m/>
    <n v="-177.2"/>
    <s v="Clothes"/>
    <s v="Discretionary"/>
    <x v="1"/>
    <s v="Mar"/>
  </r>
  <r>
    <s v="Credit"/>
    <d v="2021-03-28T00:00:00"/>
    <s v="Fashionistas"/>
    <n v="147.1"/>
    <m/>
    <n v="-147.1"/>
    <s v="Clothes"/>
    <s v="Discretionary"/>
    <x v="1"/>
    <s v="Mar"/>
  </r>
  <r>
    <s v="Credit"/>
    <d v="2021-03-28T00:00:00"/>
    <s v="Taxi Co."/>
    <n v="25"/>
    <m/>
    <n v="-25"/>
    <s v="Taxi"/>
    <s v="Transport"/>
    <x v="1"/>
    <s v="Mar"/>
  </r>
  <r>
    <s v="Credit"/>
    <d v="2021-03-29T00:00:00"/>
    <s v="Foodary"/>
    <n v="15"/>
    <m/>
    <n v="-15"/>
    <s v="Restaurant"/>
    <s v="Dining Out"/>
    <x v="1"/>
    <s v="Mar"/>
  </r>
  <r>
    <s v="Credit"/>
    <d v="2021-03-30T00:00:00"/>
    <s v="Ground"/>
    <n v="5"/>
    <m/>
    <n v="-5"/>
    <s v="Coffee"/>
    <s v="Dining Out"/>
    <x v="1"/>
    <s v="Mar"/>
  </r>
  <r>
    <s v="Credit"/>
    <d v="2021-03-31T00:00:00"/>
    <s v="Ground"/>
    <n v="5"/>
    <m/>
    <n v="-5"/>
    <s v="Coffee"/>
    <s v="Dining Out"/>
    <x v="1"/>
    <s v="Mar"/>
  </r>
  <r>
    <s v="Checking"/>
    <d v="2021-04-01T00:00:00"/>
    <s v="ACME Pty Ltd"/>
    <s v="Reset"/>
    <n v="4000"/>
    <n v="4000"/>
    <s v="Salary"/>
    <s v="Salary"/>
    <x v="0"/>
    <s v="Apr"/>
  </r>
  <r>
    <s v="Credit"/>
    <d v="2021-04-01T00:00:00"/>
    <s v="Ground"/>
    <n v="5"/>
    <m/>
    <n v="-5"/>
    <s v="Coffee"/>
    <s v="Dining Out"/>
    <x v="1"/>
    <s v="Apr"/>
  </r>
  <r>
    <s v="Checking"/>
    <d v="2021-04-02T00:00:00"/>
    <s v="Estate Mgt."/>
    <n v="900"/>
    <m/>
    <n v="-900"/>
    <s v="Rent"/>
    <s v="Living Expenses"/>
    <x v="1"/>
    <s v="Apr"/>
  </r>
  <r>
    <s v="Checking"/>
    <d v="2021-04-02T00:00:00"/>
    <s v="Finance Co."/>
    <n v="150"/>
    <m/>
    <n v="-150"/>
    <s v="Entertainment"/>
    <s v="Transport"/>
    <x v="1"/>
    <s v="Apr"/>
  </r>
  <r>
    <s v="Credit"/>
    <d v="2021-04-02T00:00:00"/>
    <s v="Ground"/>
    <n v="5"/>
    <m/>
    <n v="-5"/>
    <s v="Coffee"/>
    <s v="Dining Out"/>
    <x v="1"/>
    <s v="Apr"/>
  </r>
  <r>
    <s v="Credit"/>
    <d v="2021-04-03T00:00:00"/>
    <s v="Ground"/>
    <n v="5"/>
    <m/>
    <n v="-5"/>
    <s v="Coffee"/>
    <s v="Dining Out"/>
    <x v="1"/>
    <s v="Apr"/>
  </r>
  <r>
    <s v="Credit"/>
    <d v="2021-04-04T00:00:00"/>
    <s v="Ground"/>
    <n v="5"/>
    <m/>
    <n v="-5"/>
    <s v="Coffee"/>
    <s v="Dining Out"/>
    <x v="1"/>
    <s v="Apr"/>
  </r>
  <r>
    <s v="Credit"/>
    <d v="2021-04-05T00:00:00"/>
    <s v="Ground"/>
    <n v="5"/>
    <m/>
    <n v="-5"/>
    <s v="Coffee"/>
    <s v="Dining Out"/>
    <x v="1"/>
    <s v="Apr"/>
  </r>
  <r>
    <s v="Credit"/>
    <d v="2021-04-05T00:00:00"/>
    <s v="Green's"/>
    <n v="158.19999999999999"/>
    <m/>
    <n v="-158.19999999999999"/>
    <s v="Groceries"/>
    <s v="Living Expenses"/>
    <x v="1"/>
    <s v="Apr"/>
  </r>
  <r>
    <s v="Checking"/>
    <d v="2021-04-08T00:00:00"/>
    <s v="Elec. Co."/>
    <n v="53.2"/>
    <m/>
    <n v="-53.2"/>
    <s v="Gas/Electrics"/>
    <s v="Living Expenses"/>
    <x v="1"/>
    <s v="Apr"/>
  </r>
  <r>
    <s v="Credit"/>
    <d v="2021-04-08T00:00:00"/>
    <s v="Ground"/>
    <n v="5"/>
    <m/>
    <n v="-5"/>
    <s v="Coffee"/>
    <s v="Dining Out"/>
    <x v="1"/>
    <s v="Apr"/>
  </r>
  <r>
    <s v="Credit"/>
    <d v="2021-04-09T00:00:00"/>
    <s v="Ground"/>
    <n v="5"/>
    <m/>
    <n v="-5"/>
    <s v="Coffee"/>
    <s v="Dining Out"/>
    <x v="1"/>
    <s v="Apr"/>
  </r>
  <r>
    <s v="Credit"/>
    <d v="2021-04-10T00:00:00"/>
    <s v="Fuel. Co"/>
    <n v="79.900000000000006"/>
    <m/>
    <n v="-79.900000000000006"/>
    <s v="MV Fuel"/>
    <s v="Transport"/>
    <x v="1"/>
    <s v="Apr"/>
  </r>
  <r>
    <s v="Credit"/>
    <d v="2021-04-10T00:00:00"/>
    <s v="Ground"/>
    <n v="5"/>
    <m/>
    <n v="-5"/>
    <s v="Coffee"/>
    <s v="Dining Out"/>
    <x v="1"/>
    <s v="Apr"/>
  </r>
  <r>
    <s v="Credit"/>
    <d v="2021-04-11T00:00:00"/>
    <s v="Ground"/>
    <n v="5"/>
    <m/>
    <n v="-5"/>
    <s v="Coffee"/>
    <s v="Dining Out"/>
    <x v="1"/>
    <s v="Apr"/>
  </r>
  <r>
    <s v="Credit"/>
    <d v="2021-04-12T00:00:00"/>
    <s v="Green's"/>
    <n v="98"/>
    <m/>
    <n v="-98"/>
    <s v="Groceries"/>
    <s v="Living Expenses"/>
    <x v="1"/>
    <s v="Apr"/>
  </r>
  <r>
    <s v="Credit"/>
    <d v="2021-04-12T00:00:00"/>
    <s v="Ground"/>
    <n v="5"/>
    <m/>
    <n v="-5"/>
    <s v="Coffee"/>
    <s v="Dining Out"/>
    <x v="1"/>
    <s v="Apr"/>
  </r>
  <r>
    <s v="Credit"/>
    <d v="2021-04-13T00:00:00"/>
    <s v="Ground"/>
    <n v="5"/>
    <m/>
    <n v="-5"/>
    <s v="Coffee"/>
    <s v="Dining Out"/>
    <x v="1"/>
    <s v="Apr"/>
  </r>
  <r>
    <s v="Credit"/>
    <d v="2021-04-13T00:00:00"/>
    <s v="Event Cinemas"/>
    <n v="42.8"/>
    <m/>
    <n v="-42.8"/>
    <s v="Entertainment"/>
    <s v="Discretionary"/>
    <x v="1"/>
    <s v="Apr"/>
  </r>
  <r>
    <s v="Credit"/>
    <d v="2021-04-13T00:00:00"/>
    <s v="Fashionistas"/>
    <n v="100.9"/>
    <m/>
    <n v="-100.9"/>
    <s v="Clothes"/>
    <s v="Discretionary"/>
    <x v="1"/>
    <s v="Apr"/>
  </r>
  <r>
    <s v="Credit"/>
    <d v="2021-04-13T00:00:00"/>
    <s v="Joe's Grill"/>
    <n v="54.9"/>
    <m/>
    <n v="-54.9"/>
    <s v="Restaurant"/>
    <s v="Dining Out"/>
    <x v="1"/>
    <s v="Apr"/>
  </r>
  <r>
    <s v="Credit"/>
    <d v="2021-04-14T00:00:00"/>
    <s v="Taxi Co."/>
    <n v="31"/>
    <m/>
    <n v="-31"/>
    <s v="Taxi"/>
    <s v="Transport"/>
    <x v="1"/>
    <s v="Apr"/>
  </r>
  <r>
    <s v="Checking"/>
    <d v="2021-04-15T00:00:00"/>
    <s v="Muscle Beach"/>
    <n v="30"/>
    <m/>
    <n v="-30"/>
    <s v="Gym"/>
    <s v="Discretionary"/>
    <x v="1"/>
    <s v="Apr"/>
  </r>
  <r>
    <s v="Credit"/>
    <d v="2021-04-15T00:00:00"/>
    <s v="Ground"/>
    <n v="5"/>
    <m/>
    <n v="-5"/>
    <s v="Coffee"/>
    <s v="Dining Out"/>
    <x v="1"/>
    <s v="Apr"/>
  </r>
  <r>
    <s v="Credit"/>
    <d v="2021-04-16T00:00:00"/>
    <s v="Ground"/>
    <n v="5"/>
    <m/>
    <n v="-5"/>
    <s v="Coffee"/>
    <s v="Dining Out"/>
    <x v="1"/>
    <s v="Apr"/>
  </r>
  <r>
    <s v="Checking"/>
    <d v="2021-04-16T00:00:00"/>
    <s v="Phone Co."/>
    <n v="40"/>
    <m/>
    <n v="-40"/>
    <s v="Phone"/>
    <s v="Living Expenses"/>
    <x v="1"/>
    <s v="Apr"/>
  </r>
  <r>
    <s v="Credit"/>
    <d v="2021-04-17T00:00:00"/>
    <s v="Sam's Gifts"/>
    <n v="47.9"/>
    <m/>
    <n v="-47.9"/>
    <s v="Gifts"/>
    <s v="Discretionary"/>
    <x v="1"/>
    <s v="Apr"/>
  </r>
  <r>
    <s v="Credit"/>
    <d v="2021-04-17T00:00:00"/>
    <s v="Streaming Co."/>
    <n v="35"/>
    <m/>
    <n v="-35"/>
    <s v="Entertainment"/>
    <s v="Discretionary"/>
    <x v="1"/>
    <s v="Apr"/>
  </r>
  <r>
    <s v="Credit"/>
    <d v="2021-04-17T00:00:00"/>
    <s v="Ground"/>
    <n v="5"/>
    <m/>
    <n v="-5"/>
    <s v="Coffee"/>
    <s v="Dining Out"/>
    <x v="1"/>
    <s v="Apr"/>
  </r>
  <r>
    <s v="Credit"/>
    <d v="2021-04-18T00:00:00"/>
    <s v="Ground"/>
    <n v="5"/>
    <m/>
    <n v="-5"/>
    <s v="Coffee"/>
    <s v="Dining Out"/>
    <x v="1"/>
    <s v="Apr"/>
  </r>
  <r>
    <s v="Credit"/>
    <d v="2021-04-19T00:00:00"/>
    <s v="Ground"/>
    <n v="5"/>
    <m/>
    <n v="-5"/>
    <s v="Coffee"/>
    <s v="Dining Out"/>
    <x v="1"/>
    <s v="Apr"/>
  </r>
  <r>
    <s v="Credit"/>
    <d v="2021-04-19T00:00:00"/>
    <s v="Green's"/>
    <n v="173"/>
    <m/>
    <n v="-173"/>
    <s v="Groceries"/>
    <s v="Living Expenses"/>
    <x v="1"/>
    <s v="Apr"/>
  </r>
  <r>
    <s v="Credit"/>
    <d v="2021-04-20T00:00:00"/>
    <s v="Pizza Pomodoro"/>
    <n v="40.1"/>
    <m/>
    <n v="-40.1"/>
    <s v="Restaurant"/>
    <s v="Dining Out"/>
    <x v="1"/>
    <s v="Apr"/>
  </r>
  <r>
    <s v="Credit"/>
    <d v="2021-04-21T00:00:00"/>
    <s v="Golden Arches"/>
    <n v="15.1"/>
    <m/>
    <n v="-15.1"/>
    <s v="Restaurant"/>
    <s v="Dining Out"/>
    <x v="1"/>
    <s v="Apr"/>
  </r>
  <r>
    <s v="Checking"/>
    <d v="2021-04-22T00:00:00"/>
    <s v="Worldvision"/>
    <n v="55"/>
    <m/>
    <n v="-55"/>
    <s v="Donation"/>
    <s v="Charity"/>
    <x v="1"/>
    <s v="Apr"/>
  </r>
  <r>
    <s v="Credit"/>
    <d v="2021-04-22T00:00:00"/>
    <s v="Fuel. Co"/>
    <n v="66"/>
    <m/>
    <n v="-66"/>
    <s v="MV Fuel"/>
    <s v="Transport"/>
    <x v="1"/>
    <s v="Apr"/>
  </r>
  <r>
    <s v="Credit"/>
    <d v="2021-04-22T00:00:00"/>
    <s v="Ground"/>
    <n v="5"/>
    <m/>
    <n v="-5"/>
    <s v="Coffee"/>
    <s v="Dining Out"/>
    <x v="1"/>
    <s v="Apr"/>
  </r>
  <r>
    <s v="Credit"/>
    <d v="2021-04-23T00:00:00"/>
    <s v="Ground"/>
    <n v="5"/>
    <m/>
    <n v="-5"/>
    <s v="Coffee"/>
    <s v="Dining Out"/>
    <x v="1"/>
    <s v="Apr"/>
  </r>
  <r>
    <s v="Credit"/>
    <d v="2021-04-24T00:00:00"/>
    <s v="Ground"/>
    <n v="5"/>
    <m/>
    <n v="-5"/>
    <s v="Coffee"/>
    <s v="Dining Out"/>
    <x v="1"/>
    <s v="Apr"/>
  </r>
  <r>
    <s v="Credit"/>
    <d v="2021-04-25T00:00:00"/>
    <s v="Ground"/>
    <n v="5"/>
    <m/>
    <n v="-5"/>
    <s v="Coffee"/>
    <s v="Dining Out"/>
    <x v="1"/>
    <s v="Apr"/>
  </r>
  <r>
    <s v="Credit"/>
    <d v="2021-04-26T00:00:00"/>
    <s v="Ground"/>
    <n v="5"/>
    <m/>
    <n v="-5"/>
    <s v="Coffee"/>
    <s v="Dining Out"/>
    <x v="1"/>
    <s v="Apr"/>
  </r>
  <r>
    <s v="Credit"/>
    <d v="2021-04-26T00:00:00"/>
    <s v="Green's"/>
    <n v="164.9"/>
    <m/>
    <n v="-164.9"/>
    <s v="Groceries"/>
    <s v="Living Expenses"/>
    <x v="1"/>
    <s v="Apr"/>
  </r>
  <r>
    <s v="Credit"/>
    <d v="2021-04-27T00:00:00"/>
    <s v="Ted's Trainers"/>
    <n v="127.9"/>
    <m/>
    <n v="-127.9"/>
    <s v="Clothes"/>
    <s v="Discretionary"/>
    <x v="1"/>
    <s v="Apr"/>
  </r>
  <r>
    <s v="Credit"/>
    <d v="2021-04-27T00:00:00"/>
    <s v="BW Club"/>
    <n v="300"/>
    <m/>
    <n v="-300"/>
    <s v="Entertainment"/>
    <s v="Discretionary"/>
    <x v="1"/>
    <s v="Apr"/>
  </r>
  <r>
    <s v="Credit"/>
    <d v="2021-04-28T00:00:00"/>
    <s v="Fashionistas"/>
    <n v="148.1"/>
    <m/>
    <n v="-148.1"/>
    <s v="Clothes"/>
    <s v="Discretionary"/>
    <x v="1"/>
    <s v="Apr"/>
  </r>
  <r>
    <s v="Credit"/>
    <d v="2021-04-28T00:00:00"/>
    <s v="Taxi Co."/>
    <n v="26.1"/>
    <m/>
    <n v="-26.1"/>
    <s v="Taxi"/>
    <s v="Transport"/>
    <x v="1"/>
    <s v="Apr"/>
  </r>
  <r>
    <s v="Credit"/>
    <d v="2021-04-29T00:00:00"/>
    <s v="Foodary"/>
    <n v="15"/>
    <m/>
    <n v="-15"/>
    <s v="Restaurant"/>
    <s v="Dining Out"/>
    <x v="1"/>
    <s v="Apr"/>
  </r>
  <r>
    <s v="Credit"/>
    <d v="2021-04-29T00:00:00"/>
    <s v="Ground"/>
    <n v="5"/>
    <m/>
    <n v="-5"/>
    <s v="Coffee"/>
    <s v="Dining Out"/>
    <x v="1"/>
    <s v="Apr"/>
  </r>
  <r>
    <s v="Credit"/>
    <d v="2021-04-30T00:00:00"/>
    <s v="Ground"/>
    <n v="5"/>
    <m/>
    <n v="-5"/>
    <s v="Coffee"/>
    <s v="Dining Out"/>
    <x v="1"/>
    <s v="Apr"/>
  </r>
  <r>
    <s v="Credit"/>
    <d v="2021-05-02T00:00:00"/>
    <s v="Ground"/>
    <n v="5"/>
    <m/>
    <n v="-5"/>
    <s v="Coffee"/>
    <s v="Dining Out"/>
    <x v="1"/>
    <s v="May"/>
  </r>
  <r>
    <s v="Checking"/>
    <d v="2021-05-03T00:00:00"/>
    <s v="ACME Pty Ltd"/>
    <s v="Reset"/>
    <n v="4000"/>
    <n v="4000"/>
    <s v="Salary"/>
    <s v="Salary"/>
    <x v="0"/>
    <s v="May"/>
  </r>
  <r>
    <s v="Checking"/>
    <d v="2021-05-03T00:00:00"/>
    <s v="Estate Mgt."/>
    <n v="900"/>
    <m/>
    <n v="-900"/>
    <s v="Rent"/>
    <s v="Living Expenses"/>
    <x v="1"/>
    <s v="May"/>
  </r>
  <r>
    <s v="Checking"/>
    <d v="2021-05-03T00:00:00"/>
    <s v="Finance Co."/>
    <n v="150"/>
    <m/>
    <n v="-150"/>
    <s v="Entertainment"/>
    <s v="Transport"/>
    <x v="1"/>
    <s v="May"/>
  </r>
  <r>
    <s v="Credit"/>
    <d v="2021-05-03T00:00:00"/>
    <s v="Ground"/>
    <n v="5"/>
    <m/>
    <n v="-5"/>
    <s v="Coffee"/>
    <s v="Dining Out"/>
    <x v="1"/>
    <s v="May"/>
  </r>
  <r>
    <s v="Credit"/>
    <d v="2021-05-04T00:00:00"/>
    <s v="Ground"/>
    <n v="5"/>
    <m/>
    <n v="-5"/>
    <s v="Coffee"/>
    <s v="Dining Out"/>
    <x v="1"/>
    <s v="May"/>
  </r>
  <r>
    <s v="Credit"/>
    <d v="2021-05-05T00:00:00"/>
    <s v="Ground"/>
    <n v="5"/>
    <m/>
    <n v="-5"/>
    <s v="Coffee"/>
    <s v="Dining Out"/>
    <x v="1"/>
    <s v="May"/>
  </r>
  <r>
    <s v="Credit"/>
    <d v="2021-05-06T00:00:00"/>
    <s v="Ground"/>
    <n v="5"/>
    <m/>
    <n v="-5"/>
    <s v="Coffee"/>
    <s v="Dining Out"/>
    <x v="1"/>
    <s v="May"/>
  </r>
  <r>
    <s v="Credit"/>
    <d v="2021-05-06T00:00:00"/>
    <s v="Green's"/>
    <n v="170"/>
    <m/>
    <n v="-170"/>
    <s v="Groceries"/>
    <s v="Living Expenses"/>
    <x v="1"/>
    <s v="May"/>
  </r>
  <r>
    <s v="Checking"/>
    <d v="2021-05-09T00:00:00"/>
    <s v="Elec. Co."/>
    <n v="54.1"/>
    <m/>
    <n v="-54.1"/>
    <s v="Gas/Electrics"/>
    <s v="Living Expenses"/>
    <x v="1"/>
    <s v="May"/>
  </r>
  <r>
    <s v="Credit"/>
    <d v="2021-05-09T00:00:00"/>
    <s v="Ground"/>
    <n v="5"/>
    <m/>
    <n v="-5"/>
    <s v="Coffee"/>
    <s v="Dining Out"/>
    <x v="1"/>
    <s v="May"/>
  </r>
  <r>
    <s v="Credit"/>
    <d v="2021-05-10T00:00:00"/>
    <s v="Ground"/>
    <n v="5"/>
    <m/>
    <n v="-5"/>
    <s v="Coffee"/>
    <s v="Dining Out"/>
    <x v="1"/>
    <s v="May"/>
  </r>
  <r>
    <s v="Credit"/>
    <d v="2021-05-11T00:00:00"/>
    <s v="Fuel. Co"/>
    <n v="81"/>
    <m/>
    <n v="-81"/>
    <s v="MV Fuel"/>
    <s v="Transport"/>
    <x v="1"/>
    <s v="May"/>
  </r>
  <r>
    <s v="Credit"/>
    <d v="2021-05-11T00:00:00"/>
    <s v="Ground"/>
    <n v="5"/>
    <m/>
    <n v="-5"/>
    <s v="Coffee"/>
    <s v="Dining Out"/>
    <x v="1"/>
    <s v="May"/>
  </r>
  <r>
    <s v="Credit"/>
    <d v="2021-05-12T00:00:00"/>
    <s v="Ground"/>
    <n v="5"/>
    <m/>
    <n v="-5"/>
    <s v="Coffee"/>
    <s v="Dining Out"/>
    <x v="1"/>
    <s v="May"/>
  </r>
  <r>
    <s v="Credit"/>
    <d v="2021-05-13T00:00:00"/>
    <s v="Green's"/>
    <n v="139.1"/>
    <m/>
    <n v="-139.1"/>
    <s v="Groceries"/>
    <s v="Living Expenses"/>
    <x v="1"/>
    <s v="May"/>
  </r>
  <r>
    <s v="Credit"/>
    <d v="2021-05-13T00:00:00"/>
    <s v="Ground"/>
    <n v="5"/>
    <m/>
    <n v="-5"/>
    <s v="Coffee"/>
    <s v="Dining Out"/>
    <x v="1"/>
    <s v="May"/>
  </r>
  <r>
    <s v="Credit"/>
    <d v="2021-05-14T00:00:00"/>
    <s v="Ground"/>
    <n v="5"/>
    <m/>
    <n v="-5"/>
    <s v="Coffee"/>
    <s v="Dining Out"/>
    <x v="1"/>
    <s v="May"/>
  </r>
  <r>
    <s v="Credit"/>
    <d v="2021-05-14T00:00:00"/>
    <s v="Event Cinemas"/>
    <n v="43.9"/>
    <m/>
    <n v="-43.9"/>
    <s v="Entertainment"/>
    <s v="Discretionary"/>
    <x v="1"/>
    <s v="May"/>
  </r>
  <r>
    <s v="Credit"/>
    <d v="2021-05-14T00:00:00"/>
    <s v="Fashionistas"/>
    <n v="101.80000000000001"/>
    <m/>
    <n v="-101.80000000000001"/>
    <s v="Clothes"/>
    <s v="Discretionary"/>
    <x v="1"/>
    <s v="May"/>
  </r>
  <r>
    <s v="Credit"/>
    <d v="2021-05-14T00:00:00"/>
    <s v="Joe's Grill"/>
    <n v="55.9"/>
    <m/>
    <n v="-55.9"/>
    <s v="Restaurant"/>
    <s v="Dining Out"/>
    <x v="1"/>
    <s v="May"/>
  </r>
  <r>
    <s v="Credit"/>
    <d v="2021-05-15T00:00:00"/>
    <s v="Taxi Co."/>
    <n v="32"/>
    <m/>
    <n v="-32"/>
    <s v="Taxi"/>
    <s v="Transport"/>
    <x v="1"/>
    <s v="May"/>
  </r>
  <r>
    <s v="Checking"/>
    <d v="2021-05-16T00:00:00"/>
    <s v="Muscle Beach"/>
    <n v="30"/>
    <m/>
    <n v="-30"/>
    <s v="Gym"/>
    <s v="Discretionary"/>
    <x v="1"/>
    <s v="May"/>
  </r>
  <r>
    <s v="Credit"/>
    <d v="2021-05-16T00:00:00"/>
    <s v="Ground"/>
    <n v="5"/>
    <m/>
    <n v="-5"/>
    <s v="Coffee"/>
    <s v="Dining Out"/>
    <x v="1"/>
    <s v="May"/>
  </r>
  <r>
    <s v="Credit"/>
    <d v="2021-05-17T00:00:00"/>
    <s v="Ground"/>
    <n v="5"/>
    <m/>
    <n v="-5"/>
    <s v="Coffee"/>
    <s v="Dining Out"/>
    <x v="1"/>
    <s v="May"/>
  </r>
  <r>
    <s v="Checking"/>
    <d v="2021-05-17T00:00:00"/>
    <s v="Village Medical"/>
    <n v="75"/>
    <m/>
    <n v="-75"/>
    <s v="Doctor"/>
    <s v="Medical"/>
    <x v="1"/>
    <s v="May"/>
  </r>
  <r>
    <s v="Checking"/>
    <d v="2021-05-17T00:00:00"/>
    <s v="Phone Co."/>
    <n v="40"/>
    <m/>
    <n v="-40"/>
    <s v="Phone"/>
    <s v="Living Expenses"/>
    <x v="1"/>
    <s v="May"/>
  </r>
  <r>
    <s v="Credit"/>
    <d v="2021-05-18T00:00:00"/>
    <s v="Sam's Gifts"/>
    <n v="49"/>
    <m/>
    <n v="-49"/>
    <s v="Gifts"/>
    <s v="Discretionary"/>
    <x v="1"/>
    <s v="May"/>
  </r>
  <r>
    <s v="Credit"/>
    <d v="2021-05-18T00:00:00"/>
    <s v="Streaming Co."/>
    <n v="35"/>
    <m/>
    <n v="-35"/>
    <s v="Entertainment"/>
    <s v="Discretionary"/>
    <x v="1"/>
    <s v="May"/>
  </r>
  <r>
    <s v="Credit"/>
    <d v="2021-05-18T00:00:00"/>
    <s v="Ground"/>
    <n v="5"/>
    <m/>
    <n v="-5"/>
    <s v="Coffee"/>
    <s v="Dining Out"/>
    <x v="1"/>
    <s v="May"/>
  </r>
  <r>
    <s v="Credit"/>
    <d v="2021-05-19T00:00:00"/>
    <s v="Ground"/>
    <n v="5"/>
    <m/>
    <n v="-5"/>
    <s v="Coffee"/>
    <s v="Dining Out"/>
    <x v="1"/>
    <s v="May"/>
  </r>
  <r>
    <s v="Credit"/>
    <d v="2021-05-20T00:00:00"/>
    <s v="Ground"/>
    <n v="5"/>
    <m/>
    <n v="-5"/>
    <s v="Coffee"/>
    <s v="Dining Out"/>
    <x v="1"/>
    <s v="May"/>
  </r>
  <r>
    <s v="Credit"/>
    <d v="2021-05-20T00:00:00"/>
    <s v="Green's"/>
    <n v="174"/>
    <m/>
    <n v="-174"/>
    <s v="Groceries"/>
    <s v="Living Expenses"/>
    <x v="1"/>
    <s v="May"/>
  </r>
  <r>
    <s v="Credit"/>
    <d v="2021-05-21T00:00:00"/>
    <s v="Pizza Pomodoro"/>
    <n v="41.1"/>
    <m/>
    <n v="-41.1"/>
    <s v="Restaurant"/>
    <s v="Dining Out"/>
    <x v="1"/>
    <s v="May"/>
  </r>
  <r>
    <s v="Credit"/>
    <d v="2021-05-22T00:00:00"/>
    <s v="Golden Arches"/>
    <n v="16.2"/>
    <m/>
    <n v="-16.2"/>
    <s v="Restaurant"/>
    <s v="Dining Out"/>
    <x v="1"/>
    <s v="May"/>
  </r>
  <r>
    <s v="Checking"/>
    <d v="2021-05-23T00:00:00"/>
    <s v="Worldvision"/>
    <n v="55"/>
    <m/>
    <n v="-55"/>
    <s v="Donation"/>
    <s v="Charity"/>
    <x v="1"/>
    <s v="May"/>
  </r>
  <r>
    <s v="Credit"/>
    <d v="2021-05-23T00:00:00"/>
    <s v="Fuel. Co"/>
    <n v="67"/>
    <m/>
    <n v="-67"/>
    <s v="MV Fuel"/>
    <s v="Transport"/>
    <x v="1"/>
    <s v="May"/>
  </r>
  <r>
    <s v="Credit"/>
    <d v="2021-05-23T00:00:00"/>
    <s v="Ground"/>
    <n v="5"/>
    <m/>
    <n v="-5"/>
    <s v="Coffee"/>
    <s v="Dining Out"/>
    <x v="1"/>
    <s v="May"/>
  </r>
  <r>
    <s v="Credit"/>
    <d v="2021-05-24T00:00:00"/>
    <s v="Ground"/>
    <n v="5"/>
    <m/>
    <n v="-5"/>
    <s v="Coffee"/>
    <s v="Dining Out"/>
    <x v="1"/>
    <s v="May"/>
  </r>
  <r>
    <s v="Credit"/>
    <d v="2021-05-25T00:00:00"/>
    <s v="Ground"/>
    <n v="5"/>
    <m/>
    <n v="-5"/>
    <s v="Coffee"/>
    <s v="Dining Out"/>
    <x v="1"/>
    <s v="May"/>
  </r>
  <r>
    <s v="Credit"/>
    <d v="2021-05-26T00:00:00"/>
    <s v="Ground"/>
    <n v="5"/>
    <m/>
    <n v="-5"/>
    <s v="Coffee"/>
    <s v="Dining Out"/>
    <x v="1"/>
    <s v="May"/>
  </r>
  <r>
    <s v="Credit"/>
    <d v="2021-05-27T00:00:00"/>
    <s v="Ground"/>
    <n v="5"/>
    <m/>
    <n v="-5"/>
    <s v="Coffee"/>
    <s v="Dining Out"/>
    <x v="1"/>
    <s v="May"/>
  </r>
  <r>
    <s v="Credit"/>
    <d v="2021-05-27T00:00:00"/>
    <s v="Green's"/>
    <n v="165.8"/>
    <m/>
    <n v="-165.8"/>
    <s v="Groceries"/>
    <s v="Living Expenses"/>
    <x v="1"/>
    <s v="May"/>
  </r>
  <r>
    <s v="Credit"/>
    <d v="2021-05-28T00:00:00"/>
    <s v="Ted's Trainers"/>
    <n v="128.80000000000001"/>
    <m/>
    <n v="-128.80000000000001"/>
    <s v="Clothes"/>
    <s v="Discretionary"/>
    <x v="1"/>
    <s v="May"/>
  </r>
  <r>
    <s v="Credit"/>
    <d v="2021-05-28T00:00:00"/>
    <s v="Home Decorator"/>
    <n v="235"/>
    <m/>
    <n v="-235"/>
    <s v="Furnishings"/>
    <s v="Discretionary"/>
    <x v="1"/>
    <s v="May"/>
  </r>
  <r>
    <s v="Credit"/>
    <d v="2021-05-29T00:00:00"/>
    <s v="Fashionistas"/>
    <n v="149.19999999999999"/>
    <m/>
    <n v="-149.19999999999999"/>
    <s v="Clothes"/>
    <s v="Discretionary"/>
    <x v="1"/>
    <s v="May"/>
  </r>
  <r>
    <s v="Credit"/>
    <d v="2021-05-29T00:00:00"/>
    <s v="Taxi Co."/>
    <n v="27.200000000000003"/>
    <m/>
    <n v="-27.200000000000003"/>
    <s v="Taxi"/>
    <s v="Transport"/>
    <x v="1"/>
    <s v="May"/>
  </r>
  <r>
    <s v="Credit"/>
    <d v="2021-05-31T00:00:00"/>
    <s v="Foodary"/>
    <n v="15"/>
    <m/>
    <n v="-15"/>
    <s v="Restaurant"/>
    <s v="Dining Out"/>
    <x v="1"/>
    <s v="May"/>
  </r>
  <r>
    <s v="Credit"/>
    <d v="2021-05-30T00:00:00"/>
    <s v="Ground"/>
    <n v="5"/>
    <m/>
    <n v="-5"/>
    <s v="Coffee"/>
    <s v="Dining Out"/>
    <x v="1"/>
    <s v="May"/>
  </r>
  <r>
    <s v="Credit"/>
    <d v="2021-05-31T00:00:00"/>
    <s v="Ground"/>
    <n v="5"/>
    <m/>
    <n v="-5"/>
    <s v="Coffee"/>
    <s v="Dining Out"/>
    <x v="1"/>
    <s v="May"/>
  </r>
  <r>
    <s v="Checking"/>
    <d v="2021-06-01T00:00:00"/>
    <s v="ACME Pty Ltd"/>
    <s v="Reset"/>
    <n v="4000"/>
    <n v="4000"/>
    <s v="Salary"/>
    <s v="Salary"/>
    <x v="0"/>
    <s v="Jun"/>
  </r>
  <r>
    <s v="Credit"/>
    <d v="2021-06-03T00:00:00"/>
    <s v="Ground"/>
    <n v="5"/>
    <m/>
    <n v="-5"/>
    <s v="Coffee"/>
    <s v="Dining Out"/>
    <x v="1"/>
    <s v="Jun"/>
  </r>
  <r>
    <s v="Checking"/>
    <d v="2021-06-03T00:00:00"/>
    <s v="Estate Mgt."/>
    <n v="900"/>
    <m/>
    <n v="-900"/>
    <s v="Rent"/>
    <s v="Living Expenses"/>
    <x v="1"/>
    <s v="Jun"/>
  </r>
  <r>
    <s v="Checking"/>
    <d v="2021-06-03T00:00:00"/>
    <s v="Finance Co."/>
    <n v="150"/>
    <m/>
    <n v="-150"/>
    <s v="Entertainment"/>
    <s v="Transport"/>
    <x v="1"/>
    <s v="Jun"/>
  </r>
  <r>
    <s v="Credit"/>
    <d v="2021-06-03T00:00:00"/>
    <s v="Ground"/>
    <n v="5"/>
    <m/>
    <n v="-5"/>
    <s v="Coffee"/>
    <s v="Dining Out"/>
    <x v="1"/>
    <s v="Jun"/>
  </r>
  <r>
    <s v="Credit"/>
    <d v="2021-06-04T00:00:00"/>
    <s v="Ground"/>
    <n v="5"/>
    <m/>
    <n v="-5"/>
    <s v="Coffee"/>
    <s v="Dining Out"/>
    <x v="1"/>
    <s v="Jun"/>
  </r>
  <r>
    <s v="Credit"/>
    <d v="2021-06-05T00:00:00"/>
    <s v="Ground"/>
    <n v="5"/>
    <m/>
    <n v="-5"/>
    <s v="Coffee"/>
    <s v="Dining Out"/>
    <x v="1"/>
    <s v="Jun"/>
  </r>
  <r>
    <s v="Credit"/>
    <d v="2021-06-06T00:00:00"/>
    <s v="Ground"/>
    <n v="5"/>
    <m/>
    <n v="-5"/>
    <s v="Coffee"/>
    <s v="Dining Out"/>
    <x v="1"/>
    <s v="Jun"/>
  </r>
  <r>
    <s v="Credit"/>
    <d v="2021-06-06T00:00:00"/>
    <s v="Green's"/>
    <n v="119"/>
    <m/>
    <n v="-119"/>
    <s v="Groceries"/>
    <s v="Living Expenses"/>
    <x v="1"/>
    <s v="Jun"/>
  </r>
  <r>
    <s v="Checking"/>
    <d v="2021-06-09T00:00:00"/>
    <s v="Elec. Co."/>
    <n v="55"/>
    <m/>
    <n v="-55"/>
    <s v="Gas/Electrics"/>
    <s v="Living Expenses"/>
    <x v="1"/>
    <s v="Jun"/>
  </r>
  <r>
    <s v="Credit"/>
    <d v="2021-06-09T00:00:00"/>
    <s v="Ground"/>
    <n v="5"/>
    <m/>
    <n v="-5"/>
    <s v="Coffee"/>
    <s v="Dining Out"/>
    <x v="1"/>
    <s v="Jun"/>
  </r>
  <r>
    <s v="Credit"/>
    <d v="2021-06-10T00:00:00"/>
    <s v="Ground"/>
    <n v="5"/>
    <m/>
    <n v="-5"/>
    <s v="Coffee"/>
    <s v="Dining Out"/>
    <x v="1"/>
    <s v="Jun"/>
  </r>
  <r>
    <s v="Credit"/>
    <d v="2021-06-11T00:00:00"/>
    <s v="Fuel. Co"/>
    <n v="82.1"/>
    <m/>
    <n v="-82.1"/>
    <s v="MV Fuel"/>
    <s v="Transport"/>
    <x v="1"/>
    <s v="Jun"/>
  </r>
  <r>
    <s v="Credit"/>
    <d v="2021-06-11T00:00:00"/>
    <s v="Ground"/>
    <n v="5"/>
    <m/>
    <n v="-5"/>
    <s v="Coffee"/>
    <s v="Dining Out"/>
    <x v="1"/>
    <s v="Jun"/>
  </r>
  <r>
    <s v="Credit"/>
    <d v="2021-06-12T00:00:00"/>
    <s v="Ground"/>
    <n v="5"/>
    <m/>
    <n v="-5"/>
    <s v="Coffee"/>
    <s v="Dining Out"/>
    <x v="1"/>
    <s v="Jun"/>
  </r>
  <r>
    <s v="Credit"/>
    <d v="2021-06-13T00:00:00"/>
    <s v="Green's"/>
    <n v="140.19999999999999"/>
    <m/>
    <n v="-140.19999999999999"/>
    <s v="Groceries"/>
    <s v="Living Expenses"/>
    <x v="1"/>
    <s v="Jun"/>
  </r>
  <r>
    <s v="Credit"/>
    <d v="2021-06-13T00:00:00"/>
    <s v="Ground"/>
    <n v="5"/>
    <m/>
    <n v="-5"/>
    <s v="Coffee"/>
    <s v="Dining Out"/>
    <x v="1"/>
    <s v="Jun"/>
  </r>
  <r>
    <s v="Credit"/>
    <d v="2021-06-14T00:00:00"/>
    <s v="Ground"/>
    <n v="5"/>
    <m/>
    <n v="-5"/>
    <s v="Coffee"/>
    <s v="Dining Out"/>
    <x v="1"/>
    <s v="Jun"/>
  </r>
  <r>
    <s v="Credit"/>
    <d v="2021-06-14T00:00:00"/>
    <s v="Event Cinemas"/>
    <n v="44.9"/>
    <m/>
    <n v="-44.9"/>
    <s v="Entertainment"/>
    <s v="Discretionary"/>
    <x v="1"/>
    <s v="Jun"/>
  </r>
  <r>
    <s v="Credit"/>
    <d v="2021-06-14T00:00:00"/>
    <s v="Fashionistas"/>
    <n v="102.9"/>
    <m/>
    <n v="-102.9"/>
    <s v="Clothes"/>
    <s v="Discretionary"/>
    <x v="1"/>
    <s v="Jun"/>
  </r>
  <r>
    <s v="Credit"/>
    <d v="2021-06-14T00:00:00"/>
    <s v="Joe's Grill"/>
    <n v="56.9"/>
    <m/>
    <n v="-56.9"/>
    <s v="Restaurant"/>
    <s v="Dining Out"/>
    <x v="1"/>
    <s v="Jun"/>
  </r>
  <r>
    <s v="Credit"/>
    <d v="2021-06-15T00:00:00"/>
    <s v="Taxi Co."/>
    <n v="33.1"/>
    <m/>
    <n v="-33.1"/>
    <s v="Taxi"/>
    <s v="Transport"/>
    <x v="1"/>
    <s v="Jun"/>
  </r>
  <r>
    <s v="Checking"/>
    <d v="2021-06-16T00:00:00"/>
    <s v="Muscle Beach"/>
    <n v="30"/>
    <m/>
    <n v="-30"/>
    <s v="Gym"/>
    <s v="Discretionary"/>
    <x v="1"/>
    <s v="Jun"/>
  </r>
  <r>
    <s v="Credit"/>
    <d v="2021-06-16T00:00:00"/>
    <s v="Ground"/>
    <n v="5"/>
    <m/>
    <n v="-5"/>
    <s v="Coffee"/>
    <s v="Dining Out"/>
    <x v="1"/>
    <s v="Jun"/>
  </r>
  <r>
    <s v="Credit"/>
    <d v="2021-06-17T00:00:00"/>
    <s v="Ground"/>
    <n v="5"/>
    <m/>
    <n v="-5"/>
    <s v="Coffee"/>
    <s v="Dining Out"/>
    <x v="1"/>
    <s v="Jun"/>
  </r>
  <r>
    <s v="Checking"/>
    <d v="2021-06-17T00:00:00"/>
    <s v="Phone Co."/>
    <n v="40"/>
    <m/>
    <n v="-40"/>
    <s v="Phone"/>
    <s v="Living Expenses"/>
    <x v="1"/>
    <s v="Jun"/>
  </r>
  <r>
    <s v="Credit"/>
    <d v="2021-06-18T00:00:00"/>
    <s v="Sam's Gifts"/>
    <n v="50.1"/>
    <m/>
    <n v="-50.1"/>
    <s v="Gifts"/>
    <s v="Discretionary"/>
    <x v="1"/>
    <s v="Jun"/>
  </r>
  <r>
    <s v="Credit"/>
    <d v="2021-06-18T00:00:00"/>
    <s v="Streaming Co."/>
    <n v="35"/>
    <m/>
    <n v="-35"/>
    <s v="Entertainment"/>
    <s v="Discretionary"/>
    <x v="1"/>
    <s v="Jun"/>
  </r>
  <r>
    <s v="Credit"/>
    <d v="2021-06-18T00:00:00"/>
    <s v="Ground"/>
    <n v="5"/>
    <m/>
    <n v="-5"/>
    <s v="Coffee"/>
    <s v="Dining Out"/>
    <x v="1"/>
    <s v="Jun"/>
  </r>
  <r>
    <s v="Credit"/>
    <d v="2021-06-19T00:00:00"/>
    <s v="Ground"/>
    <n v="5"/>
    <m/>
    <n v="-5"/>
    <s v="Coffee"/>
    <s v="Dining Out"/>
    <x v="1"/>
    <s v="Jun"/>
  </r>
  <r>
    <s v="Credit"/>
    <d v="2021-06-20T00:00:00"/>
    <s v="Ground"/>
    <n v="5"/>
    <m/>
    <n v="-5"/>
    <s v="Coffee"/>
    <s v="Dining Out"/>
    <x v="1"/>
    <s v="Jun"/>
  </r>
  <r>
    <s v="Credit"/>
    <d v="2021-06-20T00:00:00"/>
    <s v="Green's"/>
    <n v="234"/>
    <m/>
    <n v="-234"/>
    <s v="Groceries"/>
    <s v="Living Expenses"/>
    <x v="1"/>
    <s v="Jun"/>
  </r>
  <r>
    <s v="Credit"/>
    <d v="2021-06-21T00:00:00"/>
    <s v="Pizza Pomodoro"/>
    <n v="42.1"/>
    <m/>
    <n v="-42.1"/>
    <s v="Restaurant"/>
    <s v="Dining Out"/>
    <x v="1"/>
    <s v="Jun"/>
  </r>
  <r>
    <s v="Credit"/>
    <d v="2021-06-22T00:00:00"/>
    <s v="Golden Arches"/>
    <n v="17.099999999999998"/>
    <m/>
    <n v="-17.099999999999998"/>
    <s v="Restaurant"/>
    <s v="Dining Out"/>
    <x v="1"/>
    <s v="Jun"/>
  </r>
  <r>
    <s v="Checking"/>
    <d v="2021-06-23T00:00:00"/>
    <s v="Worldvision"/>
    <n v="55"/>
    <m/>
    <n v="-55"/>
    <s v="Donation"/>
    <s v="Charity"/>
    <x v="1"/>
    <s v="Jun"/>
  </r>
  <r>
    <s v="Credit"/>
    <d v="2021-06-23T00:00:00"/>
    <s v="Fuel. Co"/>
    <n v="67.900000000000006"/>
    <m/>
    <n v="-67.900000000000006"/>
    <s v="MV Fuel"/>
    <s v="Transport"/>
    <x v="1"/>
    <s v="Jun"/>
  </r>
  <r>
    <s v="Credit"/>
    <d v="2021-06-23T00:00:00"/>
    <s v="Ground"/>
    <n v="5"/>
    <m/>
    <n v="-5"/>
    <s v="Coffee"/>
    <s v="Dining Out"/>
    <x v="1"/>
    <s v="Jun"/>
  </r>
  <r>
    <s v="Credit"/>
    <d v="2021-06-24T00:00:00"/>
    <s v="Ground"/>
    <n v="5"/>
    <m/>
    <n v="-5"/>
    <s v="Coffee"/>
    <s v="Dining Out"/>
    <x v="1"/>
    <s v="Jun"/>
  </r>
  <r>
    <s v="Credit"/>
    <d v="2021-06-25T00:00:00"/>
    <s v="Ground"/>
    <n v="5"/>
    <m/>
    <n v="-5"/>
    <s v="Coffee"/>
    <s v="Dining Out"/>
    <x v="1"/>
    <s v="Jun"/>
  </r>
  <r>
    <s v="Credit"/>
    <d v="2021-06-26T00:00:00"/>
    <s v="Ground"/>
    <n v="5"/>
    <m/>
    <n v="-5"/>
    <s v="Coffee"/>
    <s v="Dining Out"/>
    <x v="1"/>
    <s v="Jun"/>
  </r>
  <r>
    <s v="Credit"/>
    <d v="2021-06-27T00:00:00"/>
    <s v="Ground"/>
    <n v="5"/>
    <m/>
    <n v="-5"/>
    <s v="Coffee"/>
    <s v="Dining Out"/>
    <x v="1"/>
    <s v="Jun"/>
  </r>
  <r>
    <s v="Credit"/>
    <d v="2021-06-27T00:00:00"/>
    <s v="Green's"/>
    <n v="166.9"/>
    <m/>
    <n v="-166.9"/>
    <s v="Groceries"/>
    <s v="Living Expenses"/>
    <x v="1"/>
    <s v="Jun"/>
  </r>
  <r>
    <s v="Credit"/>
    <d v="2021-06-28T00:00:00"/>
    <s v="Ted's Trainers"/>
    <n v="129.9"/>
    <m/>
    <n v="-129.9"/>
    <s v="Clothes"/>
    <s v="Discretionary"/>
    <x v="1"/>
    <s v="Jun"/>
  </r>
  <r>
    <s v="Credit"/>
    <d v="2021-06-28T00:00:00"/>
    <s v="Ticketek"/>
    <n v="180.29999999999998"/>
    <m/>
    <n v="-180.29999999999998"/>
    <s v="Entertainment"/>
    <s v="Discretionary"/>
    <x v="1"/>
    <s v="Jun"/>
  </r>
  <r>
    <s v="Credit"/>
    <d v="2021-06-29T00:00:00"/>
    <s v="Fashionistas"/>
    <n v="150.1"/>
    <m/>
    <n v="-150.1"/>
    <s v="Clothes"/>
    <s v="Discretionary"/>
    <x v="1"/>
    <s v="Jun"/>
  </r>
  <r>
    <s v="Credit"/>
    <d v="2021-06-29T00:00:00"/>
    <s v="Taxi Co."/>
    <n v="28.200000000000003"/>
    <m/>
    <n v="-28.200000000000003"/>
    <s v="Taxi"/>
    <s v="Transport"/>
    <x v="1"/>
    <s v="Jun"/>
  </r>
  <r>
    <s v="Credit"/>
    <d v="2021-06-29T00:00:00"/>
    <s v="Foodary"/>
    <n v="15"/>
    <m/>
    <n v="-15"/>
    <s v="Restaurant"/>
    <s v="Dining Out"/>
    <x v="1"/>
    <s v="Jun"/>
  </r>
  <r>
    <s v="Credit"/>
    <d v="2021-06-30T00:00:00"/>
    <s v="Ground"/>
    <n v="5"/>
    <m/>
    <n v="-5"/>
    <s v="Coffee"/>
    <s v="Dining Out"/>
    <x v="1"/>
    <s v="Jun"/>
  </r>
  <r>
    <s v="Credit"/>
    <d v="2021-07-01T00:00:00"/>
    <s v="Ground"/>
    <n v="5"/>
    <m/>
    <n v="-5"/>
    <s v="Coffee"/>
    <s v="Dining Out"/>
    <x v="1"/>
    <s v="Jul"/>
  </r>
  <r>
    <s v="Checking"/>
    <d v="2021-07-02T00:00:00"/>
    <s v="ACME Pty Ltd"/>
    <s v="Reset"/>
    <n v="4000"/>
    <n v="4000"/>
    <s v="Salary"/>
    <s v="Salary"/>
    <x v="0"/>
    <s v="Jul"/>
  </r>
  <r>
    <s v="Credit"/>
    <d v="2021-07-03T00:00:00"/>
    <s v="Ground"/>
    <n v="5"/>
    <m/>
    <n v="-5"/>
    <s v="Coffee"/>
    <s v="Dining Out"/>
    <x v="1"/>
    <s v="Jul"/>
  </r>
  <r>
    <s v="Checking"/>
    <d v="2021-07-05T00:00:00"/>
    <s v="Estate Mgt."/>
    <n v="900"/>
    <m/>
    <n v="-900"/>
    <s v="Rent"/>
    <s v="Living Expenses"/>
    <x v="1"/>
    <s v="Jul"/>
  </r>
  <r>
    <s v="Checking"/>
    <d v="2021-07-05T00:00:00"/>
    <s v="Finance Co."/>
    <n v="150"/>
    <m/>
    <n v="-150"/>
    <s v="Entertainment"/>
    <s v="Transport"/>
    <x v="1"/>
    <s v="Jul"/>
  </r>
  <r>
    <s v="Credit"/>
    <d v="2021-07-05T00:00:00"/>
    <s v="Fodary"/>
    <n v="15"/>
    <m/>
    <n v="-15"/>
    <s v="Restaurant"/>
    <s v="Dining Out"/>
    <x v="1"/>
    <s v="Jul"/>
  </r>
  <r>
    <s v="Credit"/>
    <d v="2021-07-05T00:00:00"/>
    <s v="Ground"/>
    <n v="5"/>
    <m/>
    <n v="-5"/>
    <s v="Coffee"/>
    <s v="Dining Out"/>
    <x v="1"/>
    <s v="Jul"/>
  </r>
  <r>
    <s v="Credit"/>
    <d v="2021-07-06T00:00:00"/>
    <s v="Ground"/>
    <n v="5"/>
    <m/>
    <n v="-5"/>
    <s v="Coffee"/>
    <s v="Dining Out"/>
    <x v="1"/>
    <s v="Jul"/>
  </r>
  <r>
    <s v="Credit"/>
    <d v="2021-07-07T00:00:00"/>
    <s v="Ground"/>
    <n v="5"/>
    <m/>
    <n v="-5"/>
    <s v="Coffee"/>
    <s v="Dining Out"/>
    <x v="1"/>
    <s v="Jul"/>
  </r>
  <r>
    <s v="Credit"/>
    <d v="2021-07-07T00:00:00"/>
    <s v="Green's"/>
    <n v="180"/>
    <m/>
    <n v="-180"/>
    <s v="Groceries"/>
    <s v="Living Expenses"/>
    <x v="1"/>
    <s v="Jul"/>
  </r>
  <r>
    <s v="Checking"/>
    <d v="2021-07-10T00:00:00"/>
    <s v="Elec. Co."/>
    <n v="56.1"/>
    <m/>
    <n v="-56.1"/>
    <s v="Gas/Electrics"/>
    <s v="Living Expenses"/>
    <x v="1"/>
    <s v="Jul"/>
  </r>
  <r>
    <s v="Credit"/>
    <d v="2021-07-10T00:00:00"/>
    <s v="Ground"/>
    <n v="5"/>
    <m/>
    <n v="-5"/>
    <s v="Coffee"/>
    <s v="Dining Out"/>
    <x v="1"/>
    <s v="Jul"/>
  </r>
  <r>
    <s v="Credit"/>
    <d v="2021-07-11T00:00:00"/>
    <s v="Ground"/>
    <n v="5"/>
    <m/>
    <n v="-5"/>
    <s v="Coffee"/>
    <s v="Dining Out"/>
    <x v="1"/>
    <s v="Jul"/>
  </r>
  <r>
    <s v="Credit"/>
    <d v="2021-07-12T00:00:00"/>
    <s v="Fuel. Co"/>
    <n v="83.1"/>
    <m/>
    <n v="-83.1"/>
    <s v="MV Fuel"/>
    <s v="Transport"/>
    <x v="1"/>
    <s v="Jul"/>
  </r>
  <r>
    <s v="Credit"/>
    <d v="2021-07-12T00:00:00"/>
    <s v="Ground"/>
    <n v="5"/>
    <m/>
    <n v="-5"/>
    <s v="Coffee"/>
    <s v="Dining Out"/>
    <x v="1"/>
    <s v="Jul"/>
  </r>
  <r>
    <s v="Credit"/>
    <d v="2021-07-13T00:00:00"/>
    <s v="Ground"/>
    <n v="5"/>
    <m/>
    <n v="-5"/>
    <s v="Coffee"/>
    <s v="Dining Out"/>
    <x v="1"/>
    <s v="Jul"/>
  </r>
  <r>
    <s v="Credit"/>
    <d v="2021-07-14T00:00:00"/>
    <s v="Green's"/>
    <n v="141.1"/>
    <m/>
    <n v="-141.1"/>
    <s v="Groceries"/>
    <s v="Living Expenses"/>
    <x v="1"/>
    <s v="Jul"/>
  </r>
  <r>
    <s v="Credit"/>
    <d v="2021-07-14T00:00:00"/>
    <s v="Ground"/>
    <n v="5"/>
    <m/>
    <n v="-5"/>
    <s v="Coffee"/>
    <s v="Dining Out"/>
    <x v="1"/>
    <s v="Jul"/>
  </r>
  <r>
    <s v="Credit"/>
    <d v="2021-07-15T00:00:00"/>
    <s v="Ground"/>
    <n v="5"/>
    <m/>
    <n v="-5"/>
    <s v="Coffee"/>
    <s v="Dining Out"/>
    <x v="1"/>
    <s v="Jul"/>
  </r>
  <r>
    <s v="Credit"/>
    <d v="2021-07-15T00:00:00"/>
    <s v="Event Cinemas"/>
    <n v="45.8"/>
    <m/>
    <n v="-45.8"/>
    <s v="Entertainment"/>
    <s v="Discretionary"/>
    <x v="1"/>
    <s v="Jul"/>
  </r>
  <r>
    <s v="Credit"/>
    <d v="2021-07-15T00:00:00"/>
    <s v="Fashionistas"/>
    <n v="103.80000000000001"/>
    <m/>
    <n v="-103.80000000000001"/>
    <s v="Clothes"/>
    <s v="Discretionary"/>
    <x v="1"/>
    <s v="Jul"/>
  </r>
  <r>
    <s v="Credit"/>
    <d v="2021-07-15T00:00:00"/>
    <s v="Joe's Grill"/>
    <n v="58"/>
    <m/>
    <n v="-58"/>
    <s v="Restaurant"/>
    <s v="Dining Out"/>
    <x v="1"/>
    <s v="Jul"/>
  </r>
  <r>
    <s v="Credit"/>
    <d v="2021-07-16T00:00:00"/>
    <s v="Taxi Co."/>
    <n v="34.200000000000003"/>
    <m/>
    <n v="-34.200000000000003"/>
    <s v="Taxi"/>
    <s v="Transport"/>
    <x v="1"/>
    <s v="Jul"/>
  </r>
  <r>
    <s v="Checking"/>
    <d v="2021-07-17T00:00:00"/>
    <s v="Muscle Beach"/>
    <n v="30"/>
    <m/>
    <n v="-30"/>
    <s v="Gym"/>
    <s v="Discretionary"/>
    <x v="1"/>
    <s v="Jul"/>
  </r>
  <r>
    <s v="Credit"/>
    <d v="2021-07-17T00:00:00"/>
    <s v="Ground"/>
    <n v="5"/>
    <m/>
    <n v="-5"/>
    <s v="Coffee"/>
    <s v="Dining Out"/>
    <x v="1"/>
    <s v="Jul"/>
  </r>
  <r>
    <s v="Credit"/>
    <d v="2021-07-18T00:00:00"/>
    <s v="Ground"/>
    <n v="5"/>
    <m/>
    <n v="-5"/>
    <s v="Coffee"/>
    <s v="Dining Out"/>
    <x v="1"/>
    <s v="Jul"/>
  </r>
  <r>
    <s v="Checking"/>
    <d v="2021-07-18T00:00:00"/>
    <s v="Phone Co."/>
    <n v="40"/>
    <m/>
    <n v="-40"/>
    <s v="Phone"/>
    <s v="Living Expenses"/>
    <x v="1"/>
    <s v="Jul"/>
  </r>
  <r>
    <s v="Credit"/>
    <d v="2021-07-19T00:00:00"/>
    <s v="Sam's Gifts"/>
    <n v="51.1"/>
    <m/>
    <n v="-51.1"/>
    <s v="Gifts"/>
    <s v="Discretionary"/>
    <x v="1"/>
    <s v="Jul"/>
  </r>
  <r>
    <s v="Credit"/>
    <d v="2021-07-19T00:00:00"/>
    <s v="Streaming Co."/>
    <n v="35"/>
    <m/>
    <n v="-35"/>
    <s v="Entertainment"/>
    <s v="Discretionary"/>
    <x v="1"/>
    <s v="Jul"/>
  </r>
  <r>
    <s v="Credit"/>
    <d v="2021-07-19T00:00:00"/>
    <s v="Ground"/>
    <n v="5"/>
    <m/>
    <n v="-5"/>
    <s v="Coffee"/>
    <s v="Dining Out"/>
    <x v="1"/>
    <s v="Jul"/>
  </r>
  <r>
    <s v="Credit"/>
    <d v="2021-07-20T00:00:00"/>
    <s v="Ground"/>
    <n v="5"/>
    <m/>
    <n v="-5"/>
    <s v="Coffee"/>
    <s v="Dining Out"/>
    <x v="1"/>
    <s v="Jul"/>
  </r>
  <r>
    <s v="Credit"/>
    <d v="2021-07-21T00:00:00"/>
    <s v="Ground"/>
    <n v="5"/>
    <m/>
    <n v="-5"/>
    <s v="Coffee"/>
    <s v="Dining Out"/>
    <x v="1"/>
    <s v="Jul"/>
  </r>
  <r>
    <s v="Credit"/>
    <d v="2021-07-21T00:00:00"/>
    <s v="Green's"/>
    <n v="176"/>
    <m/>
    <n v="-176"/>
    <s v="Groceries"/>
    <s v="Living Expenses"/>
    <x v="1"/>
    <s v="Jul"/>
  </r>
  <r>
    <s v="Credit"/>
    <d v="2021-07-22T00:00:00"/>
    <s v="Pizza Pomodoro"/>
    <n v="43.1"/>
    <m/>
    <n v="-43.1"/>
    <s v="Restaurant"/>
    <s v="Dining Out"/>
    <x v="1"/>
    <s v="Jul"/>
  </r>
  <r>
    <s v="Credit"/>
    <d v="2021-07-23T00:00:00"/>
    <s v="Golden Arches"/>
    <n v="18.2"/>
    <m/>
    <n v="-18.2"/>
    <s v="Restaurant"/>
    <s v="Dining Out"/>
    <x v="1"/>
    <s v="Jul"/>
  </r>
  <r>
    <s v="Checking"/>
    <d v="2021-07-24T00:00:00"/>
    <s v="Worldvision"/>
    <n v="55"/>
    <m/>
    <n v="-55"/>
    <s v="Donation"/>
    <s v="Charity"/>
    <x v="1"/>
    <s v="Jul"/>
  </r>
  <r>
    <s v="Credit"/>
    <d v="2021-07-24T00:00:00"/>
    <s v="Fuel. Co"/>
    <n v="68.800000000000011"/>
    <m/>
    <n v="-68.800000000000011"/>
    <s v="MV Fuel"/>
    <s v="Transport"/>
    <x v="1"/>
    <s v="Jul"/>
  </r>
  <r>
    <s v="Credit"/>
    <d v="2021-07-24T00:00:00"/>
    <s v="Ground"/>
    <n v="5"/>
    <m/>
    <n v="-5"/>
    <s v="Coffee"/>
    <s v="Dining Out"/>
    <x v="1"/>
    <s v="Jul"/>
  </r>
  <r>
    <s v="Credit"/>
    <d v="2021-07-25T00:00:00"/>
    <s v="Ground"/>
    <n v="5"/>
    <m/>
    <n v="-5"/>
    <s v="Coffee"/>
    <s v="Dining Out"/>
    <x v="1"/>
    <s v="Jul"/>
  </r>
  <r>
    <s v="Credit"/>
    <d v="2021-07-26T00:00:00"/>
    <s v="Ground"/>
    <n v="5"/>
    <m/>
    <n v="-5"/>
    <s v="Coffee"/>
    <s v="Dining Out"/>
    <x v="1"/>
    <s v="Jul"/>
  </r>
  <r>
    <s v="Credit"/>
    <d v="2021-07-27T00:00:00"/>
    <s v="Ground"/>
    <n v="5"/>
    <m/>
    <n v="-5"/>
    <s v="Coffee"/>
    <s v="Dining Out"/>
    <x v="1"/>
    <s v="Jul"/>
  </r>
  <r>
    <s v="Credit"/>
    <d v="2021-07-28T00:00:00"/>
    <s v="Ground"/>
    <n v="5"/>
    <m/>
    <n v="-5"/>
    <s v="Coffee"/>
    <s v="Dining Out"/>
    <x v="1"/>
    <s v="Jul"/>
  </r>
  <r>
    <s v="Credit"/>
    <d v="2021-07-28T00:00:00"/>
    <s v="Green's"/>
    <n v="193"/>
    <m/>
    <n v="-193"/>
    <s v="Groceries"/>
    <s v="Living Expenses"/>
    <x v="1"/>
    <s v="Jul"/>
  </r>
  <r>
    <s v="Credit"/>
    <d v="2021-07-29T00:00:00"/>
    <s v="Ted's Trainers"/>
    <n v="130.80000000000001"/>
    <m/>
    <n v="-130.80000000000001"/>
    <s v="Clothes"/>
    <s v="Discretionary"/>
    <x v="1"/>
    <s v="Jul"/>
  </r>
  <r>
    <s v="Credit"/>
    <d v="2021-07-29T00:00:00"/>
    <s v="Home Decorator"/>
    <n v="181.39999999999998"/>
    <m/>
    <n v="-181.39999999999998"/>
    <s v="Furnishings"/>
    <s v="Discretionary"/>
    <x v="1"/>
    <s v="Jul"/>
  </r>
  <r>
    <s v="Credit"/>
    <d v="2021-07-30T00:00:00"/>
    <s v="Fashionistas"/>
    <n v="151.19999999999999"/>
    <m/>
    <n v="-151.19999999999999"/>
    <s v="Clothes"/>
    <s v="Discretionary"/>
    <x v="1"/>
    <s v="Jul"/>
  </r>
  <r>
    <s v="Credit"/>
    <d v="2021-07-30T00:00:00"/>
    <s v="Taxi Co."/>
    <n v="29.300000000000004"/>
    <m/>
    <n v="-29.300000000000004"/>
    <s v="Taxi"/>
    <s v="Transport"/>
    <x v="1"/>
    <s v="Jul"/>
  </r>
  <r>
    <s v="Credit"/>
    <d v="2021-07-30T00:00:00"/>
    <s v="Foodary"/>
    <n v="15"/>
    <m/>
    <n v="-15"/>
    <s v="Restaurant"/>
    <s v="Dining Out"/>
    <x v="1"/>
    <s v="Jul"/>
  </r>
  <r>
    <s v="Credit"/>
    <d v="2021-07-31T00:00:00"/>
    <s v="Ground"/>
    <n v="5"/>
    <m/>
    <n v="-5"/>
    <s v="Coffee"/>
    <s v="Dining Out"/>
    <x v="1"/>
    <s v="Jul"/>
  </r>
  <r>
    <s v="Credit"/>
    <d v="2021-08-02T00:00:00"/>
    <s v="Ground"/>
    <n v="5"/>
    <m/>
    <n v="-5"/>
    <s v="Coffee"/>
    <s v="Dining Out"/>
    <x v="1"/>
    <s v="Aug"/>
  </r>
  <r>
    <s v="Checking"/>
    <d v="2021-08-02T00:00:00"/>
    <s v="ACME Pty Ltd"/>
    <s v="Reset"/>
    <n v="4000"/>
    <n v="4000"/>
    <s v="Salary"/>
    <s v="Salary"/>
    <x v="0"/>
    <s v="Aug"/>
  </r>
  <r>
    <s v="Credit"/>
    <d v="2021-08-03T00:00:00"/>
    <s v="Ground"/>
    <n v="5"/>
    <m/>
    <n v="-5"/>
    <s v="Coffee"/>
    <s v="Dining Out"/>
    <x v="1"/>
    <s v="Aug"/>
  </r>
  <r>
    <s v="Checking"/>
    <d v="2021-08-05T00:00:00"/>
    <s v="Estate Mgt."/>
    <n v="900"/>
    <m/>
    <n v="-900"/>
    <s v="Rent"/>
    <s v="Living Expenses"/>
    <x v="1"/>
    <s v="Aug"/>
  </r>
  <r>
    <s v="Checking"/>
    <d v="2021-08-05T00:00:00"/>
    <s v="Finance Co."/>
    <n v="150"/>
    <m/>
    <n v="-150"/>
    <s v="Entertainment"/>
    <s v="Transport"/>
    <x v="1"/>
    <s v="Aug"/>
  </r>
  <r>
    <s v="Credit"/>
    <d v="2021-08-05T00:00:00"/>
    <s v="Ground"/>
    <n v="5"/>
    <m/>
    <n v="-5"/>
    <s v="Coffee"/>
    <s v="Dining Out"/>
    <x v="1"/>
    <s v="Aug"/>
  </r>
  <r>
    <s v="Credit"/>
    <d v="2021-08-05T00:00:00"/>
    <s v="Ground"/>
    <n v="5"/>
    <m/>
    <n v="-5"/>
    <s v="Coffee"/>
    <s v="Dining Out"/>
    <x v="1"/>
    <s v="Aug"/>
  </r>
  <r>
    <s v="Credit"/>
    <d v="2021-08-06T00:00:00"/>
    <s v="Ground"/>
    <n v="5"/>
    <m/>
    <n v="-5"/>
    <s v="Coffee"/>
    <s v="Dining Out"/>
    <x v="1"/>
    <s v="Aug"/>
  </r>
  <r>
    <s v="Credit"/>
    <d v="2021-08-07T00:00:00"/>
    <s v="Ground"/>
    <n v="5"/>
    <m/>
    <n v="-5"/>
    <s v="Coffee"/>
    <s v="Dining Out"/>
    <x v="1"/>
    <s v="Aug"/>
  </r>
  <r>
    <s v="Credit"/>
    <d v="2021-08-07T00:00:00"/>
    <s v="Green's"/>
    <n v="137"/>
    <m/>
    <n v="-137"/>
    <s v="Groceries"/>
    <s v="Living Expenses"/>
    <x v="1"/>
    <s v="Aug"/>
  </r>
  <r>
    <s v="Checking"/>
    <d v="2021-08-10T00:00:00"/>
    <s v="Elec. Co."/>
    <n v="57"/>
    <m/>
    <n v="-57"/>
    <s v="Gas/Electrics"/>
    <s v="Living Expenses"/>
    <x v="1"/>
    <s v="Aug"/>
  </r>
  <r>
    <s v="Credit"/>
    <d v="2021-08-10T00:00:00"/>
    <s v="Ground"/>
    <n v="5"/>
    <m/>
    <n v="-5"/>
    <s v="Coffee"/>
    <s v="Dining Out"/>
    <x v="1"/>
    <s v="Aug"/>
  </r>
  <r>
    <s v="Credit"/>
    <d v="2021-08-11T00:00:00"/>
    <s v="Ground"/>
    <n v="5"/>
    <m/>
    <n v="-5"/>
    <s v="Coffee"/>
    <s v="Dining Out"/>
    <x v="1"/>
    <s v="Aug"/>
  </r>
  <r>
    <s v="Credit"/>
    <d v="2021-08-12T00:00:00"/>
    <s v="Fuel. Co"/>
    <n v="84.199999999999989"/>
    <m/>
    <n v="-84.199999999999989"/>
    <s v="MV Fuel"/>
    <s v="Transport"/>
    <x v="1"/>
    <s v="Aug"/>
  </r>
  <r>
    <s v="Credit"/>
    <d v="2021-08-12T00:00:00"/>
    <s v="Ground"/>
    <n v="5"/>
    <m/>
    <n v="-5"/>
    <s v="Coffee"/>
    <s v="Dining Out"/>
    <x v="1"/>
    <s v="Aug"/>
  </r>
  <r>
    <s v="Credit"/>
    <d v="2021-08-13T00:00:00"/>
    <s v="Ground"/>
    <n v="5"/>
    <m/>
    <n v="-5"/>
    <s v="Coffee"/>
    <s v="Dining Out"/>
    <x v="1"/>
    <s v="Aug"/>
  </r>
  <r>
    <s v="Credit"/>
    <d v="2021-08-14T00:00:00"/>
    <s v="Green's"/>
    <n v="142.1"/>
    <m/>
    <n v="-142.1"/>
    <s v="Groceries"/>
    <s v="Living Expenses"/>
    <x v="1"/>
    <s v="Aug"/>
  </r>
  <r>
    <s v="Credit"/>
    <d v="2021-08-14T00:00:00"/>
    <s v="Ground"/>
    <n v="5"/>
    <m/>
    <n v="-5"/>
    <s v="Coffee"/>
    <s v="Dining Out"/>
    <x v="1"/>
    <s v="Aug"/>
  </r>
  <r>
    <s v="Credit"/>
    <d v="2021-08-15T00:00:00"/>
    <s v="Ground"/>
    <n v="5"/>
    <m/>
    <n v="-5"/>
    <s v="Coffee"/>
    <s v="Dining Out"/>
    <x v="1"/>
    <s v="Aug"/>
  </r>
  <r>
    <s v="Credit"/>
    <d v="2021-08-15T00:00:00"/>
    <s v="Event Cinemas"/>
    <n v="46.8"/>
    <m/>
    <n v="-46.8"/>
    <s v="Entertainment"/>
    <s v="Discretionary"/>
    <x v="1"/>
    <s v="Aug"/>
  </r>
  <r>
    <s v="Credit"/>
    <d v="2021-08-15T00:00:00"/>
    <s v="Fashionistas"/>
    <n v="104.70000000000002"/>
    <m/>
    <n v="-104.70000000000002"/>
    <s v="Clothes"/>
    <s v="Discretionary"/>
    <x v="1"/>
    <s v="Aug"/>
  </r>
  <r>
    <s v="Credit"/>
    <d v="2021-08-15T00:00:00"/>
    <s v="Joe's Grill"/>
    <n v="59.1"/>
    <m/>
    <n v="-59.1"/>
    <s v="Restaurant"/>
    <s v="Dining Out"/>
    <x v="1"/>
    <s v="Aug"/>
  </r>
  <r>
    <s v="Credit"/>
    <d v="2021-08-16T00:00:00"/>
    <s v="Taxi Co."/>
    <n v="35.1"/>
    <m/>
    <n v="-35.1"/>
    <s v="Taxi"/>
    <s v="Transport"/>
    <x v="1"/>
    <s v="Aug"/>
  </r>
  <r>
    <s v="Checking"/>
    <d v="2021-08-17T00:00:00"/>
    <s v="Muscle Beach"/>
    <n v="30"/>
    <m/>
    <n v="-30"/>
    <s v="Gym"/>
    <s v="Discretionary"/>
    <x v="1"/>
    <s v="Aug"/>
  </r>
  <r>
    <s v="Credit"/>
    <d v="2021-08-17T00:00:00"/>
    <s v="Ground"/>
    <n v="5"/>
    <m/>
    <n v="-5"/>
    <s v="Coffee"/>
    <s v="Dining Out"/>
    <x v="1"/>
    <s v="Aug"/>
  </r>
  <r>
    <s v="Credit"/>
    <d v="2021-08-18T00:00:00"/>
    <s v="Ground"/>
    <n v="5"/>
    <m/>
    <n v="-5"/>
    <s v="Coffee"/>
    <s v="Dining Out"/>
    <x v="1"/>
    <s v="Aug"/>
  </r>
  <r>
    <s v="Checking"/>
    <d v="2021-08-18T00:00:00"/>
    <s v="Phone Co."/>
    <n v="40"/>
    <m/>
    <n v="-40"/>
    <s v="Phone"/>
    <s v="Living Expenses"/>
    <x v="1"/>
    <s v="Aug"/>
  </r>
  <r>
    <s v="Credit"/>
    <d v="2021-08-19T00:00:00"/>
    <s v="Sam's Gifts"/>
    <n v="52.1"/>
    <m/>
    <n v="-52.1"/>
    <s v="Gifts"/>
    <s v="Discretionary"/>
    <x v="1"/>
    <s v="Aug"/>
  </r>
  <r>
    <s v="Credit"/>
    <d v="2021-08-19T00:00:00"/>
    <s v="Streaming Co."/>
    <n v="35"/>
    <m/>
    <n v="-35"/>
    <s v="Entertainment"/>
    <s v="Discretionary"/>
    <x v="1"/>
    <s v="Aug"/>
  </r>
  <r>
    <s v="Credit"/>
    <d v="2021-08-19T00:00:00"/>
    <s v="Ground"/>
    <n v="5"/>
    <m/>
    <n v="-5"/>
    <s v="Coffee"/>
    <s v="Dining Out"/>
    <x v="1"/>
    <s v="Aug"/>
  </r>
  <r>
    <s v="Credit"/>
    <d v="2021-08-20T00:00:00"/>
    <s v="Ground"/>
    <n v="5"/>
    <m/>
    <n v="-5"/>
    <s v="Coffee"/>
    <s v="Dining Out"/>
    <x v="1"/>
    <s v="Aug"/>
  </r>
  <r>
    <s v="Credit"/>
    <d v="2021-08-21T00:00:00"/>
    <s v="Ground"/>
    <n v="5"/>
    <m/>
    <n v="-5"/>
    <s v="Coffee"/>
    <s v="Dining Out"/>
    <x v="1"/>
    <s v="Aug"/>
  </r>
  <r>
    <s v="Credit"/>
    <d v="2021-08-21T00:00:00"/>
    <s v="Green's"/>
    <n v="177"/>
    <m/>
    <n v="-177"/>
    <s v="Groceries"/>
    <s v="Living Expenses"/>
    <x v="1"/>
    <s v="Aug"/>
  </r>
  <r>
    <s v="Credit"/>
    <d v="2021-08-22T00:00:00"/>
    <s v="Pizza Pomodoro"/>
    <n v="44.2"/>
    <m/>
    <n v="-44.2"/>
    <s v="Restaurant"/>
    <s v="Dining Out"/>
    <x v="1"/>
    <s v="Aug"/>
  </r>
  <r>
    <s v="Credit"/>
    <d v="2021-08-23T00:00:00"/>
    <s v="Golden Arches"/>
    <n v="19.2"/>
    <m/>
    <n v="-19.2"/>
    <s v="Restaurant"/>
    <s v="Dining Out"/>
    <x v="1"/>
    <s v="Aug"/>
  </r>
  <r>
    <s v="Checking"/>
    <d v="2021-08-24T00:00:00"/>
    <s v="Worldvision"/>
    <n v="55"/>
    <m/>
    <n v="-55"/>
    <s v="Donation"/>
    <s v="Charity"/>
    <x v="1"/>
    <s v="Aug"/>
  </r>
  <r>
    <s v="Credit"/>
    <d v="2021-08-24T00:00:00"/>
    <s v="Fuel. Co"/>
    <n v="69.700000000000017"/>
    <m/>
    <n v="-69.700000000000017"/>
    <s v="MV Fuel"/>
    <s v="Transport"/>
    <x v="1"/>
    <s v="Aug"/>
  </r>
  <r>
    <s v="Credit"/>
    <d v="2021-08-24T00:00:00"/>
    <s v="Ground"/>
    <n v="5"/>
    <m/>
    <n v="-5"/>
    <s v="Coffee"/>
    <s v="Dining Out"/>
    <x v="1"/>
    <s v="Aug"/>
  </r>
  <r>
    <s v="Credit"/>
    <d v="2021-08-25T00:00:00"/>
    <s v="Ground"/>
    <n v="5"/>
    <m/>
    <n v="-5"/>
    <s v="Coffee"/>
    <s v="Dining Out"/>
    <x v="1"/>
    <s v="Aug"/>
  </r>
  <r>
    <s v="Credit"/>
    <d v="2021-08-26T00:00:00"/>
    <s v="Ground"/>
    <n v="5"/>
    <m/>
    <n v="-5"/>
    <s v="Coffee"/>
    <s v="Dining Out"/>
    <x v="1"/>
    <s v="Aug"/>
  </r>
  <r>
    <s v="Credit"/>
    <d v="2021-08-27T00:00:00"/>
    <s v="Ground"/>
    <n v="5"/>
    <m/>
    <n v="-5"/>
    <s v="Coffee"/>
    <s v="Dining Out"/>
    <x v="1"/>
    <s v="Aug"/>
  </r>
  <r>
    <s v="Credit"/>
    <d v="2021-08-28T00:00:00"/>
    <s v="Ground"/>
    <n v="5"/>
    <m/>
    <n v="-5"/>
    <s v="Coffee"/>
    <s v="Dining Out"/>
    <x v="1"/>
    <s v="Aug"/>
  </r>
  <r>
    <s v="Credit"/>
    <d v="2021-08-28T00:00:00"/>
    <s v="Green's"/>
    <n v="117"/>
    <m/>
    <n v="-117"/>
    <s v="Groceries"/>
    <s v="Living Expenses"/>
    <x v="1"/>
    <s v="Aug"/>
  </r>
  <r>
    <s v="Credit"/>
    <d v="2021-08-29T00:00:00"/>
    <s v="Ted's Trainers"/>
    <n v="131.9"/>
    <m/>
    <n v="-131.9"/>
    <s v="Clothes"/>
    <s v="Discretionary"/>
    <x v="1"/>
    <s v="Aug"/>
  </r>
  <r>
    <s v="Credit"/>
    <d v="2021-08-29T00:00:00"/>
    <s v="Ticketek"/>
    <n v="182.39999999999998"/>
    <m/>
    <n v="-182.39999999999998"/>
    <s v="Entertainment"/>
    <s v="Discretionary"/>
    <x v="1"/>
    <s v="Aug"/>
  </r>
  <r>
    <s v="Credit"/>
    <d v="2021-08-30T00:00:00"/>
    <s v="Fashionistas"/>
    <n v="152.29999999999998"/>
    <m/>
    <n v="-152.29999999999998"/>
    <s v="Clothes"/>
    <s v="Discretionary"/>
    <x v="1"/>
    <s v="Aug"/>
  </r>
  <r>
    <s v="Credit"/>
    <d v="2021-08-30T00:00:00"/>
    <s v="Taxi Co."/>
    <n v="30.300000000000004"/>
    <m/>
    <n v="-30.300000000000004"/>
    <s v="Taxi"/>
    <s v="Transport"/>
    <x v="1"/>
    <s v="Aug"/>
  </r>
  <r>
    <s v="Credit"/>
    <d v="2021-08-30T00:00:00"/>
    <s v="Foodary"/>
    <n v="15"/>
    <m/>
    <n v="-15"/>
    <s v="Restaurant"/>
    <s v="Dining Out"/>
    <x v="1"/>
    <s v="Aug"/>
  </r>
  <r>
    <s v="Credit"/>
    <d v="2021-08-31T00:00:00"/>
    <s v="Ground"/>
    <n v="5"/>
    <m/>
    <n v="-5"/>
    <s v="Coffee"/>
    <s v="Dining Out"/>
    <x v="1"/>
    <s v="Aug"/>
  </r>
  <r>
    <s v="Credit"/>
    <d v="2021-09-02T00:00:00"/>
    <s v="Ground"/>
    <n v="5"/>
    <m/>
    <n v="-5"/>
    <s v="Coffee"/>
    <s v="Dining Out"/>
    <x v="1"/>
    <s v="Sep"/>
  </r>
  <r>
    <s v="Checking"/>
    <d v="2021-09-02T00:00:00"/>
    <s v="ACME Pty Ltd"/>
    <s v="Reset"/>
    <n v="4000"/>
    <n v="4000"/>
    <s v="Salary"/>
    <s v="Salary"/>
    <x v="0"/>
    <s v="Sep"/>
  </r>
  <r>
    <s v="Credit"/>
    <d v="2021-09-03T00:00:00"/>
    <s v="Ground"/>
    <n v="5"/>
    <m/>
    <n v="-5"/>
    <s v="Coffee"/>
    <s v="Dining Out"/>
    <x v="1"/>
    <s v="Sep"/>
  </r>
  <r>
    <s v="Checking"/>
    <d v="2021-09-05T00:00:00"/>
    <s v="Estate Mgt."/>
    <n v="900"/>
    <m/>
    <n v="-900"/>
    <s v="Rent"/>
    <s v="Living Expenses"/>
    <x v="1"/>
    <s v="Sep"/>
  </r>
  <r>
    <s v="Checking"/>
    <d v="2021-09-05T00:00:00"/>
    <s v="Finance Co."/>
    <n v="150"/>
    <m/>
    <n v="-150"/>
    <s v="Entertainment"/>
    <s v="Transport"/>
    <x v="1"/>
    <s v="Sep"/>
  </r>
  <r>
    <s v="Credit"/>
    <d v="2021-09-05T00:00:00"/>
    <s v="Ground"/>
    <n v="5"/>
    <m/>
    <n v="-5"/>
    <s v="Coffee"/>
    <s v="Dining Out"/>
    <x v="1"/>
    <s v="Sep"/>
  </r>
  <r>
    <s v="Credit"/>
    <d v="2021-09-05T00:00:00"/>
    <s v="Ground"/>
    <n v="5"/>
    <m/>
    <n v="-5"/>
    <s v="Coffee"/>
    <s v="Dining Out"/>
    <x v="1"/>
    <s v="Sep"/>
  </r>
  <r>
    <s v="Credit"/>
    <d v="2021-09-06T00:00:00"/>
    <s v="Ground"/>
    <n v="5"/>
    <m/>
    <n v="-5"/>
    <s v="Coffee"/>
    <s v="Dining Out"/>
    <x v="1"/>
    <s v="Sep"/>
  </r>
  <r>
    <s v="Credit"/>
    <d v="2021-09-07T00:00:00"/>
    <s v="Ground"/>
    <n v="5"/>
    <m/>
    <n v="-5"/>
    <s v="Coffee"/>
    <s v="Dining Out"/>
    <x v="1"/>
    <s v="Sep"/>
  </r>
  <r>
    <s v="Credit"/>
    <d v="2021-09-07T00:00:00"/>
    <s v="Green's"/>
    <n v="163.39999999999998"/>
    <m/>
    <n v="-163.39999999999998"/>
    <s v="Groceries"/>
    <s v="Living Expenses"/>
    <x v="1"/>
    <s v="Sep"/>
  </r>
  <r>
    <s v="Checking"/>
    <d v="2021-09-10T00:00:00"/>
    <s v="Elec. Co."/>
    <n v="58.1"/>
    <m/>
    <n v="-58.1"/>
    <s v="Gas/Electrics"/>
    <s v="Living Expenses"/>
    <x v="1"/>
    <s v="Sep"/>
  </r>
  <r>
    <s v="Credit"/>
    <d v="2021-09-10T00:00:00"/>
    <s v="Ground"/>
    <n v="5"/>
    <m/>
    <n v="-5"/>
    <s v="Coffee"/>
    <s v="Dining Out"/>
    <x v="1"/>
    <s v="Sep"/>
  </r>
  <r>
    <s v="Credit"/>
    <d v="2021-09-11T00:00:00"/>
    <s v="Ground"/>
    <n v="5"/>
    <m/>
    <n v="-5"/>
    <s v="Coffee"/>
    <s v="Dining Out"/>
    <x v="1"/>
    <s v="Sep"/>
  </r>
  <r>
    <s v="Credit"/>
    <d v="2021-09-12T00:00:00"/>
    <s v="Fuel. Co"/>
    <n v="85.299999999999983"/>
    <m/>
    <n v="-85.299999999999983"/>
    <s v="MV Fuel"/>
    <s v="Transport"/>
    <x v="1"/>
    <s v="Sep"/>
  </r>
  <r>
    <s v="Credit"/>
    <d v="2021-09-12T00:00:00"/>
    <s v="Ground"/>
    <n v="5"/>
    <m/>
    <n v="-5"/>
    <s v="Coffee"/>
    <s v="Dining Out"/>
    <x v="1"/>
    <s v="Sep"/>
  </r>
  <r>
    <s v="Credit"/>
    <d v="2021-09-13T00:00:00"/>
    <s v="Ground"/>
    <n v="5"/>
    <m/>
    <n v="-5"/>
    <s v="Coffee"/>
    <s v="Dining Out"/>
    <x v="1"/>
    <s v="Sep"/>
  </r>
  <r>
    <s v="Credit"/>
    <d v="2021-09-14T00:00:00"/>
    <s v="Green's"/>
    <n v="143"/>
    <m/>
    <n v="-143"/>
    <s v="Groceries"/>
    <s v="Living Expenses"/>
    <x v="1"/>
    <s v="Sep"/>
  </r>
  <r>
    <s v="Credit"/>
    <d v="2021-09-14T00:00:00"/>
    <s v="Ground"/>
    <n v="5"/>
    <m/>
    <n v="-5"/>
    <s v="Coffee"/>
    <s v="Dining Out"/>
    <x v="1"/>
    <s v="Sep"/>
  </r>
  <r>
    <s v="Credit"/>
    <d v="2021-09-15T00:00:00"/>
    <s v="Ground"/>
    <n v="5"/>
    <m/>
    <n v="-5"/>
    <s v="Coffee"/>
    <s v="Dining Out"/>
    <x v="1"/>
    <s v="Sep"/>
  </r>
  <r>
    <s v="Credit"/>
    <d v="2021-09-15T00:00:00"/>
    <s v="Event Cinemas"/>
    <n v="47.8"/>
    <m/>
    <n v="-47.8"/>
    <s v="Entertainment"/>
    <s v="Discretionary"/>
    <x v="1"/>
    <s v="Sep"/>
  </r>
  <r>
    <s v="Credit"/>
    <d v="2021-09-15T00:00:00"/>
    <s v="Fashionistas"/>
    <n v="105.80000000000001"/>
    <m/>
    <n v="-105.80000000000001"/>
    <s v="Clothes"/>
    <s v="Discretionary"/>
    <x v="1"/>
    <s v="Sep"/>
  </r>
  <r>
    <s v="Credit"/>
    <d v="2021-09-15T00:00:00"/>
    <s v="Joe's Grill"/>
    <n v="60.1"/>
    <m/>
    <n v="-60.1"/>
    <s v="Restaurant"/>
    <s v="Dining Out"/>
    <x v="1"/>
    <s v="Sep"/>
  </r>
  <r>
    <s v="Credit"/>
    <d v="2021-09-16T00:00:00"/>
    <s v="Taxi Co."/>
    <n v="36.200000000000003"/>
    <m/>
    <n v="-36.200000000000003"/>
    <s v="Taxi"/>
    <s v="Transport"/>
    <x v="1"/>
    <s v="Sep"/>
  </r>
  <r>
    <s v="Checking"/>
    <d v="2021-09-17T00:00:00"/>
    <s v="Muscle Beach"/>
    <n v="30"/>
    <m/>
    <n v="-30"/>
    <s v="Gym"/>
    <s v="Discretionary"/>
    <x v="1"/>
    <s v="Sep"/>
  </r>
  <r>
    <s v="Credit"/>
    <d v="2021-09-17T00:00:00"/>
    <s v="Ground"/>
    <n v="5"/>
    <m/>
    <n v="-5"/>
    <s v="Coffee"/>
    <s v="Dining Out"/>
    <x v="1"/>
    <s v="Sep"/>
  </r>
  <r>
    <s v="Credit"/>
    <d v="2021-09-18T00:00:00"/>
    <s v="Ground"/>
    <n v="5"/>
    <m/>
    <n v="-5"/>
    <s v="Coffee"/>
    <s v="Dining Out"/>
    <x v="1"/>
    <s v="Sep"/>
  </r>
  <r>
    <s v="Checking"/>
    <d v="2021-09-18T00:00:00"/>
    <s v="Phone Co."/>
    <n v="40"/>
    <m/>
    <n v="-40"/>
    <s v="Phone"/>
    <s v="Living Expenses"/>
    <x v="1"/>
    <s v="Sep"/>
  </r>
  <r>
    <s v="Credit"/>
    <d v="2021-09-19T00:00:00"/>
    <s v="Sam's Gifts"/>
    <n v="53"/>
    <m/>
    <n v="-53"/>
    <s v="Gifts"/>
    <s v="Discretionary"/>
    <x v="1"/>
    <s v="Sep"/>
  </r>
  <r>
    <s v="Credit"/>
    <d v="2021-09-19T00:00:00"/>
    <s v="Streaming Co."/>
    <n v="35"/>
    <m/>
    <n v="-35"/>
    <s v="Entertainment"/>
    <s v="Discretionary"/>
    <x v="1"/>
    <s v="Sep"/>
  </r>
  <r>
    <s v="Credit"/>
    <d v="2021-09-19T00:00:00"/>
    <s v="Ground"/>
    <n v="5"/>
    <m/>
    <n v="-5"/>
    <s v="Coffee"/>
    <s v="Dining Out"/>
    <x v="1"/>
    <s v="Sep"/>
  </r>
  <r>
    <s v="Credit"/>
    <d v="2021-09-20T00:00:00"/>
    <s v="Ground"/>
    <n v="5"/>
    <m/>
    <n v="-5"/>
    <s v="Coffee"/>
    <s v="Dining Out"/>
    <x v="1"/>
    <s v="Sep"/>
  </r>
  <r>
    <s v="Credit"/>
    <d v="2021-09-21T00:00:00"/>
    <s v="Ground"/>
    <n v="5"/>
    <m/>
    <n v="-5"/>
    <s v="Coffee"/>
    <s v="Dining Out"/>
    <x v="1"/>
    <s v="Sep"/>
  </r>
  <r>
    <s v="Credit"/>
    <d v="2021-09-21T00:00:00"/>
    <s v="Green's"/>
    <n v="177.9"/>
    <m/>
    <n v="-177.9"/>
    <s v="Groceries"/>
    <s v="Living Expenses"/>
    <x v="1"/>
    <s v="Sep"/>
  </r>
  <r>
    <s v="Credit"/>
    <d v="2021-09-22T00:00:00"/>
    <s v="Pizza Pomodoro"/>
    <n v="45.300000000000004"/>
    <m/>
    <n v="-45.300000000000004"/>
    <s v="Restaurant"/>
    <s v="Dining Out"/>
    <x v="1"/>
    <s v="Sep"/>
  </r>
  <r>
    <s v="Credit"/>
    <d v="2021-09-23T00:00:00"/>
    <s v="Golden Arches"/>
    <n v="20.099999999999998"/>
    <m/>
    <n v="-20.099999999999998"/>
    <s v="Restaurant"/>
    <s v="Dining Out"/>
    <x v="1"/>
    <s v="Sep"/>
  </r>
  <r>
    <s v="Checking"/>
    <d v="2021-09-24T00:00:00"/>
    <s v="Worldvision"/>
    <n v="55"/>
    <m/>
    <n v="-55"/>
    <s v="Donation"/>
    <s v="Charity"/>
    <x v="1"/>
    <s v="Sep"/>
  </r>
  <r>
    <s v="Credit"/>
    <d v="2021-09-24T00:00:00"/>
    <s v="Fuel. Co"/>
    <n v="70.600000000000023"/>
    <m/>
    <n v="-70.600000000000023"/>
    <s v="MV Fuel"/>
    <s v="Transport"/>
    <x v="1"/>
    <s v="Sep"/>
  </r>
  <r>
    <s v="Credit"/>
    <d v="2021-09-24T00:00:00"/>
    <s v="Ground"/>
    <n v="5"/>
    <m/>
    <n v="-5"/>
    <s v="Coffee"/>
    <s v="Dining Out"/>
    <x v="1"/>
    <s v="Sep"/>
  </r>
  <r>
    <s v="Credit"/>
    <d v="2021-09-25T00:00:00"/>
    <s v="Ground"/>
    <n v="5"/>
    <m/>
    <n v="-5"/>
    <s v="Coffee"/>
    <s v="Dining Out"/>
    <x v="1"/>
    <s v="Sep"/>
  </r>
  <r>
    <s v="Credit"/>
    <d v="2021-09-26T00:00:00"/>
    <s v="Ground"/>
    <n v="5"/>
    <m/>
    <n v="-5"/>
    <s v="Coffee"/>
    <s v="Dining Out"/>
    <x v="1"/>
    <s v="Sep"/>
  </r>
  <r>
    <s v="Credit"/>
    <d v="2021-09-27T00:00:00"/>
    <s v="Ground"/>
    <n v="5"/>
    <m/>
    <n v="-5"/>
    <s v="Coffee"/>
    <s v="Dining Out"/>
    <x v="1"/>
    <s v="Sep"/>
  </r>
  <r>
    <s v="Credit"/>
    <d v="2021-09-28T00:00:00"/>
    <s v="Ground"/>
    <n v="5"/>
    <m/>
    <n v="-5"/>
    <s v="Coffee"/>
    <s v="Dining Out"/>
    <x v="1"/>
    <s v="Sep"/>
  </r>
  <r>
    <s v="Credit"/>
    <d v="2021-09-28T00:00:00"/>
    <s v="Green's"/>
    <n v="223"/>
    <m/>
    <n v="-223"/>
    <s v="Groceries"/>
    <s v="Living Expenses"/>
    <x v="1"/>
    <s v="Sep"/>
  </r>
  <r>
    <s v="Credit"/>
    <d v="2021-09-29T00:00:00"/>
    <s v="Ted's Trainers"/>
    <n v="132.9"/>
    <m/>
    <n v="-132.9"/>
    <s v="Clothes"/>
    <s v="Discretionary"/>
    <x v="1"/>
    <s v="Sep"/>
  </r>
  <r>
    <s v="Credit"/>
    <d v="2021-09-29T00:00:00"/>
    <s v="Global Fashion"/>
    <n v="175"/>
    <m/>
    <n v="-175"/>
    <s v="Clothes"/>
    <s v="Discretionary"/>
    <x v="1"/>
    <s v="Sep"/>
  </r>
  <r>
    <s v="Credit"/>
    <d v="2021-09-30T00:00:00"/>
    <s v="Fashionistas"/>
    <n v="153.39999999999998"/>
    <m/>
    <n v="-153.39999999999998"/>
    <s v="Clothes"/>
    <s v="Discretionary"/>
    <x v="1"/>
    <s v="Sep"/>
  </r>
  <r>
    <s v="Credit"/>
    <d v="2021-09-30T00:00:00"/>
    <s v="Taxi Co."/>
    <n v="31.200000000000003"/>
    <m/>
    <n v="-31.200000000000003"/>
    <s v="Taxi"/>
    <s v="Transport"/>
    <x v="1"/>
    <s v="Sep"/>
  </r>
  <r>
    <s v="Credit"/>
    <d v="2021-09-30T00:00:00"/>
    <s v="Foodary"/>
    <n v="15"/>
    <m/>
    <n v="-15"/>
    <s v="Restaurant"/>
    <s v="Dining Out"/>
    <x v="1"/>
    <s v="Sep"/>
  </r>
  <r>
    <s v="Credit"/>
    <d v="2021-10-01T00:00:00"/>
    <s v="Ground"/>
    <n v="5"/>
    <m/>
    <n v="-5"/>
    <s v="Coffee"/>
    <s v="Dining Out"/>
    <x v="1"/>
    <s v="Oct"/>
  </r>
  <r>
    <s v="Credit"/>
    <d v="2021-10-03T00:00:00"/>
    <s v="Ground"/>
    <n v="5"/>
    <m/>
    <n v="-5"/>
    <s v="Coffee"/>
    <s v="Dining Out"/>
    <x v="1"/>
    <s v="Oct"/>
  </r>
  <r>
    <s v="Checking"/>
    <d v="2021-10-03T00:00:00"/>
    <s v="ACME Pty Ltd"/>
    <s v="Reset"/>
    <n v="4000"/>
    <n v="4000"/>
    <s v="Salary"/>
    <s v="Salary"/>
    <x v="0"/>
    <s v="Oct"/>
  </r>
  <r>
    <s v="Credit"/>
    <d v="2021-10-04T00:00:00"/>
    <s v="Ground"/>
    <n v="5"/>
    <m/>
    <n v="-5"/>
    <s v="Coffee"/>
    <s v="Dining Out"/>
    <x v="1"/>
    <s v="Oct"/>
  </r>
  <r>
    <s v="Checking"/>
    <d v="2021-10-06T00:00:00"/>
    <s v="Estate Mgt."/>
    <n v="900"/>
    <m/>
    <n v="-900"/>
    <s v="Rent"/>
    <s v="Living Expenses"/>
    <x v="1"/>
    <s v="Oct"/>
  </r>
  <r>
    <s v="Checking"/>
    <d v="2021-10-06T00:00:00"/>
    <s v="Finance Co."/>
    <n v="150"/>
    <m/>
    <n v="-150"/>
    <s v="Entertainment"/>
    <s v="Transport"/>
    <x v="1"/>
    <s v="Oct"/>
  </r>
  <r>
    <s v="Credit"/>
    <d v="2021-10-06T00:00:00"/>
    <s v="Ground"/>
    <n v="5"/>
    <m/>
    <n v="-5"/>
    <s v="Coffee"/>
    <s v="Dining Out"/>
    <x v="1"/>
    <s v="Oct"/>
  </r>
  <r>
    <s v="Credit"/>
    <d v="2021-10-06T00:00:00"/>
    <s v="Ground"/>
    <n v="5"/>
    <m/>
    <n v="-5"/>
    <s v="Coffee"/>
    <s v="Dining Out"/>
    <x v="1"/>
    <s v="Oct"/>
  </r>
  <r>
    <s v="Credit"/>
    <d v="2021-10-07T00:00:00"/>
    <s v="Ground"/>
    <n v="5"/>
    <m/>
    <n v="-5"/>
    <s v="Coffee"/>
    <s v="Dining Out"/>
    <x v="1"/>
    <s v="Oct"/>
  </r>
  <r>
    <s v="Credit"/>
    <d v="2021-10-08T00:00:00"/>
    <s v="Ground"/>
    <n v="5"/>
    <m/>
    <n v="-5"/>
    <s v="Coffee"/>
    <s v="Dining Out"/>
    <x v="1"/>
    <s v="Oct"/>
  </r>
  <r>
    <s v="Credit"/>
    <d v="2021-10-08T00:00:00"/>
    <s v="Green's"/>
    <n v="105"/>
    <m/>
    <n v="-105"/>
    <s v="Groceries"/>
    <s v="Living Expenses"/>
    <x v="1"/>
    <s v="Oct"/>
  </r>
  <r>
    <s v="Checking"/>
    <d v="2021-10-11T00:00:00"/>
    <s v="Elec. Co."/>
    <n v="59"/>
    <m/>
    <n v="-59"/>
    <s v="Gas/Electrics"/>
    <s v="Living Expenses"/>
    <x v="1"/>
    <s v="Oct"/>
  </r>
  <r>
    <s v="Credit"/>
    <d v="2021-10-11T00:00:00"/>
    <s v="Ground"/>
    <n v="5"/>
    <m/>
    <n v="-5"/>
    <s v="Coffee"/>
    <s v="Dining Out"/>
    <x v="1"/>
    <s v="Oct"/>
  </r>
  <r>
    <s v="Credit"/>
    <d v="2021-10-12T00:00:00"/>
    <s v="Ground"/>
    <n v="5"/>
    <m/>
    <n v="-5"/>
    <s v="Coffee"/>
    <s v="Dining Out"/>
    <x v="1"/>
    <s v="Oct"/>
  </r>
  <r>
    <s v="Credit"/>
    <d v="2021-10-13T00:00:00"/>
    <s v="Fuel. Co"/>
    <n v="86.399999999999977"/>
    <m/>
    <n v="-86.399999999999977"/>
    <s v="MV Fuel"/>
    <s v="Transport"/>
    <x v="1"/>
    <s v="Oct"/>
  </r>
  <r>
    <s v="Credit"/>
    <d v="2021-10-13T00:00:00"/>
    <s v="Ground"/>
    <n v="5"/>
    <m/>
    <n v="-5"/>
    <s v="Coffee"/>
    <s v="Dining Out"/>
    <x v="1"/>
    <s v="Oct"/>
  </r>
  <r>
    <s v="Credit"/>
    <d v="2021-10-14T00:00:00"/>
    <s v="Ground"/>
    <n v="5"/>
    <m/>
    <n v="-5"/>
    <s v="Coffee"/>
    <s v="Dining Out"/>
    <x v="1"/>
    <s v="Oct"/>
  </r>
  <r>
    <s v="Credit"/>
    <d v="2021-10-15T00:00:00"/>
    <s v="Green's"/>
    <n v="143.9"/>
    <m/>
    <n v="-143.9"/>
    <s v="Groceries"/>
    <s v="Living Expenses"/>
    <x v="1"/>
    <s v="Oct"/>
  </r>
  <r>
    <s v="Credit"/>
    <d v="2021-10-15T00:00:00"/>
    <s v="Ground"/>
    <n v="5"/>
    <m/>
    <n v="-5"/>
    <s v="Coffee"/>
    <s v="Dining Out"/>
    <x v="1"/>
    <s v="Oct"/>
  </r>
  <r>
    <s v="Credit"/>
    <d v="2021-10-16T00:00:00"/>
    <s v="Ground"/>
    <n v="5"/>
    <m/>
    <n v="-5"/>
    <s v="Coffee"/>
    <s v="Dining Out"/>
    <x v="1"/>
    <s v="Oct"/>
  </r>
  <r>
    <s v="Credit"/>
    <d v="2021-10-16T00:00:00"/>
    <s v="Event Cinemas"/>
    <n v="48.8"/>
    <m/>
    <n v="-48.8"/>
    <s v="Entertainment"/>
    <s v="Discretionary"/>
    <x v="1"/>
    <s v="Oct"/>
  </r>
  <r>
    <s v="Credit"/>
    <d v="2021-10-16T00:00:00"/>
    <s v="Fashionistas"/>
    <n v="106.70000000000002"/>
    <m/>
    <n v="-106.70000000000002"/>
    <s v="Clothes"/>
    <s v="Discretionary"/>
    <x v="1"/>
    <s v="Oct"/>
  </r>
  <r>
    <s v="Credit"/>
    <d v="2021-10-16T00:00:00"/>
    <s v="Joe's Grill"/>
    <n v="61.1"/>
    <m/>
    <n v="-61.1"/>
    <s v="Restaurant"/>
    <s v="Dining Out"/>
    <x v="1"/>
    <s v="Oct"/>
  </r>
  <r>
    <s v="Credit"/>
    <d v="2021-10-17T00:00:00"/>
    <s v="Taxi Co."/>
    <n v="37.200000000000003"/>
    <m/>
    <n v="-37.200000000000003"/>
    <s v="Taxi"/>
    <s v="Transport"/>
    <x v="1"/>
    <s v="Oct"/>
  </r>
  <r>
    <s v="Checking"/>
    <d v="2021-10-18T00:00:00"/>
    <s v="Muscle Beach"/>
    <n v="30"/>
    <m/>
    <n v="-30"/>
    <s v="Gym"/>
    <s v="Discretionary"/>
    <x v="1"/>
    <s v="Oct"/>
  </r>
  <r>
    <s v="Credit"/>
    <d v="2021-10-18T00:00:00"/>
    <s v="Ground"/>
    <n v="5"/>
    <m/>
    <n v="-5"/>
    <s v="Coffee"/>
    <s v="Dining Out"/>
    <x v="1"/>
    <s v="Oct"/>
  </r>
  <r>
    <s v="Credit"/>
    <d v="2021-10-19T00:00:00"/>
    <s v="Ground"/>
    <n v="5"/>
    <m/>
    <n v="-5"/>
    <s v="Coffee"/>
    <s v="Dining Out"/>
    <x v="1"/>
    <s v="Oct"/>
  </r>
  <r>
    <s v="Checking"/>
    <d v="2021-10-19T00:00:00"/>
    <s v="Village Medical"/>
    <n v="75"/>
    <m/>
    <n v="-75"/>
    <s v="Doctor"/>
    <s v="Medical"/>
    <x v="1"/>
    <s v="Oct"/>
  </r>
  <r>
    <s v="Checking"/>
    <d v="2021-10-19T00:00:00"/>
    <s v="Phone Co."/>
    <n v="40"/>
    <m/>
    <n v="-40"/>
    <s v="Phone"/>
    <s v="Living Expenses"/>
    <x v="1"/>
    <s v="Oct"/>
  </r>
  <r>
    <s v="Credit"/>
    <d v="2021-10-20T00:00:00"/>
    <s v="Sam's Gifts"/>
    <n v="54.1"/>
    <m/>
    <n v="-54.1"/>
    <s v="Gifts"/>
    <s v="Discretionary"/>
    <x v="1"/>
    <s v="Oct"/>
  </r>
  <r>
    <s v="Credit"/>
    <d v="2021-10-20T00:00:00"/>
    <s v="Streaming Co."/>
    <n v="35"/>
    <m/>
    <n v="-35"/>
    <s v="Entertainment"/>
    <s v="Discretionary"/>
    <x v="1"/>
    <s v="Oct"/>
  </r>
  <r>
    <s v="Credit"/>
    <d v="2021-10-20T00:00:00"/>
    <s v="Ground"/>
    <n v="5"/>
    <m/>
    <n v="-5"/>
    <s v="Coffee"/>
    <s v="Dining Out"/>
    <x v="1"/>
    <s v="Oct"/>
  </r>
  <r>
    <s v="Credit"/>
    <d v="2021-10-21T00:00:00"/>
    <s v="Ground"/>
    <n v="5"/>
    <m/>
    <n v="-5"/>
    <s v="Coffee"/>
    <s v="Dining Out"/>
    <x v="1"/>
    <s v="Oct"/>
  </r>
  <r>
    <s v="Credit"/>
    <d v="2021-10-22T00:00:00"/>
    <s v="Ground"/>
    <n v="5"/>
    <m/>
    <n v="-5"/>
    <s v="Coffee"/>
    <s v="Dining Out"/>
    <x v="1"/>
    <s v="Oct"/>
  </r>
  <r>
    <s v="Credit"/>
    <d v="2021-10-22T00:00:00"/>
    <s v="Green's"/>
    <n v="178.9"/>
    <m/>
    <n v="-178.9"/>
    <s v="Groceries"/>
    <s v="Living Expenses"/>
    <x v="1"/>
    <s v="Oct"/>
  </r>
  <r>
    <s v="Credit"/>
    <d v="2021-10-23T00:00:00"/>
    <s v="Pizza Pomodoro"/>
    <n v="46.2"/>
    <m/>
    <n v="-46.2"/>
    <s v="Restaurant"/>
    <s v="Dining Out"/>
    <x v="1"/>
    <s v="Oct"/>
  </r>
  <r>
    <s v="Credit"/>
    <d v="2021-10-24T00:00:00"/>
    <s v="Golden Arches"/>
    <n v="21.099999999999998"/>
    <m/>
    <n v="-21.099999999999998"/>
    <s v="Restaurant"/>
    <s v="Dining Out"/>
    <x v="1"/>
    <s v="Oct"/>
  </r>
  <r>
    <s v="Checking"/>
    <d v="2021-10-25T00:00:00"/>
    <s v="Worldvision"/>
    <n v="55"/>
    <m/>
    <n v="-55"/>
    <s v="Donation"/>
    <s v="Charity"/>
    <x v="1"/>
    <s v="Oct"/>
  </r>
  <r>
    <s v="Credit"/>
    <d v="2021-10-25T00:00:00"/>
    <s v="Fuel. Co"/>
    <n v="71.500000000000028"/>
    <m/>
    <n v="-71.500000000000028"/>
    <s v="MV Fuel"/>
    <s v="Transport"/>
    <x v="1"/>
    <s v="Oct"/>
  </r>
  <r>
    <s v="Credit"/>
    <d v="2021-10-25T00:00:00"/>
    <s v="Ground"/>
    <n v="5"/>
    <m/>
    <n v="-5"/>
    <s v="Coffee"/>
    <s v="Dining Out"/>
    <x v="1"/>
    <s v="Oct"/>
  </r>
  <r>
    <s v="Credit"/>
    <d v="2021-10-26T00:00:00"/>
    <s v="Ground"/>
    <n v="5"/>
    <m/>
    <n v="-5"/>
    <s v="Coffee"/>
    <s v="Dining Out"/>
    <x v="1"/>
    <s v="Oct"/>
  </r>
  <r>
    <s v="Credit"/>
    <d v="2021-10-27T00:00:00"/>
    <s v="Ground"/>
    <n v="5"/>
    <m/>
    <n v="-5"/>
    <s v="Coffee"/>
    <s v="Dining Out"/>
    <x v="1"/>
    <s v="Oct"/>
  </r>
  <r>
    <s v="Credit"/>
    <d v="2021-10-28T00:00:00"/>
    <s v="Ground"/>
    <n v="5"/>
    <m/>
    <n v="-5"/>
    <s v="Coffee"/>
    <s v="Dining Out"/>
    <x v="1"/>
    <s v="Oct"/>
  </r>
  <r>
    <s v="Credit"/>
    <d v="2021-10-29T00:00:00"/>
    <s v="Ground"/>
    <n v="5"/>
    <m/>
    <n v="-5"/>
    <s v="Coffee"/>
    <s v="Dining Out"/>
    <x v="1"/>
    <s v="Oct"/>
  </r>
  <r>
    <s v="Credit"/>
    <d v="2021-10-29T00:00:00"/>
    <s v="Green's"/>
    <n v="189"/>
    <m/>
    <n v="-189"/>
    <s v="Groceries"/>
    <s v="Living Expenses"/>
    <x v="1"/>
    <s v="Oct"/>
  </r>
  <r>
    <s v="Credit"/>
    <d v="2021-10-30T00:00:00"/>
    <s v="Ted's Trainers"/>
    <n v="133.80000000000001"/>
    <m/>
    <n v="-133.80000000000001"/>
    <s v="Clothes"/>
    <s v="Discretionary"/>
    <x v="1"/>
    <s v="Oct"/>
  </r>
  <r>
    <s v="Credit"/>
    <d v="2021-10-30T00:00:00"/>
    <s v="Ticketek"/>
    <n v="184.39999999999998"/>
    <m/>
    <n v="-184.39999999999998"/>
    <s v="Entertainment"/>
    <s v="Discretionary"/>
    <x v="1"/>
    <s v="Oct"/>
  </r>
  <r>
    <s v="Credit"/>
    <d v="2021-10-31T00:00:00"/>
    <s v="Fashionistas"/>
    <n v="154.49999999999997"/>
    <m/>
    <n v="-154.49999999999997"/>
    <s v="Clothes"/>
    <s v="Discretionary"/>
    <x v="1"/>
    <s v="Oct"/>
  </r>
  <r>
    <s v="Credit"/>
    <d v="2021-10-31T00:00:00"/>
    <s v="Taxi Co."/>
    <n v="32.1"/>
    <m/>
    <n v="-32.1"/>
    <s v="Taxi"/>
    <s v="Transport"/>
    <x v="1"/>
    <s v="Oct"/>
  </r>
  <r>
    <s v="Credit"/>
    <d v="2021-10-31T00:00:00"/>
    <s v="Foodary"/>
    <n v="15"/>
    <m/>
    <n v="-15"/>
    <s v="Restaurant"/>
    <s v="Dining Out"/>
    <x v="1"/>
    <s v="Oct"/>
  </r>
  <r>
    <s v="Credit"/>
    <d v="2021-11-01T00:00:00"/>
    <s v="Ground"/>
    <n v="5"/>
    <m/>
    <n v="-5"/>
    <s v="Coffee"/>
    <s v="Dining Out"/>
    <x v="1"/>
    <s v="Nov"/>
  </r>
  <r>
    <s v="Credit"/>
    <d v="2021-11-03T00:00:00"/>
    <s v="Ground"/>
    <n v="5"/>
    <m/>
    <n v="-5"/>
    <s v="Coffee"/>
    <s v="Dining Out"/>
    <x v="1"/>
    <s v="Nov"/>
  </r>
  <r>
    <s v="Checking"/>
    <d v="2021-11-03T00:00:00"/>
    <s v="ACME Pty Ltd"/>
    <s v="Reset"/>
    <n v="4000"/>
    <n v="4000"/>
    <s v="Salary"/>
    <s v="Salary"/>
    <x v="0"/>
    <s v="Nov"/>
  </r>
  <r>
    <s v="Credit"/>
    <d v="2021-11-04T00:00:00"/>
    <s v="Ground"/>
    <n v="5"/>
    <m/>
    <n v="-5"/>
    <s v="Coffee"/>
    <s v="Dining Out"/>
    <x v="1"/>
    <s v="Nov"/>
  </r>
  <r>
    <s v="Checking"/>
    <d v="2021-11-06T00:00:00"/>
    <s v="Estate Mgt."/>
    <n v="927"/>
    <m/>
    <n v="-927"/>
    <s v="Rent"/>
    <s v="Living Expenses"/>
    <x v="1"/>
    <s v="Nov"/>
  </r>
  <r>
    <s v="Checking"/>
    <d v="2021-11-06T00:00:00"/>
    <s v="Finance Co."/>
    <n v="150"/>
    <m/>
    <n v="-150"/>
    <s v="Entertainment"/>
    <s v="Transport"/>
    <x v="1"/>
    <s v="Nov"/>
  </r>
  <r>
    <s v="Credit"/>
    <d v="2021-11-06T00:00:00"/>
    <s v="Ground"/>
    <n v="5"/>
    <m/>
    <n v="-5"/>
    <s v="Coffee"/>
    <s v="Dining Out"/>
    <x v="1"/>
    <s v="Nov"/>
  </r>
  <r>
    <s v="Credit"/>
    <d v="2021-11-06T00:00:00"/>
    <s v="Ground"/>
    <n v="5"/>
    <m/>
    <n v="-5"/>
    <s v="Coffee"/>
    <s v="Dining Out"/>
    <x v="1"/>
    <s v="Nov"/>
  </r>
  <r>
    <s v="Credit"/>
    <d v="2021-11-07T00:00:00"/>
    <s v="Ground"/>
    <n v="5"/>
    <m/>
    <n v="-5"/>
    <s v="Coffee"/>
    <s v="Dining Out"/>
    <x v="1"/>
    <s v="Nov"/>
  </r>
  <r>
    <s v="Credit"/>
    <d v="2021-11-08T00:00:00"/>
    <s v="Ground"/>
    <n v="5"/>
    <m/>
    <n v="-5"/>
    <s v="Coffee"/>
    <s v="Dining Out"/>
    <x v="1"/>
    <s v="Nov"/>
  </r>
  <r>
    <s v="Credit"/>
    <d v="2021-11-08T00:00:00"/>
    <s v="Green's"/>
    <n v="160"/>
    <m/>
    <n v="-160"/>
    <s v="Groceries"/>
    <s v="Living Expenses"/>
    <x v="1"/>
    <s v="Nov"/>
  </r>
  <r>
    <s v="Checking"/>
    <d v="2021-11-11T00:00:00"/>
    <s v="Elec. Co."/>
    <n v="49"/>
    <m/>
    <n v="-49"/>
    <s v="Gas/Electrics"/>
    <s v="Living Expenses"/>
    <x v="1"/>
    <s v="Nov"/>
  </r>
  <r>
    <s v="Credit"/>
    <d v="2021-11-11T00:00:00"/>
    <s v="Ground"/>
    <n v="5"/>
    <m/>
    <n v="-5"/>
    <s v="Coffee"/>
    <s v="Dining Out"/>
    <x v="1"/>
    <s v="Nov"/>
  </r>
  <r>
    <s v="Credit"/>
    <d v="2021-11-12T00:00:00"/>
    <s v="Ground"/>
    <n v="5"/>
    <m/>
    <n v="-5"/>
    <s v="Coffee"/>
    <s v="Dining Out"/>
    <x v="1"/>
    <s v="Nov"/>
  </r>
  <r>
    <s v="Credit"/>
    <d v="2021-11-13T00:00:00"/>
    <s v="Fuel. Co"/>
    <n v="94"/>
    <m/>
    <n v="-94"/>
    <s v="MV Fuel"/>
    <s v="Transport"/>
    <x v="1"/>
    <s v="Nov"/>
  </r>
  <r>
    <s v="Credit"/>
    <d v="2021-11-13T00:00:00"/>
    <s v="Ground"/>
    <n v="5"/>
    <m/>
    <n v="-5"/>
    <s v="Coffee"/>
    <s v="Dining Out"/>
    <x v="1"/>
    <s v="Nov"/>
  </r>
  <r>
    <s v="Credit"/>
    <d v="2021-11-14T00:00:00"/>
    <s v="Ground"/>
    <n v="5"/>
    <m/>
    <n v="-5"/>
    <s v="Coffee"/>
    <s v="Dining Out"/>
    <x v="1"/>
    <s v="Nov"/>
  </r>
  <r>
    <s v="Credit"/>
    <d v="2021-11-15T00:00:00"/>
    <s v="Green's"/>
    <n v="133"/>
    <m/>
    <n v="-133"/>
    <s v="Groceries"/>
    <s v="Living Expenses"/>
    <x v="1"/>
    <s v="Nov"/>
  </r>
  <r>
    <s v="Credit"/>
    <d v="2021-11-15T00:00:00"/>
    <s v="Ground"/>
    <n v="5"/>
    <m/>
    <n v="-5"/>
    <s v="Coffee"/>
    <s v="Dining Out"/>
    <x v="1"/>
    <s v="Nov"/>
  </r>
  <r>
    <s v="Credit"/>
    <d v="2021-11-16T00:00:00"/>
    <s v="Ground"/>
    <n v="5"/>
    <m/>
    <n v="-5"/>
    <s v="Coffee"/>
    <s v="Dining Out"/>
    <x v="1"/>
    <s v="Nov"/>
  </r>
  <r>
    <s v="Credit"/>
    <d v="2021-11-16T00:00:00"/>
    <s v="Event Cinemas"/>
    <n v="36"/>
    <m/>
    <n v="-36"/>
    <s v="Entertainment"/>
    <s v="Discretionary"/>
    <x v="1"/>
    <s v="Nov"/>
  </r>
  <r>
    <s v="Credit"/>
    <d v="2021-11-16T00:00:00"/>
    <s v="Fashionistas"/>
    <n v="74"/>
    <m/>
    <n v="-74"/>
    <s v="Clothes"/>
    <s v="Discretionary"/>
    <x v="1"/>
    <s v="Nov"/>
  </r>
  <r>
    <s v="Credit"/>
    <d v="2021-11-16T00:00:00"/>
    <s v="Joe's Grill"/>
    <n v="72"/>
    <m/>
    <n v="-72"/>
    <s v="Restaurant"/>
    <s v="Dining Out"/>
    <x v="1"/>
    <s v="Nov"/>
  </r>
  <r>
    <s v="Credit"/>
    <d v="2021-11-17T00:00:00"/>
    <s v="Taxi Co."/>
    <n v="28"/>
    <m/>
    <n v="-28"/>
    <s v="Taxi"/>
    <s v="Transport"/>
    <x v="1"/>
    <s v="Nov"/>
  </r>
  <r>
    <s v="Checking"/>
    <d v="2021-11-18T00:00:00"/>
    <s v="Muscle Beach"/>
    <n v="30"/>
    <m/>
    <n v="-30"/>
    <s v="Gym"/>
    <s v="Discretionary"/>
    <x v="1"/>
    <s v="Nov"/>
  </r>
  <r>
    <s v="Credit"/>
    <d v="2021-11-18T00:00:00"/>
    <s v="Ground"/>
    <n v="5"/>
    <m/>
    <n v="-5"/>
    <s v="Coffee"/>
    <s v="Dining Out"/>
    <x v="1"/>
    <s v="Nov"/>
  </r>
  <r>
    <s v="Credit"/>
    <d v="2021-11-19T00:00:00"/>
    <s v="Ground"/>
    <n v="5"/>
    <m/>
    <n v="-5"/>
    <s v="Coffee"/>
    <s v="Dining Out"/>
    <x v="1"/>
    <s v="Nov"/>
  </r>
  <r>
    <s v="Checking"/>
    <d v="2021-11-19T00:00:00"/>
    <s v="Phone Co."/>
    <n v="40"/>
    <m/>
    <n v="-40"/>
    <s v="Phone"/>
    <s v="Living Expenses"/>
    <x v="1"/>
    <s v="Nov"/>
  </r>
  <r>
    <s v="Credit"/>
    <d v="2021-11-20T00:00:00"/>
    <s v="Streaming Co."/>
    <n v="35"/>
    <m/>
    <n v="-35"/>
    <s v="Entertainment"/>
    <s v="Discretionary"/>
    <x v="1"/>
    <s v="Nov"/>
  </r>
  <r>
    <s v="Credit"/>
    <d v="2021-11-20T00:00:00"/>
    <s v="Ground"/>
    <n v="5"/>
    <m/>
    <n v="-5"/>
    <s v="Coffee"/>
    <s v="Dining Out"/>
    <x v="1"/>
    <s v="Nov"/>
  </r>
  <r>
    <s v="Credit"/>
    <d v="2021-11-21T00:00:00"/>
    <s v="Ground"/>
    <n v="5"/>
    <m/>
    <n v="-5"/>
    <s v="Coffee"/>
    <s v="Dining Out"/>
    <x v="1"/>
    <s v="Nov"/>
  </r>
  <r>
    <s v="Credit"/>
    <d v="2021-11-22T00:00:00"/>
    <s v="Ground"/>
    <n v="5"/>
    <m/>
    <n v="-5"/>
    <s v="Coffee"/>
    <s v="Dining Out"/>
    <x v="1"/>
    <s v="Nov"/>
  </r>
  <r>
    <s v="Credit"/>
    <d v="2021-11-22T00:00:00"/>
    <s v="Green's"/>
    <n v="214"/>
    <m/>
    <n v="-214"/>
    <s v="Groceries"/>
    <s v="Living Expenses"/>
    <x v="1"/>
    <s v="Nov"/>
  </r>
  <r>
    <s v="Credit"/>
    <d v="2021-11-23T00:00:00"/>
    <s v="Pizza Pomodoro"/>
    <n v="59"/>
    <m/>
    <n v="-59"/>
    <s v="Restaurant"/>
    <s v="Dining Out"/>
    <x v="1"/>
    <s v="Nov"/>
  </r>
  <r>
    <s v="Credit"/>
    <d v="2021-11-24T00:00:00"/>
    <s v="Golden Arches"/>
    <n v="13"/>
    <m/>
    <n v="-13"/>
    <s v="Restaurant"/>
    <s v="Dining Out"/>
    <x v="1"/>
    <s v="Nov"/>
  </r>
  <r>
    <s v="Checking"/>
    <d v="2021-11-25T00:00:00"/>
    <s v="Worldvision"/>
    <n v="55"/>
    <m/>
    <n v="-55"/>
    <s v="Donation"/>
    <s v="Charity"/>
    <x v="1"/>
    <s v="Nov"/>
  </r>
  <r>
    <s v="Credit"/>
    <d v="2021-11-25T00:00:00"/>
    <s v="Fuel. Co"/>
    <n v="69"/>
    <m/>
    <n v="-69"/>
    <s v="MV Fuel"/>
    <s v="Transport"/>
    <x v="1"/>
    <s v="Nov"/>
  </r>
  <r>
    <s v="Credit"/>
    <d v="2021-11-25T00:00:00"/>
    <s v="Ground"/>
    <n v="5"/>
    <m/>
    <n v="-5"/>
    <s v="Coffee"/>
    <s v="Dining Out"/>
    <x v="1"/>
    <s v="Nov"/>
  </r>
  <r>
    <s v="Credit"/>
    <d v="2021-11-26T00:00:00"/>
    <s v="Ground"/>
    <n v="5"/>
    <m/>
    <n v="-5"/>
    <s v="Coffee"/>
    <s v="Dining Out"/>
    <x v="1"/>
    <s v="Nov"/>
  </r>
  <r>
    <s v="Credit"/>
    <d v="2021-11-27T00:00:00"/>
    <s v="Ground"/>
    <n v="5"/>
    <m/>
    <n v="-5"/>
    <s v="Coffee"/>
    <s v="Dining Out"/>
    <x v="1"/>
    <s v="Nov"/>
  </r>
  <r>
    <s v="Credit"/>
    <d v="2021-11-28T00:00:00"/>
    <s v="Ground"/>
    <n v="5"/>
    <m/>
    <n v="-5"/>
    <s v="Coffee"/>
    <s v="Dining Out"/>
    <x v="1"/>
    <s v="Nov"/>
  </r>
  <r>
    <s v="Credit"/>
    <d v="2021-11-29T00:00:00"/>
    <s v="Ground"/>
    <n v="5"/>
    <m/>
    <n v="-5"/>
    <s v="Coffee"/>
    <s v="Dining Out"/>
    <x v="1"/>
    <s v="Nov"/>
  </r>
  <r>
    <s v="Credit"/>
    <d v="2021-11-29T00:00:00"/>
    <s v="Green's"/>
    <n v="210"/>
    <m/>
    <n v="-210"/>
    <s v="Groceries"/>
    <s v="Living Expenses"/>
    <x v="1"/>
    <s v="Nov"/>
  </r>
  <r>
    <s v="Credit"/>
    <d v="2021-11-30T00:00:00"/>
    <s v="Fashionistas"/>
    <n v="239"/>
    <m/>
    <n v="-239"/>
    <s v="Clothes"/>
    <s v="Discretionary"/>
    <x v="1"/>
    <s v="Nov"/>
  </r>
  <r>
    <s v="Credit"/>
    <d v="2021-11-30T00:00:00"/>
    <s v="Taxi Co."/>
    <n v="40"/>
    <m/>
    <n v="-40"/>
    <s v="Taxi"/>
    <s v="Transport"/>
    <x v="1"/>
    <s v="Nov"/>
  </r>
  <r>
    <s v="Credit"/>
    <d v="2021-11-30T00:00:00"/>
    <s v="Foodary"/>
    <n v="30"/>
    <m/>
    <n v="-30"/>
    <s v="Restaurant"/>
    <s v="Dining Out"/>
    <x v="1"/>
    <s v="Nov"/>
  </r>
  <r>
    <s v="Credit"/>
    <d v="2021-12-01T00:00:00"/>
    <s v="Ground"/>
    <n v="5"/>
    <m/>
    <n v="-5"/>
    <s v="Coffee"/>
    <s v="Dining Out"/>
    <x v="1"/>
    <s v="Dec"/>
  </r>
  <r>
    <s v="Credit"/>
    <d v="2021-12-02T00:00:00"/>
    <s v="Ground"/>
    <n v="5"/>
    <m/>
    <n v="-5"/>
    <s v="Coffee"/>
    <s v="Dining Out"/>
    <x v="1"/>
    <s v="Dec"/>
  </r>
  <r>
    <s v="Checking"/>
    <d v="2021-12-03T00:00:00"/>
    <s v="ACME Pty Ltd"/>
    <s v="Reset"/>
    <n v="4000"/>
    <n v="4000"/>
    <s v="Salary"/>
    <s v="Salary"/>
    <x v="0"/>
    <s v="Dec"/>
  </r>
  <r>
    <s v="Credit"/>
    <d v="2021-12-04T00:00:00"/>
    <s v="Ground"/>
    <n v="5"/>
    <m/>
    <n v="-5"/>
    <s v="Coffee"/>
    <s v="Dining Out"/>
    <x v="1"/>
    <s v="Dec"/>
  </r>
  <r>
    <s v="Checking"/>
    <d v="2021-12-05T00:00:00"/>
    <s v="Estate Mgt."/>
    <n v="927"/>
    <m/>
    <n v="-927"/>
    <s v="Rent"/>
    <s v="Living Expenses"/>
    <x v="1"/>
    <s v="Dec"/>
  </r>
  <r>
    <s v="Checking"/>
    <d v="2021-12-06T00:00:00"/>
    <s v="Finance Co."/>
    <n v="150"/>
    <m/>
    <n v="-150"/>
    <s v="Entertainment"/>
    <s v="Transport"/>
    <x v="1"/>
    <s v="Dec"/>
  </r>
  <r>
    <s v="Credit"/>
    <d v="2021-12-07T00:00:00"/>
    <s v="Ground"/>
    <n v="5"/>
    <m/>
    <n v="-5"/>
    <s v="Coffee"/>
    <s v="Dining Out"/>
    <x v="1"/>
    <s v="Dec"/>
  </r>
  <r>
    <s v="Credit"/>
    <d v="2021-12-08T00:00:00"/>
    <s v="Ground"/>
    <n v="5"/>
    <m/>
    <n v="-5"/>
    <s v="Coffee"/>
    <s v="Dining Out"/>
    <x v="1"/>
    <s v="Dec"/>
  </r>
  <r>
    <s v="Credit"/>
    <d v="2021-12-09T00:00:00"/>
    <s v="Ground"/>
    <n v="5"/>
    <m/>
    <n v="-5"/>
    <s v="Coffee"/>
    <s v="Dining Out"/>
    <x v="1"/>
    <s v="Dec"/>
  </r>
  <r>
    <s v="Credit"/>
    <d v="2021-12-10T00:00:00"/>
    <s v="Ground"/>
    <n v="5"/>
    <m/>
    <n v="-5"/>
    <s v="Coffee"/>
    <s v="Dining Out"/>
    <x v="1"/>
    <s v="Dec"/>
  </r>
  <r>
    <s v="Credit"/>
    <d v="2021-12-11T00:00:00"/>
    <s v="Green's"/>
    <n v="160"/>
    <m/>
    <n v="-160"/>
    <s v="Groceries"/>
    <s v="Living Expenses"/>
    <x v="1"/>
    <s v="Dec"/>
  </r>
  <r>
    <s v="Checking"/>
    <d v="2021-12-12T00:00:00"/>
    <s v="Elec. Co."/>
    <n v="49"/>
    <m/>
    <n v="-49"/>
    <s v="Gas/Electrics"/>
    <s v="Living Expenses"/>
    <x v="1"/>
    <s v="Dec"/>
  </r>
  <r>
    <s v="Credit"/>
    <d v="2021-12-13T00:00:00"/>
    <s v="Ground"/>
    <n v="5"/>
    <m/>
    <n v="-5"/>
    <s v="Coffee"/>
    <s v="Dining Out"/>
    <x v="1"/>
    <s v="Dec"/>
  </r>
  <r>
    <s v="Credit"/>
    <d v="2021-12-14T00:00:00"/>
    <s v="Ground"/>
    <n v="5"/>
    <m/>
    <n v="-5"/>
    <s v="Coffee"/>
    <s v="Dining Out"/>
    <x v="1"/>
    <s v="Dec"/>
  </r>
  <r>
    <s v="Credit"/>
    <d v="2021-12-15T00:00:00"/>
    <s v="Fuel. Co"/>
    <n v="94"/>
    <m/>
    <n v="-94"/>
    <s v="MV Fuel"/>
    <s v="Transport"/>
    <x v="1"/>
    <s v="Dec"/>
  </r>
  <r>
    <s v="Credit"/>
    <d v="2021-12-16T00:00:00"/>
    <s v="Ground"/>
    <n v="5"/>
    <m/>
    <n v="-5"/>
    <s v="Coffee"/>
    <s v="Dining Out"/>
    <x v="1"/>
    <s v="Dec"/>
  </r>
  <r>
    <s v="Credit"/>
    <d v="2021-12-17T00:00:00"/>
    <s v="Ground"/>
    <n v="5"/>
    <m/>
    <n v="-5"/>
    <s v="Coffee"/>
    <s v="Dining Out"/>
    <x v="1"/>
    <s v="Dec"/>
  </r>
  <r>
    <s v="Credit"/>
    <d v="2021-12-18T00:00:00"/>
    <s v="Green's"/>
    <n v="133"/>
    <m/>
    <n v="-133"/>
    <s v="Groceries"/>
    <s v="Living Expenses"/>
    <x v="1"/>
    <s v="Dec"/>
  </r>
  <r>
    <s v="Credit"/>
    <d v="2021-12-19T00:00:00"/>
    <s v="Ground"/>
    <n v="5"/>
    <m/>
    <n v="-5"/>
    <s v="Coffee"/>
    <s v="Dining Out"/>
    <x v="1"/>
    <s v="Dec"/>
  </r>
  <r>
    <s v="Credit"/>
    <d v="2021-12-20T00:00:00"/>
    <s v="Ground"/>
    <n v="5"/>
    <m/>
    <n v="-5"/>
    <s v="Coffee"/>
    <s v="Dining Out"/>
    <x v="1"/>
    <s v="Dec"/>
  </r>
  <r>
    <s v="Credit"/>
    <d v="2021-12-21T00:00:00"/>
    <s v="Event Cinemas"/>
    <n v="36"/>
    <m/>
    <n v="-36"/>
    <s v="Entertainment"/>
    <s v="Discretionary"/>
    <x v="1"/>
    <s v="Dec"/>
  </r>
  <r>
    <s v="Credit"/>
    <d v="2021-12-22T00:00:00"/>
    <s v="Fashionistas"/>
    <n v="74"/>
    <m/>
    <n v="-74"/>
    <s v="Clothes"/>
    <s v="Discretionary"/>
    <x v="1"/>
    <s v="Dec"/>
  </r>
  <r>
    <s v="Credit"/>
    <d v="2021-12-23T00:00:00"/>
    <s v="Joe's Grill"/>
    <n v="72"/>
    <m/>
    <n v="-72"/>
    <s v="Restaurant"/>
    <s v="Dining Out"/>
    <x v="1"/>
    <s v="Dec"/>
  </r>
  <r>
    <s v="Credit"/>
    <d v="2021-12-24T00:00:00"/>
    <s v="Taxi Co."/>
    <n v="28"/>
    <m/>
    <n v="-28"/>
    <s v="Taxi"/>
    <s v="Transport"/>
    <x v="1"/>
    <s v="Dec"/>
  </r>
  <r>
    <s v="Checking"/>
    <d v="2021-12-25T00:00:00"/>
    <s v="Muscle Beach"/>
    <n v="30"/>
    <m/>
    <n v="-30"/>
    <s v="Gym"/>
    <s v="Discretionary"/>
    <x v="1"/>
    <s v="Dec"/>
  </r>
  <r>
    <s v="Credit"/>
    <d v="2021-12-26T00:00:00"/>
    <s v="Ground"/>
    <n v="5"/>
    <m/>
    <n v="-5"/>
    <s v="Coffee"/>
    <s v="Dining Out"/>
    <x v="1"/>
    <s v="Dec"/>
  </r>
  <r>
    <s v="Credit"/>
    <d v="2021-12-27T00:00:00"/>
    <s v="Ground"/>
    <n v="5"/>
    <m/>
    <n v="-5"/>
    <s v="Coffee"/>
    <s v="Dining Out"/>
    <x v="1"/>
    <s v="Dec"/>
  </r>
  <r>
    <s v="Checking"/>
    <d v="2021-12-28T00:00:00"/>
    <s v="Phone Co."/>
    <n v="40"/>
    <m/>
    <n v="-40"/>
    <s v="Phone"/>
    <s v="Living Expenses"/>
    <x v="1"/>
    <s v="Dec"/>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2168C9C-26EF-42C5-87E8-305B3213496B}" name="PivotTable1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22:B37" firstHeaderRow="1" firstDataRow="1" firstDataCol="1"/>
  <pivotFields count="10">
    <pivotField showAll="0">
      <items count="3">
        <item x="0"/>
        <item x="1"/>
        <item t="default"/>
      </items>
    </pivotField>
    <pivotField numFmtId="14" showAll="0"/>
    <pivotField showAll="0"/>
    <pivotField dataField="1" showAll="0"/>
    <pivotField showAll="0"/>
    <pivotField showAll="0"/>
    <pivotField axis="axisRow" showAll="0">
      <items count="17">
        <item x="7"/>
        <item x="1"/>
        <item x="11"/>
        <item x="14"/>
        <item x="3"/>
        <item x="15"/>
        <item x="5"/>
        <item x="13"/>
        <item x="4"/>
        <item x="10"/>
        <item x="6"/>
        <item x="12"/>
        <item x="2"/>
        <item x="8"/>
        <item x="0"/>
        <item x="9"/>
        <item t="default"/>
      </items>
    </pivotField>
    <pivotField showAll="0">
      <items count="8">
        <item x="6"/>
        <item x="1"/>
        <item x="4"/>
        <item x="2"/>
        <item x="5"/>
        <item x="0"/>
        <item x="3"/>
        <item t="default"/>
      </items>
    </pivotField>
    <pivotField showAll="0">
      <items count="3">
        <item x="1"/>
        <item x="0"/>
        <item t="default"/>
      </items>
    </pivotField>
    <pivotField showAll="0">
      <items count="13">
        <item h="1" x="0"/>
        <item x="1"/>
        <item h="1" x="2"/>
        <item h="1" x="3"/>
        <item h="1" x="4"/>
        <item h="1" x="5"/>
        <item h="1" x="6"/>
        <item h="1" x="7"/>
        <item h="1" x="8"/>
        <item h="1" x="9"/>
        <item h="1" x="10"/>
        <item h="1" x="11"/>
        <item t="default"/>
      </items>
    </pivotField>
  </pivotFields>
  <rowFields count="1">
    <field x="6"/>
  </rowFields>
  <rowItems count="15">
    <i>
      <x/>
    </i>
    <i>
      <x v="1"/>
    </i>
    <i>
      <x v="3"/>
    </i>
    <i>
      <x v="4"/>
    </i>
    <i>
      <x v="6"/>
    </i>
    <i>
      <x v="7"/>
    </i>
    <i>
      <x v="8"/>
    </i>
    <i>
      <x v="9"/>
    </i>
    <i>
      <x v="10"/>
    </i>
    <i>
      <x v="11"/>
    </i>
    <i>
      <x v="12"/>
    </i>
    <i>
      <x v="13"/>
    </i>
    <i>
      <x v="14"/>
    </i>
    <i>
      <x v="15"/>
    </i>
    <i t="grand">
      <x/>
    </i>
  </rowItems>
  <colItems count="1">
    <i/>
  </colItems>
  <dataFields count="1">
    <dataField name="Sum of Debit" fld="3" baseField="9"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180D206-E5D1-4741-B378-3A4227C6D319}"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G15:AI17" firstHeaderRow="0" firstDataRow="1" firstDataCol="1"/>
  <pivotFields count="10">
    <pivotField showAll="0">
      <items count="3">
        <item x="0"/>
        <item x="1"/>
        <item t="default"/>
      </items>
    </pivotField>
    <pivotField numFmtId="14" showAll="0"/>
    <pivotField showAll="0"/>
    <pivotField dataField="1" showAll="0"/>
    <pivotField dataField="1" showAll="0"/>
    <pivotField showAll="0"/>
    <pivotField showAll="0">
      <items count="17">
        <item x="7"/>
        <item x="1"/>
        <item x="11"/>
        <item x="14"/>
        <item x="3"/>
        <item x="15"/>
        <item x="5"/>
        <item x="13"/>
        <item x="4"/>
        <item x="10"/>
        <item x="6"/>
        <item x="12"/>
        <item x="2"/>
        <item x="8"/>
        <item x="0"/>
        <item x="9"/>
        <item t="default"/>
      </items>
    </pivotField>
    <pivotField showAll="0">
      <items count="8">
        <item x="6"/>
        <item x="1"/>
        <item x="4"/>
        <item x="2"/>
        <item x="5"/>
        <item x="0"/>
        <item x="3"/>
        <item t="default"/>
      </items>
    </pivotField>
    <pivotField showAll="0">
      <items count="3">
        <item x="1"/>
        <item x="0"/>
        <item t="default"/>
      </items>
    </pivotField>
    <pivotField axis="axisRow" showAll="0">
      <items count="13">
        <item h="1" x="0"/>
        <item x="1"/>
        <item h="1" x="2"/>
        <item h="1" x="3"/>
        <item h="1" x="4"/>
        <item h="1" x="5"/>
        <item h="1" x="6"/>
        <item h="1" x="7"/>
        <item h="1" x="8"/>
        <item h="1" x="9"/>
        <item h="1" x="10"/>
        <item h="1" x="11"/>
        <item t="default"/>
      </items>
    </pivotField>
  </pivotFields>
  <rowFields count="1">
    <field x="9"/>
  </rowFields>
  <rowItems count="2">
    <i>
      <x v="1"/>
    </i>
    <i t="grand">
      <x/>
    </i>
  </rowItems>
  <colFields count="1">
    <field x="-2"/>
  </colFields>
  <colItems count="2">
    <i>
      <x/>
    </i>
    <i i="1">
      <x v="1"/>
    </i>
  </colItems>
  <dataFields count="2">
    <dataField name="Sum of Credit" fld="4" baseField="0" baseItem="0"/>
    <dataField name="Sum of Debit" fld="3" baseField="9"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5362876-E682-462C-B0B7-8D3C2CCD1BF1}"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O17:Q19" firstHeaderRow="0" firstDataRow="1" firstDataCol="1"/>
  <pivotFields count="10">
    <pivotField showAll="0">
      <items count="3">
        <item x="0"/>
        <item x="1"/>
        <item t="default"/>
      </items>
    </pivotField>
    <pivotField numFmtId="14" showAll="0"/>
    <pivotField showAll="0"/>
    <pivotField dataField="1" showAll="0"/>
    <pivotField dataField="1" showAll="0"/>
    <pivotField showAll="0"/>
    <pivotField showAll="0">
      <items count="17">
        <item x="7"/>
        <item x="1"/>
        <item x="11"/>
        <item x="14"/>
        <item x="3"/>
        <item x="15"/>
        <item x="5"/>
        <item x="13"/>
        <item x="4"/>
        <item x="10"/>
        <item x="6"/>
        <item x="12"/>
        <item x="2"/>
        <item x="8"/>
        <item x="0"/>
        <item x="9"/>
        <item t="default"/>
      </items>
    </pivotField>
    <pivotField showAll="0">
      <items count="8">
        <item x="6"/>
        <item x="1"/>
        <item x="4"/>
        <item x="2"/>
        <item x="5"/>
        <item x="0"/>
        <item x="3"/>
        <item t="default"/>
      </items>
    </pivotField>
    <pivotField showAll="0">
      <items count="3">
        <item x="1"/>
        <item x="0"/>
        <item t="default"/>
      </items>
    </pivotField>
    <pivotField axis="axisRow" showAll="0">
      <items count="13">
        <item h="1" x="0"/>
        <item x="1"/>
        <item h="1" x="2"/>
        <item h="1" x="3"/>
        <item h="1" x="4"/>
        <item h="1" x="5"/>
        <item h="1" x="6"/>
        <item h="1" x="7"/>
        <item h="1" x="8"/>
        <item h="1" x="9"/>
        <item h="1" x="10"/>
        <item h="1" x="11"/>
        <item t="default"/>
      </items>
    </pivotField>
  </pivotFields>
  <rowFields count="1">
    <field x="9"/>
  </rowFields>
  <rowItems count="2">
    <i>
      <x v="1"/>
    </i>
    <i t="grand">
      <x/>
    </i>
  </rowItems>
  <colFields count="1">
    <field x="-2"/>
  </colFields>
  <colItems count="2">
    <i>
      <x/>
    </i>
    <i i="1">
      <x v="1"/>
    </i>
  </colItems>
  <dataFields count="2">
    <dataField name="Sum of Debit" fld="3" baseField="9" baseItem="0"/>
    <dataField name="Sum of Credit"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9530CE3-D00F-4C47-9A2C-0D6AA105A269}" name="PivotTable1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I7:J10" firstHeaderRow="1" firstDataRow="1" firstDataCol="1"/>
  <pivotFields count="10">
    <pivotField axis="axisRow" showAll="0">
      <items count="3">
        <item x="0"/>
        <item x="1"/>
        <item t="default"/>
      </items>
    </pivotField>
    <pivotField numFmtId="14" showAll="0"/>
    <pivotField showAll="0"/>
    <pivotField dataField="1" showAll="0"/>
    <pivotField showAll="0"/>
    <pivotField showAll="0"/>
    <pivotField showAll="0"/>
    <pivotField showAll="0">
      <items count="8">
        <item x="6"/>
        <item x="1"/>
        <item x="4"/>
        <item x="2"/>
        <item x="5"/>
        <item x="0"/>
        <item x="3"/>
        <item t="default"/>
      </items>
    </pivotField>
    <pivotField showAll="0">
      <items count="3">
        <item x="1"/>
        <item x="0"/>
        <item t="default"/>
      </items>
    </pivotField>
    <pivotField showAll="0">
      <items count="13">
        <item h="1" x="0"/>
        <item x="1"/>
        <item h="1" x="2"/>
        <item h="1" x="3"/>
        <item h="1" x="4"/>
        <item h="1" x="5"/>
        <item h="1" x="6"/>
        <item h="1" x="7"/>
        <item h="1" x="8"/>
        <item h="1" x="9"/>
        <item h="1" x="10"/>
        <item h="1" x="11"/>
        <item t="default"/>
      </items>
    </pivotField>
  </pivotFields>
  <rowFields count="1">
    <field x="0"/>
  </rowFields>
  <rowItems count="3">
    <i>
      <x/>
    </i>
    <i>
      <x v="1"/>
    </i>
    <i t="grand">
      <x/>
    </i>
  </rowItems>
  <colItems count="1">
    <i/>
  </colItems>
  <dataFields count="1">
    <dataField name="Sum of Debit" fld="3" baseField="9"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25BA418-C93D-4878-8B5A-F69745C46720}" name="PivotTable1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5:B7" firstHeaderRow="1" firstDataRow="1" firstDataCol="1" rowPageCount="1" colPageCount="1"/>
  <pivotFields count="10">
    <pivotField showAll="0">
      <items count="3">
        <item x="0"/>
        <item x="1"/>
        <item t="default"/>
      </items>
    </pivotField>
    <pivotField numFmtId="14" showAll="0"/>
    <pivotField showAll="0"/>
    <pivotField dataField="1" showAll="0"/>
    <pivotField showAll="0"/>
    <pivotField showAll="0"/>
    <pivotField showAll="0"/>
    <pivotField axis="axisPage" showAll="0">
      <items count="8">
        <item x="6"/>
        <item x="1"/>
        <item x="4"/>
        <item x="2"/>
        <item x="5"/>
        <item x="0"/>
        <item x="3"/>
        <item t="default"/>
      </items>
    </pivotField>
    <pivotField showAll="0">
      <items count="3">
        <item x="1"/>
        <item x="0"/>
        <item t="default"/>
      </items>
    </pivotField>
    <pivotField axis="axisRow" showAll="0">
      <items count="13">
        <item h="1" x="0"/>
        <item x="1"/>
        <item h="1" x="2"/>
        <item h="1" x="3"/>
        <item h="1" x="4"/>
        <item h="1" x="5"/>
        <item h="1" x="6"/>
        <item h="1" x="7"/>
        <item h="1" x="8"/>
        <item h="1" x="9"/>
        <item h="1" x="10"/>
        <item h="1" x="11"/>
        <item t="default"/>
      </items>
    </pivotField>
  </pivotFields>
  <rowFields count="1">
    <field x="9"/>
  </rowFields>
  <rowItems count="2">
    <i>
      <x v="1"/>
    </i>
    <i t="grand">
      <x/>
    </i>
  </rowItems>
  <colItems count="1">
    <i/>
  </colItems>
  <pageFields count="1">
    <pageField fld="7" hier="-1"/>
  </pageFields>
  <dataFields count="1">
    <dataField name="Sum of Debit" fld="3" baseField="9"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5BACC71-DB09-4D86-ADE0-88F5FA9C8BEC}" name="PivotTable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P5:Q8" firstHeaderRow="1" firstDataRow="1" firstDataCol="1"/>
  <pivotFields count="10">
    <pivotField showAll="0"/>
    <pivotField numFmtId="14" showAll="0"/>
    <pivotField showAll="0"/>
    <pivotField showAll="0"/>
    <pivotField showAll="0"/>
    <pivotField dataField="1" showAll="0"/>
    <pivotField showAll="0"/>
    <pivotField showAll="0"/>
    <pivotField axis="axisRow" showAll="0">
      <items count="3">
        <item x="1"/>
        <item x="0"/>
        <item t="default"/>
      </items>
    </pivotField>
    <pivotField showAll="0"/>
  </pivotFields>
  <rowFields count="1">
    <field x="8"/>
  </rowFields>
  <rowItems count="3">
    <i>
      <x/>
    </i>
    <i>
      <x v="1"/>
    </i>
    <i t="grand">
      <x/>
    </i>
  </rowItems>
  <colItems count="1">
    <i/>
  </colItems>
  <dataFields count="1">
    <dataField name="Sum of Amount"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46D61A3-06AD-410F-8084-431BE5A3955B}" name="PivotTable1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I16:J23" firstHeaderRow="1" firstDataRow="1" firstDataCol="1"/>
  <pivotFields count="10">
    <pivotField showAll="0">
      <items count="3">
        <item x="0"/>
        <item x="1"/>
        <item t="default"/>
      </items>
    </pivotField>
    <pivotField numFmtId="14" showAll="0"/>
    <pivotField showAll="0"/>
    <pivotField dataField="1" showAll="0"/>
    <pivotField showAll="0"/>
    <pivotField showAll="0"/>
    <pivotField showAll="0">
      <items count="17">
        <item x="7"/>
        <item x="1"/>
        <item x="11"/>
        <item x="14"/>
        <item x="3"/>
        <item x="15"/>
        <item x="5"/>
        <item x="13"/>
        <item x="4"/>
        <item x="10"/>
        <item x="6"/>
        <item x="12"/>
        <item x="2"/>
        <item x="8"/>
        <item x="0"/>
        <item x="9"/>
        <item t="default"/>
      </items>
    </pivotField>
    <pivotField axis="axisRow" showAll="0">
      <items count="8">
        <item x="6"/>
        <item x="1"/>
        <item x="4"/>
        <item x="2"/>
        <item x="5"/>
        <item x="0"/>
        <item x="3"/>
        <item t="default"/>
      </items>
    </pivotField>
    <pivotField showAll="0">
      <items count="3">
        <item x="1"/>
        <item x="0"/>
        <item t="default"/>
      </items>
    </pivotField>
    <pivotField showAll="0">
      <items count="13">
        <item h="1" x="0"/>
        <item x="1"/>
        <item h="1" x="2"/>
        <item h="1" x="3"/>
        <item h="1" x="4"/>
        <item h="1" x="5"/>
        <item h="1" x="6"/>
        <item h="1" x="7"/>
        <item h="1" x="8"/>
        <item h="1" x="9"/>
        <item h="1" x="10"/>
        <item h="1" x="11"/>
        <item t="default"/>
      </items>
    </pivotField>
  </pivotFields>
  <rowFields count="1">
    <field x="7"/>
  </rowFields>
  <rowItems count="7">
    <i>
      <x/>
    </i>
    <i>
      <x v="1"/>
    </i>
    <i>
      <x v="2"/>
    </i>
    <i>
      <x v="3"/>
    </i>
    <i>
      <x v="5"/>
    </i>
    <i>
      <x v="6"/>
    </i>
    <i t="grand">
      <x/>
    </i>
  </rowItems>
  <colItems count="1">
    <i/>
  </colItems>
  <dataFields count="1">
    <dataField name="Sum of Debit" fld="3" baseField="9"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2" xr10:uid="{E14C5D45-1DD7-4A1B-AD32-62C41507DA0D}" sourceName="Month">
  <pivotTables>
    <pivotTable tabId="11" name="PivotTable14"/>
    <pivotTable tabId="11" name="PivotTable15"/>
    <pivotTable tabId="11" name="PivotTable18"/>
    <pivotTable tabId="11" name="PivotTable6"/>
    <pivotTable tabId="11" name="PivotTable7"/>
    <pivotTable tabId="11" name="PivotTable12"/>
  </pivotTables>
  <data>
    <tabular pivotCacheId="158174217">
      <items count="12">
        <i x="0"/>
        <i x="1" s="1"/>
        <i x="2"/>
        <i x="3"/>
        <i x="4"/>
        <i x="5"/>
        <i x="6"/>
        <i x="7"/>
        <i x="8"/>
        <i x="9"/>
        <i x="10"/>
        <i x="1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1" xr10:uid="{380993C9-B16D-4C6A-B3D4-2032FDDD23F3}" cache="Slicer_Month2" caption="Month" style="Slicer Style 5" rowHeight="684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5CCA7EA-B618-4FD8-B4E5-F07D56DCA9F6}" name="Table1" displayName="Table1" ref="E5:F12" totalsRowShown="0">
  <autoFilter ref="E5:F12" xr:uid="{85CCA7EA-B618-4FD8-B4E5-F07D56DCA9F6}"/>
  <tableColumns count="2">
    <tableColumn id="1" xr3:uid="{2DD75BE7-4207-4EF6-8C5F-E46D388E886F}" name="Month">
      <calculatedColumnFormula>A6</calculatedColumnFormula>
    </tableColumn>
    <tableColumn id="2" xr3:uid="{FEA5B5C9-2602-4EAA-ABD1-7A8AF9D39D92}" name="Debit"/>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33F57DB-60C4-481D-8E02-54E5242E7528}" name="Table2" displayName="Table2" ref="L7:M9" totalsRowShown="0">
  <autoFilter ref="L7:M9" xr:uid="{433F57DB-60C4-481D-8E02-54E5242E7528}"/>
  <tableColumns count="2">
    <tableColumn id="1" xr3:uid="{CAE4A0E1-3990-4CF8-AE38-C98D54D39ED2}" name="Account">
      <calculatedColumnFormula>I8</calculatedColumnFormula>
    </tableColumn>
    <tableColumn id="2" xr3:uid="{88103206-DD85-44A8-AA60-A255317E8E48}" name="Debit">
      <calculatedColumnFormula>IFERROR(GETPIVOTDATA("Debit",$I$7,"Account",L8),0)</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9F4E600-D336-41D8-977C-50643846FBA4}" name="Table3" displayName="Table3" ref="E16:F32" totalsRowShown="0">
  <autoFilter ref="E16:F32" xr:uid="{B9F4E600-D336-41D8-977C-50643846FBA4}"/>
  <tableColumns count="2">
    <tableColumn id="1" xr3:uid="{6EDCA7A2-395B-449F-AF2B-7934EF6E75E4}" name="Sub Categories" dataDxfId="1">
      <calculatedColumnFormula>A23</calculatedColumnFormula>
    </tableColumn>
    <tableColumn id="2" xr3:uid="{9419CFAA-01AC-49A9-B8AC-ABD452C38DB1}" name="Debit" dataDxfId="0">
      <calculatedColumnFormula>IFERROR(GETPIVOTDATA("Debit",$A$23,"Sub-category",E17),0)</calculatedColumn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1CE859B6-615F-47EF-807C-EEB8900FAC5B}" name="Table4" displayName="Table4" ref="L17:M24" totalsRowShown="0">
  <autoFilter ref="L17:M24" xr:uid="{1CE859B6-615F-47EF-807C-EEB8900FAC5B}"/>
  <tableColumns count="2">
    <tableColumn id="1" xr3:uid="{9D6A8D66-F33C-400B-B5E0-BD8FF956B609}" name="Category">
      <calculatedColumnFormula>I17</calculatedColumnFormula>
    </tableColumn>
    <tableColumn id="2" xr3:uid="{7103DE7E-D12B-4BFB-BB4C-D2EEF957549D}" name="Debit">
      <calculatedColumnFormula>IFERROR(GETPIVOTDATA("Debit",$I$16,"Category",L18),0)</calculatedColumnFormula>
    </tableColumn>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99988AC9-0785-4358-B033-2BB774CD5C24}" name="Table11" displayName="Table11" ref="S5:T8" totalsRowShown="0">
  <autoFilter ref="S5:T8" xr:uid="{99988AC9-0785-4358-B033-2BB774CD5C24}"/>
  <tableColumns count="2">
    <tableColumn id="1" xr3:uid="{C433737F-161D-4051-879F-11E0811A8AA2}" name="Account">
      <calculatedColumnFormula>P5</calculatedColumnFormula>
    </tableColumn>
    <tableColumn id="2" xr3:uid="{6C18C615-987B-441F-92B4-989D89498EA0}" name="Expense">
      <calculatedColumnFormula>IFERROR(GETPIVOTDATA("Amount",$P$5,"Category Type",S6),0)</calculatedColumnFormula>
    </tableColumn>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88980BAC-74CF-4410-B741-B51C9B685252}" name="Table5" displayName="Table5" ref="S17:U29" totalsRowShown="0">
  <autoFilter ref="S17:U29" xr:uid="{88980BAC-74CF-4410-B741-B51C9B685252}"/>
  <tableColumns count="3">
    <tableColumn id="1" xr3:uid="{BDA2ED42-E3EA-49A8-A42B-5BBD83FCBC00}" name="Month">
      <calculatedColumnFormula>O18</calculatedColumnFormula>
    </tableColumn>
    <tableColumn id="2" xr3:uid="{EB7D5861-6D3A-490A-A290-E82E8B627D3F}" name="Income">
      <calculatedColumnFormula>IFERROR(GETPIVOTDATA("Sum of Credit",$O$17,"Month",S18),0)</calculatedColumnFormula>
    </tableColumn>
    <tableColumn id="3" xr3:uid="{F7804BF1-F711-4BE1-8200-D380126CCC53}" name="Expense">
      <calculatedColumnFormula>IFERROR(GETPIVOTDATA("Sum of Debit",$O$17,"Month",S18),0)</calculatedColumnFormula>
    </tableColumn>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6B7305AA-05F0-4895-86C3-1AB94A41B48C}" name="Table6" displayName="Table6" ref="I36:J48" totalsRowShown="0">
  <autoFilter ref="I36:J48" xr:uid="{6B7305AA-05F0-4895-86C3-1AB94A41B48C}"/>
  <tableColumns count="2">
    <tableColumn id="1" xr3:uid="{E1C2D2DB-0C84-4E59-8288-F2A186305DF5}" name="Month">
      <calculatedColumnFormula>O18</calculatedColumnFormula>
    </tableColumn>
    <tableColumn id="2" xr3:uid="{AF3A94BA-93C8-47EC-8086-8449A102420F}" name="Savings">
      <calculatedColumnFormula>IFERROR(GETPIVOTDATA("Sum of Credit",$O$17,"Month",I37),0)-IFERROR(GETPIVOTDATA("Sum of Debit",$O$17,"Month",I37),0)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table" Target="../tables/table1.xml"/><Relationship Id="rId13" Type="http://schemas.openxmlformats.org/officeDocument/2006/relationships/table" Target="../tables/table6.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table" Target="../tables/table5.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table" Target="../tables/table4.xml"/><Relationship Id="rId5" Type="http://schemas.openxmlformats.org/officeDocument/2006/relationships/pivotTable" Target="../pivotTables/pivotTable5.xml"/><Relationship Id="rId10" Type="http://schemas.openxmlformats.org/officeDocument/2006/relationships/table" Target="../tables/table3.xml"/><Relationship Id="rId4" Type="http://schemas.openxmlformats.org/officeDocument/2006/relationships/pivotTable" Target="../pivotTables/pivotTable4.xml"/><Relationship Id="rId9" Type="http://schemas.openxmlformats.org/officeDocument/2006/relationships/table" Target="../tables/table2.xml"/><Relationship Id="rId14" Type="http://schemas.openxmlformats.org/officeDocument/2006/relationships/table" Target="../tables/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07F9CA-1DC3-4B56-91E3-62E4AA9BC8F1}">
  <sheetPr filterMode="1"/>
  <dimension ref="A1:L564"/>
  <sheetViews>
    <sheetView tabSelected="1" topLeftCell="A383" workbookViewId="0">
      <selection activeCell="D466" sqref="D466"/>
    </sheetView>
  </sheetViews>
  <sheetFormatPr defaultRowHeight="14.4" x14ac:dyDescent="0.3"/>
  <cols>
    <col min="1" max="1" width="9.5546875" customWidth="1"/>
    <col min="2" max="2" width="10.109375" style="1" bestFit="1" customWidth="1"/>
    <col min="3" max="3" width="14.21875" bestFit="1" customWidth="1"/>
    <col min="6" max="6" width="9.109375" customWidth="1"/>
    <col min="7" max="7" width="13.44140625" customWidth="1"/>
    <col min="8" max="8" width="17.77734375" customWidth="1"/>
    <col min="9" max="9" width="19.21875" customWidth="1"/>
    <col min="10" max="10" width="14" customWidth="1"/>
  </cols>
  <sheetData>
    <row r="1" spans="1:10" x14ac:dyDescent="0.3">
      <c r="A1" t="s">
        <v>0</v>
      </c>
      <c r="B1" s="1" t="s">
        <v>1</v>
      </c>
      <c r="C1" t="s">
        <v>2</v>
      </c>
      <c r="D1" t="s">
        <v>3</v>
      </c>
      <c r="E1" t="s">
        <v>4</v>
      </c>
      <c r="F1" t="s">
        <v>5</v>
      </c>
      <c r="G1" t="s">
        <v>6</v>
      </c>
      <c r="H1" t="s">
        <v>7</v>
      </c>
      <c r="I1" t="s">
        <v>8</v>
      </c>
      <c r="J1" t="s">
        <v>61</v>
      </c>
    </row>
    <row r="2" spans="1:10" hidden="1" x14ac:dyDescent="0.3">
      <c r="A2" t="s">
        <v>9</v>
      </c>
      <c r="B2" s="1">
        <v>44200</v>
      </c>
      <c r="C2" t="s">
        <v>69</v>
      </c>
      <c r="D2" t="s">
        <v>71</v>
      </c>
      <c r="E2">
        <v>4000</v>
      </c>
      <c r="F2">
        <v>4000</v>
      </c>
      <c r="G2" t="s">
        <v>10</v>
      </c>
      <c r="H2" t="s">
        <v>10</v>
      </c>
      <c r="I2" t="s">
        <v>11</v>
      </c>
      <c r="J2" t="str">
        <f>TEXT(B2,"mmm")</f>
        <v>Jan</v>
      </c>
    </row>
    <row r="3" spans="1:10" hidden="1" x14ac:dyDescent="0.3">
      <c r="A3" t="s">
        <v>4</v>
      </c>
      <c r="B3" s="1">
        <v>44200</v>
      </c>
      <c r="C3" t="s">
        <v>12</v>
      </c>
      <c r="D3">
        <v>5</v>
      </c>
      <c r="F3">
        <v>-5</v>
      </c>
      <c r="G3" t="s">
        <v>13</v>
      </c>
      <c r="H3" t="s">
        <v>14</v>
      </c>
      <c r="I3" t="s">
        <v>15</v>
      </c>
      <c r="J3" t="str">
        <f t="shared" ref="J3:J66" si="0">TEXT(B3,"mmm")</f>
        <v>Jan</v>
      </c>
    </row>
    <row r="4" spans="1:10" x14ac:dyDescent="0.3">
      <c r="A4" t="s">
        <v>9</v>
      </c>
      <c r="B4" s="1">
        <v>44201</v>
      </c>
      <c r="C4" t="s">
        <v>16</v>
      </c>
      <c r="D4">
        <v>900</v>
      </c>
      <c r="F4">
        <v>-900</v>
      </c>
      <c r="G4" t="s">
        <v>17</v>
      </c>
      <c r="H4" t="s">
        <v>18</v>
      </c>
      <c r="I4" t="s">
        <v>15</v>
      </c>
      <c r="J4" t="str">
        <f t="shared" si="0"/>
        <v>Jan</v>
      </c>
    </row>
    <row r="5" spans="1:10" hidden="1" x14ac:dyDescent="0.3">
      <c r="A5" t="s">
        <v>9</v>
      </c>
      <c r="B5" s="1">
        <v>44201</v>
      </c>
      <c r="C5" t="s">
        <v>19</v>
      </c>
      <c r="D5">
        <v>150</v>
      </c>
      <c r="F5">
        <v>-150</v>
      </c>
      <c r="G5" t="s">
        <v>20</v>
      </c>
      <c r="H5" t="s">
        <v>21</v>
      </c>
      <c r="I5" t="s">
        <v>15</v>
      </c>
      <c r="J5" t="str">
        <f t="shared" si="0"/>
        <v>Jan</v>
      </c>
    </row>
    <row r="6" spans="1:10" hidden="1" x14ac:dyDescent="0.3">
      <c r="A6" t="s">
        <v>4</v>
      </c>
      <c r="B6" s="1">
        <v>44201</v>
      </c>
      <c r="C6" t="s">
        <v>12</v>
      </c>
      <c r="D6">
        <v>5</v>
      </c>
      <c r="F6">
        <v>-5</v>
      </c>
      <c r="G6" t="s">
        <v>13</v>
      </c>
      <c r="H6" t="s">
        <v>14</v>
      </c>
      <c r="I6" t="s">
        <v>15</v>
      </c>
      <c r="J6" t="str">
        <f t="shared" si="0"/>
        <v>Jan</v>
      </c>
    </row>
    <row r="7" spans="1:10" hidden="1" x14ac:dyDescent="0.3">
      <c r="A7" t="s">
        <v>4</v>
      </c>
      <c r="B7" s="1">
        <v>44202</v>
      </c>
      <c r="C7" t="s">
        <v>12</v>
      </c>
      <c r="D7">
        <v>5</v>
      </c>
      <c r="F7">
        <v>-5</v>
      </c>
      <c r="G7" t="s">
        <v>13</v>
      </c>
      <c r="H7" t="s">
        <v>14</v>
      </c>
      <c r="I7" t="s">
        <v>15</v>
      </c>
      <c r="J7" t="str">
        <f t="shared" si="0"/>
        <v>Jan</v>
      </c>
    </row>
    <row r="8" spans="1:10" hidden="1" x14ac:dyDescent="0.3">
      <c r="A8" t="s">
        <v>4</v>
      </c>
      <c r="B8" s="1">
        <v>44203</v>
      </c>
      <c r="C8" t="s">
        <v>12</v>
      </c>
      <c r="D8">
        <v>5</v>
      </c>
      <c r="F8">
        <v>-5</v>
      </c>
      <c r="G8" t="s">
        <v>13</v>
      </c>
      <c r="H8" t="s">
        <v>14</v>
      </c>
      <c r="I8" t="s">
        <v>15</v>
      </c>
      <c r="J8" t="str">
        <f t="shared" si="0"/>
        <v>Jan</v>
      </c>
    </row>
    <row r="9" spans="1:10" hidden="1" x14ac:dyDescent="0.3">
      <c r="A9" t="s">
        <v>4</v>
      </c>
      <c r="B9" s="1">
        <v>44204</v>
      </c>
      <c r="C9" t="s">
        <v>12</v>
      </c>
      <c r="D9">
        <v>5</v>
      </c>
      <c r="F9">
        <v>-5</v>
      </c>
      <c r="G9" t="s">
        <v>13</v>
      </c>
      <c r="H9" t="s">
        <v>14</v>
      </c>
      <c r="I9" t="s">
        <v>15</v>
      </c>
      <c r="J9" t="str">
        <f t="shared" si="0"/>
        <v>Jan</v>
      </c>
    </row>
    <row r="10" spans="1:10" x14ac:dyDescent="0.3">
      <c r="A10" t="s">
        <v>4</v>
      </c>
      <c r="B10" s="1">
        <v>44204</v>
      </c>
      <c r="C10" t="s">
        <v>22</v>
      </c>
      <c r="D10">
        <v>155</v>
      </c>
      <c r="F10">
        <v>-155</v>
      </c>
      <c r="G10" t="s">
        <v>23</v>
      </c>
      <c r="H10" t="s">
        <v>18</v>
      </c>
      <c r="I10" t="s">
        <v>15</v>
      </c>
      <c r="J10" t="str">
        <f t="shared" si="0"/>
        <v>Jan</v>
      </c>
    </row>
    <row r="11" spans="1:10" x14ac:dyDescent="0.3">
      <c r="A11" t="s">
        <v>9</v>
      </c>
      <c r="B11" s="1">
        <v>44207</v>
      </c>
      <c r="C11" t="s">
        <v>24</v>
      </c>
      <c r="D11">
        <v>50</v>
      </c>
      <c r="F11">
        <v>-50</v>
      </c>
      <c r="G11" t="s">
        <v>25</v>
      </c>
      <c r="H11" t="s">
        <v>18</v>
      </c>
      <c r="I11" t="s">
        <v>15</v>
      </c>
      <c r="J11" t="str">
        <f t="shared" si="0"/>
        <v>Jan</v>
      </c>
    </row>
    <row r="12" spans="1:10" hidden="1" x14ac:dyDescent="0.3">
      <c r="A12" t="s">
        <v>4</v>
      </c>
      <c r="B12" s="1">
        <v>44207</v>
      </c>
      <c r="C12" t="s">
        <v>12</v>
      </c>
      <c r="D12">
        <v>5</v>
      </c>
      <c r="F12">
        <v>-5</v>
      </c>
      <c r="G12" t="s">
        <v>13</v>
      </c>
      <c r="H12" t="s">
        <v>14</v>
      </c>
      <c r="I12" t="s">
        <v>15</v>
      </c>
      <c r="J12" t="str">
        <f t="shared" si="0"/>
        <v>Jan</v>
      </c>
    </row>
    <row r="13" spans="1:10" hidden="1" x14ac:dyDescent="0.3">
      <c r="A13" t="s">
        <v>4</v>
      </c>
      <c r="B13" s="1">
        <v>44208</v>
      </c>
      <c r="C13" t="s">
        <v>12</v>
      </c>
      <c r="D13">
        <v>5</v>
      </c>
      <c r="F13">
        <v>-5</v>
      </c>
      <c r="G13" t="s">
        <v>13</v>
      </c>
      <c r="H13" t="s">
        <v>14</v>
      </c>
      <c r="I13" t="s">
        <v>15</v>
      </c>
      <c r="J13" t="str">
        <f t="shared" si="0"/>
        <v>Jan</v>
      </c>
    </row>
    <row r="14" spans="1:10" hidden="1" x14ac:dyDescent="0.3">
      <c r="A14" t="s">
        <v>4</v>
      </c>
      <c r="B14" s="1">
        <v>44209</v>
      </c>
      <c r="C14" t="s">
        <v>26</v>
      </c>
      <c r="D14">
        <v>77</v>
      </c>
      <c r="F14">
        <v>-77</v>
      </c>
      <c r="G14" t="s">
        <v>27</v>
      </c>
      <c r="H14" t="s">
        <v>21</v>
      </c>
      <c r="I14" t="s">
        <v>15</v>
      </c>
      <c r="J14" t="str">
        <f t="shared" si="0"/>
        <v>Jan</v>
      </c>
    </row>
    <row r="15" spans="1:10" hidden="1" x14ac:dyDescent="0.3">
      <c r="A15" t="s">
        <v>4</v>
      </c>
      <c r="B15" s="1">
        <v>44209</v>
      </c>
      <c r="C15" t="s">
        <v>12</v>
      </c>
      <c r="D15">
        <v>5</v>
      </c>
      <c r="F15">
        <v>-5</v>
      </c>
      <c r="G15" t="s">
        <v>13</v>
      </c>
      <c r="H15" t="s">
        <v>14</v>
      </c>
      <c r="I15" t="s">
        <v>15</v>
      </c>
      <c r="J15" t="str">
        <f t="shared" si="0"/>
        <v>Jan</v>
      </c>
    </row>
    <row r="16" spans="1:10" hidden="1" x14ac:dyDescent="0.3">
      <c r="A16" t="s">
        <v>4</v>
      </c>
      <c r="B16" s="1">
        <v>44210</v>
      </c>
      <c r="C16" t="s">
        <v>12</v>
      </c>
      <c r="D16">
        <v>5</v>
      </c>
      <c r="F16">
        <v>-5</v>
      </c>
      <c r="G16" t="s">
        <v>13</v>
      </c>
      <c r="H16" t="s">
        <v>14</v>
      </c>
      <c r="I16" t="s">
        <v>15</v>
      </c>
      <c r="J16" t="str">
        <f t="shared" si="0"/>
        <v>Jan</v>
      </c>
    </row>
    <row r="17" spans="1:10" x14ac:dyDescent="0.3">
      <c r="A17" t="s">
        <v>4</v>
      </c>
      <c r="B17" s="1">
        <v>44211</v>
      </c>
      <c r="C17" t="s">
        <v>22</v>
      </c>
      <c r="D17">
        <v>135</v>
      </c>
      <c r="F17">
        <v>-135</v>
      </c>
      <c r="G17" t="s">
        <v>23</v>
      </c>
      <c r="H17" t="s">
        <v>18</v>
      </c>
      <c r="I17" t="s">
        <v>15</v>
      </c>
      <c r="J17" t="str">
        <f t="shared" si="0"/>
        <v>Jan</v>
      </c>
    </row>
    <row r="18" spans="1:10" hidden="1" x14ac:dyDescent="0.3">
      <c r="A18" t="s">
        <v>4</v>
      </c>
      <c r="B18" s="1">
        <v>44211</v>
      </c>
      <c r="C18" t="s">
        <v>12</v>
      </c>
      <c r="D18">
        <v>5</v>
      </c>
      <c r="F18">
        <v>-5</v>
      </c>
      <c r="G18" t="s">
        <v>13</v>
      </c>
      <c r="H18" t="s">
        <v>14</v>
      </c>
      <c r="I18" t="s">
        <v>15</v>
      </c>
      <c r="J18" t="str">
        <f t="shared" si="0"/>
        <v>Jan</v>
      </c>
    </row>
    <row r="19" spans="1:10" hidden="1" x14ac:dyDescent="0.3">
      <c r="A19" t="s">
        <v>4</v>
      </c>
      <c r="B19" s="1">
        <v>44212</v>
      </c>
      <c r="C19" t="s">
        <v>12</v>
      </c>
      <c r="D19">
        <v>5</v>
      </c>
      <c r="F19">
        <v>-5</v>
      </c>
      <c r="G19" t="s">
        <v>13</v>
      </c>
      <c r="H19" t="s">
        <v>14</v>
      </c>
      <c r="I19" t="s">
        <v>15</v>
      </c>
      <c r="J19" t="str">
        <f t="shared" si="0"/>
        <v>Jan</v>
      </c>
    </row>
    <row r="20" spans="1:10" hidden="1" x14ac:dyDescent="0.3">
      <c r="A20" t="s">
        <v>4</v>
      </c>
      <c r="B20" s="1">
        <v>44212</v>
      </c>
      <c r="C20" t="s">
        <v>28</v>
      </c>
      <c r="D20">
        <v>40</v>
      </c>
      <c r="F20">
        <v>-40</v>
      </c>
      <c r="G20" t="s">
        <v>20</v>
      </c>
      <c r="H20" t="s">
        <v>29</v>
      </c>
      <c r="I20" t="s">
        <v>15</v>
      </c>
      <c r="J20" t="str">
        <f t="shared" si="0"/>
        <v>Jan</v>
      </c>
    </row>
    <row r="21" spans="1:10" hidden="1" x14ac:dyDescent="0.3">
      <c r="A21" t="s">
        <v>4</v>
      </c>
      <c r="B21" s="1">
        <v>44212</v>
      </c>
      <c r="C21" t="s">
        <v>30</v>
      </c>
      <c r="D21">
        <v>98</v>
      </c>
      <c r="F21">
        <v>-98</v>
      </c>
      <c r="G21" t="s">
        <v>31</v>
      </c>
      <c r="H21" t="s">
        <v>29</v>
      </c>
      <c r="I21" t="s">
        <v>15</v>
      </c>
      <c r="J21" t="str">
        <f t="shared" si="0"/>
        <v>Jan</v>
      </c>
    </row>
    <row r="22" spans="1:10" hidden="1" x14ac:dyDescent="0.3">
      <c r="A22" t="s">
        <v>4</v>
      </c>
      <c r="B22" s="1">
        <v>44212</v>
      </c>
      <c r="C22" t="s">
        <v>32</v>
      </c>
      <c r="D22">
        <v>52</v>
      </c>
      <c r="F22">
        <v>-52</v>
      </c>
      <c r="G22" t="s">
        <v>33</v>
      </c>
      <c r="H22" t="s">
        <v>14</v>
      </c>
      <c r="I22" t="s">
        <v>15</v>
      </c>
      <c r="J22" t="str">
        <f t="shared" si="0"/>
        <v>Jan</v>
      </c>
    </row>
    <row r="23" spans="1:10" hidden="1" x14ac:dyDescent="0.3">
      <c r="A23" t="s">
        <v>4</v>
      </c>
      <c r="B23" s="1">
        <v>44213</v>
      </c>
      <c r="C23" t="s">
        <v>34</v>
      </c>
      <c r="D23">
        <v>28</v>
      </c>
      <c r="F23">
        <v>-28</v>
      </c>
      <c r="G23" t="s">
        <v>35</v>
      </c>
      <c r="H23" t="s">
        <v>21</v>
      </c>
      <c r="I23" t="s">
        <v>15</v>
      </c>
      <c r="J23" t="str">
        <f t="shared" si="0"/>
        <v>Jan</v>
      </c>
    </row>
    <row r="24" spans="1:10" hidden="1" x14ac:dyDescent="0.3">
      <c r="A24" t="s">
        <v>9</v>
      </c>
      <c r="B24" s="1">
        <v>44214</v>
      </c>
      <c r="C24" t="s">
        <v>36</v>
      </c>
      <c r="D24">
        <v>30</v>
      </c>
      <c r="F24">
        <v>-30</v>
      </c>
      <c r="G24" t="s">
        <v>37</v>
      </c>
      <c r="H24" t="s">
        <v>29</v>
      </c>
      <c r="I24" t="s">
        <v>15</v>
      </c>
      <c r="J24" t="str">
        <f t="shared" si="0"/>
        <v>Jan</v>
      </c>
    </row>
    <row r="25" spans="1:10" hidden="1" x14ac:dyDescent="0.3">
      <c r="A25" t="s">
        <v>4</v>
      </c>
      <c r="B25" s="1">
        <v>44214</v>
      </c>
      <c r="C25" t="s">
        <v>12</v>
      </c>
      <c r="D25">
        <v>5</v>
      </c>
      <c r="F25">
        <v>-5</v>
      </c>
      <c r="G25" t="s">
        <v>13</v>
      </c>
      <c r="H25" t="s">
        <v>14</v>
      </c>
      <c r="I25" t="s">
        <v>15</v>
      </c>
      <c r="J25" t="str">
        <f t="shared" si="0"/>
        <v>Jan</v>
      </c>
    </row>
    <row r="26" spans="1:10" hidden="1" x14ac:dyDescent="0.3">
      <c r="A26" t="s">
        <v>4</v>
      </c>
      <c r="B26" s="1">
        <v>44215</v>
      </c>
      <c r="C26" t="s">
        <v>12</v>
      </c>
      <c r="D26">
        <v>5</v>
      </c>
      <c r="F26">
        <v>-5</v>
      </c>
      <c r="G26" t="s">
        <v>13</v>
      </c>
      <c r="H26" t="s">
        <v>14</v>
      </c>
      <c r="I26" t="s">
        <v>15</v>
      </c>
      <c r="J26" t="str">
        <f t="shared" si="0"/>
        <v>Jan</v>
      </c>
    </row>
    <row r="27" spans="1:10" hidden="1" x14ac:dyDescent="0.3">
      <c r="A27" t="s">
        <v>9</v>
      </c>
      <c r="B27" s="1">
        <v>44215</v>
      </c>
      <c r="C27" t="s">
        <v>38</v>
      </c>
      <c r="D27">
        <v>1504</v>
      </c>
      <c r="F27">
        <v>-154</v>
      </c>
      <c r="G27" t="s">
        <v>39</v>
      </c>
      <c r="H27" t="s">
        <v>40</v>
      </c>
      <c r="I27" t="s">
        <v>15</v>
      </c>
      <c r="J27" t="str">
        <f t="shared" si="0"/>
        <v>Jan</v>
      </c>
    </row>
    <row r="28" spans="1:10" x14ac:dyDescent="0.3">
      <c r="A28" t="s">
        <v>9</v>
      </c>
      <c r="B28" s="1">
        <v>44215</v>
      </c>
      <c r="C28" t="s">
        <v>41</v>
      </c>
      <c r="D28">
        <v>40</v>
      </c>
      <c r="F28">
        <v>-40</v>
      </c>
      <c r="G28" t="s">
        <v>42</v>
      </c>
      <c r="H28" t="s">
        <v>18</v>
      </c>
      <c r="I28" t="s">
        <v>15</v>
      </c>
      <c r="J28" t="str">
        <f t="shared" si="0"/>
        <v>Jan</v>
      </c>
    </row>
    <row r="29" spans="1:10" hidden="1" x14ac:dyDescent="0.3">
      <c r="A29" t="s">
        <v>4</v>
      </c>
      <c r="B29" s="1">
        <v>44216</v>
      </c>
      <c r="C29" t="s">
        <v>43</v>
      </c>
      <c r="D29">
        <v>45</v>
      </c>
      <c r="F29">
        <v>-45</v>
      </c>
      <c r="G29" t="s">
        <v>44</v>
      </c>
      <c r="H29" t="s">
        <v>29</v>
      </c>
      <c r="I29" t="s">
        <v>15</v>
      </c>
      <c r="J29" t="str">
        <f t="shared" si="0"/>
        <v>Jan</v>
      </c>
    </row>
    <row r="30" spans="1:10" hidden="1" x14ac:dyDescent="0.3">
      <c r="A30" t="s">
        <v>4</v>
      </c>
      <c r="B30" s="1">
        <v>44216</v>
      </c>
      <c r="C30" t="s">
        <v>45</v>
      </c>
      <c r="D30">
        <v>32</v>
      </c>
      <c r="F30">
        <v>-32</v>
      </c>
      <c r="G30" t="s">
        <v>20</v>
      </c>
      <c r="H30" t="s">
        <v>29</v>
      </c>
      <c r="I30" t="s">
        <v>15</v>
      </c>
      <c r="J30" t="str">
        <f t="shared" si="0"/>
        <v>Jan</v>
      </c>
    </row>
    <row r="31" spans="1:10" hidden="1" x14ac:dyDescent="0.3">
      <c r="A31" t="s">
        <v>4</v>
      </c>
      <c r="B31" s="1">
        <v>44216</v>
      </c>
      <c r="C31" t="s">
        <v>12</v>
      </c>
      <c r="D31">
        <v>5</v>
      </c>
      <c r="F31">
        <v>-5</v>
      </c>
      <c r="G31" t="s">
        <v>13</v>
      </c>
      <c r="H31" t="s">
        <v>14</v>
      </c>
      <c r="I31" t="s">
        <v>15</v>
      </c>
      <c r="J31" t="str">
        <f t="shared" si="0"/>
        <v>Jan</v>
      </c>
    </row>
    <row r="32" spans="1:10" hidden="1" x14ac:dyDescent="0.3">
      <c r="A32" t="s">
        <v>4</v>
      </c>
      <c r="B32" s="1">
        <v>44217</v>
      </c>
      <c r="C32" t="s">
        <v>12</v>
      </c>
      <c r="D32">
        <v>5</v>
      </c>
      <c r="F32">
        <v>-5</v>
      </c>
      <c r="G32" t="s">
        <v>13</v>
      </c>
      <c r="H32" t="s">
        <v>14</v>
      </c>
      <c r="I32" t="s">
        <v>15</v>
      </c>
      <c r="J32" t="str">
        <f t="shared" si="0"/>
        <v>Jan</v>
      </c>
    </row>
    <row r="33" spans="1:10" hidden="1" x14ac:dyDescent="0.3">
      <c r="A33" t="s">
        <v>4</v>
      </c>
      <c r="B33" s="1">
        <v>44218</v>
      </c>
      <c r="C33" t="s">
        <v>12</v>
      </c>
      <c r="D33">
        <v>5</v>
      </c>
      <c r="F33">
        <v>-5</v>
      </c>
      <c r="G33" t="s">
        <v>13</v>
      </c>
      <c r="H33" t="s">
        <v>14</v>
      </c>
      <c r="I33" t="s">
        <v>15</v>
      </c>
      <c r="J33" t="str">
        <f t="shared" si="0"/>
        <v>Jan</v>
      </c>
    </row>
    <row r="34" spans="1:10" x14ac:dyDescent="0.3">
      <c r="A34" t="s">
        <v>4</v>
      </c>
      <c r="B34" s="1">
        <v>44218</v>
      </c>
      <c r="C34" t="s">
        <v>22</v>
      </c>
      <c r="D34">
        <v>170</v>
      </c>
      <c r="F34">
        <v>-170</v>
      </c>
      <c r="G34" t="s">
        <v>23</v>
      </c>
      <c r="H34" t="s">
        <v>18</v>
      </c>
      <c r="I34" t="s">
        <v>15</v>
      </c>
      <c r="J34" t="str">
        <f t="shared" si="0"/>
        <v>Jan</v>
      </c>
    </row>
    <row r="35" spans="1:10" hidden="1" x14ac:dyDescent="0.3">
      <c r="A35" t="s">
        <v>4</v>
      </c>
      <c r="B35" s="1">
        <v>44219</v>
      </c>
      <c r="C35" t="s">
        <v>46</v>
      </c>
      <c r="D35">
        <v>37</v>
      </c>
      <c r="F35">
        <v>-37</v>
      </c>
      <c r="G35" t="s">
        <v>33</v>
      </c>
      <c r="H35" t="s">
        <v>14</v>
      </c>
      <c r="I35" t="s">
        <v>15</v>
      </c>
      <c r="J35" t="str">
        <f t="shared" si="0"/>
        <v>Jan</v>
      </c>
    </row>
    <row r="36" spans="1:10" hidden="1" x14ac:dyDescent="0.3">
      <c r="A36" t="s">
        <v>4</v>
      </c>
      <c r="B36" s="1">
        <v>44220</v>
      </c>
      <c r="C36" t="s">
        <v>47</v>
      </c>
      <c r="D36">
        <v>12</v>
      </c>
      <c r="F36">
        <v>-12</v>
      </c>
      <c r="G36" t="s">
        <v>33</v>
      </c>
      <c r="H36" t="s">
        <v>14</v>
      </c>
      <c r="I36" t="s">
        <v>15</v>
      </c>
      <c r="J36" t="str">
        <f t="shared" si="0"/>
        <v>Jan</v>
      </c>
    </row>
    <row r="37" spans="1:10" hidden="1" x14ac:dyDescent="0.3">
      <c r="A37" t="s">
        <v>9</v>
      </c>
      <c r="B37" s="1">
        <v>44221</v>
      </c>
      <c r="C37" t="s">
        <v>48</v>
      </c>
      <c r="D37">
        <v>70</v>
      </c>
      <c r="F37">
        <v>55</v>
      </c>
      <c r="G37" t="s">
        <v>49</v>
      </c>
      <c r="H37" t="s">
        <v>50</v>
      </c>
      <c r="I37" t="s">
        <v>15</v>
      </c>
      <c r="J37" t="str">
        <f t="shared" si="0"/>
        <v>Jan</v>
      </c>
    </row>
    <row r="38" spans="1:10" hidden="1" x14ac:dyDescent="0.3">
      <c r="A38" t="s">
        <v>4</v>
      </c>
      <c r="B38" s="1">
        <v>44221</v>
      </c>
      <c r="C38" t="s">
        <v>26</v>
      </c>
      <c r="D38">
        <v>63</v>
      </c>
      <c r="F38">
        <v>-63</v>
      </c>
      <c r="G38" t="s">
        <v>27</v>
      </c>
      <c r="H38" t="s">
        <v>21</v>
      </c>
      <c r="I38" t="s">
        <v>15</v>
      </c>
      <c r="J38" t="str">
        <f t="shared" si="0"/>
        <v>Jan</v>
      </c>
    </row>
    <row r="39" spans="1:10" hidden="1" x14ac:dyDescent="0.3">
      <c r="A39" t="s">
        <v>4</v>
      </c>
      <c r="B39" s="1">
        <v>44221</v>
      </c>
      <c r="C39" t="s">
        <v>12</v>
      </c>
      <c r="D39">
        <v>5</v>
      </c>
      <c r="F39">
        <v>-5</v>
      </c>
      <c r="G39" t="s">
        <v>13</v>
      </c>
      <c r="H39" t="s">
        <v>14</v>
      </c>
      <c r="I39" t="s">
        <v>15</v>
      </c>
      <c r="J39" t="str">
        <f t="shared" si="0"/>
        <v>Jan</v>
      </c>
    </row>
    <row r="40" spans="1:10" hidden="1" x14ac:dyDescent="0.3">
      <c r="A40" t="s">
        <v>4</v>
      </c>
      <c r="B40" s="1">
        <v>44222</v>
      </c>
      <c r="C40" t="s">
        <v>12</v>
      </c>
      <c r="D40">
        <v>5</v>
      </c>
      <c r="F40">
        <v>-5</v>
      </c>
      <c r="G40" t="s">
        <v>13</v>
      </c>
      <c r="H40" t="s">
        <v>14</v>
      </c>
      <c r="I40" t="s">
        <v>15</v>
      </c>
      <c r="J40" t="str">
        <f t="shared" si="0"/>
        <v>Jan</v>
      </c>
    </row>
    <row r="41" spans="1:10" hidden="1" x14ac:dyDescent="0.3">
      <c r="A41" t="s">
        <v>4</v>
      </c>
      <c r="B41" s="1">
        <v>44223</v>
      </c>
      <c r="C41" t="s">
        <v>12</v>
      </c>
      <c r="D41">
        <v>5</v>
      </c>
      <c r="F41">
        <v>-5</v>
      </c>
      <c r="G41" t="s">
        <v>13</v>
      </c>
      <c r="H41" t="s">
        <v>14</v>
      </c>
      <c r="I41" t="s">
        <v>15</v>
      </c>
      <c r="J41" t="str">
        <f t="shared" si="0"/>
        <v>Jan</v>
      </c>
    </row>
    <row r="42" spans="1:10" hidden="1" x14ac:dyDescent="0.3">
      <c r="A42" t="s">
        <v>4</v>
      </c>
      <c r="B42" s="1">
        <v>44224</v>
      </c>
      <c r="C42" t="s">
        <v>12</v>
      </c>
      <c r="D42">
        <v>5</v>
      </c>
      <c r="F42">
        <v>-5</v>
      </c>
      <c r="G42" t="s">
        <v>13</v>
      </c>
      <c r="H42" t="s">
        <v>14</v>
      </c>
      <c r="I42" t="s">
        <v>15</v>
      </c>
      <c r="J42" t="str">
        <f t="shared" si="0"/>
        <v>Jan</v>
      </c>
    </row>
    <row r="43" spans="1:10" hidden="1" x14ac:dyDescent="0.3">
      <c r="A43" t="s">
        <v>4</v>
      </c>
      <c r="B43" s="1">
        <v>44225</v>
      </c>
      <c r="C43" t="s">
        <v>12</v>
      </c>
      <c r="D43">
        <v>5</v>
      </c>
      <c r="F43">
        <v>-5</v>
      </c>
      <c r="G43" t="s">
        <v>13</v>
      </c>
      <c r="H43" t="s">
        <v>14</v>
      </c>
      <c r="I43" t="s">
        <v>15</v>
      </c>
      <c r="J43" t="str">
        <f t="shared" si="0"/>
        <v>Jan</v>
      </c>
    </row>
    <row r="44" spans="1:10" x14ac:dyDescent="0.3">
      <c r="A44" t="s">
        <v>4</v>
      </c>
      <c r="B44" s="1">
        <v>44225</v>
      </c>
      <c r="C44" t="s">
        <v>22</v>
      </c>
      <c r="D44">
        <v>162</v>
      </c>
      <c r="F44">
        <v>-162</v>
      </c>
      <c r="G44" t="s">
        <v>23</v>
      </c>
      <c r="H44" t="s">
        <v>18</v>
      </c>
      <c r="I44" t="s">
        <v>15</v>
      </c>
      <c r="J44" t="str">
        <f t="shared" si="0"/>
        <v>Jan</v>
      </c>
    </row>
    <row r="45" spans="1:10" hidden="1" x14ac:dyDescent="0.3">
      <c r="A45" t="s">
        <v>4</v>
      </c>
      <c r="B45" s="1">
        <v>44226</v>
      </c>
      <c r="C45" t="s">
        <v>51</v>
      </c>
      <c r="D45">
        <v>125</v>
      </c>
      <c r="F45">
        <v>-125</v>
      </c>
      <c r="G45" t="s">
        <v>31</v>
      </c>
      <c r="H45" t="s">
        <v>29</v>
      </c>
      <c r="I45" t="s">
        <v>15</v>
      </c>
      <c r="J45" t="str">
        <f t="shared" si="0"/>
        <v>Jan</v>
      </c>
    </row>
    <row r="46" spans="1:10" hidden="1" x14ac:dyDescent="0.3">
      <c r="A46" t="s">
        <v>4</v>
      </c>
      <c r="B46" s="1">
        <v>44226</v>
      </c>
      <c r="C46" t="s">
        <v>52</v>
      </c>
      <c r="D46">
        <v>175</v>
      </c>
      <c r="F46">
        <v>-175</v>
      </c>
      <c r="G46" t="s">
        <v>20</v>
      </c>
      <c r="H46" t="s">
        <v>29</v>
      </c>
      <c r="I46" t="s">
        <v>15</v>
      </c>
      <c r="J46" t="str">
        <f t="shared" si="0"/>
        <v>Jan</v>
      </c>
    </row>
    <row r="47" spans="1:10" hidden="1" x14ac:dyDescent="0.3">
      <c r="A47" t="s">
        <v>4</v>
      </c>
      <c r="B47" s="1">
        <v>44227</v>
      </c>
      <c r="C47" t="s">
        <v>30</v>
      </c>
      <c r="D47">
        <v>145</v>
      </c>
      <c r="F47">
        <v>-145</v>
      </c>
      <c r="G47" t="s">
        <v>31</v>
      </c>
      <c r="H47" t="s">
        <v>29</v>
      </c>
      <c r="I47" t="s">
        <v>15</v>
      </c>
      <c r="J47" t="str">
        <f t="shared" si="0"/>
        <v>Jan</v>
      </c>
    </row>
    <row r="48" spans="1:10" hidden="1" x14ac:dyDescent="0.3">
      <c r="A48" t="s">
        <v>4</v>
      </c>
      <c r="B48" s="1">
        <v>44227</v>
      </c>
      <c r="C48" t="s">
        <v>34</v>
      </c>
      <c r="D48">
        <v>23</v>
      </c>
      <c r="F48">
        <v>-23</v>
      </c>
      <c r="G48" t="s">
        <v>35</v>
      </c>
      <c r="H48" t="s">
        <v>21</v>
      </c>
      <c r="I48" t="s">
        <v>15</v>
      </c>
      <c r="J48" t="str">
        <f t="shared" si="0"/>
        <v>Jan</v>
      </c>
    </row>
    <row r="49" spans="1:10" hidden="1" x14ac:dyDescent="0.3">
      <c r="A49" t="s">
        <v>9</v>
      </c>
      <c r="B49" s="1">
        <v>44228</v>
      </c>
      <c r="C49" t="s">
        <v>69</v>
      </c>
      <c r="D49" t="s">
        <v>71</v>
      </c>
      <c r="E49">
        <v>4000</v>
      </c>
      <c r="F49">
        <v>4000</v>
      </c>
      <c r="G49" t="s">
        <v>10</v>
      </c>
      <c r="H49" t="s">
        <v>10</v>
      </c>
      <c r="I49" t="s">
        <v>11</v>
      </c>
      <c r="J49" t="str">
        <f t="shared" si="0"/>
        <v>Feb</v>
      </c>
    </row>
    <row r="50" spans="1:10" hidden="1" x14ac:dyDescent="0.3">
      <c r="A50" t="s">
        <v>4</v>
      </c>
      <c r="B50" s="1">
        <v>44228</v>
      </c>
      <c r="C50" t="s">
        <v>12</v>
      </c>
      <c r="D50">
        <v>5</v>
      </c>
      <c r="F50">
        <v>-5</v>
      </c>
      <c r="G50" t="s">
        <v>13</v>
      </c>
      <c r="H50" t="s">
        <v>14</v>
      </c>
      <c r="I50" t="s">
        <v>15</v>
      </c>
      <c r="J50" t="str">
        <f t="shared" si="0"/>
        <v>Feb</v>
      </c>
    </row>
    <row r="51" spans="1:10" x14ac:dyDescent="0.3">
      <c r="A51" t="s">
        <v>9</v>
      </c>
      <c r="B51" s="1">
        <v>44229</v>
      </c>
      <c r="C51" t="s">
        <v>16</v>
      </c>
      <c r="D51">
        <v>900</v>
      </c>
      <c r="F51">
        <v>-900</v>
      </c>
      <c r="G51" t="s">
        <v>17</v>
      </c>
      <c r="H51" t="s">
        <v>18</v>
      </c>
      <c r="I51" t="s">
        <v>15</v>
      </c>
      <c r="J51" t="str">
        <f t="shared" si="0"/>
        <v>Feb</v>
      </c>
    </row>
    <row r="52" spans="1:10" hidden="1" x14ac:dyDescent="0.3">
      <c r="A52" t="s">
        <v>9</v>
      </c>
      <c r="B52" s="1">
        <v>44229</v>
      </c>
      <c r="C52" t="s">
        <v>19</v>
      </c>
      <c r="D52">
        <v>150</v>
      </c>
      <c r="F52">
        <v>-150</v>
      </c>
      <c r="G52" t="s">
        <v>20</v>
      </c>
      <c r="H52" t="s">
        <v>21</v>
      </c>
      <c r="I52" t="s">
        <v>15</v>
      </c>
      <c r="J52" t="str">
        <f t="shared" si="0"/>
        <v>Feb</v>
      </c>
    </row>
    <row r="53" spans="1:10" hidden="1" x14ac:dyDescent="0.3">
      <c r="A53" t="s">
        <v>4</v>
      </c>
      <c r="B53" s="1">
        <v>44229</v>
      </c>
      <c r="C53" t="s">
        <v>12</v>
      </c>
      <c r="D53">
        <v>5</v>
      </c>
      <c r="F53">
        <v>-5</v>
      </c>
      <c r="G53" t="s">
        <v>13</v>
      </c>
      <c r="H53" t="s">
        <v>14</v>
      </c>
      <c r="I53" t="s">
        <v>15</v>
      </c>
      <c r="J53" t="str">
        <f t="shared" si="0"/>
        <v>Feb</v>
      </c>
    </row>
    <row r="54" spans="1:10" hidden="1" x14ac:dyDescent="0.3">
      <c r="A54" t="s">
        <v>4</v>
      </c>
      <c r="B54" s="1">
        <v>44230</v>
      </c>
      <c r="C54" t="s">
        <v>12</v>
      </c>
      <c r="D54">
        <v>5</v>
      </c>
      <c r="F54">
        <v>-5</v>
      </c>
      <c r="G54" t="s">
        <v>13</v>
      </c>
      <c r="H54" t="s">
        <v>14</v>
      </c>
      <c r="I54" t="s">
        <v>15</v>
      </c>
      <c r="J54" t="str">
        <f t="shared" si="0"/>
        <v>Feb</v>
      </c>
    </row>
    <row r="55" spans="1:10" hidden="1" x14ac:dyDescent="0.3">
      <c r="A55" t="s">
        <v>4</v>
      </c>
      <c r="B55" s="1">
        <v>44231</v>
      </c>
      <c r="C55" t="s">
        <v>12</v>
      </c>
      <c r="D55">
        <v>5</v>
      </c>
      <c r="F55">
        <v>-5</v>
      </c>
      <c r="G55" t="s">
        <v>13</v>
      </c>
      <c r="H55" t="s">
        <v>14</v>
      </c>
      <c r="I55" t="s">
        <v>15</v>
      </c>
      <c r="J55" t="str">
        <f t="shared" si="0"/>
        <v>Feb</v>
      </c>
    </row>
    <row r="56" spans="1:10" hidden="1" x14ac:dyDescent="0.3">
      <c r="A56" t="s">
        <v>4</v>
      </c>
      <c r="B56" s="1">
        <v>44232</v>
      </c>
      <c r="C56" t="s">
        <v>12</v>
      </c>
      <c r="D56">
        <v>5</v>
      </c>
      <c r="F56">
        <v>-5</v>
      </c>
      <c r="G56" t="s">
        <v>13</v>
      </c>
      <c r="H56" t="s">
        <v>14</v>
      </c>
      <c r="I56" t="s">
        <v>15</v>
      </c>
      <c r="J56" t="str">
        <f t="shared" si="0"/>
        <v>Feb</v>
      </c>
    </row>
    <row r="57" spans="1:10" x14ac:dyDescent="0.3">
      <c r="A57" t="s">
        <v>4</v>
      </c>
      <c r="B57" s="1">
        <v>44232</v>
      </c>
      <c r="C57" t="s">
        <v>22</v>
      </c>
      <c r="D57">
        <v>205</v>
      </c>
      <c r="F57">
        <v>-205</v>
      </c>
      <c r="G57" t="s">
        <v>23</v>
      </c>
      <c r="H57" t="s">
        <v>18</v>
      </c>
      <c r="I57" t="s">
        <v>15</v>
      </c>
      <c r="J57" t="str">
        <f t="shared" si="0"/>
        <v>Feb</v>
      </c>
    </row>
    <row r="58" spans="1:10" x14ac:dyDescent="0.3">
      <c r="A58" t="s">
        <v>9</v>
      </c>
      <c r="B58" s="1">
        <v>44235</v>
      </c>
      <c r="C58" t="s">
        <v>24</v>
      </c>
      <c r="D58">
        <v>51.1</v>
      </c>
      <c r="F58">
        <v>-51.1</v>
      </c>
      <c r="G58" t="s">
        <v>25</v>
      </c>
      <c r="H58" t="s">
        <v>18</v>
      </c>
      <c r="I58" t="s">
        <v>15</v>
      </c>
      <c r="J58" t="str">
        <f t="shared" si="0"/>
        <v>Feb</v>
      </c>
    </row>
    <row r="59" spans="1:10" hidden="1" x14ac:dyDescent="0.3">
      <c r="A59" t="s">
        <v>4</v>
      </c>
      <c r="B59" s="1">
        <v>44235</v>
      </c>
      <c r="C59" t="s">
        <v>12</v>
      </c>
      <c r="D59">
        <v>5</v>
      </c>
      <c r="F59">
        <v>-5</v>
      </c>
      <c r="G59" t="s">
        <v>13</v>
      </c>
      <c r="H59" t="s">
        <v>14</v>
      </c>
      <c r="I59" t="s">
        <v>15</v>
      </c>
      <c r="J59" t="str">
        <f t="shared" si="0"/>
        <v>Feb</v>
      </c>
    </row>
    <row r="60" spans="1:10" hidden="1" x14ac:dyDescent="0.3">
      <c r="A60" t="s">
        <v>4</v>
      </c>
      <c r="B60" s="1">
        <v>44236</v>
      </c>
      <c r="C60" t="s">
        <v>12</v>
      </c>
      <c r="D60">
        <v>5</v>
      </c>
      <c r="F60">
        <v>-5</v>
      </c>
      <c r="G60" t="s">
        <v>13</v>
      </c>
      <c r="H60" t="s">
        <v>14</v>
      </c>
      <c r="I60" t="s">
        <v>15</v>
      </c>
      <c r="J60" t="str">
        <f t="shared" si="0"/>
        <v>Feb</v>
      </c>
    </row>
    <row r="61" spans="1:10" hidden="1" x14ac:dyDescent="0.3">
      <c r="A61" t="s">
        <v>4</v>
      </c>
      <c r="B61" s="1">
        <v>44237</v>
      </c>
      <c r="C61" t="s">
        <v>26</v>
      </c>
      <c r="D61">
        <v>78</v>
      </c>
      <c r="F61">
        <v>-78</v>
      </c>
      <c r="G61" t="s">
        <v>27</v>
      </c>
      <c r="H61" t="s">
        <v>21</v>
      </c>
      <c r="I61" t="s">
        <v>15</v>
      </c>
      <c r="J61" t="str">
        <f t="shared" si="0"/>
        <v>Feb</v>
      </c>
    </row>
    <row r="62" spans="1:10" hidden="1" x14ac:dyDescent="0.3">
      <c r="A62" t="s">
        <v>4</v>
      </c>
      <c r="B62" s="1">
        <v>44237</v>
      </c>
      <c r="C62" t="s">
        <v>12</v>
      </c>
      <c r="D62">
        <v>5</v>
      </c>
      <c r="F62">
        <v>-5</v>
      </c>
      <c r="G62" t="s">
        <v>13</v>
      </c>
      <c r="H62" t="s">
        <v>14</v>
      </c>
      <c r="I62" t="s">
        <v>15</v>
      </c>
      <c r="J62" t="str">
        <f t="shared" si="0"/>
        <v>Feb</v>
      </c>
    </row>
    <row r="63" spans="1:10" hidden="1" x14ac:dyDescent="0.3">
      <c r="A63" t="s">
        <v>4</v>
      </c>
      <c r="B63" s="1">
        <v>44238</v>
      </c>
      <c r="C63" t="s">
        <v>12</v>
      </c>
      <c r="D63">
        <v>5</v>
      </c>
      <c r="F63">
        <v>-5</v>
      </c>
      <c r="G63" t="s">
        <v>13</v>
      </c>
      <c r="H63" t="s">
        <v>14</v>
      </c>
      <c r="I63" t="s">
        <v>15</v>
      </c>
      <c r="J63" t="str">
        <f t="shared" si="0"/>
        <v>Feb</v>
      </c>
    </row>
    <row r="64" spans="1:10" x14ac:dyDescent="0.3">
      <c r="A64" t="s">
        <v>4</v>
      </c>
      <c r="B64" s="1">
        <v>44239</v>
      </c>
      <c r="C64" t="s">
        <v>22</v>
      </c>
      <c r="D64">
        <v>135.9</v>
      </c>
      <c r="F64">
        <v>-135.9</v>
      </c>
      <c r="G64" t="s">
        <v>23</v>
      </c>
      <c r="H64" t="s">
        <v>18</v>
      </c>
      <c r="I64" t="s">
        <v>15</v>
      </c>
      <c r="J64" t="str">
        <f t="shared" si="0"/>
        <v>Feb</v>
      </c>
    </row>
    <row r="65" spans="1:10" hidden="1" x14ac:dyDescent="0.3">
      <c r="A65" t="s">
        <v>4</v>
      </c>
      <c r="B65" s="1">
        <v>44239</v>
      </c>
      <c r="C65" t="s">
        <v>12</v>
      </c>
      <c r="D65">
        <v>5</v>
      </c>
      <c r="F65">
        <v>-5</v>
      </c>
      <c r="G65" t="s">
        <v>13</v>
      </c>
      <c r="H65" t="s">
        <v>14</v>
      </c>
      <c r="I65" t="s">
        <v>15</v>
      </c>
      <c r="J65" t="str">
        <f t="shared" si="0"/>
        <v>Feb</v>
      </c>
    </row>
    <row r="66" spans="1:10" hidden="1" x14ac:dyDescent="0.3">
      <c r="A66" t="s">
        <v>4</v>
      </c>
      <c r="B66" s="1">
        <v>44240</v>
      </c>
      <c r="C66" t="s">
        <v>12</v>
      </c>
      <c r="D66">
        <v>5</v>
      </c>
      <c r="F66">
        <v>-5</v>
      </c>
      <c r="G66" t="s">
        <v>13</v>
      </c>
      <c r="H66" t="s">
        <v>14</v>
      </c>
      <c r="I66" t="s">
        <v>15</v>
      </c>
      <c r="J66" t="str">
        <f t="shared" si="0"/>
        <v>Feb</v>
      </c>
    </row>
    <row r="67" spans="1:10" hidden="1" x14ac:dyDescent="0.3">
      <c r="A67" t="s">
        <v>4</v>
      </c>
      <c r="B67" s="1">
        <v>44240</v>
      </c>
      <c r="C67" t="s">
        <v>28</v>
      </c>
      <c r="D67">
        <v>40.9</v>
      </c>
      <c r="F67">
        <v>-40.9</v>
      </c>
      <c r="G67" t="s">
        <v>20</v>
      </c>
      <c r="H67" t="s">
        <v>29</v>
      </c>
      <c r="I67" t="s">
        <v>15</v>
      </c>
      <c r="J67" t="str">
        <f t="shared" ref="J67:J130" si="1">TEXT(B67,"mmm")</f>
        <v>Feb</v>
      </c>
    </row>
    <row r="68" spans="1:10" hidden="1" x14ac:dyDescent="0.3">
      <c r="A68" t="s">
        <v>4</v>
      </c>
      <c r="B68" s="1">
        <v>44240</v>
      </c>
      <c r="C68" t="s">
        <v>30</v>
      </c>
      <c r="D68">
        <v>99</v>
      </c>
      <c r="F68">
        <v>-99</v>
      </c>
      <c r="G68" t="s">
        <v>31</v>
      </c>
      <c r="H68" t="s">
        <v>29</v>
      </c>
      <c r="I68" t="s">
        <v>15</v>
      </c>
      <c r="J68" t="str">
        <f t="shared" si="1"/>
        <v>Feb</v>
      </c>
    </row>
    <row r="69" spans="1:10" hidden="1" x14ac:dyDescent="0.3">
      <c r="A69" t="s">
        <v>4</v>
      </c>
      <c r="B69" s="1">
        <v>44240</v>
      </c>
      <c r="C69" t="s">
        <v>32</v>
      </c>
      <c r="D69">
        <v>53</v>
      </c>
      <c r="F69">
        <v>-53</v>
      </c>
      <c r="G69" t="s">
        <v>33</v>
      </c>
      <c r="H69" t="s">
        <v>14</v>
      </c>
      <c r="I69" t="s">
        <v>15</v>
      </c>
      <c r="J69" t="str">
        <f t="shared" si="1"/>
        <v>Feb</v>
      </c>
    </row>
    <row r="70" spans="1:10" hidden="1" x14ac:dyDescent="0.3">
      <c r="A70" t="s">
        <v>4</v>
      </c>
      <c r="B70" s="1">
        <v>44241</v>
      </c>
      <c r="C70" t="s">
        <v>34</v>
      </c>
      <c r="D70">
        <v>28.9</v>
      </c>
      <c r="F70">
        <v>-28.9</v>
      </c>
      <c r="G70" t="s">
        <v>35</v>
      </c>
      <c r="H70" t="s">
        <v>21</v>
      </c>
      <c r="I70" t="s">
        <v>15</v>
      </c>
      <c r="J70" t="str">
        <f t="shared" si="1"/>
        <v>Feb</v>
      </c>
    </row>
    <row r="71" spans="1:10" hidden="1" x14ac:dyDescent="0.3">
      <c r="A71" t="s">
        <v>9</v>
      </c>
      <c r="B71" s="1">
        <v>44242</v>
      </c>
      <c r="C71" t="s">
        <v>36</v>
      </c>
      <c r="D71">
        <v>30</v>
      </c>
      <c r="F71">
        <v>-30</v>
      </c>
      <c r="G71" t="s">
        <v>37</v>
      </c>
      <c r="H71" t="s">
        <v>29</v>
      </c>
      <c r="I71" t="s">
        <v>15</v>
      </c>
      <c r="J71" t="str">
        <f t="shared" si="1"/>
        <v>Feb</v>
      </c>
    </row>
    <row r="72" spans="1:10" hidden="1" x14ac:dyDescent="0.3">
      <c r="A72" t="s">
        <v>4</v>
      </c>
      <c r="B72" s="1">
        <v>44242</v>
      </c>
      <c r="C72" t="s">
        <v>12</v>
      </c>
      <c r="D72">
        <v>5</v>
      </c>
      <c r="F72">
        <v>-5</v>
      </c>
      <c r="G72" t="s">
        <v>13</v>
      </c>
      <c r="H72" t="s">
        <v>14</v>
      </c>
      <c r="I72" t="s">
        <v>15</v>
      </c>
      <c r="J72" t="str">
        <f t="shared" si="1"/>
        <v>Feb</v>
      </c>
    </row>
    <row r="73" spans="1:10" hidden="1" x14ac:dyDescent="0.3">
      <c r="A73" t="s">
        <v>4</v>
      </c>
      <c r="B73" s="1">
        <v>44243</v>
      </c>
      <c r="C73" t="s">
        <v>12</v>
      </c>
      <c r="D73">
        <v>5</v>
      </c>
      <c r="F73">
        <v>-5</v>
      </c>
      <c r="G73" t="s">
        <v>13</v>
      </c>
      <c r="H73" t="s">
        <v>14</v>
      </c>
      <c r="I73" t="s">
        <v>15</v>
      </c>
      <c r="J73" t="str">
        <f t="shared" si="1"/>
        <v>Feb</v>
      </c>
    </row>
    <row r="74" spans="1:10" x14ac:dyDescent="0.3">
      <c r="A74" t="s">
        <v>9</v>
      </c>
      <c r="B74" s="1">
        <v>44243</v>
      </c>
      <c r="C74" t="s">
        <v>41</v>
      </c>
      <c r="D74">
        <v>40</v>
      </c>
      <c r="F74">
        <v>-40</v>
      </c>
      <c r="G74" t="s">
        <v>42</v>
      </c>
      <c r="H74" t="s">
        <v>18</v>
      </c>
      <c r="I74" t="s">
        <v>15</v>
      </c>
      <c r="J74" t="str">
        <f t="shared" si="1"/>
        <v>Feb</v>
      </c>
    </row>
    <row r="75" spans="1:10" hidden="1" x14ac:dyDescent="0.3">
      <c r="A75" t="s">
        <v>4</v>
      </c>
      <c r="B75" s="1">
        <v>44244</v>
      </c>
      <c r="C75" t="s">
        <v>43</v>
      </c>
      <c r="D75">
        <v>45.9</v>
      </c>
      <c r="F75">
        <v>-45.9</v>
      </c>
      <c r="G75" t="s">
        <v>44</v>
      </c>
      <c r="H75" t="s">
        <v>29</v>
      </c>
      <c r="I75" t="s">
        <v>15</v>
      </c>
      <c r="J75" t="str">
        <f t="shared" si="1"/>
        <v>Feb</v>
      </c>
    </row>
    <row r="76" spans="1:10" hidden="1" x14ac:dyDescent="0.3">
      <c r="A76" t="s">
        <v>4</v>
      </c>
      <c r="B76" s="1">
        <v>44244</v>
      </c>
      <c r="C76" t="s">
        <v>45</v>
      </c>
      <c r="D76">
        <v>35</v>
      </c>
      <c r="F76">
        <v>-35</v>
      </c>
      <c r="G76" t="s">
        <v>20</v>
      </c>
      <c r="H76" t="s">
        <v>29</v>
      </c>
      <c r="I76" t="s">
        <v>15</v>
      </c>
      <c r="J76" t="str">
        <f t="shared" si="1"/>
        <v>Feb</v>
      </c>
    </row>
    <row r="77" spans="1:10" hidden="1" x14ac:dyDescent="0.3">
      <c r="A77" t="s">
        <v>4</v>
      </c>
      <c r="B77" s="1">
        <v>44244</v>
      </c>
      <c r="C77" t="s">
        <v>12</v>
      </c>
      <c r="D77">
        <v>5</v>
      </c>
      <c r="F77">
        <v>-5</v>
      </c>
      <c r="G77" t="s">
        <v>13</v>
      </c>
      <c r="H77" t="s">
        <v>14</v>
      </c>
      <c r="I77" t="s">
        <v>15</v>
      </c>
      <c r="J77" t="str">
        <f t="shared" si="1"/>
        <v>Feb</v>
      </c>
    </row>
    <row r="78" spans="1:10" hidden="1" x14ac:dyDescent="0.3">
      <c r="A78" t="s">
        <v>4</v>
      </c>
      <c r="B78" s="1">
        <v>44245</v>
      </c>
      <c r="C78" t="s">
        <v>12</v>
      </c>
      <c r="D78">
        <v>5</v>
      </c>
      <c r="F78">
        <v>-5</v>
      </c>
      <c r="G78" t="s">
        <v>13</v>
      </c>
      <c r="H78" t="s">
        <v>14</v>
      </c>
      <c r="I78" t="s">
        <v>15</v>
      </c>
      <c r="J78" t="str">
        <f t="shared" si="1"/>
        <v>Feb</v>
      </c>
    </row>
    <row r="79" spans="1:10" hidden="1" x14ac:dyDescent="0.3">
      <c r="A79" t="s">
        <v>4</v>
      </c>
      <c r="B79" s="1">
        <v>44246</v>
      </c>
      <c r="C79" t="s">
        <v>12</v>
      </c>
      <c r="D79">
        <v>5</v>
      </c>
      <c r="F79">
        <v>-5</v>
      </c>
      <c r="G79" t="s">
        <v>13</v>
      </c>
      <c r="H79" t="s">
        <v>14</v>
      </c>
      <c r="I79" t="s">
        <v>15</v>
      </c>
      <c r="J79" t="str">
        <f t="shared" si="1"/>
        <v>Feb</v>
      </c>
    </row>
    <row r="80" spans="1:10" x14ac:dyDescent="0.3">
      <c r="A80" t="s">
        <v>4</v>
      </c>
      <c r="B80" s="1">
        <v>44246</v>
      </c>
      <c r="C80" t="s">
        <v>22</v>
      </c>
      <c r="D80">
        <v>171</v>
      </c>
      <c r="F80">
        <v>-171</v>
      </c>
      <c r="G80" t="s">
        <v>23</v>
      </c>
      <c r="H80" t="s">
        <v>18</v>
      </c>
      <c r="I80" t="s">
        <v>15</v>
      </c>
      <c r="J80" t="str">
        <f t="shared" si="1"/>
        <v>Feb</v>
      </c>
    </row>
    <row r="81" spans="1:10" hidden="1" x14ac:dyDescent="0.3">
      <c r="A81" t="s">
        <v>4</v>
      </c>
      <c r="B81" s="1">
        <v>44247</v>
      </c>
      <c r="C81" t="s">
        <v>46</v>
      </c>
      <c r="D81">
        <v>37.9</v>
      </c>
      <c r="F81">
        <v>-37.9</v>
      </c>
      <c r="G81" t="s">
        <v>33</v>
      </c>
      <c r="H81" t="s">
        <v>14</v>
      </c>
      <c r="I81" t="s">
        <v>15</v>
      </c>
      <c r="J81" t="str">
        <f t="shared" si="1"/>
        <v>Feb</v>
      </c>
    </row>
    <row r="82" spans="1:10" hidden="1" x14ac:dyDescent="0.3">
      <c r="A82" t="s">
        <v>4</v>
      </c>
      <c r="B82" s="1">
        <v>44248</v>
      </c>
      <c r="C82" t="s">
        <v>47</v>
      </c>
      <c r="D82">
        <v>12.9</v>
      </c>
      <c r="F82">
        <v>-12.9</v>
      </c>
      <c r="G82" t="s">
        <v>33</v>
      </c>
      <c r="H82" t="s">
        <v>14</v>
      </c>
      <c r="I82" t="s">
        <v>15</v>
      </c>
      <c r="J82" t="str">
        <f t="shared" si="1"/>
        <v>Feb</v>
      </c>
    </row>
    <row r="83" spans="1:10" hidden="1" x14ac:dyDescent="0.3">
      <c r="A83" t="s">
        <v>9</v>
      </c>
      <c r="B83" s="1">
        <v>44249</v>
      </c>
      <c r="C83" t="s">
        <v>48</v>
      </c>
      <c r="D83">
        <v>55</v>
      </c>
      <c r="F83">
        <v>-55</v>
      </c>
      <c r="G83" t="s">
        <v>49</v>
      </c>
      <c r="H83" t="s">
        <v>50</v>
      </c>
      <c r="I83" t="s">
        <v>15</v>
      </c>
      <c r="J83" t="str">
        <f t="shared" si="1"/>
        <v>Feb</v>
      </c>
    </row>
    <row r="84" spans="1:10" hidden="1" x14ac:dyDescent="0.3">
      <c r="A84" t="s">
        <v>4</v>
      </c>
      <c r="B84" s="1">
        <v>44249</v>
      </c>
      <c r="C84" t="s">
        <v>26</v>
      </c>
      <c r="D84">
        <v>64.099999999999994</v>
      </c>
      <c r="F84">
        <v>-64.099999999999994</v>
      </c>
      <c r="G84" t="s">
        <v>27</v>
      </c>
      <c r="H84" t="s">
        <v>21</v>
      </c>
      <c r="I84" t="s">
        <v>15</v>
      </c>
      <c r="J84" t="str">
        <f t="shared" si="1"/>
        <v>Feb</v>
      </c>
    </row>
    <row r="85" spans="1:10" hidden="1" x14ac:dyDescent="0.3">
      <c r="A85" t="s">
        <v>4</v>
      </c>
      <c r="B85" s="1">
        <v>44249</v>
      </c>
      <c r="C85" t="s">
        <v>12</v>
      </c>
      <c r="D85">
        <v>5</v>
      </c>
      <c r="F85">
        <v>-5</v>
      </c>
      <c r="G85" t="s">
        <v>13</v>
      </c>
      <c r="H85" t="s">
        <v>14</v>
      </c>
      <c r="I85" t="s">
        <v>15</v>
      </c>
      <c r="J85" t="str">
        <f t="shared" si="1"/>
        <v>Feb</v>
      </c>
    </row>
    <row r="86" spans="1:10" hidden="1" x14ac:dyDescent="0.3">
      <c r="A86" t="s">
        <v>4</v>
      </c>
      <c r="B86" s="1">
        <v>44250</v>
      </c>
      <c r="C86" t="s">
        <v>12</v>
      </c>
      <c r="D86">
        <v>5</v>
      </c>
      <c r="F86">
        <v>-5</v>
      </c>
      <c r="G86" t="s">
        <v>13</v>
      </c>
      <c r="H86" t="s">
        <v>14</v>
      </c>
      <c r="I86" t="s">
        <v>15</v>
      </c>
      <c r="J86" t="str">
        <f t="shared" si="1"/>
        <v>Feb</v>
      </c>
    </row>
    <row r="87" spans="1:10" hidden="1" x14ac:dyDescent="0.3">
      <c r="A87" t="s">
        <v>4</v>
      </c>
      <c r="B87" s="1">
        <v>44251</v>
      </c>
      <c r="C87" t="s">
        <v>12</v>
      </c>
      <c r="D87">
        <v>5</v>
      </c>
      <c r="F87">
        <v>-5</v>
      </c>
      <c r="G87" t="s">
        <v>13</v>
      </c>
      <c r="H87" t="s">
        <v>14</v>
      </c>
      <c r="I87" t="s">
        <v>15</v>
      </c>
      <c r="J87" t="str">
        <f t="shared" si="1"/>
        <v>Feb</v>
      </c>
    </row>
    <row r="88" spans="1:10" hidden="1" x14ac:dyDescent="0.3">
      <c r="A88" t="s">
        <v>4</v>
      </c>
      <c r="B88" s="1">
        <v>44252</v>
      </c>
      <c r="C88" t="s">
        <v>12</v>
      </c>
      <c r="D88">
        <v>5</v>
      </c>
      <c r="F88">
        <v>-5</v>
      </c>
      <c r="G88" t="s">
        <v>13</v>
      </c>
      <c r="H88" t="s">
        <v>14</v>
      </c>
      <c r="I88" t="s">
        <v>15</v>
      </c>
      <c r="J88" t="str">
        <f t="shared" si="1"/>
        <v>Feb</v>
      </c>
    </row>
    <row r="89" spans="1:10" hidden="1" x14ac:dyDescent="0.3">
      <c r="A89" t="s">
        <v>4</v>
      </c>
      <c r="B89" s="1">
        <v>44253</v>
      </c>
      <c r="C89" t="s">
        <v>12</v>
      </c>
      <c r="D89">
        <v>5</v>
      </c>
      <c r="F89">
        <v>-5</v>
      </c>
      <c r="G89" t="s">
        <v>13</v>
      </c>
      <c r="H89" t="s">
        <v>14</v>
      </c>
      <c r="I89" t="s">
        <v>15</v>
      </c>
      <c r="J89" t="str">
        <f t="shared" si="1"/>
        <v>Feb</v>
      </c>
    </row>
    <row r="90" spans="1:10" x14ac:dyDescent="0.3">
      <c r="A90" t="s">
        <v>4</v>
      </c>
      <c r="B90" s="1">
        <v>44253</v>
      </c>
      <c r="C90" t="s">
        <v>22</v>
      </c>
      <c r="D90">
        <v>162.9</v>
      </c>
      <c r="F90">
        <v>-162.9</v>
      </c>
      <c r="G90" t="s">
        <v>23</v>
      </c>
      <c r="H90" t="s">
        <v>18</v>
      </c>
      <c r="I90" t="s">
        <v>15</v>
      </c>
      <c r="J90" t="str">
        <f t="shared" si="1"/>
        <v>Feb</v>
      </c>
    </row>
    <row r="91" spans="1:10" hidden="1" x14ac:dyDescent="0.3">
      <c r="A91" t="s">
        <v>4</v>
      </c>
      <c r="B91" s="1">
        <v>44254</v>
      </c>
      <c r="C91" t="s">
        <v>51</v>
      </c>
      <c r="D91">
        <v>125.9</v>
      </c>
      <c r="F91">
        <v>-125.9</v>
      </c>
      <c r="G91" t="s">
        <v>31</v>
      </c>
      <c r="H91" t="s">
        <v>29</v>
      </c>
      <c r="I91" t="s">
        <v>15</v>
      </c>
      <c r="J91" t="str">
        <f t="shared" si="1"/>
        <v>Feb</v>
      </c>
    </row>
    <row r="92" spans="1:10" hidden="1" x14ac:dyDescent="0.3">
      <c r="A92" t="s">
        <v>4</v>
      </c>
      <c r="B92" s="1">
        <v>44254</v>
      </c>
      <c r="C92" t="s">
        <v>53</v>
      </c>
      <c r="D92">
        <v>137</v>
      </c>
      <c r="F92">
        <v>-137</v>
      </c>
      <c r="G92" t="s">
        <v>31</v>
      </c>
      <c r="H92" t="s">
        <v>29</v>
      </c>
      <c r="I92" t="s">
        <v>15</v>
      </c>
      <c r="J92" t="str">
        <f t="shared" si="1"/>
        <v>Feb</v>
      </c>
    </row>
    <row r="93" spans="1:10" hidden="1" x14ac:dyDescent="0.3">
      <c r="A93" t="s">
        <v>4</v>
      </c>
      <c r="B93" s="1">
        <v>44255</v>
      </c>
      <c r="C93" t="s">
        <v>30</v>
      </c>
      <c r="D93">
        <v>146.1</v>
      </c>
      <c r="F93">
        <v>-146.1</v>
      </c>
      <c r="G93" t="s">
        <v>31</v>
      </c>
      <c r="H93" t="s">
        <v>29</v>
      </c>
      <c r="I93" t="s">
        <v>15</v>
      </c>
      <c r="J93" t="str">
        <f t="shared" si="1"/>
        <v>Feb</v>
      </c>
    </row>
    <row r="94" spans="1:10" hidden="1" x14ac:dyDescent="0.3">
      <c r="A94" t="s">
        <v>4</v>
      </c>
      <c r="B94" s="1">
        <v>44255</v>
      </c>
      <c r="C94" t="s">
        <v>34</v>
      </c>
      <c r="D94">
        <v>24.1</v>
      </c>
      <c r="F94">
        <v>-24.1</v>
      </c>
      <c r="G94" t="s">
        <v>35</v>
      </c>
      <c r="H94" t="s">
        <v>21</v>
      </c>
      <c r="I94" t="s">
        <v>15</v>
      </c>
      <c r="J94" t="str">
        <f t="shared" si="1"/>
        <v>Feb</v>
      </c>
    </row>
    <row r="95" spans="1:10" hidden="1" x14ac:dyDescent="0.3">
      <c r="A95" t="s">
        <v>9</v>
      </c>
      <c r="B95" s="1">
        <v>44256</v>
      </c>
      <c r="C95" t="s">
        <v>69</v>
      </c>
      <c r="D95" t="s">
        <v>71</v>
      </c>
      <c r="E95">
        <v>4000</v>
      </c>
      <c r="F95">
        <v>4000</v>
      </c>
      <c r="G95" t="s">
        <v>10</v>
      </c>
      <c r="H95" t="s">
        <v>10</v>
      </c>
      <c r="I95" t="s">
        <v>11</v>
      </c>
      <c r="J95" t="str">
        <f t="shared" si="1"/>
        <v>Mar</v>
      </c>
    </row>
    <row r="96" spans="1:10" hidden="1" x14ac:dyDescent="0.3">
      <c r="A96" t="s">
        <v>4</v>
      </c>
      <c r="B96" s="1">
        <v>44256</v>
      </c>
      <c r="C96" t="s">
        <v>12</v>
      </c>
      <c r="D96">
        <v>5</v>
      </c>
      <c r="F96">
        <v>-5</v>
      </c>
      <c r="G96" t="s">
        <v>13</v>
      </c>
      <c r="H96" t="s">
        <v>14</v>
      </c>
      <c r="I96" t="s">
        <v>15</v>
      </c>
      <c r="J96" t="str">
        <f t="shared" si="1"/>
        <v>Mar</v>
      </c>
    </row>
    <row r="97" spans="1:10" x14ac:dyDescent="0.3">
      <c r="A97" t="s">
        <v>9</v>
      </c>
      <c r="B97" s="1">
        <v>44257</v>
      </c>
      <c r="C97" t="s">
        <v>16</v>
      </c>
      <c r="D97">
        <v>900</v>
      </c>
      <c r="F97">
        <v>-900</v>
      </c>
      <c r="G97" t="s">
        <v>17</v>
      </c>
      <c r="H97" t="s">
        <v>18</v>
      </c>
      <c r="I97" t="s">
        <v>15</v>
      </c>
      <c r="J97" t="str">
        <f t="shared" si="1"/>
        <v>Mar</v>
      </c>
    </row>
    <row r="98" spans="1:10" hidden="1" x14ac:dyDescent="0.3">
      <c r="A98" t="s">
        <v>9</v>
      </c>
      <c r="B98" s="1">
        <v>44257</v>
      </c>
      <c r="C98" t="s">
        <v>19</v>
      </c>
      <c r="D98">
        <v>150</v>
      </c>
      <c r="F98">
        <v>-150</v>
      </c>
      <c r="G98" t="s">
        <v>20</v>
      </c>
      <c r="H98" t="s">
        <v>21</v>
      </c>
      <c r="I98" t="s">
        <v>15</v>
      </c>
      <c r="J98" t="str">
        <f t="shared" si="1"/>
        <v>Mar</v>
      </c>
    </row>
    <row r="99" spans="1:10" hidden="1" x14ac:dyDescent="0.3">
      <c r="A99" t="s">
        <v>4</v>
      </c>
      <c r="B99" s="1">
        <v>44257</v>
      </c>
      <c r="C99" t="s">
        <v>12</v>
      </c>
      <c r="D99">
        <v>5</v>
      </c>
      <c r="F99">
        <v>-5</v>
      </c>
      <c r="G99" t="s">
        <v>13</v>
      </c>
      <c r="H99" t="s">
        <v>14</v>
      </c>
      <c r="I99" t="s">
        <v>15</v>
      </c>
      <c r="J99" t="str">
        <f t="shared" si="1"/>
        <v>Mar</v>
      </c>
    </row>
    <row r="100" spans="1:10" hidden="1" x14ac:dyDescent="0.3">
      <c r="A100" t="s">
        <v>4</v>
      </c>
      <c r="B100" s="1">
        <v>44258</v>
      </c>
      <c r="C100" t="s">
        <v>12</v>
      </c>
      <c r="D100">
        <v>5</v>
      </c>
      <c r="F100">
        <v>-5</v>
      </c>
      <c r="G100" t="s">
        <v>13</v>
      </c>
      <c r="H100" t="s">
        <v>14</v>
      </c>
      <c r="I100" t="s">
        <v>15</v>
      </c>
      <c r="J100" t="str">
        <f t="shared" si="1"/>
        <v>Mar</v>
      </c>
    </row>
    <row r="101" spans="1:10" hidden="1" x14ac:dyDescent="0.3">
      <c r="A101" t="s">
        <v>4</v>
      </c>
      <c r="B101" s="1">
        <v>44259</v>
      </c>
      <c r="C101" t="s">
        <v>12</v>
      </c>
      <c r="D101">
        <v>5</v>
      </c>
      <c r="F101">
        <v>-5</v>
      </c>
      <c r="G101" t="s">
        <v>13</v>
      </c>
      <c r="H101" t="s">
        <v>14</v>
      </c>
      <c r="I101" t="s">
        <v>15</v>
      </c>
      <c r="J101" t="str">
        <f t="shared" si="1"/>
        <v>Mar</v>
      </c>
    </row>
    <row r="102" spans="1:10" hidden="1" x14ac:dyDescent="0.3">
      <c r="A102" t="s">
        <v>4</v>
      </c>
      <c r="B102" s="1">
        <v>44260</v>
      </c>
      <c r="C102" t="s">
        <v>12</v>
      </c>
      <c r="D102">
        <v>5</v>
      </c>
      <c r="F102">
        <v>-5</v>
      </c>
      <c r="G102" t="s">
        <v>13</v>
      </c>
      <c r="H102" t="s">
        <v>14</v>
      </c>
      <c r="I102" t="s">
        <v>15</v>
      </c>
      <c r="J102" t="str">
        <f t="shared" si="1"/>
        <v>Mar</v>
      </c>
    </row>
    <row r="103" spans="1:10" x14ac:dyDescent="0.3">
      <c r="A103" t="s">
        <v>4</v>
      </c>
      <c r="B103" s="1">
        <v>44260</v>
      </c>
      <c r="C103" t="s">
        <v>22</v>
      </c>
      <c r="D103">
        <v>149</v>
      </c>
      <c r="F103">
        <v>-149</v>
      </c>
      <c r="G103" t="s">
        <v>23</v>
      </c>
      <c r="H103" t="s">
        <v>18</v>
      </c>
      <c r="I103" t="s">
        <v>15</v>
      </c>
      <c r="J103" t="str">
        <f t="shared" si="1"/>
        <v>Mar</v>
      </c>
    </row>
    <row r="104" spans="1:10" x14ac:dyDescent="0.3">
      <c r="A104" t="s">
        <v>9</v>
      </c>
      <c r="B104" s="1">
        <v>44263</v>
      </c>
      <c r="C104" t="s">
        <v>24</v>
      </c>
      <c r="D104">
        <v>52.1</v>
      </c>
      <c r="F104">
        <v>-52.1</v>
      </c>
      <c r="G104" t="s">
        <v>25</v>
      </c>
      <c r="H104" t="s">
        <v>18</v>
      </c>
      <c r="I104" t="s">
        <v>15</v>
      </c>
      <c r="J104" t="str">
        <f t="shared" si="1"/>
        <v>Mar</v>
      </c>
    </row>
    <row r="105" spans="1:10" hidden="1" x14ac:dyDescent="0.3">
      <c r="A105" t="s">
        <v>4</v>
      </c>
      <c r="B105" s="1">
        <v>44263</v>
      </c>
      <c r="C105" t="s">
        <v>12</v>
      </c>
      <c r="D105">
        <v>5</v>
      </c>
      <c r="F105">
        <v>-5</v>
      </c>
      <c r="G105" t="s">
        <v>13</v>
      </c>
      <c r="H105" t="s">
        <v>14</v>
      </c>
      <c r="I105" t="s">
        <v>15</v>
      </c>
      <c r="J105" t="str">
        <f t="shared" si="1"/>
        <v>Mar</v>
      </c>
    </row>
    <row r="106" spans="1:10" hidden="1" x14ac:dyDescent="0.3">
      <c r="A106" t="s">
        <v>4</v>
      </c>
      <c r="B106" s="1">
        <v>44264</v>
      </c>
      <c r="C106" t="s">
        <v>12</v>
      </c>
      <c r="D106">
        <v>5</v>
      </c>
      <c r="F106">
        <v>-5</v>
      </c>
      <c r="G106" t="s">
        <v>13</v>
      </c>
      <c r="H106" t="s">
        <v>14</v>
      </c>
      <c r="I106" t="s">
        <v>15</v>
      </c>
      <c r="J106" t="str">
        <f t="shared" si="1"/>
        <v>Mar</v>
      </c>
    </row>
    <row r="107" spans="1:10" hidden="1" x14ac:dyDescent="0.3">
      <c r="A107" t="s">
        <v>4</v>
      </c>
      <c r="B107" s="1">
        <v>44265</v>
      </c>
      <c r="C107" t="s">
        <v>26</v>
      </c>
      <c r="D107">
        <v>78.900000000000006</v>
      </c>
      <c r="F107">
        <v>-78.900000000000006</v>
      </c>
      <c r="G107" t="s">
        <v>27</v>
      </c>
      <c r="H107" t="s">
        <v>21</v>
      </c>
      <c r="I107" t="s">
        <v>15</v>
      </c>
      <c r="J107" t="str">
        <f t="shared" si="1"/>
        <v>Mar</v>
      </c>
    </row>
    <row r="108" spans="1:10" hidden="1" x14ac:dyDescent="0.3">
      <c r="A108" t="s">
        <v>4</v>
      </c>
      <c r="B108" s="1">
        <v>44265</v>
      </c>
      <c r="C108" t="s">
        <v>12</v>
      </c>
      <c r="D108">
        <v>5</v>
      </c>
      <c r="F108">
        <v>-5</v>
      </c>
      <c r="G108" t="s">
        <v>13</v>
      </c>
      <c r="H108" t="s">
        <v>14</v>
      </c>
      <c r="I108" t="s">
        <v>15</v>
      </c>
      <c r="J108" t="str">
        <f t="shared" si="1"/>
        <v>Mar</v>
      </c>
    </row>
    <row r="109" spans="1:10" hidden="1" x14ac:dyDescent="0.3">
      <c r="A109" t="s">
        <v>4</v>
      </c>
      <c r="B109" s="1">
        <v>44266</v>
      </c>
      <c r="C109" t="s">
        <v>12</v>
      </c>
      <c r="D109">
        <v>5</v>
      </c>
      <c r="F109">
        <v>-5</v>
      </c>
      <c r="G109" t="s">
        <v>13</v>
      </c>
      <c r="H109" t="s">
        <v>14</v>
      </c>
      <c r="I109" t="s">
        <v>15</v>
      </c>
      <c r="J109" t="str">
        <f t="shared" si="1"/>
        <v>Mar</v>
      </c>
    </row>
    <row r="110" spans="1:10" x14ac:dyDescent="0.3">
      <c r="A110" t="s">
        <v>4</v>
      </c>
      <c r="B110" s="1">
        <v>44267</v>
      </c>
      <c r="C110" t="s">
        <v>22</v>
      </c>
      <c r="D110">
        <v>137</v>
      </c>
      <c r="F110">
        <v>-137</v>
      </c>
      <c r="G110" t="s">
        <v>23</v>
      </c>
      <c r="H110" t="s">
        <v>18</v>
      </c>
      <c r="I110" t="s">
        <v>15</v>
      </c>
      <c r="J110" t="str">
        <f t="shared" si="1"/>
        <v>Mar</v>
      </c>
    </row>
    <row r="111" spans="1:10" hidden="1" x14ac:dyDescent="0.3">
      <c r="A111" t="s">
        <v>4</v>
      </c>
      <c r="B111" s="1">
        <v>44267</v>
      </c>
      <c r="C111" t="s">
        <v>12</v>
      </c>
      <c r="D111">
        <v>5</v>
      </c>
      <c r="F111">
        <v>-5</v>
      </c>
      <c r="G111" t="s">
        <v>13</v>
      </c>
      <c r="H111" t="s">
        <v>14</v>
      </c>
      <c r="I111" t="s">
        <v>15</v>
      </c>
      <c r="J111" t="str">
        <f t="shared" si="1"/>
        <v>Mar</v>
      </c>
    </row>
    <row r="112" spans="1:10" hidden="1" x14ac:dyDescent="0.3">
      <c r="A112" t="s">
        <v>4</v>
      </c>
      <c r="B112" s="1">
        <v>44268</v>
      </c>
      <c r="C112" t="s">
        <v>12</v>
      </c>
      <c r="D112">
        <v>5</v>
      </c>
      <c r="F112">
        <v>-5</v>
      </c>
      <c r="G112" t="s">
        <v>13</v>
      </c>
      <c r="H112" t="s">
        <v>14</v>
      </c>
      <c r="I112" t="s">
        <v>15</v>
      </c>
      <c r="J112" t="str">
        <f t="shared" si="1"/>
        <v>Mar</v>
      </c>
    </row>
    <row r="113" spans="1:10" hidden="1" x14ac:dyDescent="0.3">
      <c r="A113" t="s">
        <v>4</v>
      </c>
      <c r="B113" s="1">
        <v>44268</v>
      </c>
      <c r="C113" t="s">
        <v>28</v>
      </c>
      <c r="D113">
        <v>41.8</v>
      </c>
      <c r="F113">
        <v>-41.8</v>
      </c>
      <c r="G113" t="s">
        <v>20</v>
      </c>
      <c r="H113" t="s">
        <v>29</v>
      </c>
      <c r="I113" t="s">
        <v>15</v>
      </c>
      <c r="J113" t="str">
        <f t="shared" si="1"/>
        <v>Mar</v>
      </c>
    </row>
    <row r="114" spans="1:10" hidden="1" x14ac:dyDescent="0.3">
      <c r="A114" t="s">
        <v>4</v>
      </c>
      <c r="B114" s="1">
        <v>44268</v>
      </c>
      <c r="C114" t="s">
        <v>30</v>
      </c>
      <c r="D114">
        <v>99.9</v>
      </c>
      <c r="F114">
        <v>-99.9</v>
      </c>
      <c r="G114" t="s">
        <v>31</v>
      </c>
      <c r="H114" t="s">
        <v>29</v>
      </c>
      <c r="I114" t="s">
        <v>15</v>
      </c>
      <c r="J114" t="str">
        <f t="shared" si="1"/>
        <v>Mar</v>
      </c>
    </row>
    <row r="115" spans="1:10" hidden="1" x14ac:dyDescent="0.3">
      <c r="A115" t="s">
        <v>4</v>
      </c>
      <c r="B115" s="1">
        <v>44268</v>
      </c>
      <c r="C115" t="s">
        <v>32</v>
      </c>
      <c r="D115">
        <v>54</v>
      </c>
      <c r="F115">
        <v>-54</v>
      </c>
      <c r="G115" t="s">
        <v>33</v>
      </c>
      <c r="H115" t="s">
        <v>14</v>
      </c>
      <c r="I115" t="s">
        <v>15</v>
      </c>
      <c r="J115" t="str">
        <f t="shared" si="1"/>
        <v>Mar</v>
      </c>
    </row>
    <row r="116" spans="1:10" hidden="1" x14ac:dyDescent="0.3">
      <c r="A116" t="s">
        <v>4</v>
      </c>
      <c r="B116" s="1">
        <v>44269</v>
      </c>
      <c r="C116" t="s">
        <v>34</v>
      </c>
      <c r="D116">
        <v>30</v>
      </c>
      <c r="F116">
        <v>-30</v>
      </c>
      <c r="G116" t="s">
        <v>35</v>
      </c>
      <c r="H116" t="s">
        <v>21</v>
      </c>
      <c r="I116" t="s">
        <v>15</v>
      </c>
      <c r="J116" t="str">
        <f t="shared" si="1"/>
        <v>Mar</v>
      </c>
    </row>
    <row r="117" spans="1:10" hidden="1" x14ac:dyDescent="0.3">
      <c r="A117" t="s">
        <v>9</v>
      </c>
      <c r="B117" s="1">
        <v>44270</v>
      </c>
      <c r="C117" t="s">
        <v>36</v>
      </c>
      <c r="D117">
        <v>30</v>
      </c>
      <c r="F117">
        <v>-30</v>
      </c>
      <c r="G117" t="s">
        <v>37</v>
      </c>
      <c r="H117" t="s">
        <v>29</v>
      </c>
      <c r="I117" t="s">
        <v>15</v>
      </c>
      <c r="J117" t="str">
        <f t="shared" si="1"/>
        <v>Mar</v>
      </c>
    </row>
    <row r="118" spans="1:10" hidden="1" x14ac:dyDescent="0.3">
      <c r="A118" t="s">
        <v>4</v>
      </c>
      <c r="B118" s="1">
        <v>44270</v>
      </c>
      <c r="C118" t="s">
        <v>12</v>
      </c>
      <c r="D118">
        <v>5</v>
      </c>
      <c r="F118">
        <v>-5</v>
      </c>
      <c r="G118" t="s">
        <v>13</v>
      </c>
      <c r="H118" t="s">
        <v>14</v>
      </c>
      <c r="I118" t="s">
        <v>15</v>
      </c>
      <c r="J118" t="str">
        <f t="shared" si="1"/>
        <v>Mar</v>
      </c>
    </row>
    <row r="119" spans="1:10" hidden="1" x14ac:dyDescent="0.3">
      <c r="A119" t="s">
        <v>4</v>
      </c>
      <c r="B119" s="1">
        <v>44271</v>
      </c>
      <c r="C119" t="s">
        <v>12</v>
      </c>
      <c r="D119">
        <v>5</v>
      </c>
      <c r="F119">
        <v>-5</v>
      </c>
      <c r="G119" t="s">
        <v>13</v>
      </c>
      <c r="H119" t="s">
        <v>14</v>
      </c>
      <c r="I119" t="s">
        <v>15</v>
      </c>
      <c r="J119" t="str">
        <f t="shared" si="1"/>
        <v>Mar</v>
      </c>
    </row>
    <row r="120" spans="1:10" hidden="1" x14ac:dyDescent="0.3">
      <c r="A120" t="s">
        <v>9</v>
      </c>
      <c r="B120" s="1">
        <v>44271</v>
      </c>
      <c r="C120" t="s">
        <v>54</v>
      </c>
      <c r="D120">
        <v>75</v>
      </c>
      <c r="F120">
        <v>-75</v>
      </c>
      <c r="G120" t="s">
        <v>39</v>
      </c>
      <c r="H120" t="s">
        <v>40</v>
      </c>
      <c r="I120" t="s">
        <v>15</v>
      </c>
      <c r="J120" t="str">
        <f t="shared" si="1"/>
        <v>Mar</v>
      </c>
    </row>
    <row r="121" spans="1:10" x14ac:dyDescent="0.3">
      <c r="A121" t="s">
        <v>9</v>
      </c>
      <c r="B121" s="1">
        <v>44271</v>
      </c>
      <c r="C121" t="s">
        <v>41</v>
      </c>
      <c r="D121">
        <v>40</v>
      </c>
      <c r="F121">
        <v>-40</v>
      </c>
      <c r="G121" t="s">
        <v>42</v>
      </c>
      <c r="H121" t="s">
        <v>18</v>
      </c>
      <c r="I121" t="s">
        <v>15</v>
      </c>
      <c r="J121" t="str">
        <f t="shared" si="1"/>
        <v>Mar</v>
      </c>
    </row>
    <row r="122" spans="1:10" hidden="1" x14ac:dyDescent="0.3">
      <c r="A122" t="s">
        <v>4</v>
      </c>
      <c r="B122" s="1">
        <v>44272</v>
      </c>
      <c r="C122" t="s">
        <v>43</v>
      </c>
      <c r="D122">
        <v>46.8</v>
      </c>
      <c r="F122">
        <v>-46.8</v>
      </c>
      <c r="G122" t="s">
        <v>44</v>
      </c>
      <c r="H122" t="s">
        <v>29</v>
      </c>
      <c r="I122" t="s">
        <v>15</v>
      </c>
      <c r="J122" t="str">
        <f t="shared" si="1"/>
        <v>Mar</v>
      </c>
    </row>
    <row r="123" spans="1:10" hidden="1" x14ac:dyDescent="0.3">
      <c r="A123" t="s">
        <v>4</v>
      </c>
      <c r="B123" s="1">
        <v>44272</v>
      </c>
      <c r="C123" t="s">
        <v>45</v>
      </c>
      <c r="D123">
        <v>35</v>
      </c>
      <c r="F123">
        <v>-35</v>
      </c>
      <c r="G123" t="s">
        <v>20</v>
      </c>
      <c r="H123" t="s">
        <v>29</v>
      </c>
      <c r="I123" t="s">
        <v>15</v>
      </c>
      <c r="J123" t="str">
        <f t="shared" si="1"/>
        <v>Mar</v>
      </c>
    </row>
    <row r="124" spans="1:10" hidden="1" x14ac:dyDescent="0.3">
      <c r="A124" t="s">
        <v>4</v>
      </c>
      <c r="B124" s="1">
        <v>44272</v>
      </c>
      <c r="C124" t="s">
        <v>12</v>
      </c>
      <c r="D124">
        <v>5</v>
      </c>
      <c r="F124">
        <v>-5</v>
      </c>
      <c r="G124" t="s">
        <v>13</v>
      </c>
      <c r="H124" t="s">
        <v>14</v>
      </c>
      <c r="I124" t="s">
        <v>15</v>
      </c>
      <c r="J124" t="str">
        <f t="shared" si="1"/>
        <v>Mar</v>
      </c>
    </row>
    <row r="125" spans="1:10" hidden="1" x14ac:dyDescent="0.3">
      <c r="A125" t="s">
        <v>4</v>
      </c>
      <c r="B125" s="1">
        <v>44273</v>
      </c>
      <c r="C125" t="s">
        <v>12</v>
      </c>
      <c r="D125">
        <v>5</v>
      </c>
      <c r="F125">
        <v>-5</v>
      </c>
      <c r="G125" t="s">
        <v>13</v>
      </c>
      <c r="H125" t="s">
        <v>14</v>
      </c>
      <c r="I125" t="s">
        <v>15</v>
      </c>
      <c r="J125" t="str">
        <f t="shared" si="1"/>
        <v>Mar</v>
      </c>
    </row>
    <row r="126" spans="1:10" hidden="1" x14ac:dyDescent="0.3">
      <c r="A126" t="s">
        <v>4</v>
      </c>
      <c r="B126" s="1">
        <v>44274</v>
      </c>
      <c r="C126" t="s">
        <v>12</v>
      </c>
      <c r="D126">
        <v>5</v>
      </c>
      <c r="F126">
        <v>-5</v>
      </c>
      <c r="G126" t="s">
        <v>13</v>
      </c>
      <c r="H126" t="s">
        <v>14</v>
      </c>
      <c r="I126" t="s">
        <v>15</v>
      </c>
      <c r="J126" t="str">
        <f t="shared" si="1"/>
        <v>Mar</v>
      </c>
    </row>
    <row r="127" spans="1:10" x14ac:dyDescent="0.3">
      <c r="A127" t="s">
        <v>4</v>
      </c>
      <c r="B127" s="1">
        <v>44274</v>
      </c>
      <c r="C127" t="s">
        <v>22</v>
      </c>
      <c r="D127">
        <v>171.9</v>
      </c>
      <c r="F127">
        <v>-171.9</v>
      </c>
      <c r="G127" t="s">
        <v>23</v>
      </c>
      <c r="H127" t="s">
        <v>18</v>
      </c>
      <c r="I127" t="s">
        <v>15</v>
      </c>
      <c r="J127" t="str">
        <f t="shared" si="1"/>
        <v>Mar</v>
      </c>
    </row>
    <row r="128" spans="1:10" hidden="1" x14ac:dyDescent="0.3">
      <c r="A128" t="s">
        <v>4</v>
      </c>
      <c r="B128" s="1">
        <v>44275</v>
      </c>
      <c r="C128" t="s">
        <v>46</v>
      </c>
      <c r="D128">
        <v>39</v>
      </c>
      <c r="F128">
        <v>-39</v>
      </c>
      <c r="G128" t="s">
        <v>33</v>
      </c>
      <c r="H128" t="s">
        <v>14</v>
      </c>
      <c r="I128" t="s">
        <v>15</v>
      </c>
      <c r="J128" t="str">
        <f t="shared" si="1"/>
        <v>Mar</v>
      </c>
    </row>
    <row r="129" spans="1:10" hidden="1" x14ac:dyDescent="0.3">
      <c r="A129" t="s">
        <v>4</v>
      </c>
      <c r="B129" s="1">
        <v>44276</v>
      </c>
      <c r="C129" t="s">
        <v>47</v>
      </c>
      <c r="D129">
        <v>14</v>
      </c>
      <c r="F129">
        <v>-14</v>
      </c>
      <c r="G129" t="s">
        <v>33</v>
      </c>
      <c r="H129" t="s">
        <v>14</v>
      </c>
      <c r="I129" t="s">
        <v>15</v>
      </c>
      <c r="J129" t="str">
        <f t="shared" si="1"/>
        <v>Mar</v>
      </c>
    </row>
    <row r="130" spans="1:10" hidden="1" x14ac:dyDescent="0.3">
      <c r="A130" t="s">
        <v>9</v>
      </c>
      <c r="B130" s="1">
        <v>44277</v>
      </c>
      <c r="C130" t="s">
        <v>48</v>
      </c>
      <c r="D130">
        <v>55</v>
      </c>
      <c r="F130">
        <v>-55</v>
      </c>
      <c r="G130" t="s">
        <v>49</v>
      </c>
      <c r="H130" t="s">
        <v>50</v>
      </c>
      <c r="I130" t="s">
        <v>15</v>
      </c>
      <c r="J130" t="str">
        <f t="shared" si="1"/>
        <v>Mar</v>
      </c>
    </row>
    <row r="131" spans="1:10" hidden="1" x14ac:dyDescent="0.3">
      <c r="A131" t="s">
        <v>4</v>
      </c>
      <c r="B131" s="1">
        <v>44277</v>
      </c>
      <c r="C131" t="s">
        <v>26</v>
      </c>
      <c r="D131">
        <v>65</v>
      </c>
      <c r="F131">
        <v>-65</v>
      </c>
      <c r="G131" t="s">
        <v>27</v>
      </c>
      <c r="H131" t="s">
        <v>21</v>
      </c>
      <c r="I131" t="s">
        <v>15</v>
      </c>
      <c r="J131" t="str">
        <f t="shared" ref="J131:J194" si="2">TEXT(B131,"mmm")</f>
        <v>Mar</v>
      </c>
    </row>
    <row r="132" spans="1:10" hidden="1" x14ac:dyDescent="0.3">
      <c r="A132" t="s">
        <v>4</v>
      </c>
      <c r="B132" s="1">
        <v>44277</v>
      </c>
      <c r="C132" t="s">
        <v>12</v>
      </c>
      <c r="D132">
        <v>5</v>
      </c>
      <c r="F132">
        <v>-5</v>
      </c>
      <c r="G132" t="s">
        <v>13</v>
      </c>
      <c r="H132" t="s">
        <v>14</v>
      </c>
      <c r="I132" t="s">
        <v>15</v>
      </c>
      <c r="J132" t="str">
        <f t="shared" si="2"/>
        <v>Mar</v>
      </c>
    </row>
    <row r="133" spans="1:10" hidden="1" x14ac:dyDescent="0.3">
      <c r="A133" t="s">
        <v>4</v>
      </c>
      <c r="B133" s="1">
        <v>44278</v>
      </c>
      <c r="C133" t="s">
        <v>12</v>
      </c>
      <c r="D133">
        <v>5</v>
      </c>
      <c r="F133">
        <v>-5</v>
      </c>
      <c r="G133" t="s">
        <v>13</v>
      </c>
      <c r="H133" t="s">
        <v>14</v>
      </c>
      <c r="I133" t="s">
        <v>15</v>
      </c>
      <c r="J133" t="str">
        <f t="shared" si="2"/>
        <v>Mar</v>
      </c>
    </row>
    <row r="134" spans="1:10" hidden="1" x14ac:dyDescent="0.3">
      <c r="A134" t="s">
        <v>4</v>
      </c>
      <c r="B134" s="1">
        <v>44279</v>
      </c>
      <c r="C134" t="s">
        <v>12</v>
      </c>
      <c r="D134">
        <v>5</v>
      </c>
      <c r="F134">
        <v>-5</v>
      </c>
      <c r="G134" t="s">
        <v>13</v>
      </c>
      <c r="H134" t="s">
        <v>14</v>
      </c>
      <c r="I134" t="s">
        <v>15</v>
      </c>
      <c r="J134" t="str">
        <f t="shared" si="2"/>
        <v>Mar</v>
      </c>
    </row>
    <row r="135" spans="1:10" hidden="1" x14ac:dyDescent="0.3">
      <c r="A135" t="s">
        <v>4</v>
      </c>
      <c r="B135" s="1">
        <v>44280</v>
      </c>
      <c r="C135" t="s">
        <v>12</v>
      </c>
      <c r="D135">
        <v>5</v>
      </c>
      <c r="F135">
        <v>-5</v>
      </c>
      <c r="G135" t="s">
        <v>13</v>
      </c>
      <c r="H135" t="s">
        <v>14</v>
      </c>
      <c r="I135" t="s">
        <v>15</v>
      </c>
      <c r="J135" t="str">
        <f t="shared" si="2"/>
        <v>Mar</v>
      </c>
    </row>
    <row r="136" spans="1:10" hidden="1" x14ac:dyDescent="0.3">
      <c r="A136" t="s">
        <v>4</v>
      </c>
      <c r="B136" s="1">
        <v>44281</v>
      </c>
      <c r="C136" t="s">
        <v>12</v>
      </c>
      <c r="D136">
        <v>5</v>
      </c>
      <c r="F136">
        <v>-5</v>
      </c>
      <c r="G136" t="s">
        <v>13</v>
      </c>
      <c r="H136" t="s">
        <v>14</v>
      </c>
      <c r="I136" t="s">
        <v>15</v>
      </c>
      <c r="J136" t="str">
        <f t="shared" si="2"/>
        <v>Mar</v>
      </c>
    </row>
    <row r="137" spans="1:10" x14ac:dyDescent="0.3">
      <c r="A137" t="s">
        <v>4</v>
      </c>
      <c r="B137" s="1">
        <v>44281</v>
      </c>
      <c r="C137" t="s">
        <v>22</v>
      </c>
      <c r="D137">
        <v>209</v>
      </c>
      <c r="F137">
        <v>-209</v>
      </c>
      <c r="G137" t="s">
        <v>23</v>
      </c>
      <c r="H137" t="s">
        <v>18</v>
      </c>
      <c r="I137" t="s">
        <v>15</v>
      </c>
      <c r="J137" t="str">
        <f t="shared" si="2"/>
        <v>Mar</v>
      </c>
    </row>
    <row r="138" spans="1:10" hidden="1" x14ac:dyDescent="0.3">
      <c r="A138" t="s">
        <v>4</v>
      </c>
      <c r="B138" s="1">
        <v>44282</v>
      </c>
      <c r="C138" t="s">
        <v>51</v>
      </c>
      <c r="D138">
        <v>127</v>
      </c>
      <c r="F138">
        <v>-127</v>
      </c>
      <c r="G138" t="s">
        <v>31</v>
      </c>
      <c r="H138" t="s">
        <v>29</v>
      </c>
      <c r="I138" t="s">
        <v>15</v>
      </c>
      <c r="J138" t="str">
        <f t="shared" si="2"/>
        <v>Mar</v>
      </c>
    </row>
    <row r="139" spans="1:10" hidden="1" x14ac:dyDescent="0.3">
      <c r="A139" t="s">
        <v>4</v>
      </c>
      <c r="B139" s="1">
        <v>44282</v>
      </c>
      <c r="C139" t="s">
        <v>55</v>
      </c>
      <c r="D139">
        <v>177.2</v>
      </c>
      <c r="F139">
        <v>-177.2</v>
      </c>
      <c r="G139" t="s">
        <v>31</v>
      </c>
      <c r="H139" t="s">
        <v>29</v>
      </c>
      <c r="I139" t="s">
        <v>15</v>
      </c>
      <c r="J139" t="str">
        <f t="shared" si="2"/>
        <v>Mar</v>
      </c>
    </row>
    <row r="140" spans="1:10" hidden="1" x14ac:dyDescent="0.3">
      <c r="A140" t="s">
        <v>4</v>
      </c>
      <c r="B140" s="1">
        <v>44283</v>
      </c>
      <c r="C140" t="s">
        <v>30</v>
      </c>
      <c r="D140">
        <v>147.1</v>
      </c>
      <c r="F140">
        <v>-147.1</v>
      </c>
      <c r="G140" t="s">
        <v>31</v>
      </c>
      <c r="H140" t="s">
        <v>29</v>
      </c>
      <c r="I140" t="s">
        <v>15</v>
      </c>
      <c r="J140" t="str">
        <f t="shared" si="2"/>
        <v>Mar</v>
      </c>
    </row>
    <row r="141" spans="1:10" hidden="1" x14ac:dyDescent="0.3">
      <c r="A141" t="s">
        <v>4</v>
      </c>
      <c r="B141" s="1">
        <v>44283</v>
      </c>
      <c r="C141" t="s">
        <v>34</v>
      </c>
      <c r="D141">
        <v>25</v>
      </c>
      <c r="F141">
        <v>-25</v>
      </c>
      <c r="G141" t="s">
        <v>35</v>
      </c>
      <c r="H141" t="s">
        <v>21</v>
      </c>
      <c r="I141" t="s">
        <v>15</v>
      </c>
      <c r="J141" t="str">
        <f t="shared" si="2"/>
        <v>Mar</v>
      </c>
    </row>
    <row r="142" spans="1:10" hidden="1" x14ac:dyDescent="0.3">
      <c r="A142" t="s">
        <v>4</v>
      </c>
      <c r="B142" s="1">
        <v>44284</v>
      </c>
      <c r="C142" t="s">
        <v>56</v>
      </c>
      <c r="D142">
        <v>15</v>
      </c>
      <c r="F142">
        <v>-15</v>
      </c>
      <c r="G142" t="s">
        <v>33</v>
      </c>
      <c r="H142" t="s">
        <v>14</v>
      </c>
      <c r="I142" t="s">
        <v>15</v>
      </c>
      <c r="J142" t="str">
        <f t="shared" si="2"/>
        <v>Mar</v>
      </c>
    </row>
    <row r="143" spans="1:10" hidden="1" x14ac:dyDescent="0.3">
      <c r="A143" t="s">
        <v>4</v>
      </c>
      <c r="B143" s="1">
        <v>44285</v>
      </c>
      <c r="C143" t="s">
        <v>12</v>
      </c>
      <c r="D143">
        <v>5</v>
      </c>
      <c r="F143">
        <v>-5</v>
      </c>
      <c r="G143" t="s">
        <v>13</v>
      </c>
      <c r="H143" t="s">
        <v>14</v>
      </c>
      <c r="I143" t="s">
        <v>15</v>
      </c>
      <c r="J143" t="str">
        <f t="shared" si="2"/>
        <v>Mar</v>
      </c>
    </row>
    <row r="144" spans="1:10" hidden="1" x14ac:dyDescent="0.3">
      <c r="A144" t="s">
        <v>4</v>
      </c>
      <c r="B144" s="1">
        <v>44286</v>
      </c>
      <c r="C144" t="s">
        <v>12</v>
      </c>
      <c r="D144">
        <v>5</v>
      </c>
      <c r="F144">
        <v>-5</v>
      </c>
      <c r="G144" t="s">
        <v>13</v>
      </c>
      <c r="H144" t="s">
        <v>14</v>
      </c>
      <c r="I144" t="s">
        <v>15</v>
      </c>
      <c r="J144" t="str">
        <f t="shared" si="2"/>
        <v>Mar</v>
      </c>
    </row>
    <row r="145" spans="1:10" hidden="1" x14ac:dyDescent="0.3">
      <c r="A145" t="s">
        <v>9</v>
      </c>
      <c r="B145" s="1">
        <v>44287</v>
      </c>
      <c r="C145" t="s">
        <v>69</v>
      </c>
      <c r="D145" t="s">
        <v>71</v>
      </c>
      <c r="E145">
        <v>4000</v>
      </c>
      <c r="F145">
        <v>4000</v>
      </c>
      <c r="G145" t="s">
        <v>10</v>
      </c>
      <c r="H145" t="s">
        <v>10</v>
      </c>
      <c r="I145" t="s">
        <v>11</v>
      </c>
      <c r="J145" t="str">
        <f t="shared" si="2"/>
        <v>Apr</v>
      </c>
    </row>
    <row r="146" spans="1:10" hidden="1" x14ac:dyDescent="0.3">
      <c r="A146" t="s">
        <v>4</v>
      </c>
      <c r="B146" s="1">
        <v>44287</v>
      </c>
      <c r="C146" t="s">
        <v>12</v>
      </c>
      <c r="D146">
        <v>5</v>
      </c>
      <c r="F146">
        <v>-5</v>
      </c>
      <c r="G146" t="s">
        <v>13</v>
      </c>
      <c r="H146" t="s">
        <v>14</v>
      </c>
      <c r="I146" t="s">
        <v>15</v>
      </c>
      <c r="J146" t="str">
        <f t="shared" si="2"/>
        <v>Apr</v>
      </c>
    </row>
    <row r="147" spans="1:10" x14ac:dyDescent="0.3">
      <c r="A147" t="s">
        <v>9</v>
      </c>
      <c r="B147" s="1">
        <v>44288</v>
      </c>
      <c r="C147" t="s">
        <v>16</v>
      </c>
      <c r="D147">
        <v>900</v>
      </c>
      <c r="F147">
        <v>-900</v>
      </c>
      <c r="G147" t="s">
        <v>17</v>
      </c>
      <c r="H147" t="s">
        <v>18</v>
      </c>
      <c r="I147" t="s">
        <v>15</v>
      </c>
      <c r="J147" t="str">
        <f t="shared" si="2"/>
        <v>Apr</v>
      </c>
    </row>
    <row r="148" spans="1:10" hidden="1" x14ac:dyDescent="0.3">
      <c r="A148" t="s">
        <v>9</v>
      </c>
      <c r="B148" s="1">
        <v>44288</v>
      </c>
      <c r="C148" t="s">
        <v>19</v>
      </c>
      <c r="D148">
        <v>150</v>
      </c>
      <c r="F148">
        <v>-150</v>
      </c>
      <c r="G148" t="s">
        <v>20</v>
      </c>
      <c r="H148" t="s">
        <v>21</v>
      </c>
      <c r="I148" t="s">
        <v>15</v>
      </c>
      <c r="J148" t="str">
        <f t="shared" si="2"/>
        <v>Apr</v>
      </c>
    </row>
    <row r="149" spans="1:10" hidden="1" x14ac:dyDescent="0.3">
      <c r="A149" t="s">
        <v>4</v>
      </c>
      <c r="B149" s="1">
        <v>44288</v>
      </c>
      <c r="C149" t="s">
        <v>12</v>
      </c>
      <c r="D149">
        <v>5</v>
      </c>
      <c r="F149">
        <v>-5</v>
      </c>
      <c r="G149" t="s">
        <v>13</v>
      </c>
      <c r="H149" t="s">
        <v>14</v>
      </c>
      <c r="I149" t="s">
        <v>15</v>
      </c>
      <c r="J149" t="str">
        <f t="shared" si="2"/>
        <v>Apr</v>
      </c>
    </row>
    <row r="150" spans="1:10" hidden="1" x14ac:dyDescent="0.3">
      <c r="A150" t="s">
        <v>4</v>
      </c>
      <c r="B150" s="1">
        <v>44289</v>
      </c>
      <c r="C150" t="s">
        <v>12</v>
      </c>
      <c r="D150">
        <v>5</v>
      </c>
      <c r="F150">
        <v>-5</v>
      </c>
      <c r="G150" t="s">
        <v>13</v>
      </c>
      <c r="H150" t="s">
        <v>14</v>
      </c>
      <c r="I150" t="s">
        <v>15</v>
      </c>
      <c r="J150" t="str">
        <f t="shared" si="2"/>
        <v>Apr</v>
      </c>
    </row>
    <row r="151" spans="1:10" hidden="1" x14ac:dyDescent="0.3">
      <c r="A151" t="s">
        <v>4</v>
      </c>
      <c r="B151" s="1">
        <v>44290</v>
      </c>
      <c r="C151" t="s">
        <v>12</v>
      </c>
      <c r="D151">
        <v>5</v>
      </c>
      <c r="F151">
        <v>-5</v>
      </c>
      <c r="G151" t="s">
        <v>13</v>
      </c>
      <c r="H151" t="s">
        <v>14</v>
      </c>
      <c r="I151" t="s">
        <v>15</v>
      </c>
      <c r="J151" t="str">
        <f t="shared" si="2"/>
        <v>Apr</v>
      </c>
    </row>
    <row r="152" spans="1:10" hidden="1" x14ac:dyDescent="0.3">
      <c r="A152" t="s">
        <v>4</v>
      </c>
      <c r="B152" s="1">
        <v>44291</v>
      </c>
      <c r="C152" t="s">
        <v>12</v>
      </c>
      <c r="D152">
        <v>5</v>
      </c>
      <c r="F152">
        <v>-5</v>
      </c>
      <c r="G152" t="s">
        <v>13</v>
      </c>
      <c r="H152" t="s">
        <v>14</v>
      </c>
      <c r="I152" t="s">
        <v>15</v>
      </c>
      <c r="J152" t="str">
        <f t="shared" si="2"/>
        <v>Apr</v>
      </c>
    </row>
    <row r="153" spans="1:10" x14ac:dyDescent="0.3">
      <c r="A153" t="s">
        <v>4</v>
      </c>
      <c r="B153" s="1">
        <v>44291</v>
      </c>
      <c r="C153" t="s">
        <v>22</v>
      </c>
      <c r="D153">
        <v>158.19999999999999</v>
      </c>
      <c r="F153">
        <v>-158.19999999999999</v>
      </c>
      <c r="G153" t="s">
        <v>23</v>
      </c>
      <c r="H153" t="s">
        <v>18</v>
      </c>
      <c r="I153" t="s">
        <v>15</v>
      </c>
      <c r="J153" t="str">
        <f t="shared" si="2"/>
        <v>Apr</v>
      </c>
    </row>
    <row r="154" spans="1:10" x14ac:dyDescent="0.3">
      <c r="A154" t="s">
        <v>9</v>
      </c>
      <c r="B154" s="1">
        <v>44294</v>
      </c>
      <c r="C154" t="s">
        <v>24</v>
      </c>
      <c r="D154">
        <v>53.2</v>
      </c>
      <c r="F154">
        <v>-53.2</v>
      </c>
      <c r="G154" t="s">
        <v>25</v>
      </c>
      <c r="H154" t="s">
        <v>18</v>
      </c>
      <c r="I154" t="s">
        <v>15</v>
      </c>
      <c r="J154" t="str">
        <f t="shared" si="2"/>
        <v>Apr</v>
      </c>
    </row>
    <row r="155" spans="1:10" hidden="1" x14ac:dyDescent="0.3">
      <c r="A155" t="s">
        <v>4</v>
      </c>
      <c r="B155" s="1">
        <v>44294</v>
      </c>
      <c r="C155" t="s">
        <v>12</v>
      </c>
      <c r="D155">
        <v>5</v>
      </c>
      <c r="F155">
        <v>-5</v>
      </c>
      <c r="G155" t="s">
        <v>13</v>
      </c>
      <c r="H155" t="s">
        <v>14</v>
      </c>
      <c r="I155" t="s">
        <v>15</v>
      </c>
      <c r="J155" t="str">
        <f t="shared" si="2"/>
        <v>Apr</v>
      </c>
    </row>
    <row r="156" spans="1:10" hidden="1" x14ac:dyDescent="0.3">
      <c r="A156" t="s">
        <v>4</v>
      </c>
      <c r="B156" s="1">
        <v>44295</v>
      </c>
      <c r="C156" t="s">
        <v>12</v>
      </c>
      <c r="D156">
        <v>5</v>
      </c>
      <c r="F156">
        <v>-5</v>
      </c>
      <c r="G156" t="s">
        <v>13</v>
      </c>
      <c r="H156" t="s">
        <v>14</v>
      </c>
      <c r="I156" t="s">
        <v>15</v>
      </c>
      <c r="J156" t="str">
        <f t="shared" si="2"/>
        <v>Apr</v>
      </c>
    </row>
    <row r="157" spans="1:10" hidden="1" x14ac:dyDescent="0.3">
      <c r="A157" t="s">
        <v>4</v>
      </c>
      <c r="B157" s="1">
        <v>44296</v>
      </c>
      <c r="C157" t="s">
        <v>26</v>
      </c>
      <c r="D157">
        <v>79.900000000000006</v>
      </c>
      <c r="F157">
        <v>-79.900000000000006</v>
      </c>
      <c r="G157" t="s">
        <v>27</v>
      </c>
      <c r="H157" t="s">
        <v>21</v>
      </c>
      <c r="I157" t="s">
        <v>15</v>
      </c>
      <c r="J157" t="str">
        <f t="shared" si="2"/>
        <v>Apr</v>
      </c>
    </row>
    <row r="158" spans="1:10" hidden="1" x14ac:dyDescent="0.3">
      <c r="A158" t="s">
        <v>4</v>
      </c>
      <c r="B158" s="1">
        <v>44296</v>
      </c>
      <c r="C158" t="s">
        <v>12</v>
      </c>
      <c r="D158">
        <v>5</v>
      </c>
      <c r="F158">
        <v>-5</v>
      </c>
      <c r="G158" t="s">
        <v>13</v>
      </c>
      <c r="H158" t="s">
        <v>14</v>
      </c>
      <c r="I158" t="s">
        <v>15</v>
      </c>
      <c r="J158" t="str">
        <f t="shared" si="2"/>
        <v>Apr</v>
      </c>
    </row>
    <row r="159" spans="1:10" hidden="1" x14ac:dyDescent="0.3">
      <c r="A159" t="s">
        <v>4</v>
      </c>
      <c r="B159" s="1">
        <v>44297</v>
      </c>
      <c r="C159" t="s">
        <v>12</v>
      </c>
      <c r="D159">
        <v>5</v>
      </c>
      <c r="F159">
        <v>-5</v>
      </c>
      <c r="G159" t="s">
        <v>13</v>
      </c>
      <c r="H159" t="s">
        <v>14</v>
      </c>
      <c r="I159" t="s">
        <v>15</v>
      </c>
      <c r="J159" t="str">
        <f t="shared" si="2"/>
        <v>Apr</v>
      </c>
    </row>
    <row r="160" spans="1:10" x14ac:dyDescent="0.3">
      <c r="A160" t="s">
        <v>4</v>
      </c>
      <c r="B160" s="1">
        <v>44298</v>
      </c>
      <c r="C160" t="s">
        <v>22</v>
      </c>
      <c r="D160">
        <v>98</v>
      </c>
      <c r="F160">
        <v>-98</v>
      </c>
      <c r="G160" t="s">
        <v>23</v>
      </c>
      <c r="H160" t="s">
        <v>18</v>
      </c>
      <c r="I160" t="s">
        <v>15</v>
      </c>
      <c r="J160" t="str">
        <f t="shared" si="2"/>
        <v>Apr</v>
      </c>
    </row>
    <row r="161" spans="1:10" hidden="1" x14ac:dyDescent="0.3">
      <c r="A161" t="s">
        <v>4</v>
      </c>
      <c r="B161" s="1">
        <v>44298</v>
      </c>
      <c r="C161" t="s">
        <v>12</v>
      </c>
      <c r="D161">
        <v>5</v>
      </c>
      <c r="F161">
        <v>-5</v>
      </c>
      <c r="G161" t="s">
        <v>13</v>
      </c>
      <c r="H161" t="s">
        <v>14</v>
      </c>
      <c r="I161" t="s">
        <v>15</v>
      </c>
      <c r="J161" t="str">
        <f t="shared" si="2"/>
        <v>Apr</v>
      </c>
    </row>
    <row r="162" spans="1:10" hidden="1" x14ac:dyDescent="0.3">
      <c r="A162" t="s">
        <v>4</v>
      </c>
      <c r="B162" s="1">
        <v>44299</v>
      </c>
      <c r="C162" t="s">
        <v>12</v>
      </c>
      <c r="D162">
        <v>5</v>
      </c>
      <c r="F162">
        <v>-5</v>
      </c>
      <c r="G162" t="s">
        <v>13</v>
      </c>
      <c r="H162" t="s">
        <v>14</v>
      </c>
      <c r="I162" t="s">
        <v>15</v>
      </c>
      <c r="J162" t="str">
        <f t="shared" si="2"/>
        <v>Apr</v>
      </c>
    </row>
    <row r="163" spans="1:10" hidden="1" x14ac:dyDescent="0.3">
      <c r="A163" t="s">
        <v>4</v>
      </c>
      <c r="B163" s="1">
        <v>44299</v>
      </c>
      <c r="C163" t="s">
        <v>28</v>
      </c>
      <c r="D163">
        <v>42.8</v>
      </c>
      <c r="F163">
        <v>-42.8</v>
      </c>
      <c r="G163" t="s">
        <v>20</v>
      </c>
      <c r="H163" t="s">
        <v>29</v>
      </c>
      <c r="I163" t="s">
        <v>15</v>
      </c>
      <c r="J163" t="str">
        <f t="shared" si="2"/>
        <v>Apr</v>
      </c>
    </row>
    <row r="164" spans="1:10" hidden="1" x14ac:dyDescent="0.3">
      <c r="A164" t="s">
        <v>4</v>
      </c>
      <c r="B164" s="1">
        <v>44299</v>
      </c>
      <c r="C164" t="s">
        <v>30</v>
      </c>
      <c r="D164">
        <v>100.9</v>
      </c>
      <c r="F164">
        <v>-100.9</v>
      </c>
      <c r="G164" t="s">
        <v>31</v>
      </c>
      <c r="H164" t="s">
        <v>29</v>
      </c>
      <c r="I164" t="s">
        <v>15</v>
      </c>
      <c r="J164" t="str">
        <f t="shared" si="2"/>
        <v>Apr</v>
      </c>
    </row>
    <row r="165" spans="1:10" hidden="1" x14ac:dyDescent="0.3">
      <c r="A165" t="s">
        <v>4</v>
      </c>
      <c r="B165" s="1">
        <v>44299</v>
      </c>
      <c r="C165" t="s">
        <v>32</v>
      </c>
      <c r="D165">
        <v>54.9</v>
      </c>
      <c r="F165">
        <v>-54.9</v>
      </c>
      <c r="G165" t="s">
        <v>33</v>
      </c>
      <c r="H165" t="s">
        <v>14</v>
      </c>
      <c r="I165" t="s">
        <v>15</v>
      </c>
      <c r="J165" t="str">
        <f t="shared" si="2"/>
        <v>Apr</v>
      </c>
    </row>
    <row r="166" spans="1:10" hidden="1" x14ac:dyDescent="0.3">
      <c r="A166" t="s">
        <v>4</v>
      </c>
      <c r="B166" s="1">
        <v>44300</v>
      </c>
      <c r="C166" t="s">
        <v>34</v>
      </c>
      <c r="D166">
        <v>31</v>
      </c>
      <c r="F166">
        <v>-31</v>
      </c>
      <c r="G166" t="s">
        <v>35</v>
      </c>
      <c r="H166" t="s">
        <v>21</v>
      </c>
      <c r="I166" t="s">
        <v>15</v>
      </c>
      <c r="J166" t="str">
        <f t="shared" si="2"/>
        <v>Apr</v>
      </c>
    </row>
    <row r="167" spans="1:10" hidden="1" x14ac:dyDescent="0.3">
      <c r="A167" t="s">
        <v>9</v>
      </c>
      <c r="B167" s="1">
        <v>44301</v>
      </c>
      <c r="C167" t="s">
        <v>36</v>
      </c>
      <c r="D167">
        <v>30</v>
      </c>
      <c r="F167">
        <v>-30</v>
      </c>
      <c r="G167" t="s">
        <v>37</v>
      </c>
      <c r="H167" t="s">
        <v>29</v>
      </c>
      <c r="I167" t="s">
        <v>15</v>
      </c>
      <c r="J167" t="str">
        <f t="shared" si="2"/>
        <v>Apr</v>
      </c>
    </row>
    <row r="168" spans="1:10" hidden="1" x14ac:dyDescent="0.3">
      <c r="A168" t="s">
        <v>4</v>
      </c>
      <c r="B168" s="1">
        <v>44301</v>
      </c>
      <c r="C168" t="s">
        <v>12</v>
      </c>
      <c r="D168">
        <v>5</v>
      </c>
      <c r="F168">
        <v>-5</v>
      </c>
      <c r="G168" t="s">
        <v>13</v>
      </c>
      <c r="H168" t="s">
        <v>14</v>
      </c>
      <c r="I168" t="s">
        <v>15</v>
      </c>
      <c r="J168" t="str">
        <f t="shared" si="2"/>
        <v>Apr</v>
      </c>
    </row>
    <row r="169" spans="1:10" hidden="1" x14ac:dyDescent="0.3">
      <c r="A169" t="s">
        <v>4</v>
      </c>
      <c r="B169" s="1">
        <v>44302</v>
      </c>
      <c r="C169" t="s">
        <v>12</v>
      </c>
      <c r="D169">
        <v>5</v>
      </c>
      <c r="F169">
        <v>-5</v>
      </c>
      <c r="G169" t="s">
        <v>13</v>
      </c>
      <c r="H169" t="s">
        <v>14</v>
      </c>
      <c r="I169" t="s">
        <v>15</v>
      </c>
      <c r="J169" t="str">
        <f t="shared" si="2"/>
        <v>Apr</v>
      </c>
    </row>
    <row r="170" spans="1:10" x14ac:dyDescent="0.3">
      <c r="A170" t="s">
        <v>9</v>
      </c>
      <c r="B170" s="1">
        <v>44302</v>
      </c>
      <c r="C170" t="s">
        <v>41</v>
      </c>
      <c r="D170">
        <v>40</v>
      </c>
      <c r="F170">
        <v>-40</v>
      </c>
      <c r="G170" t="s">
        <v>42</v>
      </c>
      <c r="H170" t="s">
        <v>18</v>
      </c>
      <c r="I170" t="s">
        <v>15</v>
      </c>
      <c r="J170" t="str">
        <f t="shared" si="2"/>
        <v>Apr</v>
      </c>
    </row>
    <row r="171" spans="1:10" hidden="1" x14ac:dyDescent="0.3">
      <c r="A171" t="s">
        <v>4</v>
      </c>
      <c r="B171" s="1">
        <v>44303</v>
      </c>
      <c r="C171" t="s">
        <v>43</v>
      </c>
      <c r="D171">
        <v>47.9</v>
      </c>
      <c r="F171">
        <v>-47.9</v>
      </c>
      <c r="G171" t="s">
        <v>44</v>
      </c>
      <c r="H171" t="s">
        <v>29</v>
      </c>
      <c r="I171" t="s">
        <v>15</v>
      </c>
      <c r="J171" t="str">
        <f t="shared" si="2"/>
        <v>Apr</v>
      </c>
    </row>
    <row r="172" spans="1:10" hidden="1" x14ac:dyDescent="0.3">
      <c r="A172" t="s">
        <v>4</v>
      </c>
      <c r="B172" s="1">
        <v>44303</v>
      </c>
      <c r="C172" t="s">
        <v>45</v>
      </c>
      <c r="D172">
        <v>35</v>
      </c>
      <c r="F172">
        <v>-35</v>
      </c>
      <c r="G172" t="s">
        <v>20</v>
      </c>
      <c r="H172" t="s">
        <v>29</v>
      </c>
      <c r="I172" t="s">
        <v>15</v>
      </c>
      <c r="J172" t="str">
        <f t="shared" si="2"/>
        <v>Apr</v>
      </c>
    </row>
    <row r="173" spans="1:10" hidden="1" x14ac:dyDescent="0.3">
      <c r="A173" t="s">
        <v>4</v>
      </c>
      <c r="B173" s="1">
        <v>44303</v>
      </c>
      <c r="C173" t="s">
        <v>12</v>
      </c>
      <c r="D173">
        <v>5</v>
      </c>
      <c r="F173">
        <v>-5</v>
      </c>
      <c r="G173" t="s">
        <v>13</v>
      </c>
      <c r="H173" t="s">
        <v>14</v>
      </c>
      <c r="I173" t="s">
        <v>15</v>
      </c>
      <c r="J173" t="str">
        <f t="shared" si="2"/>
        <v>Apr</v>
      </c>
    </row>
    <row r="174" spans="1:10" hidden="1" x14ac:dyDescent="0.3">
      <c r="A174" t="s">
        <v>4</v>
      </c>
      <c r="B174" s="1">
        <v>44304</v>
      </c>
      <c r="C174" t="s">
        <v>12</v>
      </c>
      <c r="D174">
        <v>5</v>
      </c>
      <c r="F174">
        <v>-5</v>
      </c>
      <c r="G174" t="s">
        <v>13</v>
      </c>
      <c r="H174" t="s">
        <v>14</v>
      </c>
      <c r="I174" t="s">
        <v>15</v>
      </c>
      <c r="J174" t="str">
        <f t="shared" si="2"/>
        <v>Apr</v>
      </c>
    </row>
    <row r="175" spans="1:10" hidden="1" x14ac:dyDescent="0.3">
      <c r="A175" t="s">
        <v>4</v>
      </c>
      <c r="B175" s="1">
        <v>44305</v>
      </c>
      <c r="C175" t="s">
        <v>12</v>
      </c>
      <c r="D175">
        <v>5</v>
      </c>
      <c r="F175">
        <v>-5</v>
      </c>
      <c r="G175" t="s">
        <v>13</v>
      </c>
      <c r="H175" t="s">
        <v>14</v>
      </c>
      <c r="I175" t="s">
        <v>15</v>
      </c>
      <c r="J175" t="str">
        <f t="shared" si="2"/>
        <v>Apr</v>
      </c>
    </row>
    <row r="176" spans="1:10" x14ac:dyDescent="0.3">
      <c r="A176" t="s">
        <v>4</v>
      </c>
      <c r="B176" s="1">
        <v>44305</v>
      </c>
      <c r="C176" t="s">
        <v>22</v>
      </c>
      <c r="D176">
        <v>173</v>
      </c>
      <c r="F176">
        <v>-173</v>
      </c>
      <c r="G176" t="s">
        <v>23</v>
      </c>
      <c r="H176" t="s">
        <v>18</v>
      </c>
      <c r="I176" t="s">
        <v>15</v>
      </c>
      <c r="J176" t="str">
        <f t="shared" si="2"/>
        <v>Apr</v>
      </c>
    </row>
    <row r="177" spans="1:10" hidden="1" x14ac:dyDescent="0.3">
      <c r="A177" t="s">
        <v>4</v>
      </c>
      <c r="B177" s="1">
        <v>44306</v>
      </c>
      <c r="C177" t="s">
        <v>46</v>
      </c>
      <c r="D177">
        <v>40.1</v>
      </c>
      <c r="F177">
        <v>-40.1</v>
      </c>
      <c r="G177" t="s">
        <v>33</v>
      </c>
      <c r="H177" t="s">
        <v>14</v>
      </c>
      <c r="I177" t="s">
        <v>15</v>
      </c>
      <c r="J177" t="str">
        <f t="shared" si="2"/>
        <v>Apr</v>
      </c>
    </row>
    <row r="178" spans="1:10" hidden="1" x14ac:dyDescent="0.3">
      <c r="A178" t="s">
        <v>4</v>
      </c>
      <c r="B178" s="1">
        <v>44307</v>
      </c>
      <c r="C178" t="s">
        <v>47</v>
      </c>
      <c r="D178">
        <v>15.1</v>
      </c>
      <c r="F178">
        <v>-15.1</v>
      </c>
      <c r="G178" t="s">
        <v>33</v>
      </c>
      <c r="H178" t="s">
        <v>14</v>
      </c>
      <c r="I178" t="s">
        <v>15</v>
      </c>
      <c r="J178" t="str">
        <f t="shared" si="2"/>
        <v>Apr</v>
      </c>
    </row>
    <row r="179" spans="1:10" hidden="1" x14ac:dyDescent="0.3">
      <c r="A179" t="s">
        <v>9</v>
      </c>
      <c r="B179" s="1">
        <v>44308</v>
      </c>
      <c r="C179" t="s">
        <v>48</v>
      </c>
      <c r="D179">
        <v>55</v>
      </c>
      <c r="F179">
        <v>-55</v>
      </c>
      <c r="G179" t="s">
        <v>49</v>
      </c>
      <c r="H179" t="s">
        <v>50</v>
      </c>
      <c r="I179" t="s">
        <v>15</v>
      </c>
      <c r="J179" t="str">
        <f t="shared" si="2"/>
        <v>Apr</v>
      </c>
    </row>
    <row r="180" spans="1:10" hidden="1" x14ac:dyDescent="0.3">
      <c r="A180" t="s">
        <v>4</v>
      </c>
      <c r="B180" s="1">
        <v>44308</v>
      </c>
      <c r="C180" t="s">
        <v>26</v>
      </c>
      <c r="D180">
        <v>66</v>
      </c>
      <c r="F180">
        <v>-66</v>
      </c>
      <c r="G180" t="s">
        <v>27</v>
      </c>
      <c r="H180" t="s">
        <v>21</v>
      </c>
      <c r="I180" t="s">
        <v>15</v>
      </c>
      <c r="J180" t="str">
        <f t="shared" si="2"/>
        <v>Apr</v>
      </c>
    </row>
    <row r="181" spans="1:10" hidden="1" x14ac:dyDescent="0.3">
      <c r="A181" t="s">
        <v>4</v>
      </c>
      <c r="B181" s="1">
        <v>44308</v>
      </c>
      <c r="C181" t="s">
        <v>12</v>
      </c>
      <c r="D181">
        <v>5</v>
      </c>
      <c r="F181">
        <v>-5</v>
      </c>
      <c r="G181" t="s">
        <v>13</v>
      </c>
      <c r="H181" t="s">
        <v>14</v>
      </c>
      <c r="I181" t="s">
        <v>15</v>
      </c>
      <c r="J181" t="str">
        <f t="shared" si="2"/>
        <v>Apr</v>
      </c>
    </row>
    <row r="182" spans="1:10" hidden="1" x14ac:dyDescent="0.3">
      <c r="A182" t="s">
        <v>4</v>
      </c>
      <c r="B182" s="1">
        <v>44309</v>
      </c>
      <c r="C182" t="s">
        <v>12</v>
      </c>
      <c r="D182">
        <v>5</v>
      </c>
      <c r="F182">
        <v>-5</v>
      </c>
      <c r="G182" t="s">
        <v>13</v>
      </c>
      <c r="H182" t="s">
        <v>14</v>
      </c>
      <c r="I182" t="s">
        <v>15</v>
      </c>
      <c r="J182" t="str">
        <f t="shared" si="2"/>
        <v>Apr</v>
      </c>
    </row>
    <row r="183" spans="1:10" hidden="1" x14ac:dyDescent="0.3">
      <c r="A183" t="s">
        <v>4</v>
      </c>
      <c r="B183" s="1">
        <v>44310</v>
      </c>
      <c r="C183" t="s">
        <v>12</v>
      </c>
      <c r="D183">
        <v>5</v>
      </c>
      <c r="F183">
        <v>-5</v>
      </c>
      <c r="G183" t="s">
        <v>13</v>
      </c>
      <c r="H183" t="s">
        <v>14</v>
      </c>
      <c r="I183" t="s">
        <v>15</v>
      </c>
      <c r="J183" t="str">
        <f t="shared" si="2"/>
        <v>Apr</v>
      </c>
    </row>
    <row r="184" spans="1:10" hidden="1" x14ac:dyDescent="0.3">
      <c r="A184" t="s">
        <v>4</v>
      </c>
      <c r="B184" s="1">
        <v>44311</v>
      </c>
      <c r="C184" t="s">
        <v>12</v>
      </c>
      <c r="D184">
        <v>5</v>
      </c>
      <c r="F184">
        <v>-5</v>
      </c>
      <c r="G184" t="s">
        <v>13</v>
      </c>
      <c r="H184" t="s">
        <v>14</v>
      </c>
      <c r="I184" t="s">
        <v>15</v>
      </c>
      <c r="J184" t="str">
        <f t="shared" si="2"/>
        <v>Apr</v>
      </c>
    </row>
    <row r="185" spans="1:10" hidden="1" x14ac:dyDescent="0.3">
      <c r="A185" t="s">
        <v>4</v>
      </c>
      <c r="B185" s="1">
        <v>44312</v>
      </c>
      <c r="C185" t="s">
        <v>12</v>
      </c>
      <c r="D185">
        <v>5</v>
      </c>
      <c r="F185">
        <v>-5</v>
      </c>
      <c r="G185" t="s">
        <v>13</v>
      </c>
      <c r="H185" t="s">
        <v>14</v>
      </c>
      <c r="I185" t="s">
        <v>15</v>
      </c>
      <c r="J185" t="str">
        <f t="shared" si="2"/>
        <v>Apr</v>
      </c>
    </row>
    <row r="186" spans="1:10" x14ac:dyDescent="0.3">
      <c r="A186" t="s">
        <v>4</v>
      </c>
      <c r="B186" s="1">
        <v>44312</v>
      </c>
      <c r="C186" t="s">
        <v>22</v>
      </c>
      <c r="D186">
        <v>164.9</v>
      </c>
      <c r="F186">
        <v>-164.9</v>
      </c>
      <c r="G186" t="s">
        <v>23</v>
      </c>
      <c r="H186" t="s">
        <v>18</v>
      </c>
      <c r="I186" t="s">
        <v>15</v>
      </c>
      <c r="J186" t="str">
        <f t="shared" si="2"/>
        <v>Apr</v>
      </c>
    </row>
    <row r="187" spans="1:10" hidden="1" x14ac:dyDescent="0.3">
      <c r="A187" t="s">
        <v>4</v>
      </c>
      <c r="B187" s="1">
        <v>44313</v>
      </c>
      <c r="C187" t="s">
        <v>51</v>
      </c>
      <c r="D187">
        <v>127.9</v>
      </c>
      <c r="F187">
        <v>-127.9</v>
      </c>
      <c r="G187" t="s">
        <v>31</v>
      </c>
      <c r="H187" t="s">
        <v>29</v>
      </c>
      <c r="I187" t="s">
        <v>15</v>
      </c>
      <c r="J187" t="str">
        <f t="shared" si="2"/>
        <v>Apr</v>
      </c>
    </row>
    <row r="188" spans="1:10" hidden="1" x14ac:dyDescent="0.3">
      <c r="A188" t="s">
        <v>4</v>
      </c>
      <c r="B188" s="1">
        <v>44313</v>
      </c>
      <c r="C188" t="s">
        <v>57</v>
      </c>
      <c r="D188">
        <v>300</v>
      </c>
      <c r="F188">
        <v>-300</v>
      </c>
      <c r="G188" t="s">
        <v>20</v>
      </c>
      <c r="H188" t="s">
        <v>29</v>
      </c>
      <c r="I188" t="s">
        <v>15</v>
      </c>
      <c r="J188" t="str">
        <f t="shared" si="2"/>
        <v>Apr</v>
      </c>
    </row>
    <row r="189" spans="1:10" hidden="1" x14ac:dyDescent="0.3">
      <c r="A189" t="s">
        <v>4</v>
      </c>
      <c r="B189" s="1">
        <v>44314</v>
      </c>
      <c r="C189" t="s">
        <v>30</v>
      </c>
      <c r="D189">
        <v>148.1</v>
      </c>
      <c r="F189">
        <v>-148.1</v>
      </c>
      <c r="G189" t="s">
        <v>31</v>
      </c>
      <c r="H189" t="s">
        <v>29</v>
      </c>
      <c r="I189" t="s">
        <v>15</v>
      </c>
      <c r="J189" t="str">
        <f t="shared" si="2"/>
        <v>Apr</v>
      </c>
    </row>
    <row r="190" spans="1:10" hidden="1" x14ac:dyDescent="0.3">
      <c r="A190" t="s">
        <v>4</v>
      </c>
      <c r="B190" s="1">
        <v>44314</v>
      </c>
      <c r="C190" t="s">
        <v>34</v>
      </c>
      <c r="D190">
        <v>26.1</v>
      </c>
      <c r="F190">
        <v>-26.1</v>
      </c>
      <c r="G190" t="s">
        <v>35</v>
      </c>
      <c r="H190" t="s">
        <v>21</v>
      </c>
      <c r="I190" t="s">
        <v>15</v>
      </c>
      <c r="J190" t="str">
        <f t="shared" si="2"/>
        <v>Apr</v>
      </c>
    </row>
    <row r="191" spans="1:10" hidden="1" x14ac:dyDescent="0.3">
      <c r="A191" t="s">
        <v>4</v>
      </c>
      <c r="B191" s="1">
        <v>44315</v>
      </c>
      <c r="C191" t="s">
        <v>56</v>
      </c>
      <c r="D191">
        <v>15</v>
      </c>
      <c r="F191">
        <v>-15</v>
      </c>
      <c r="G191" t="s">
        <v>33</v>
      </c>
      <c r="H191" t="s">
        <v>14</v>
      </c>
      <c r="I191" t="s">
        <v>15</v>
      </c>
      <c r="J191" t="str">
        <f t="shared" si="2"/>
        <v>Apr</v>
      </c>
    </row>
    <row r="192" spans="1:10" hidden="1" x14ac:dyDescent="0.3">
      <c r="A192" t="s">
        <v>4</v>
      </c>
      <c r="B192" s="1">
        <v>44315</v>
      </c>
      <c r="C192" t="s">
        <v>12</v>
      </c>
      <c r="D192">
        <v>5</v>
      </c>
      <c r="F192">
        <v>-5</v>
      </c>
      <c r="G192" t="s">
        <v>13</v>
      </c>
      <c r="H192" t="s">
        <v>14</v>
      </c>
      <c r="I192" t="s">
        <v>15</v>
      </c>
      <c r="J192" t="str">
        <f t="shared" si="2"/>
        <v>Apr</v>
      </c>
    </row>
    <row r="193" spans="1:10" hidden="1" x14ac:dyDescent="0.3">
      <c r="A193" t="s">
        <v>4</v>
      </c>
      <c r="B193" s="1">
        <v>44316</v>
      </c>
      <c r="C193" t="s">
        <v>12</v>
      </c>
      <c r="D193">
        <v>5</v>
      </c>
      <c r="F193">
        <v>-5</v>
      </c>
      <c r="G193" t="s">
        <v>13</v>
      </c>
      <c r="H193" t="s">
        <v>14</v>
      </c>
      <c r="I193" t="s">
        <v>15</v>
      </c>
      <c r="J193" t="str">
        <f t="shared" si="2"/>
        <v>Apr</v>
      </c>
    </row>
    <row r="194" spans="1:10" hidden="1" x14ac:dyDescent="0.3">
      <c r="A194" t="s">
        <v>4</v>
      </c>
      <c r="B194" s="1">
        <v>44318</v>
      </c>
      <c r="C194" t="s">
        <v>12</v>
      </c>
      <c r="D194">
        <v>5</v>
      </c>
      <c r="F194">
        <v>-5</v>
      </c>
      <c r="G194" t="s">
        <v>13</v>
      </c>
      <c r="H194" t="s">
        <v>14</v>
      </c>
      <c r="I194" t="s">
        <v>15</v>
      </c>
      <c r="J194" t="str">
        <f t="shared" si="2"/>
        <v>May</v>
      </c>
    </row>
    <row r="195" spans="1:10" hidden="1" x14ac:dyDescent="0.3">
      <c r="A195" t="s">
        <v>9</v>
      </c>
      <c r="B195" s="1">
        <v>44319</v>
      </c>
      <c r="C195" t="s">
        <v>69</v>
      </c>
      <c r="D195" t="s">
        <v>71</v>
      </c>
      <c r="E195">
        <v>4000</v>
      </c>
      <c r="F195">
        <v>4000</v>
      </c>
      <c r="G195" t="s">
        <v>10</v>
      </c>
      <c r="H195" t="s">
        <v>10</v>
      </c>
      <c r="I195" t="s">
        <v>11</v>
      </c>
      <c r="J195" t="str">
        <f t="shared" ref="J195:J258" si="3">TEXT(B195,"mmm")</f>
        <v>May</v>
      </c>
    </row>
    <row r="196" spans="1:10" x14ac:dyDescent="0.3">
      <c r="A196" t="s">
        <v>9</v>
      </c>
      <c r="B196" s="1">
        <v>44319</v>
      </c>
      <c r="C196" t="s">
        <v>16</v>
      </c>
      <c r="D196">
        <v>900</v>
      </c>
      <c r="F196">
        <v>-900</v>
      </c>
      <c r="G196" t="s">
        <v>17</v>
      </c>
      <c r="H196" t="s">
        <v>18</v>
      </c>
      <c r="I196" t="s">
        <v>15</v>
      </c>
      <c r="J196" t="str">
        <f t="shared" si="3"/>
        <v>May</v>
      </c>
    </row>
    <row r="197" spans="1:10" hidden="1" x14ac:dyDescent="0.3">
      <c r="A197" t="s">
        <v>9</v>
      </c>
      <c r="B197" s="1">
        <v>44319</v>
      </c>
      <c r="C197" t="s">
        <v>19</v>
      </c>
      <c r="D197">
        <v>150</v>
      </c>
      <c r="F197">
        <v>-150</v>
      </c>
      <c r="G197" t="s">
        <v>20</v>
      </c>
      <c r="H197" t="s">
        <v>21</v>
      </c>
      <c r="I197" t="s">
        <v>15</v>
      </c>
      <c r="J197" t="str">
        <f t="shared" si="3"/>
        <v>May</v>
      </c>
    </row>
    <row r="198" spans="1:10" hidden="1" x14ac:dyDescent="0.3">
      <c r="A198" t="s">
        <v>4</v>
      </c>
      <c r="B198" s="1">
        <v>44319</v>
      </c>
      <c r="C198" t="s">
        <v>12</v>
      </c>
      <c r="D198">
        <v>5</v>
      </c>
      <c r="F198">
        <v>-5</v>
      </c>
      <c r="G198" t="s">
        <v>13</v>
      </c>
      <c r="H198" t="s">
        <v>14</v>
      </c>
      <c r="I198" t="s">
        <v>15</v>
      </c>
      <c r="J198" t="str">
        <f t="shared" si="3"/>
        <v>May</v>
      </c>
    </row>
    <row r="199" spans="1:10" hidden="1" x14ac:dyDescent="0.3">
      <c r="A199" t="s">
        <v>4</v>
      </c>
      <c r="B199" s="1">
        <v>44320</v>
      </c>
      <c r="C199" t="s">
        <v>12</v>
      </c>
      <c r="D199">
        <v>5</v>
      </c>
      <c r="F199">
        <v>-5</v>
      </c>
      <c r="G199" t="s">
        <v>13</v>
      </c>
      <c r="H199" t="s">
        <v>14</v>
      </c>
      <c r="I199" t="s">
        <v>15</v>
      </c>
      <c r="J199" t="str">
        <f t="shared" si="3"/>
        <v>May</v>
      </c>
    </row>
    <row r="200" spans="1:10" hidden="1" x14ac:dyDescent="0.3">
      <c r="A200" t="s">
        <v>4</v>
      </c>
      <c r="B200" s="1">
        <v>44321</v>
      </c>
      <c r="C200" t="s">
        <v>12</v>
      </c>
      <c r="D200">
        <v>5</v>
      </c>
      <c r="F200">
        <v>-5</v>
      </c>
      <c r="G200" t="s">
        <v>13</v>
      </c>
      <c r="H200" t="s">
        <v>14</v>
      </c>
      <c r="I200" t="s">
        <v>15</v>
      </c>
      <c r="J200" t="str">
        <f t="shared" si="3"/>
        <v>May</v>
      </c>
    </row>
    <row r="201" spans="1:10" hidden="1" x14ac:dyDescent="0.3">
      <c r="A201" t="s">
        <v>4</v>
      </c>
      <c r="B201" s="1">
        <v>44322</v>
      </c>
      <c r="C201" t="s">
        <v>12</v>
      </c>
      <c r="D201">
        <v>5</v>
      </c>
      <c r="F201">
        <v>-5</v>
      </c>
      <c r="G201" t="s">
        <v>13</v>
      </c>
      <c r="H201" t="s">
        <v>14</v>
      </c>
      <c r="I201" t="s">
        <v>15</v>
      </c>
      <c r="J201" t="str">
        <f t="shared" si="3"/>
        <v>May</v>
      </c>
    </row>
    <row r="202" spans="1:10" x14ac:dyDescent="0.3">
      <c r="A202" t="s">
        <v>4</v>
      </c>
      <c r="B202" s="1">
        <v>44322</v>
      </c>
      <c r="C202" t="s">
        <v>22</v>
      </c>
      <c r="D202">
        <v>170</v>
      </c>
      <c r="F202">
        <v>-170</v>
      </c>
      <c r="G202" t="s">
        <v>23</v>
      </c>
      <c r="H202" t="s">
        <v>18</v>
      </c>
      <c r="I202" t="s">
        <v>15</v>
      </c>
      <c r="J202" t="str">
        <f t="shared" si="3"/>
        <v>May</v>
      </c>
    </row>
    <row r="203" spans="1:10" x14ac:dyDescent="0.3">
      <c r="A203" t="s">
        <v>9</v>
      </c>
      <c r="B203" s="1">
        <v>44325</v>
      </c>
      <c r="C203" t="s">
        <v>24</v>
      </c>
      <c r="D203">
        <v>54.1</v>
      </c>
      <c r="F203">
        <v>-54.1</v>
      </c>
      <c r="G203" t="s">
        <v>25</v>
      </c>
      <c r="H203" t="s">
        <v>18</v>
      </c>
      <c r="I203" t="s">
        <v>15</v>
      </c>
      <c r="J203" t="str">
        <f t="shared" si="3"/>
        <v>May</v>
      </c>
    </row>
    <row r="204" spans="1:10" hidden="1" x14ac:dyDescent="0.3">
      <c r="A204" t="s">
        <v>4</v>
      </c>
      <c r="B204" s="1">
        <v>44325</v>
      </c>
      <c r="C204" t="s">
        <v>12</v>
      </c>
      <c r="D204">
        <v>5</v>
      </c>
      <c r="F204">
        <v>-5</v>
      </c>
      <c r="G204" t="s">
        <v>13</v>
      </c>
      <c r="H204" t="s">
        <v>14</v>
      </c>
      <c r="I204" t="s">
        <v>15</v>
      </c>
      <c r="J204" t="str">
        <f t="shared" si="3"/>
        <v>May</v>
      </c>
    </row>
    <row r="205" spans="1:10" hidden="1" x14ac:dyDescent="0.3">
      <c r="A205" t="s">
        <v>4</v>
      </c>
      <c r="B205" s="1">
        <v>44326</v>
      </c>
      <c r="C205" t="s">
        <v>12</v>
      </c>
      <c r="D205">
        <v>5</v>
      </c>
      <c r="F205">
        <v>-5</v>
      </c>
      <c r="G205" t="s">
        <v>13</v>
      </c>
      <c r="H205" t="s">
        <v>14</v>
      </c>
      <c r="I205" t="s">
        <v>15</v>
      </c>
      <c r="J205" t="str">
        <f t="shared" si="3"/>
        <v>May</v>
      </c>
    </row>
    <row r="206" spans="1:10" hidden="1" x14ac:dyDescent="0.3">
      <c r="A206" t="s">
        <v>4</v>
      </c>
      <c r="B206" s="1">
        <v>44327</v>
      </c>
      <c r="C206" t="s">
        <v>26</v>
      </c>
      <c r="D206">
        <v>81</v>
      </c>
      <c r="F206">
        <v>-81</v>
      </c>
      <c r="G206" t="s">
        <v>27</v>
      </c>
      <c r="H206" t="s">
        <v>21</v>
      </c>
      <c r="I206" t="s">
        <v>15</v>
      </c>
      <c r="J206" t="str">
        <f t="shared" si="3"/>
        <v>May</v>
      </c>
    </row>
    <row r="207" spans="1:10" hidden="1" x14ac:dyDescent="0.3">
      <c r="A207" t="s">
        <v>4</v>
      </c>
      <c r="B207" s="1">
        <v>44327</v>
      </c>
      <c r="C207" t="s">
        <v>12</v>
      </c>
      <c r="D207">
        <v>5</v>
      </c>
      <c r="F207">
        <v>-5</v>
      </c>
      <c r="G207" t="s">
        <v>13</v>
      </c>
      <c r="H207" t="s">
        <v>14</v>
      </c>
      <c r="I207" t="s">
        <v>15</v>
      </c>
      <c r="J207" t="str">
        <f t="shared" si="3"/>
        <v>May</v>
      </c>
    </row>
    <row r="208" spans="1:10" hidden="1" x14ac:dyDescent="0.3">
      <c r="A208" t="s">
        <v>4</v>
      </c>
      <c r="B208" s="1">
        <v>44328</v>
      </c>
      <c r="C208" t="s">
        <v>12</v>
      </c>
      <c r="D208">
        <v>5</v>
      </c>
      <c r="F208">
        <v>-5</v>
      </c>
      <c r="G208" t="s">
        <v>13</v>
      </c>
      <c r="H208" t="s">
        <v>14</v>
      </c>
      <c r="I208" t="s">
        <v>15</v>
      </c>
      <c r="J208" t="str">
        <f t="shared" si="3"/>
        <v>May</v>
      </c>
    </row>
    <row r="209" spans="1:10" x14ac:dyDescent="0.3">
      <c r="A209" t="s">
        <v>4</v>
      </c>
      <c r="B209" s="1">
        <v>44329</v>
      </c>
      <c r="C209" t="s">
        <v>22</v>
      </c>
      <c r="D209">
        <v>139.1</v>
      </c>
      <c r="F209">
        <v>-139.1</v>
      </c>
      <c r="G209" t="s">
        <v>23</v>
      </c>
      <c r="H209" t="s">
        <v>18</v>
      </c>
      <c r="I209" t="s">
        <v>15</v>
      </c>
      <c r="J209" t="str">
        <f t="shared" si="3"/>
        <v>May</v>
      </c>
    </row>
    <row r="210" spans="1:10" hidden="1" x14ac:dyDescent="0.3">
      <c r="A210" t="s">
        <v>4</v>
      </c>
      <c r="B210" s="1">
        <v>44329</v>
      </c>
      <c r="C210" t="s">
        <v>12</v>
      </c>
      <c r="D210">
        <v>5</v>
      </c>
      <c r="F210">
        <v>-5</v>
      </c>
      <c r="G210" t="s">
        <v>13</v>
      </c>
      <c r="H210" t="s">
        <v>14</v>
      </c>
      <c r="I210" t="s">
        <v>15</v>
      </c>
      <c r="J210" t="str">
        <f t="shared" si="3"/>
        <v>May</v>
      </c>
    </row>
    <row r="211" spans="1:10" hidden="1" x14ac:dyDescent="0.3">
      <c r="A211" t="s">
        <v>4</v>
      </c>
      <c r="B211" s="1">
        <v>44330</v>
      </c>
      <c r="C211" t="s">
        <v>12</v>
      </c>
      <c r="D211">
        <v>5</v>
      </c>
      <c r="F211">
        <v>-5</v>
      </c>
      <c r="G211" t="s">
        <v>13</v>
      </c>
      <c r="H211" t="s">
        <v>14</v>
      </c>
      <c r="I211" t="s">
        <v>15</v>
      </c>
      <c r="J211" t="str">
        <f t="shared" si="3"/>
        <v>May</v>
      </c>
    </row>
    <row r="212" spans="1:10" hidden="1" x14ac:dyDescent="0.3">
      <c r="A212" t="s">
        <v>4</v>
      </c>
      <c r="B212" s="1">
        <v>44330</v>
      </c>
      <c r="C212" t="s">
        <v>28</v>
      </c>
      <c r="D212">
        <v>43.9</v>
      </c>
      <c r="F212">
        <v>-43.9</v>
      </c>
      <c r="G212" t="s">
        <v>20</v>
      </c>
      <c r="H212" t="s">
        <v>29</v>
      </c>
      <c r="I212" t="s">
        <v>15</v>
      </c>
      <c r="J212" t="str">
        <f t="shared" si="3"/>
        <v>May</v>
      </c>
    </row>
    <row r="213" spans="1:10" hidden="1" x14ac:dyDescent="0.3">
      <c r="A213" t="s">
        <v>4</v>
      </c>
      <c r="B213" s="1">
        <v>44330</v>
      </c>
      <c r="C213" t="s">
        <v>30</v>
      </c>
      <c r="D213">
        <v>101.80000000000001</v>
      </c>
      <c r="F213">
        <v>-101.80000000000001</v>
      </c>
      <c r="G213" t="s">
        <v>31</v>
      </c>
      <c r="H213" t="s">
        <v>29</v>
      </c>
      <c r="I213" t="s">
        <v>15</v>
      </c>
      <c r="J213" t="str">
        <f t="shared" si="3"/>
        <v>May</v>
      </c>
    </row>
    <row r="214" spans="1:10" hidden="1" x14ac:dyDescent="0.3">
      <c r="A214" t="s">
        <v>4</v>
      </c>
      <c r="B214" s="1">
        <v>44330</v>
      </c>
      <c r="C214" t="s">
        <v>32</v>
      </c>
      <c r="D214">
        <v>55.9</v>
      </c>
      <c r="F214">
        <v>-55.9</v>
      </c>
      <c r="G214" t="s">
        <v>33</v>
      </c>
      <c r="H214" t="s">
        <v>14</v>
      </c>
      <c r="I214" t="s">
        <v>15</v>
      </c>
      <c r="J214" t="str">
        <f t="shared" si="3"/>
        <v>May</v>
      </c>
    </row>
    <row r="215" spans="1:10" hidden="1" x14ac:dyDescent="0.3">
      <c r="A215" t="s">
        <v>4</v>
      </c>
      <c r="B215" s="1">
        <v>44331</v>
      </c>
      <c r="C215" t="s">
        <v>34</v>
      </c>
      <c r="D215">
        <v>32</v>
      </c>
      <c r="F215">
        <v>-32</v>
      </c>
      <c r="G215" t="s">
        <v>35</v>
      </c>
      <c r="H215" t="s">
        <v>21</v>
      </c>
      <c r="I215" t="s">
        <v>15</v>
      </c>
      <c r="J215" t="str">
        <f t="shared" si="3"/>
        <v>May</v>
      </c>
    </row>
    <row r="216" spans="1:10" hidden="1" x14ac:dyDescent="0.3">
      <c r="A216" t="s">
        <v>9</v>
      </c>
      <c r="B216" s="1">
        <v>44332</v>
      </c>
      <c r="C216" t="s">
        <v>36</v>
      </c>
      <c r="D216">
        <v>30</v>
      </c>
      <c r="F216">
        <v>-30</v>
      </c>
      <c r="G216" t="s">
        <v>37</v>
      </c>
      <c r="H216" t="s">
        <v>29</v>
      </c>
      <c r="I216" t="s">
        <v>15</v>
      </c>
      <c r="J216" t="str">
        <f t="shared" si="3"/>
        <v>May</v>
      </c>
    </row>
    <row r="217" spans="1:10" hidden="1" x14ac:dyDescent="0.3">
      <c r="A217" t="s">
        <v>4</v>
      </c>
      <c r="B217" s="1">
        <v>44332</v>
      </c>
      <c r="C217" t="s">
        <v>12</v>
      </c>
      <c r="D217">
        <v>5</v>
      </c>
      <c r="F217">
        <v>-5</v>
      </c>
      <c r="G217" t="s">
        <v>13</v>
      </c>
      <c r="H217" t="s">
        <v>14</v>
      </c>
      <c r="I217" t="s">
        <v>15</v>
      </c>
      <c r="J217" t="str">
        <f t="shared" si="3"/>
        <v>May</v>
      </c>
    </row>
    <row r="218" spans="1:10" hidden="1" x14ac:dyDescent="0.3">
      <c r="A218" t="s">
        <v>4</v>
      </c>
      <c r="B218" s="1">
        <v>44333</v>
      </c>
      <c r="C218" t="s">
        <v>12</v>
      </c>
      <c r="D218">
        <v>5</v>
      </c>
      <c r="F218">
        <v>-5</v>
      </c>
      <c r="G218" t="s">
        <v>13</v>
      </c>
      <c r="H218" t="s">
        <v>14</v>
      </c>
      <c r="I218" t="s">
        <v>15</v>
      </c>
      <c r="J218" t="str">
        <f t="shared" si="3"/>
        <v>May</v>
      </c>
    </row>
    <row r="219" spans="1:10" hidden="1" x14ac:dyDescent="0.3">
      <c r="A219" t="s">
        <v>9</v>
      </c>
      <c r="B219" s="1">
        <v>44333</v>
      </c>
      <c r="C219" t="s">
        <v>54</v>
      </c>
      <c r="D219">
        <v>75</v>
      </c>
      <c r="F219">
        <v>-75</v>
      </c>
      <c r="G219" t="s">
        <v>39</v>
      </c>
      <c r="H219" t="s">
        <v>40</v>
      </c>
      <c r="I219" t="s">
        <v>15</v>
      </c>
      <c r="J219" t="str">
        <f t="shared" si="3"/>
        <v>May</v>
      </c>
    </row>
    <row r="220" spans="1:10" x14ac:dyDescent="0.3">
      <c r="A220" t="s">
        <v>9</v>
      </c>
      <c r="B220" s="1">
        <v>44333</v>
      </c>
      <c r="C220" t="s">
        <v>41</v>
      </c>
      <c r="D220">
        <v>40</v>
      </c>
      <c r="F220">
        <v>-40</v>
      </c>
      <c r="G220" t="s">
        <v>42</v>
      </c>
      <c r="H220" t="s">
        <v>18</v>
      </c>
      <c r="I220" t="s">
        <v>15</v>
      </c>
      <c r="J220" t="str">
        <f t="shared" si="3"/>
        <v>May</v>
      </c>
    </row>
    <row r="221" spans="1:10" hidden="1" x14ac:dyDescent="0.3">
      <c r="A221" t="s">
        <v>4</v>
      </c>
      <c r="B221" s="1">
        <v>44334</v>
      </c>
      <c r="C221" t="s">
        <v>43</v>
      </c>
      <c r="D221">
        <v>49</v>
      </c>
      <c r="F221">
        <v>-49</v>
      </c>
      <c r="G221" t="s">
        <v>44</v>
      </c>
      <c r="H221" t="s">
        <v>29</v>
      </c>
      <c r="I221" t="s">
        <v>15</v>
      </c>
      <c r="J221" t="str">
        <f t="shared" si="3"/>
        <v>May</v>
      </c>
    </row>
    <row r="222" spans="1:10" hidden="1" x14ac:dyDescent="0.3">
      <c r="A222" t="s">
        <v>4</v>
      </c>
      <c r="B222" s="1">
        <v>44334</v>
      </c>
      <c r="C222" t="s">
        <v>45</v>
      </c>
      <c r="D222">
        <v>35</v>
      </c>
      <c r="F222">
        <v>-35</v>
      </c>
      <c r="G222" t="s">
        <v>20</v>
      </c>
      <c r="H222" t="s">
        <v>29</v>
      </c>
      <c r="I222" t="s">
        <v>15</v>
      </c>
      <c r="J222" t="str">
        <f t="shared" si="3"/>
        <v>May</v>
      </c>
    </row>
    <row r="223" spans="1:10" hidden="1" x14ac:dyDescent="0.3">
      <c r="A223" t="s">
        <v>4</v>
      </c>
      <c r="B223" s="1">
        <v>44334</v>
      </c>
      <c r="C223" t="s">
        <v>12</v>
      </c>
      <c r="D223">
        <v>5</v>
      </c>
      <c r="F223">
        <v>-5</v>
      </c>
      <c r="G223" t="s">
        <v>13</v>
      </c>
      <c r="H223" t="s">
        <v>14</v>
      </c>
      <c r="I223" t="s">
        <v>15</v>
      </c>
      <c r="J223" t="str">
        <f t="shared" si="3"/>
        <v>May</v>
      </c>
    </row>
    <row r="224" spans="1:10" hidden="1" x14ac:dyDescent="0.3">
      <c r="A224" t="s">
        <v>4</v>
      </c>
      <c r="B224" s="1">
        <v>44335</v>
      </c>
      <c r="C224" t="s">
        <v>12</v>
      </c>
      <c r="D224">
        <v>5</v>
      </c>
      <c r="F224">
        <v>-5</v>
      </c>
      <c r="G224" t="s">
        <v>13</v>
      </c>
      <c r="H224" t="s">
        <v>14</v>
      </c>
      <c r="I224" t="s">
        <v>15</v>
      </c>
      <c r="J224" t="str">
        <f t="shared" si="3"/>
        <v>May</v>
      </c>
    </row>
    <row r="225" spans="1:10" hidden="1" x14ac:dyDescent="0.3">
      <c r="A225" t="s">
        <v>4</v>
      </c>
      <c r="B225" s="1">
        <v>44336</v>
      </c>
      <c r="C225" t="s">
        <v>12</v>
      </c>
      <c r="D225">
        <v>5</v>
      </c>
      <c r="F225">
        <v>-5</v>
      </c>
      <c r="G225" t="s">
        <v>13</v>
      </c>
      <c r="H225" t="s">
        <v>14</v>
      </c>
      <c r="I225" t="s">
        <v>15</v>
      </c>
      <c r="J225" t="str">
        <f t="shared" si="3"/>
        <v>May</v>
      </c>
    </row>
    <row r="226" spans="1:10" x14ac:dyDescent="0.3">
      <c r="A226" t="s">
        <v>4</v>
      </c>
      <c r="B226" s="1">
        <v>44336</v>
      </c>
      <c r="C226" t="s">
        <v>22</v>
      </c>
      <c r="D226">
        <v>174</v>
      </c>
      <c r="F226">
        <v>-174</v>
      </c>
      <c r="G226" t="s">
        <v>23</v>
      </c>
      <c r="H226" t="s">
        <v>18</v>
      </c>
      <c r="I226" t="s">
        <v>15</v>
      </c>
      <c r="J226" t="str">
        <f t="shared" si="3"/>
        <v>May</v>
      </c>
    </row>
    <row r="227" spans="1:10" hidden="1" x14ac:dyDescent="0.3">
      <c r="A227" t="s">
        <v>4</v>
      </c>
      <c r="B227" s="1">
        <v>44337</v>
      </c>
      <c r="C227" t="s">
        <v>46</v>
      </c>
      <c r="D227">
        <v>41.1</v>
      </c>
      <c r="F227">
        <v>-41.1</v>
      </c>
      <c r="G227" t="s">
        <v>33</v>
      </c>
      <c r="H227" t="s">
        <v>14</v>
      </c>
      <c r="I227" t="s">
        <v>15</v>
      </c>
      <c r="J227" t="str">
        <f t="shared" si="3"/>
        <v>May</v>
      </c>
    </row>
    <row r="228" spans="1:10" hidden="1" x14ac:dyDescent="0.3">
      <c r="A228" t="s">
        <v>4</v>
      </c>
      <c r="B228" s="1">
        <v>44338</v>
      </c>
      <c r="C228" t="s">
        <v>47</v>
      </c>
      <c r="D228">
        <v>16.2</v>
      </c>
      <c r="F228">
        <v>-16.2</v>
      </c>
      <c r="G228" t="s">
        <v>33</v>
      </c>
      <c r="H228" t="s">
        <v>14</v>
      </c>
      <c r="I228" t="s">
        <v>15</v>
      </c>
      <c r="J228" t="str">
        <f t="shared" si="3"/>
        <v>May</v>
      </c>
    </row>
    <row r="229" spans="1:10" hidden="1" x14ac:dyDescent="0.3">
      <c r="A229" t="s">
        <v>9</v>
      </c>
      <c r="B229" s="1">
        <v>44339</v>
      </c>
      <c r="C229" t="s">
        <v>48</v>
      </c>
      <c r="D229">
        <v>55</v>
      </c>
      <c r="F229">
        <v>-55</v>
      </c>
      <c r="G229" t="s">
        <v>49</v>
      </c>
      <c r="H229" t="s">
        <v>50</v>
      </c>
      <c r="I229" t="s">
        <v>15</v>
      </c>
      <c r="J229" t="str">
        <f t="shared" si="3"/>
        <v>May</v>
      </c>
    </row>
    <row r="230" spans="1:10" hidden="1" x14ac:dyDescent="0.3">
      <c r="A230" t="s">
        <v>4</v>
      </c>
      <c r="B230" s="1">
        <v>44339</v>
      </c>
      <c r="C230" t="s">
        <v>26</v>
      </c>
      <c r="D230">
        <v>67</v>
      </c>
      <c r="F230">
        <v>-67</v>
      </c>
      <c r="G230" t="s">
        <v>27</v>
      </c>
      <c r="H230" t="s">
        <v>21</v>
      </c>
      <c r="I230" t="s">
        <v>15</v>
      </c>
      <c r="J230" t="str">
        <f t="shared" si="3"/>
        <v>May</v>
      </c>
    </row>
    <row r="231" spans="1:10" hidden="1" x14ac:dyDescent="0.3">
      <c r="A231" t="s">
        <v>4</v>
      </c>
      <c r="B231" s="1">
        <v>44339</v>
      </c>
      <c r="C231" t="s">
        <v>12</v>
      </c>
      <c r="D231">
        <v>5</v>
      </c>
      <c r="F231">
        <v>-5</v>
      </c>
      <c r="G231" t="s">
        <v>13</v>
      </c>
      <c r="H231" t="s">
        <v>14</v>
      </c>
      <c r="I231" t="s">
        <v>15</v>
      </c>
      <c r="J231" t="str">
        <f t="shared" si="3"/>
        <v>May</v>
      </c>
    </row>
    <row r="232" spans="1:10" hidden="1" x14ac:dyDescent="0.3">
      <c r="A232" t="s">
        <v>4</v>
      </c>
      <c r="B232" s="1">
        <v>44340</v>
      </c>
      <c r="C232" t="s">
        <v>12</v>
      </c>
      <c r="D232">
        <v>5</v>
      </c>
      <c r="F232">
        <v>-5</v>
      </c>
      <c r="G232" t="s">
        <v>13</v>
      </c>
      <c r="H232" t="s">
        <v>14</v>
      </c>
      <c r="I232" t="s">
        <v>15</v>
      </c>
      <c r="J232" t="str">
        <f t="shared" si="3"/>
        <v>May</v>
      </c>
    </row>
    <row r="233" spans="1:10" hidden="1" x14ac:dyDescent="0.3">
      <c r="A233" t="s">
        <v>4</v>
      </c>
      <c r="B233" s="1">
        <v>44341</v>
      </c>
      <c r="C233" t="s">
        <v>12</v>
      </c>
      <c r="D233">
        <v>5</v>
      </c>
      <c r="F233">
        <v>-5</v>
      </c>
      <c r="G233" t="s">
        <v>13</v>
      </c>
      <c r="H233" t="s">
        <v>14</v>
      </c>
      <c r="I233" t="s">
        <v>15</v>
      </c>
      <c r="J233" t="str">
        <f t="shared" si="3"/>
        <v>May</v>
      </c>
    </row>
    <row r="234" spans="1:10" hidden="1" x14ac:dyDescent="0.3">
      <c r="A234" t="s">
        <v>4</v>
      </c>
      <c r="B234" s="1">
        <v>44342</v>
      </c>
      <c r="C234" t="s">
        <v>12</v>
      </c>
      <c r="D234">
        <v>5</v>
      </c>
      <c r="F234">
        <v>-5</v>
      </c>
      <c r="G234" t="s">
        <v>13</v>
      </c>
      <c r="H234" t="s">
        <v>14</v>
      </c>
      <c r="I234" t="s">
        <v>15</v>
      </c>
      <c r="J234" t="str">
        <f t="shared" si="3"/>
        <v>May</v>
      </c>
    </row>
    <row r="235" spans="1:10" hidden="1" x14ac:dyDescent="0.3">
      <c r="A235" t="s">
        <v>4</v>
      </c>
      <c r="B235" s="1">
        <v>44343</v>
      </c>
      <c r="C235" t="s">
        <v>12</v>
      </c>
      <c r="D235">
        <v>5</v>
      </c>
      <c r="F235">
        <v>-5</v>
      </c>
      <c r="G235" t="s">
        <v>13</v>
      </c>
      <c r="H235" t="s">
        <v>14</v>
      </c>
      <c r="I235" t="s">
        <v>15</v>
      </c>
      <c r="J235" t="str">
        <f t="shared" si="3"/>
        <v>May</v>
      </c>
    </row>
    <row r="236" spans="1:10" x14ac:dyDescent="0.3">
      <c r="A236" t="s">
        <v>4</v>
      </c>
      <c r="B236" s="1">
        <v>44343</v>
      </c>
      <c r="C236" t="s">
        <v>22</v>
      </c>
      <c r="D236">
        <v>165.8</v>
      </c>
      <c r="F236">
        <v>-165.8</v>
      </c>
      <c r="G236" t="s">
        <v>23</v>
      </c>
      <c r="H236" t="s">
        <v>18</v>
      </c>
      <c r="I236" t="s">
        <v>15</v>
      </c>
      <c r="J236" t="str">
        <f t="shared" si="3"/>
        <v>May</v>
      </c>
    </row>
    <row r="237" spans="1:10" hidden="1" x14ac:dyDescent="0.3">
      <c r="A237" t="s">
        <v>4</v>
      </c>
      <c r="B237" s="1">
        <v>44344</v>
      </c>
      <c r="C237" t="s">
        <v>51</v>
      </c>
      <c r="D237">
        <v>128.80000000000001</v>
      </c>
      <c r="F237">
        <v>-128.80000000000001</v>
      </c>
      <c r="G237" t="s">
        <v>31</v>
      </c>
      <c r="H237" t="s">
        <v>29</v>
      </c>
      <c r="I237" t="s">
        <v>15</v>
      </c>
      <c r="J237" t="str">
        <f t="shared" si="3"/>
        <v>May</v>
      </c>
    </row>
    <row r="238" spans="1:10" hidden="1" x14ac:dyDescent="0.3">
      <c r="A238" t="s">
        <v>4</v>
      </c>
      <c r="B238" s="1">
        <v>44344</v>
      </c>
      <c r="C238" t="s">
        <v>58</v>
      </c>
      <c r="D238">
        <v>235</v>
      </c>
      <c r="F238">
        <v>-235</v>
      </c>
      <c r="G238" t="s">
        <v>59</v>
      </c>
      <c r="H238" t="s">
        <v>29</v>
      </c>
      <c r="I238" t="s">
        <v>15</v>
      </c>
      <c r="J238" t="str">
        <f t="shared" si="3"/>
        <v>May</v>
      </c>
    </row>
    <row r="239" spans="1:10" hidden="1" x14ac:dyDescent="0.3">
      <c r="A239" t="s">
        <v>4</v>
      </c>
      <c r="B239" s="1">
        <v>44345</v>
      </c>
      <c r="C239" t="s">
        <v>30</v>
      </c>
      <c r="D239">
        <v>149.19999999999999</v>
      </c>
      <c r="F239">
        <v>-149.19999999999999</v>
      </c>
      <c r="G239" t="s">
        <v>31</v>
      </c>
      <c r="H239" t="s">
        <v>29</v>
      </c>
      <c r="I239" t="s">
        <v>15</v>
      </c>
      <c r="J239" t="str">
        <f t="shared" si="3"/>
        <v>May</v>
      </c>
    </row>
    <row r="240" spans="1:10" hidden="1" x14ac:dyDescent="0.3">
      <c r="A240" t="s">
        <v>4</v>
      </c>
      <c r="B240" s="1">
        <v>44345</v>
      </c>
      <c r="C240" t="s">
        <v>34</v>
      </c>
      <c r="D240">
        <v>27.200000000000003</v>
      </c>
      <c r="F240">
        <v>-27.200000000000003</v>
      </c>
      <c r="G240" t="s">
        <v>35</v>
      </c>
      <c r="H240" t="s">
        <v>21</v>
      </c>
      <c r="I240" t="s">
        <v>15</v>
      </c>
      <c r="J240" t="str">
        <f t="shared" si="3"/>
        <v>May</v>
      </c>
    </row>
    <row r="241" spans="1:10" hidden="1" x14ac:dyDescent="0.3">
      <c r="A241" t="s">
        <v>4</v>
      </c>
      <c r="B241" s="1">
        <v>44347</v>
      </c>
      <c r="C241" t="s">
        <v>56</v>
      </c>
      <c r="D241">
        <v>15</v>
      </c>
      <c r="F241">
        <v>-15</v>
      </c>
      <c r="G241" t="s">
        <v>33</v>
      </c>
      <c r="H241" t="s">
        <v>14</v>
      </c>
      <c r="I241" t="s">
        <v>15</v>
      </c>
      <c r="J241" t="str">
        <f t="shared" si="3"/>
        <v>May</v>
      </c>
    </row>
    <row r="242" spans="1:10" hidden="1" x14ac:dyDescent="0.3">
      <c r="A242" t="s">
        <v>4</v>
      </c>
      <c r="B242" s="1">
        <v>44346</v>
      </c>
      <c r="C242" t="s">
        <v>12</v>
      </c>
      <c r="D242">
        <v>5</v>
      </c>
      <c r="F242">
        <v>-5</v>
      </c>
      <c r="G242" t="s">
        <v>13</v>
      </c>
      <c r="H242" t="s">
        <v>14</v>
      </c>
      <c r="I242" t="s">
        <v>15</v>
      </c>
      <c r="J242" t="str">
        <f t="shared" si="3"/>
        <v>May</v>
      </c>
    </row>
    <row r="243" spans="1:10" hidden="1" x14ac:dyDescent="0.3">
      <c r="A243" t="s">
        <v>4</v>
      </c>
      <c r="B243" s="1">
        <v>44347</v>
      </c>
      <c r="C243" t="s">
        <v>12</v>
      </c>
      <c r="D243">
        <v>5</v>
      </c>
      <c r="F243">
        <v>-5</v>
      </c>
      <c r="G243" t="s">
        <v>13</v>
      </c>
      <c r="H243" t="s">
        <v>14</v>
      </c>
      <c r="I243" t="s">
        <v>15</v>
      </c>
      <c r="J243" t="str">
        <f t="shared" si="3"/>
        <v>May</v>
      </c>
    </row>
    <row r="244" spans="1:10" hidden="1" x14ac:dyDescent="0.3">
      <c r="A244" t="s">
        <v>9</v>
      </c>
      <c r="B244" s="1">
        <v>44348</v>
      </c>
      <c r="C244" t="s">
        <v>69</v>
      </c>
      <c r="D244" t="s">
        <v>71</v>
      </c>
      <c r="E244">
        <v>4000</v>
      </c>
      <c r="F244">
        <v>4000</v>
      </c>
      <c r="G244" t="s">
        <v>10</v>
      </c>
      <c r="H244" t="s">
        <v>10</v>
      </c>
      <c r="I244" t="s">
        <v>11</v>
      </c>
      <c r="J244" t="str">
        <f t="shared" si="3"/>
        <v>Jun</v>
      </c>
    </row>
    <row r="245" spans="1:10" hidden="1" x14ac:dyDescent="0.3">
      <c r="A245" t="s">
        <v>4</v>
      </c>
      <c r="B245" s="1">
        <v>44350</v>
      </c>
      <c r="C245" t="s">
        <v>12</v>
      </c>
      <c r="D245">
        <v>5</v>
      </c>
      <c r="F245">
        <v>-5</v>
      </c>
      <c r="G245" t="s">
        <v>13</v>
      </c>
      <c r="H245" t="s">
        <v>14</v>
      </c>
      <c r="I245" t="s">
        <v>15</v>
      </c>
      <c r="J245" t="str">
        <f t="shared" si="3"/>
        <v>Jun</v>
      </c>
    </row>
    <row r="246" spans="1:10" x14ac:dyDescent="0.3">
      <c r="A246" t="s">
        <v>9</v>
      </c>
      <c r="B246" s="1">
        <v>44350</v>
      </c>
      <c r="C246" t="s">
        <v>16</v>
      </c>
      <c r="D246">
        <v>900</v>
      </c>
      <c r="F246">
        <v>-900</v>
      </c>
      <c r="G246" t="s">
        <v>17</v>
      </c>
      <c r="H246" t="s">
        <v>18</v>
      </c>
      <c r="I246" t="s">
        <v>15</v>
      </c>
      <c r="J246" t="str">
        <f t="shared" si="3"/>
        <v>Jun</v>
      </c>
    </row>
    <row r="247" spans="1:10" hidden="1" x14ac:dyDescent="0.3">
      <c r="A247" t="s">
        <v>9</v>
      </c>
      <c r="B247" s="1">
        <v>44350</v>
      </c>
      <c r="C247" t="s">
        <v>19</v>
      </c>
      <c r="D247">
        <v>150</v>
      </c>
      <c r="F247">
        <v>-150</v>
      </c>
      <c r="G247" t="s">
        <v>20</v>
      </c>
      <c r="H247" t="s">
        <v>21</v>
      </c>
      <c r="I247" t="s">
        <v>15</v>
      </c>
      <c r="J247" t="str">
        <f t="shared" si="3"/>
        <v>Jun</v>
      </c>
    </row>
    <row r="248" spans="1:10" hidden="1" x14ac:dyDescent="0.3">
      <c r="A248" t="s">
        <v>4</v>
      </c>
      <c r="B248" s="1">
        <v>44350</v>
      </c>
      <c r="C248" t="s">
        <v>12</v>
      </c>
      <c r="D248">
        <v>5</v>
      </c>
      <c r="F248">
        <v>-5</v>
      </c>
      <c r="G248" t="s">
        <v>13</v>
      </c>
      <c r="H248" t="s">
        <v>14</v>
      </c>
      <c r="I248" t="s">
        <v>15</v>
      </c>
      <c r="J248" t="str">
        <f t="shared" si="3"/>
        <v>Jun</v>
      </c>
    </row>
    <row r="249" spans="1:10" hidden="1" x14ac:dyDescent="0.3">
      <c r="A249" t="s">
        <v>4</v>
      </c>
      <c r="B249" s="1">
        <v>44351</v>
      </c>
      <c r="C249" t="s">
        <v>12</v>
      </c>
      <c r="D249">
        <v>5</v>
      </c>
      <c r="F249">
        <v>-5</v>
      </c>
      <c r="G249" t="s">
        <v>13</v>
      </c>
      <c r="H249" t="s">
        <v>14</v>
      </c>
      <c r="I249" t="s">
        <v>15</v>
      </c>
      <c r="J249" t="str">
        <f t="shared" si="3"/>
        <v>Jun</v>
      </c>
    </row>
    <row r="250" spans="1:10" hidden="1" x14ac:dyDescent="0.3">
      <c r="A250" t="s">
        <v>4</v>
      </c>
      <c r="B250" s="1">
        <v>44352</v>
      </c>
      <c r="C250" t="s">
        <v>12</v>
      </c>
      <c r="D250">
        <v>5</v>
      </c>
      <c r="F250">
        <v>-5</v>
      </c>
      <c r="G250" t="s">
        <v>13</v>
      </c>
      <c r="H250" t="s">
        <v>14</v>
      </c>
      <c r="I250" t="s">
        <v>15</v>
      </c>
      <c r="J250" t="str">
        <f t="shared" si="3"/>
        <v>Jun</v>
      </c>
    </row>
    <row r="251" spans="1:10" hidden="1" x14ac:dyDescent="0.3">
      <c r="A251" t="s">
        <v>4</v>
      </c>
      <c r="B251" s="1">
        <v>44353</v>
      </c>
      <c r="C251" t="s">
        <v>12</v>
      </c>
      <c r="D251">
        <v>5</v>
      </c>
      <c r="F251">
        <v>-5</v>
      </c>
      <c r="G251" t="s">
        <v>13</v>
      </c>
      <c r="H251" t="s">
        <v>14</v>
      </c>
      <c r="I251" t="s">
        <v>15</v>
      </c>
      <c r="J251" t="str">
        <f t="shared" si="3"/>
        <v>Jun</v>
      </c>
    </row>
    <row r="252" spans="1:10" x14ac:dyDescent="0.3">
      <c r="A252" t="s">
        <v>4</v>
      </c>
      <c r="B252" s="1">
        <v>44353</v>
      </c>
      <c r="C252" t="s">
        <v>22</v>
      </c>
      <c r="D252">
        <v>119</v>
      </c>
      <c r="F252">
        <v>-119</v>
      </c>
      <c r="G252" t="s">
        <v>23</v>
      </c>
      <c r="H252" t="s">
        <v>18</v>
      </c>
      <c r="I252" t="s">
        <v>15</v>
      </c>
      <c r="J252" t="str">
        <f t="shared" si="3"/>
        <v>Jun</v>
      </c>
    </row>
    <row r="253" spans="1:10" x14ac:dyDescent="0.3">
      <c r="A253" t="s">
        <v>9</v>
      </c>
      <c r="B253" s="1">
        <v>44356</v>
      </c>
      <c r="C253" t="s">
        <v>24</v>
      </c>
      <c r="D253">
        <v>55</v>
      </c>
      <c r="F253">
        <v>-55</v>
      </c>
      <c r="G253" t="s">
        <v>25</v>
      </c>
      <c r="H253" t="s">
        <v>18</v>
      </c>
      <c r="I253" t="s">
        <v>15</v>
      </c>
      <c r="J253" t="str">
        <f t="shared" si="3"/>
        <v>Jun</v>
      </c>
    </row>
    <row r="254" spans="1:10" hidden="1" x14ac:dyDescent="0.3">
      <c r="A254" t="s">
        <v>4</v>
      </c>
      <c r="B254" s="1">
        <v>44356</v>
      </c>
      <c r="C254" t="s">
        <v>12</v>
      </c>
      <c r="D254">
        <v>5</v>
      </c>
      <c r="F254">
        <v>-5</v>
      </c>
      <c r="G254" t="s">
        <v>13</v>
      </c>
      <c r="H254" t="s">
        <v>14</v>
      </c>
      <c r="I254" t="s">
        <v>15</v>
      </c>
      <c r="J254" t="str">
        <f t="shared" si="3"/>
        <v>Jun</v>
      </c>
    </row>
    <row r="255" spans="1:10" hidden="1" x14ac:dyDescent="0.3">
      <c r="A255" t="s">
        <v>4</v>
      </c>
      <c r="B255" s="1">
        <v>44357</v>
      </c>
      <c r="C255" t="s">
        <v>12</v>
      </c>
      <c r="D255">
        <v>5</v>
      </c>
      <c r="F255">
        <v>-5</v>
      </c>
      <c r="G255" t="s">
        <v>13</v>
      </c>
      <c r="H255" t="s">
        <v>14</v>
      </c>
      <c r="I255" t="s">
        <v>15</v>
      </c>
      <c r="J255" t="str">
        <f t="shared" si="3"/>
        <v>Jun</v>
      </c>
    </row>
    <row r="256" spans="1:10" hidden="1" x14ac:dyDescent="0.3">
      <c r="A256" t="s">
        <v>4</v>
      </c>
      <c r="B256" s="1">
        <v>44358</v>
      </c>
      <c r="C256" t="s">
        <v>26</v>
      </c>
      <c r="D256">
        <v>82.1</v>
      </c>
      <c r="F256">
        <v>-82.1</v>
      </c>
      <c r="G256" t="s">
        <v>27</v>
      </c>
      <c r="H256" t="s">
        <v>21</v>
      </c>
      <c r="I256" t="s">
        <v>15</v>
      </c>
      <c r="J256" t="str">
        <f t="shared" si="3"/>
        <v>Jun</v>
      </c>
    </row>
    <row r="257" spans="1:10" hidden="1" x14ac:dyDescent="0.3">
      <c r="A257" t="s">
        <v>4</v>
      </c>
      <c r="B257" s="1">
        <v>44358</v>
      </c>
      <c r="C257" t="s">
        <v>12</v>
      </c>
      <c r="D257">
        <v>5</v>
      </c>
      <c r="F257">
        <v>-5</v>
      </c>
      <c r="G257" t="s">
        <v>13</v>
      </c>
      <c r="H257" t="s">
        <v>14</v>
      </c>
      <c r="I257" t="s">
        <v>15</v>
      </c>
      <c r="J257" t="str">
        <f t="shared" si="3"/>
        <v>Jun</v>
      </c>
    </row>
    <row r="258" spans="1:10" hidden="1" x14ac:dyDescent="0.3">
      <c r="A258" t="s">
        <v>4</v>
      </c>
      <c r="B258" s="1">
        <v>44359</v>
      </c>
      <c r="C258" t="s">
        <v>12</v>
      </c>
      <c r="D258">
        <v>5</v>
      </c>
      <c r="F258">
        <v>-5</v>
      </c>
      <c r="G258" t="s">
        <v>13</v>
      </c>
      <c r="H258" t="s">
        <v>14</v>
      </c>
      <c r="I258" t="s">
        <v>15</v>
      </c>
      <c r="J258" t="str">
        <f t="shared" si="3"/>
        <v>Jun</v>
      </c>
    </row>
    <row r="259" spans="1:10" x14ac:dyDescent="0.3">
      <c r="A259" t="s">
        <v>4</v>
      </c>
      <c r="B259" s="1">
        <v>44360</v>
      </c>
      <c r="C259" t="s">
        <v>22</v>
      </c>
      <c r="D259">
        <v>140.19999999999999</v>
      </c>
      <c r="F259">
        <v>-140.19999999999999</v>
      </c>
      <c r="G259" t="s">
        <v>23</v>
      </c>
      <c r="H259" t="s">
        <v>18</v>
      </c>
      <c r="I259" t="s">
        <v>15</v>
      </c>
      <c r="J259" t="str">
        <f t="shared" ref="J259:J322" si="4">TEXT(B259,"mmm")</f>
        <v>Jun</v>
      </c>
    </row>
    <row r="260" spans="1:10" hidden="1" x14ac:dyDescent="0.3">
      <c r="A260" t="s">
        <v>4</v>
      </c>
      <c r="B260" s="1">
        <v>44360</v>
      </c>
      <c r="C260" t="s">
        <v>12</v>
      </c>
      <c r="D260">
        <v>5</v>
      </c>
      <c r="F260">
        <v>-5</v>
      </c>
      <c r="G260" t="s">
        <v>13</v>
      </c>
      <c r="H260" t="s">
        <v>14</v>
      </c>
      <c r="I260" t="s">
        <v>15</v>
      </c>
      <c r="J260" t="str">
        <f t="shared" si="4"/>
        <v>Jun</v>
      </c>
    </row>
    <row r="261" spans="1:10" hidden="1" x14ac:dyDescent="0.3">
      <c r="A261" t="s">
        <v>4</v>
      </c>
      <c r="B261" s="1">
        <v>44361</v>
      </c>
      <c r="C261" t="s">
        <v>12</v>
      </c>
      <c r="D261">
        <v>5</v>
      </c>
      <c r="F261">
        <v>-5</v>
      </c>
      <c r="G261" t="s">
        <v>13</v>
      </c>
      <c r="H261" t="s">
        <v>14</v>
      </c>
      <c r="I261" t="s">
        <v>15</v>
      </c>
      <c r="J261" t="str">
        <f t="shared" si="4"/>
        <v>Jun</v>
      </c>
    </row>
    <row r="262" spans="1:10" hidden="1" x14ac:dyDescent="0.3">
      <c r="A262" t="s">
        <v>4</v>
      </c>
      <c r="B262" s="1">
        <v>44361</v>
      </c>
      <c r="C262" t="s">
        <v>28</v>
      </c>
      <c r="D262">
        <v>44.9</v>
      </c>
      <c r="F262">
        <v>-44.9</v>
      </c>
      <c r="G262" t="s">
        <v>20</v>
      </c>
      <c r="H262" t="s">
        <v>29</v>
      </c>
      <c r="I262" t="s">
        <v>15</v>
      </c>
      <c r="J262" t="str">
        <f t="shared" si="4"/>
        <v>Jun</v>
      </c>
    </row>
    <row r="263" spans="1:10" hidden="1" x14ac:dyDescent="0.3">
      <c r="A263" t="s">
        <v>4</v>
      </c>
      <c r="B263" s="1">
        <v>44361</v>
      </c>
      <c r="C263" t="s">
        <v>30</v>
      </c>
      <c r="D263">
        <v>102.9</v>
      </c>
      <c r="F263">
        <v>-102.9</v>
      </c>
      <c r="G263" t="s">
        <v>31</v>
      </c>
      <c r="H263" t="s">
        <v>29</v>
      </c>
      <c r="I263" t="s">
        <v>15</v>
      </c>
      <c r="J263" t="str">
        <f t="shared" si="4"/>
        <v>Jun</v>
      </c>
    </row>
    <row r="264" spans="1:10" hidden="1" x14ac:dyDescent="0.3">
      <c r="A264" t="s">
        <v>4</v>
      </c>
      <c r="B264" s="1">
        <v>44361</v>
      </c>
      <c r="C264" t="s">
        <v>32</v>
      </c>
      <c r="D264">
        <v>56.9</v>
      </c>
      <c r="F264">
        <v>-56.9</v>
      </c>
      <c r="G264" t="s">
        <v>33</v>
      </c>
      <c r="H264" t="s">
        <v>14</v>
      </c>
      <c r="I264" t="s">
        <v>15</v>
      </c>
      <c r="J264" t="str">
        <f t="shared" si="4"/>
        <v>Jun</v>
      </c>
    </row>
    <row r="265" spans="1:10" hidden="1" x14ac:dyDescent="0.3">
      <c r="A265" t="s">
        <v>4</v>
      </c>
      <c r="B265" s="1">
        <v>44362</v>
      </c>
      <c r="C265" t="s">
        <v>34</v>
      </c>
      <c r="D265">
        <v>33.1</v>
      </c>
      <c r="F265">
        <v>-33.1</v>
      </c>
      <c r="G265" t="s">
        <v>35</v>
      </c>
      <c r="H265" t="s">
        <v>21</v>
      </c>
      <c r="I265" t="s">
        <v>15</v>
      </c>
      <c r="J265" t="str">
        <f t="shared" si="4"/>
        <v>Jun</v>
      </c>
    </row>
    <row r="266" spans="1:10" hidden="1" x14ac:dyDescent="0.3">
      <c r="A266" t="s">
        <v>9</v>
      </c>
      <c r="B266" s="1">
        <v>44363</v>
      </c>
      <c r="C266" t="s">
        <v>36</v>
      </c>
      <c r="D266">
        <v>30</v>
      </c>
      <c r="F266">
        <v>-30</v>
      </c>
      <c r="G266" t="s">
        <v>37</v>
      </c>
      <c r="H266" t="s">
        <v>29</v>
      </c>
      <c r="I266" t="s">
        <v>15</v>
      </c>
      <c r="J266" t="str">
        <f t="shared" si="4"/>
        <v>Jun</v>
      </c>
    </row>
    <row r="267" spans="1:10" hidden="1" x14ac:dyDescent="0.3">
      <c r="A267" t="s">
        <v>4</v>
      </c>
      <c r="B267" s="1">
        <v>44363</v>
      </c>
      <c r="C267" t="s">
        <v>12</v>
      </c>
      <c r="D267">
        <v>5</v>
      </c>
      <c r="F267">
        <v>-5</v>
      </c>
      <c r="G267" t="s">
        <v>13</v>
      </c>
      <c r="H267" t="s">
        <v>14</v>
      </c>
      <c r="I267" t="s">
        <v>15</v>
      </c>
      <c r="J267" t="str">
        <f t="shared" si="4"/>
        <v>Jun</v>
      </c>
    </row>
    <row r="268" spans="1:10" hidden="1" x14ac:dyDescent="0.3">
      <c r="A268" t="s">
        <v>4</v>
      </c>
      <c r="B268" s="1">
        <v>44364</v>
      </c>
      <c r="C268" t="s">
        <v>12</v>
      </c>
      <c r="D268">
        <v>5</v>
      </c>
      <c r="F268">
        <v>-5</v>
      </c>
      <c r="G268" t="s">
        <v>13</v>
      </c>
      <c r="H268" t="s">
        <v>14</v>
      </c>
      <c r="I268" t="s">
        <v>15</v>
      </c>
      <c r="J268" t="str">
        <f t="shared" si="4"/>
        <v>Jun</v>
      </c>
    </row>
    <row r="269" spans="1:10" x14ac:dyDescent="0.3">
      <c r="A269" t="s">
        <v>9</v>
      </c>
      <c r="B269" s="1">
        <v>44364</v>
      </c>
      <c r="C269" t="s">
        <v>41</v>
      </c>
      <c r="D269">
        <v>40</v>
      </c>
      <c r="F269">
        <v>-40</v>
      </c>
      <c r="G269" t="s">
        <v>42</v>
      </c>
      <c r="H269" t="s">
        <v>18</v>
      </c>
      <c r="I269" t="s">
        <v>15</v>
      </c>
      <c r="J269" t="str">
        <f t="shared" si="4"/>
        <v>Jun</v>
      </c>
    </row>
    <row r="270" spans="1:10" hidden="1" x14ac:dyDescent="0.3">
      <c r="A270" t="s">
        <v>4</v>
      </c>
      <c r="B270" s="1">
        <v>44365</v>
      </c>
      <c r="C270" t="s">
        <v>43</v>
      </c>
      <c r="D270">
        <v>50.1</v>
      </c>
      <c r="F270">
        <v>-50.1</v>
      </c>
      <c r="G270" t="s">
        <v>44</v>
      </c>
      <c r="H270" t="s">
        <v>29</v>
      </c>
      <c r="I270" t="s">
        <v>15</v>
      </c>
      <c r="J270" t="str">
        <f t="shared" si="4"/>
        <v>Jun</v>
      </c>
    </row>
    <row r="271" spans="1:10" hidden="1" x14ac:dyDescent="0.3">
      <c r="A271" t="s">
        <v>4</v>
      </c>
      <c r="B271" s="1">
        <v>44365</v>
      </c>
      <c r="C271" t="s">
        <v>45</v>
      </c>
      <c r="D271">
        <v>35</v>
      </c>
      <c r="F271">
        <v>-35</v>
      </c>
      <c r="G271" t="s">
        <v>20</v>
      </c>
      <c r="H271" t="s">
        <v>29</v>
      </c>
      <c r="I271" t="s">
        <v>15</v>
      </c>
      <c r="J271" t="str">
        <f t="shared" si="4"/>
        <v>Jun</v>
      </c>
    </row>
    <row r="272" spans="1:10" hidden="1" x14ac:dyDescent="0.3">
      <c r="A272" t="s">
        <v>4</v>
      </c>
      <c r="B272" s="1">
        <v>44365</v>
      </c>
      <c r="C272" t="s">
        <v>12</v>
      </c>
      <c r="D272">
        <v>5</v>
      </c>
      <c r="F272">
        <v>-5</v>
      </c>
      <c r="G272" t="s">
        <v>13</v>
      </c>
      <c r="H272" t="s">
        <v>14</v>
      </c>
      <c r="I272" t="s">
        <v>15</v>
      </c>
      <c r="J272" t="str">
        <f t="shared" si="4"/>
        <v>Jun</v>
      </c>
    </row>
    <row r="273" spans="1:10" hidden="1" x14ac:dyDescent="0.3">
      <c r="A273" t="s">
        <v>4</v>
      </c>
      <c r="B273" s="1">
        <v>44366</v>
      </c>
      <c r="C273" t="s">
        <v>12</v>
      </c>
      <c r="D273">
        <v>5</v>
      </c>
      <c r="F273">
        <v>-5</v>
      </c>
      <c r="G273" t="s">
        <v>13</v>
      </c>
      <c r="H273" t="s">
        <v>14</v>
      </c>
      <c r="I273" t="s">
        <v>15</v>
      </c>
      <c r="J273" t="str">
        <f t="shared" si="4"/>
        <v>Jun</v>
      </c>
    </row>
    <row r="274" spans="1:10" hidden="1" x14ac:dyDescent="0.3">
      <c r="A274" t="s">
        <v>4</v>
      </c>
      <c r="B274" s="1">
        <v>44367</v>
      </c>
      <c r="C274" t="s">
        <v>12</v>
      </c>
      <c r="D274">
        <v>5</v>
      </c>
      <c r="F274">
        <v>-5</v>
      </c>
      <c r="G274" t="s">
        <v>13</v>
      </c>
      <c r="H274" t="s">
        <v>14</v>
      </c>
      <c r="I274" t="s">
        <v>15</v>
      </c>
      <c r="J274" t="str">
        <f t="shared" si="4"/>
        <v>Jun</v>
      </c>
    </row>
    <row r="275" spans="1:10" x14ac:dyDescent="0.3">
      <c r="A275" t="s">
        <v>4</v>
      </c>
      <c r="B275" s="1">
        <v>44367</v>
      </c>
      <c r="C275" t="s">
        <v>22</v>
      </c>
      <c r="D275">
        <v>234</v>
      </c>
      <c r="F275">
        <v>-234</v>
      </c>
      <c r="G275" t="s">
        <v>23</v>
      </c>
      <c r="H275" t="s">
        <v>18</v>
      </c>
      <c r="I275" t="s">
        <v>15</v>
      </c>
      <c r="J275" t="str">
        <f t="shared" si="4"/>
        <v>Jun</v>
      </c>
    </row>
    <row r="276" spans="1:10" hidden="1" x14ac:dyDescent="0.3">
      <c r="A276" t="s">
        <v>4</v>
      </c>
      <c r="B276" s="1">
        <v>44368</v>
      </c>
      <c r="C276" t="s">
        <v>46</v>
      </c>
      <c r="D276">
        <v>42.1</v>
      </c>
      <c r="F276">
        <v>-42.1</v>
      </c>
      <c r="G276" t="s">
        <v>33</v>
      </c>
      <c r="H276" t="s">
        <v>14</v>
      </c>
      <c r="I276" t="s">
        <v>15</v>
      </c>
      <c r="J276" t="str">
        <f t="shared" si="4"/>
        <v>Jun</v>
      </c>
    </row>
    <row r="277" spans="1:10" hidden="1" x14ac:dyDescent="0.3">
      <c r="A277" t="s">
        <v>4</v>
      </c>
      <c r="B277" s="1">
        <v>44369</v>
      </c>
      <c r="C277" t="s">
        <v>47</v>
      </c>
      <c r="D277">
        <v>17.099999999999998</v>
      </c>
      <c r="F277">
        <v>-17.099999999999998</v>
      </c>
      <c r="G277" t="s">
        <v>33</v>
      </c>
      <c r="H277" t="s">
        <v>14</v>
      </c>
      <c r="I277" t="s">
        <v>15</v>
      </c>
      <c r="J277" t="str">
        <f t="shared" si="4"/>
        <v>Jun</v>
      </c>
    </row>
    <row r="278" spans="1:10" hidden="1" x14ac:dyDescent="0.3">
      <c r="A278" t="s">
        <v>9</v>
      </c>
      <c r="B278" s="1">
        <v>44370</v>
      </c>
      <c r="C278" t="s">
        <v>48</v>
      </c>
      <c r="D278">
        <v>55</v>
      </c>
      <c r="F278">
        <v>-55</v>
      </c>
      <c r="G278" t="s">
        <v>49</v>
      </c>
      <c r="H278" t="s">
        <v>50</v>
      </c>
      <c r="I278" t="s">
        <v>15</v>
      </c>
      <c r="J278" t="str">
        <f t="shared" si="4"/>
        <v>Jun</v>
      </c>
    </row>
    <row r="279" spans="1:10" hidden="1" x14ac:dyDescent="0.3">
      <c r="A279" t="s">
        <v>4</v>
      </c>
      <c r="B279" s="1">
        <v>44370</v>
      </c>
      <c r="C279" t="s">
        <v>26</v>
      </c>
      <c r="D279">
        <v>67.900000000000006</v>
      </c>
      <c r="F279">
        <v>-67.900000000000006</v>
      </c>
      <c r="G279" t="s">
        <v>27</v>
      </c>
      <c r="H279" t="s">
        <v>21</v>
      </c>
      <c r="I279" t="s">
        <v>15</v>
      </c>
      <c r="J279" t="str">
        <f t="shared" si="4"/>
        <v>Jun</v>
      </c>
    </row>
    <row r="280" spans="1:10" hidden="1" x14ac:dyDescent="0.3">
      <c r="A280" t="s">
        <v>4</v>
      </c>
      <c r="B280" s="1">
        <v>44370</v>
      </c>
      <c r="C280" t="s">
        <v>12</v>
      </c>
      <c r="D280">
        <v>5</v>
      </c>
      <c r="F280">
        <v>-5</v>
      </c>
      <c r="G280" t="s">
        <v>13</v>
      </c>
      <c r="H280" t="s">
        <v>14</v>
      </c>
      <c r="I280" t="s">
        <v>15</v>
      </c>
      <c r="J280" t="str">
        <f t="shared" si="4"/>
        <v>Jun</v>
      </c>
    </row>
    <row r="281" spans="1:10" hidden="1" x14ac:dyDescent="0.3">
      <c r="A281" t="s">
        <v>4</v>
      </c>
      <c r="B281" s="1">
        <v>44371</v>
      </c>
      <c r="C281" t="s">
        <v>12</v>
      </c>
      <c r="D281">
        <v>5</v>
      </c>
      <c r="F281">
        <v>-5</v>
      </c>
      <c r="G281" t="s">
        <v>13</v>
      </c>
      <c r="H281" t="s">
        <v>14</v>
      </c>
      <c r="I281" t="s">
        <v>15</v>
      </c>
      <c r="J281" t="str">
        <f t="shared" si="4"/>
        <v>Jun</v>
      </c>
    </row>
    <row r="282" spans="1:10" hidden="1" x14ac:dyDescent="0.3">
      <c r="A282" t="s">
        <v>4</v>
      </c>
      <c r="B282" s="1">
        <v>44372</v>
      </c>
      <c r="C282" t="s">
        <v>12</v>
      </c>
      <c r="D282">
        <v>5</v>
      </c>
      <c r="F282">
        <v>-5</v>
      </c>
      <c r="G282" t="s">
        <v>13</v>
      </c>
      <c r="H282" t="s">
        <v>14</v>
      </c>
      <c r="I282" t="s">
        <v>15</v>
      </c>
      <c r="J282" t="str">
        <f t="shared" si="4"/>
        <v>Jun</v>
      </c>
    </row>
    <row r="283" spans="1:10" hidden="1" x14ac:dyDescent="0.3">
      <c r="A283" t="s">
        <v>4</v>
      </c>
      <c r="B283" s="1">
        <v>44373</v>
      </c>
      <c r="C283" t="s">
        <v>12</v>
      </c>
      <c r="D283">
        <v>5</v>
      </c>
      <c r="F283">
        <v>-5</v>
      </c>
      <c r="G283" t="s">
        <v>13</v>
      </c>
      <c r="H283" t="s">
        <v>14</v>
      </c>
      <c r="I283" t="s">
        <v>15</v>
      </c>
      <c r="J283" t="str">
        <f t="shared" si="4"/>
        <v>Jun</v>
      </c>
    </row>
    <row r="284" spans="1:10" hidden="1" x14ac:dyDescent="0.3">
      <c r="A284" t="s">
        <v>4</v>
      </c>
      <c r="B284" s="1">
        <v>44374</v>
      </c>
      <c r="C284" t="s">
        <v>12</v>
      </c>
      <c r="D284">
        <v>5</v>
      </c>
      <c r="F284">
        <v>-5</v>
      </c>
      <c r="G284" t="s">
        <v>13</v>
      </c>
      <c r="H284" t="s">
        <v>14</v>
      </c>
      <c r="I284" t="s">
        <v>15</v>
      </c>
      <c r="J284" t="str">
        <f t="shared" si="4"/>
        <v>Jun</v>
      </c>
    </row>
    <row r="285" spans="1:10" x14ac:dyDescent="0.3">
      <c r="A285" t="s">
        <v>4</v>
      </c>
      <c r="B285" s="1">
        <v>44374</v>
      </c>
      <c r="C285" t="s">
        <v>22</v>
      </c>
      <c r="D285">
        <v>166.9</v>
      </c>
      <c r="F285">
        <v>-166.9</v>
      </c>
      <c r="G285" t="s">
        <v>23</v>
      </c>
      <c r="H285" t="s">
        <v>18</v>
      </c>
      <c r="I285" t="s">
        <v>15</v>
      </c>
      <c r="J285" t="str">
        <f t="shared" si="4"/>
        <v>Jun</v>
      </c>
    </row>
    <row r="286" spans="1:10" hidden="1" x14ac:dyDescent="0.3">
      <c r="A286" t="s">
        <v>4</v>
      </c>
      <c r="B286" s="1">
        <v>44375</v>
      </c>
      <c r="C286" t="s">
        <v>51</v>
      </c>
      <c r="D286">
        <v>129.9</v>
      </c>
      <c r="F286">
        <v>-129.9</v>
      </c>
      <c r="G286" t="s">
        <v>31</v>
      </c>
      <c r="H286" t="s">
        <v>29</v>
      </c>
      <c r="I286" t="s">
        <v>15</v>
      </c>
      <c r="J286" t="str">
        <f t="shared" si="4"/>
        <v>Jun</v>
      </c>
    </row>
    <row r="287" spans="1:10" hidden="1" x14ac:dyDescent="0.3">
      <c r="A287" t="s">
        <v>4</v>
      </c>
      <c r="B287" s="1">
        <v>44375</v>
      </c>
      <c r="C287" t="s">
        <v>52</v>
      </c>
      <c r="D287">
        <v>180.29999999999998</v>
      </c>
      <c r="F287">
        <v>-180.29999999999998</v>
      </c>
      <c r="G287" t="s">
        <v>20</v>
      </c>
      <c r="H287" t="s">
        <v>29</v>
      </c>
      <c r="I287" t="s">
        <v>15</v>
      </c>
      <c r="J287" t="str">
        <f t="shared" si="4"/>
        <v>Jun</v>
      </c>
    </row>
    <row r="288" spans="1:10" hidden="1" x14ac:dyDescent="0.3">
      <c r="A288" t="s">
        <v>4</v>
      </c>
      <c r="B288" s="1">
        <v>44376</v>
      </c>
      <c r="C288" t="s">
        <v>30</v>
      </c>
      <c r="D288">
        <v>150.1</v>
      </c>
      <c r="F288">
        <v>-150.1</v>
      </c>
      <c r="G288" t="s">
        <v>31</v>
      </c>
      <c r="H288" t="s">
        <v>29</v>
      </c>
      <c r="I288" t="s">
        <v>15</v>
      </c>
      <c r="J288" t="str">
        <f t="shared" si="4"/>
        <v>Jun</v>
      </c>
    </row>
    <row r="289" spans="1:10" hidden="1" x14ac:dyDescent="0.3">
      <c r="A289" t="s">
        <v>4</v>
      </c>
      <c r="B289" s="1">
        <v>44376</v>
      </c>
      <c r="C289" t="s">
        <v>34</v>
      </c>
      <c r="D289">
        <v>28.200000000000003</v>
      </c>
      <c r="F289">
        <v>-28.200000000000003</v>
      </c>
      <c r="G289" t="s">
        <v>35</v>
      </c>
      <c r="H289" t="s">
        <v>21</v>
      </c>
      <c r="I289" t="s">
        <v>15</v>
      </c>
      <c r="J289" t="str">
        <f t="shared" si="4"/>
        <v>Jun</v>
      </c>
    </row>
    <row r="290" spans="1:10" hidden="1" x14ac:dyDescent="0.3">
      <c r="A290" t="s">
        <v>4</v>
      </c>
      <c r="B290" s="1">
        <v>44376</v>
      </c>
      <c r="C290" t="s">
        <v>56</v>
      </c>
      <c r="D290">
        <v>15</v>
      </c>
      <c r="F290">
        <v>-15</v>
      </c>
      <c r="G290" t="s">
        <v>33</v>
      </c>
      <c r="H290" t="s">
        <v>14</v>
      </c>
      <c r="I290" t="s">
        <v>15</v>
      </c>
      <c r="J290" t="str">
        <f t="shared" si="4"/>
        <v>Jun</v>
      </c>
    </row>
    <row r="291" spans="1:10" hidden="1" x14ac:dyDescent="0.3">
      <c r="A291" t="s">
        <v>4</v>
      </c>
      <c r="B291" s="1">
        <v>44377</v>
      </c>
      <c r="C291" t="s">
        <v>12</v>
      </c>
      <c r="D291">
        <v>5</v>
      </c>
      <c r="F291">
        <v>-5</v>
      </c>
      <c r="G291" t="s">
        <v>13</v>
      </c>
      <c r="H291" t="s">
        <v>14</v>
      </c>
      <c r="I291" t="s">
        <v>15</v>
      </c>
      <c r="J291" t="str">
        <f t="shared" si="4"/>
        <v>Jun</v>
      </c>
    </row>
    <row r="292" spans="1:10" hidden="1" x14ac:dyDescent="0.3">
      <c r="A292" t="s">
        <v>4</v>
      </c>
      <c r="B292" s="1">
        <v>44378</v>
      </c>
      <c r="C292" t="s">
        <v>12</v>
      </c>
      <c r="D292">
        <v>5</v>
      </c>
      <c r="F292">
        <v>-5</v>
      </c>
      <c r="G292" t="s">
        <v>13</v>
      </c>
      <c r="H292" t="s">
        <v>14</v>
      </c>
      <c r="I292" t="s">
        <v>15</v>
      </c>
      <c r="J292" t="str">
        <f t="shared" si="4"/>
        <v>Jul</v>
      </c>
    </row>
    <row r="293" spans="1:10" hidden="1" x14ac:dyDescent="0.3">
      <c r="A293" t="s">
        <v>9</v>
      </c>
      <c r="B293" s="1">
        <v>44379</v>
      </c>
      <c r="C293" t="s">
        <v>69</v>
      </c>
      <c r="D293" t="s">
        <v>71</v>
      </c>
      <c r="E293">
        <v>4000</v>
      </c>
      <c r="F293">
        <v>4000</v>
      </c>
      <c r="G293" t="s">
        <v>10</v>
      </c>
      <c r="H293" t="s">
        <v>10</v>
      </c>
      <c r="I293" t="s">
        <v>11</v>
      </c>
      <c r="J293" t="str">
        <f t="shared" si="4"/>
        <v>Jul</v>
      </c>
    </row>
    <row r="294" spans="1:10" hidden="1" x14ac:dyDescent="0.3">
      <c r="A294" t="s">
        <v>4</v>
      </c>
      <c r="B294" s="1">
        <v>44380</v>
      </c>
      <c r="C294" t="s">
        <v>12</v>
      </c>
      <c r="D294">
        <v>5</v>
      </c>
      <c r="F294">
        <v>-5</v>
      </c>
      <c r="G294" t="s">
        <v>13</v>
      </c>
      <c r="H294" t="s">
        <v>14</v>
      </c>
      <c r="I294" t="s">
        <v>15</v>
      </c>
      <c r="J294" t="str">
        <f t="shared" si="4"/>
        <v>Jul</v>
      </c>
    </row>
    <row r="295" spans="1:10" x14ac:dyDescent="0.3">
      <c r="A295" t="s">
        <v>9</v>
      </c>
      <c r="B295" s="1">
        <v>44382</v>
      </c>
      <c r="C295" t="s">
        <v>16</v>
      </c>
      <c r="D295">
        <v>900</v>
      </c>
      <c r="F295">
        <v>-900</v>
      </c>
      <c r="G295" t="s">
        <v>17</v>
      </c>
      <c r="H295" t="s">
        <v>18</v>
      </c>
      <c r="I295" t="s">
        <v>15</v>
      </c>
      <c r="J295" t="str">
        <f t="shared" si="4"/>
        <v>Jul</v>
      </c>
    </row>
    <row r="296" spans="1:10" hidden="1" x14ac:dyDescent="0.3">
      <c r="A296" t="s">
        <v>9</v>
      </c>
      <c r="B296" s="1">
        <v>44382</v>
      </c>
      <c r="C296" t="s">
        <v>19</v>
      </c>
      <c r="D296">
        <v>150</v>
      </c>
      <c r="F296">
        <v>-150</v>
      </c>
      <c r="G296" t="s">
        <v>20</v>
      </c>
      <c r="H296" t="s">
        <v>21</v>
      </c>
      <c r="I296" t="s">
        <v>15</v>
      </c>
      <c r="J296" t="str">
        <f t="shared" si="4"/>
        <v>Jul</v>
      </c>
    </row>
    <row r="297" spans="1:10" hidden="1" x14ac:dyDescent="0.3">
      <c r="A297" t="s">
        <v>4</v>
      </c>
      <c r="B297" s="1">
        <v>44382</v>
      </c>
      <c r="C297" t="s">
        <v>60</v>
      </c>
      <c r="D297">
        <v>15</v>
      </c>
      <c r="F297">
        <v>-15</v>
      </c>
      <c r="G297" t="s">
        <v>33</v>
      </c>
      <c r="H297" t="s">
        <v>14</v>
      </c>
      <c r="I297" t="s">
        <v>15</v>
      </c>
      <c r="J297" t="str">
        <f t="shared" si="4"/>
        <v>Jul</v>
      </c>
    </row>
    <row r="298" spans="1:10" hidden="1" x14ac:dyDescent="0.3">
      <c r="A298" t="s">
        <v>4</v>
      </c>
      <c r="B298" s="1">
        <v>44382</v>
      </c>
      <c r="C298" t="s">
        <v>12</v>
      </c>
      <c r="D298">
        <v>5</v>
      </c>
      <c r="F298">
        <v>-5</v>
      </c>
      <c r="G298" t="s">
        <v>13</v>
      </c>
      <c r="H298" t="s">
        <v>14</v>
      </c>
      <c r="I298" t="s">
        <v>15</v>
      </c>
      <c r="J298" t="str">
        <f t="shared" si="4"/>
        <v>Jul</v>
      </c>
    </row>
    <row r="299" spans="1:10" hidden="1" x14ac:dyDescent="0.3">
      <c r="A299" t="s">
        <v>4</v>
      </c>
      <c r="B299" s="1">
        <v>44383</v>
      </c>
      <c r="C299" t="s">
        <v>12</v>
      </c>
      <c r="D299">
        <v>5</v>
      </c>
      <c r="F299">
        <v>-5</v>
      </c>
      <c r="G299" t="s">
        <v>13</v>
      </c>
      <c r="H299" t="s">
        <v>14</v>
      </c>
      <c r="I299" t="s">
        <v>15</v>
      </c>
      <c r="J299" t="str">
        <f t="shared" si="4"/>
        <v>Jul</v>
      </c>
    </row>
    <row r="300" spans="1:10" hidden="1" x14ac:dyDescent="0.3">
      <c r="A300" t="s">
        <v>4</v>
      </c>
      <c r="B300" s="1">
        <v>44384</v>
      </c>
      <c r="C300" t="s">
        <v>12</v>
      </c>
      <c r="D300">
        <v>5</v>
      </c>
      <c r="F300">
        <v>-5</v>
      </c>
      <c r="G300" t="s">
        <v>13</v>
      </c>
      <c r="H300" t="s">
        <v>14</v>
      </c>
      <c r="I300" t="s">
        <v>15</v>
      </c>
      <c r="J300" t="str">
        <f t="shared" si="4"/>
        <v>Jul</v>
      </c>
    </row>
    <row r="301" spans="1:10" x14ac:dyDescent="0.3">
      <c r="A301" t="s">
        <v>4</v>
      </c>
      <c r="B301" s="1">
        <v>44384</v>
      </c>
      <c r="C301" t="s">
        <v>22</v>
      </c>
      <c r="D301">
        <v>180</v>
      </c>
      <c r="F301">
        <v>-180</v>
      </c>
      <c r="G301" t="s">
        <v>23</v>
      </c>
      <c r="H301" t="s">
        <v>18</v>
      </c>
      <c r="I301" t="s">
        <v>15</v>
      </c>
      <c r="J301" t="str">
        <f t="shared" si="4"/>
        <v>Jul</v>
      </c>
    </row>
    <row r="302" spans="1:10" x14ac:dyDescent="0.3">
      <c r="A302" t="s">
        <v>9</v>
      </c>
      <c r="B302" s="1">
        <v>44387</v>
      </c>
      <c r="C302" t="s">
        <v>24</v>
      </c>
      <c r="D302">
        <v>56.1</v>
      </c>
      <c r="F302">
        <v>-56.1</v>
      </c>
      <c r="G302" t="s">
        <v>25</v>
      </c>
      <c r="H302" t="s">
        <v>18</v>
      </c>
      <c r="I302" t="s">
        <v>15</v>
      </c>
      <c r="J302" t="str">
        <f t="shared" si="4"/>
        <v>Jul</v>
      </c>
    </row>
    <row r="303" spans="1:10" hidden="1" x14ac:dyDescent="0.3">
      <c r="A303" t="s">
        <v>4</v>
      </c>
      <c r="B303" s="1">
        <v>44387</v>
      </c>
      <c r="C303" t="s">
        <v>12</v>
      </c>
      <c r="D303">
        <v>5</v>
      </c>
      <c r="F303">
        <v>-5</v>
      </c>
      <c r="G303" t="s">
        <v>13</v>
      </c>
      <c r="H303" t="s">
        <v>14</v>
      </c>
      <c r="I303" t="s">
        <v>15</v>
      </c>
      <c r="J303" t="str">
        <f t="shared" si="4"/>
        <v>Jul</v>
      </c>
    </row>
    <row r="304" spans="1:10" hidden="1" x14ac:dyDescent="0.3">
      <c r="A304" t="s">
        <v>4</v>
      </c>
      <c r="B304" s="1">
        <v>44388</v>
      </c>
      <c r="C304" t="s">
        <v>12</v>
      </c>
      <c r="D304">
        <v>5</v>
      </c>
      <c r="F304">
        <v>-5</v>
      </c>
      <c r="G304" t="s">
        <v>13</v>
      </c>
      <c r="H304" t="s">
        <v>14</v>
      </c>
      <c r="I304" t="s">
        <v>15</v>
      </c>
      <c r="J304" t="str">
        <f t="shared" si="4"/>
        <v>Jul</v>
      </c>
    </row>
    <row r="305" spans="1:10" hidden="1" x14ac:dyDescent="0.3">
      <c r="A305" t="s">
        <v>4</v>
      </c>
      <c r="B305" s="1">
        <v>44389</v>
      </c>
      <c r="C305" t="s">
        <v>26</v>
      </c>
      <c r="D305">
        <v>83.1</v>
      </c>
      <c r="F305">
        <v>-83.1</v>
      </c>
      <c r="G305" t="s">
        <v>27</v>
      </c>
      <c r="H305" t="s">
        <v>21</v>
      </c>
      <c r="I305" t="s">
        <v>15</v>
      </c>
      <c r="J305" t="str">
        <f t="shared" si="4"/>
        <v>Jul</v>
      </c>
    </row>
    <row r="306" spans="1:10" hidden="1" x14ac:dyDescent="0.3">
      <c r="A306" t="s">
        <v>4</v>
      </c>
      <c r="B306" s="1">
        <v>44389</v>
      </c>
      <c r="C306" t="s">
        <v>12</v>
      </c>
      <c r="D306">
        <v>5</v>
      </c>
      <c r="F306">
        <v>-5</v>
      </c>
      <c r="G306" t="s">
        <v>13</v>
      </c>
      <c r="H306" t="s">
        <v>14</v>
      </c>
      <c r="I306" t="s">
        <v>15</v>
      </c>
      <c r="J306" t="str">
        <f t="shared" si="4"/>
        <v>Jul</v>
      </c>
    </row>
    <row r="307" spans="1:10" hidden="1" x14ac:dyDescent="0.3">
      <c r="A307" t="s">
        <v>4</v>
      </c>
      <c r="B307" s="1">
        <v>44390</v>
      </c>
      <c r="C307" t="s">
        <v>12</v>
      </c>
      <c r="D307">
        <v>5</v>
      </c>
      <c r="F307">
        <v>-5</v>
      </c>
      <c r="G307" t="s">
        <v>13</v>
      </c>
      <c r="H307" t="s">
        <v>14</v>
      </c>
      <c r="I307" t="s">
        <v>15</v>
      </c>
      <c r="J307" t="str">
        <f t="shared" si="4"/>
        <v>Jul</v>
      </c>
    </row>
    <row r="308" spans="1:10" x14ac:dyDescent="0.3">
      <c r="A308" t="s">
        <v>4</v>
      </c>
      <c r="B308" s="1">
        <v>44391</v>
      </c>
      <c r="C308" t="s">
        <v>22</v>
      </c>
      <c r="D308">
        <v>141.1</v>
      </c>
      <c r="F308">
        <v>-141.1</v>
      </c>
      <c r="G308" t="s">
        <v>23</v>
      </c>
      <c r="H308" t="s">
        <v>18</v>
      </c>
      <c r="I308" t="s">
        <v>15</v>
      </c>
      <c r="J308" t="str">
        <f t="shared" si="4"/>
        <v>Jul</v>
      </c>
    </row>
    <row r="309" spans="1:10" hidden="1" x14ac:dyDescent="0.3">
      <c r="A309" t="s">
        <v>4</v>
      </c>
      <c r="B309" s="1">
        <v>44391</v>
      </c>
      <c r="C309" t="s">
        <v>12</v>
      </c>
      <c r="D309">
        <v>5</v>
      </c>
      <c r="F309">
        <v>-5</v>
      </c>
      <c r="G309" t="s">
        <v>13</v>
      </c>
      <c r="H309" t="s">
        <v>14</v>
      </c>
      <c r="I309" t="s">
        <v>15</v>
      </c>
      <c r="J309" t="str">
        <f t="shared" si="4"/>
        <v>Jul</v>
      </c>
    </row>
    <row r="310" spans="1:10" hidden="1" x14ac:dyDescent="0.3">
      <c r="A310" t="s">
        <v>4</v>
      </c>
      <c r="B310" s="1">
        <v>44392</v>
      </c>
      <c r="C310" t="s">
        <v>12</v>
      </c>
      <c r="D310">
        <v>5</v>
      </c>
      <c r="F310">
        <v>-5</v>
      </c>
      <c r="G310" t="s">
        <v>13</v>
      </c>
      <c r="H310" t="s">
        <v>14</v>
      </c>
      <c r="I310" t="s">
        <v>15</v>
      </c>
      <c r="J310" t="str">
        <f t="shared" si="4"/>
        <v>Jul</v>
      </c>
    </row>
    <row r="311" spans="1:10" hidden="1" x14ac:dyDescent="0.3">
      <c r="A311" t="s">
        <v>4</v>
      </c>
      <c r="B311" s="1">
        <v>44392</v>
      </c>
      <c r="C311" t="s">
        <v>28</v>
      </c>
      <c r="D311">
        <v>45.8</v>
      </c>
      <c r="F311">
        <v>-45.8</v>
      </c>
      <c r="G311" t="s">
        <v>20</v>
      </c>
      <c r="H311" t="s">
        <v>29</v>
      </c>
      <c r="I311" t="s">
        <v>15</v>
      </c>
      <c r="J311" t="str">
        <f t="shared" si="4"/>
        <v>Jul</v>
      </c>
    </row>
    <row r="312" spans="1:10" hidden="1" x14ac:dyDescent="0.3">
      <c r="A312" t="s">
        <v>4</v>
      </c>
      <c r="B312" s="1">
        <v>44392</v>
      </c>
      <c r="C312" t="s">
        <v>30</v>
      </c>
      <c r="D312">
        <v>103.80000000000001</v>
      </c>
      <c r="F312">
        <v>-103.80000000000001</v>
      </c>
      <c r="G312" t="s">
        <v>31</v>
      </c>
      <c r="H312" t="s">
        <v>29</v>
      </c>
      <c r="I312" t="s">
        <v>15</v>
      </c>
      <c r="J312" t="str">
        <f t="shared" si="4"/>
        <v>Jul</v>
      </c>
    </row>
    <row r="313" spans="1:10" hidden="1" x14ac:dyDescent="0.3">
      <c r="A313" t="s">
        <v>4</v>
      </c>
      <c r="B313" s="1">
        <v>44392</v>
      </c>
      <c r="C313" t="s">
        <v>32</v>
      </c>
      <c r="D313">
        <v>58</v>
      </c>
      <c r="F313">
        <v>-58</v>
      </c>
      <c r="G313" t="s">
        <v>33</v>
      </c>
      <c r="H313" t="s">
        <v>14</v>
      </c>
      <c r="I313" t="s">
        <v>15</v>
      </c>
      <c r="J313" t="str">
        <f t="shared" si="4"/>
        <v>Jul</v>
      </c>
    </row>
    <row r="314" spans="1:10" hidden="1" x14ac:dyDescent="0.3">
      <c r="A314" t="s">
        <v>4</v>
      </c>
      <c r="B314" s="1">
        <v>44393</v>
      </c>
      <c r="C314" t="s">
        <v>34</v>
      </c>
      <c r="D314">
        <v>34.200000000000003</v>
      </c>
      <c r="F314">
        <v>-34.200000000000003</v>
      </c>
      <c r="G314" t="s">
        <v>35</v>
      </c>
      <c r="H314" t="s">
        <v>21</v>
      </c>
      <c r="I314" t="s">
        <v>15</v>
      </c>
      <c r="J314" t="str">
        <f t="shared" si="4"/>
        <v>Jul</v>
      </c>
    </row>
    <row r="315" spans="1:10" hidden="1" x14ac:dyDescent="0.3">
      <c r="A315" t="s">
        <v>9</v>
      </c>
      <c r="B315" s="1">
        <v>44394</v>
      </c>
      <c r="C315" t="s">
        <v>36</v>
      </c>
      <c r="D315">
        <v>30</v>
      </c>
      <c r="F315">
        <v>-30</v>
      </c>
      <c r="G315" t="s">
        <v>37</v>
      </c>
      <c r="H315" t="s">
        <v>29</v>
      </c>
      <c r="I315" t="s">
        <v>15</v>
      </c>
      <c r="J315" t="str">
        <f t="shared" si="4"/>
        <v>Jul</v>
      </c>
    </row>
    <row r="316" spans="1:10" hidden="1" x14ac:dyDescent="0.3">
      <c r="A316" t="s">
        <v>4</v>
      </c>
      <c r="B316" s="1">
        <v>44394</v>
      </c>
      <c r="C316" t="s">
        <v>12</v>
      </c>
      <c r="D316">
        <v>5</v>
      </c>
      <c r="F316">
        <v>-5</v>
      </c>
      <c r="G316" t="s">
        <v>13</v>
      </c>
      <c r="H316" t="s">
        <v>14</v>
      </c>
      <c r="I316" t="s">
        <v>15</v>
      </c>
      <c r="J316" t="str">
        <f t="shared" si="4"/>
        <v>Jul</v>
      </c>
    </row>
    <row r="317" spans="1:10" hidden="1" x14ac:dyDescent="0.3">
      <c r="A317" t="s">
        <v>4</v>
      </c>
      <c r="B317" s="1">
        <v>44395</v>
      </c>
      <c r="C317" t="s">
        <v>12</v>
      </c>
      <c r="D317">
        <v>5</v>
      </c>
      <c r="F317">
        <v>-5</v>
      </c>
      <c r="G317" t="s">
        <v>13</v>
      </c>
      <c r="H317" t="s">
        <v>14</v>
      </c>
      <c r="I317" t="s">
        <v>15</v>
      </c>
      <c r="J317" t="str">
        <f t="shared" si="4"/>
        <v>Jul</v>
      </c>
    </row>
    <row r="318" spans="1:10" x14ac:dyDescent="0.3">
      <c r="A318" t="s">
        <v>9</v>
      </c>
      <c r="B318" s="1">
        <v>44395</v>
      </c>
      <c r="C318" t="s">
        <v>41</v>
      </c>
      <c r="D318">
        <v>40</v>
      </c>
      <c r="F318">
        <v>-40</v>
      </c>
      <c r="G318" t="s">
        <v>42</v>
      </c>
      <c r="H318" t="s">
        <v>18</v>
      </c>
      <c r="I318" t="s">
        <v>15</v>
      </c>
      <c r="J318" t="str">
        <f t="shared" si="4"/>
        <v>Jul</v>
      </c>
    </row>
    <row r="319" spans="1:10" hidden="1" x14ac:dyDescent="0.3">
      <c r="A319" t="s">
        <v>4</v>
      </c>
      <c r="B319" s="1">
        <v>44396</v>
      </c>
      <c r="C319" t="s">
        <v>43</v>
      </c>
      <c r="D319">
        <v>51.1</v>
      </c>
      <c r="F319">
        <v>-51.1</v>
      </c>
      <c r="G319" t="s">
        <v>44</v>
      </c>
      <c r="H319" t="s">
        <v>29</v>
      </c>
      <c r="I319" t="s">
        <v>15</v>
      </c>
      <c r="J319" t="str">
        <f t="shared" si="4"/>
        <v>Jul</v>
      </c>
    </row>
    <row r="320" spans="1:10" hidden="1" x14ac:dyDescent="0.3">
      <c r="A320" t="s">
        <v>4</v>
      </c>
      <c r="B320" s="1">
        <v>44396</v>
      </c>
      <c r="C320" t="s">
        <v>45</v>
      </c>
      <c r="D320">
        <v>35</v>
      </c>
      <c r="F320">
        <v>-35</v>
      </c>
      <c r="G320" t="s">
        <v>20</v>
      </c>
      <c r="H320" t="s">
        <v>29</v>
      </c>
      <c r="I320" t="s">
        <v>15</v>
      </c>
      <c r="J320" t="str">
        <f t="shared" si="4"/>
        <v>Jul</v>
      </c>
    </row>
    <row r="321" spans="1:10" hidden="1" x14ac:dyDescent="0.3">
      <c r="A321" t="s">
        <v>4</v>
      </c>
      <c r="B321" s="1">
        <v>44396</v>
      </c>
      <c r="C321" t="s">
        <v>12</v>
      </c>
      <c r="D321">
        <v>5</v>
      </c>
      <c r="F321">
        <v>-5</v>
      </c>
      <c r="G321" t="s">
        <v>13</v>
      </c>
      <c r="H321" t="s">
        <v>14</v>
      </c>
      <c r="I321" t="s">
        <v>15</v>
      </c>
      <c r="J321" t="str">
        <f t="shared" si="4"/>
        <v>Jul</v>
      </c>
    </row>
    <row r="322" spans="1:10" hidden="1" x14ac:dyDescent="0.3">
      <c r="A322" t="s">
        <v>4</v>
      </c>
      <c r="B322" s="1">
        <v>44397</v>
      </c>
      <c r="C322" t="s">
        <v>12</v>
      </c>
      <c r="D322">
        <v>5</v>
      </c>
      <c r="F322">
        <v>-5</v>
      </c>
      <c r="G322" t="s">
        <v>13</v>
      </c>
      <c r="H322" t="s">
        <v>14</v>
      </c>
      <c r="I322" t="s">
        <v>15</v>
      </c>
      <c r="J322" t="str">
        <f t="shared" si="4"/>
        <v>Jul</v>
      </c>
    </row>
    <row r="323" spans="1:10" hidden="1" x14ac:dyDescent="0.3">
      <c r="A323" t="s">
        <v>4</v>
      </c>
      <c r="B323" s="1">
        <v>44398</v>
      </c>
      <c r="C323" t="s">
        <v>12</v>
      </c>
      <c r="D323">
        <v>5</v>
      </c>
      <c r="F323">
        <v>-5</v>
      </c>
      <c r="G323" t="s">
        <v>13</v>
      </c>
      <c r="H323" t="s">
        <v>14</v>
      </c>
      <c r="I323" t="s">
        <v>15</v>
      </c>
      <c r="J323" t="str">
        <f t="shared" ref="J323:J386" si="5">TEXT(B323,"mmm")</f>
        <v>Jul</v>
      </c>
    </row>
    <row r="324" spans="1:10" x14ac:dyDescent="0.3">
      <c r="A324" t="s">
        <v>4</v>
      </c>
      <c r="B324" s="1">
        <v>44398</v>
      </c>
      <c r="C324" t="s">
        <v>22</v>
      </c>
      <c r="D324">
        <v>176</v>
      </c>
      <c r="F324">
        <v>-176</v>
      </c>
      <c r="G324" t="s">
        <v>23</v>
      </c>
      <c r="H324" t="s">
        <v>18</v>
      </c>
      <c r="I324" t="s">
        <v>15</v>
      </c>
      <c r="J324" t="str">
        <f t="shared" si="5"/>
        <v>Jul</v>
      </c>
    </row>
    <row r="325" spans="1:10" hidden="1" x14ac:dyDescent="0.3">
      <c r="A325" t="s">
        <v>4</v>
      </c>
      <c r="B325" s="1">
        <v>44399</v>
      </c>
      <c r="C325" t="s">
        <v>46</v>
      </c>
      <c r="D325">
        <v>43.1</v>
      </c>
      <c r="F325">
        <v>-43.1</v>
      </c>
      <c r="G325" t="s">
        <v>33</v>
      </c>
      <c r="H325" t="s">
        <v>14</v>
      </c>
      <c r="I325" t="s">
        <v>15</v>
      </c>
      <c r="J325" t="str">
        <f t="shared" si="5"/>
        <v>Jul</v>
      </c>
    </row>
    <row r="326" spans="1:10" hidden="1" x14ac:dyDescent="0.3">
      <c r="A326" t="s">
        <v>4</v>
      </c>
      <c r="B326" s="1">
        <v>44400</v>
      </c>
      <c r="C326" t="s">
        <v>47</v>
      </c>
      <c r="D326">
        <v>18.2</v>
      </c>
      <c r="F326">
        <v>-18.2</v>
      </c>
      <c r="G326" t="s">
        <v>33</v>
      </c>
      <c r="H326" t="s">
        <v>14</v>
      </c>
      <c r="I326" t="s">
        <v>15</v>
      </c>
      <c r="J326" t="str">
        <f t="shared" si="5"/>
        <v>Jul</v>
      </c>
    </row>
    <row r="327" spans="1:10" hidden="1" x14ac:dyDescent="0.3">
      <c r="A327" t="s">
        <v>9</v>
      </c>
      <c r="B327" s="1">
        <v>44401</v>
      </c>
      <c r="C327" t="s">
        <v>48</v>
      </c>
      <c r="D327">
        <v>55</v>
      </c>
      <c r="F327">
        <v>-55</v>
      </c>
      <c r="G327" t="s">
        <v>49</v>
      </c>
      <c r="H327" t="s">
        <v>50</v>
      </c>
      <c r="I327" t="s">
        <v>15</v>
      </c>
      <c r="J327" t="str">
        <f t="shared" si="5"/>
        <v>Jul</v>
      </c>
    </row>
    <row r="328" spans="1:10" hidden="1" x14ac:dyDescent="0.3">
      <c r="A328" t="s">
        <v>4</v>
      </c>
      <c r="B328" s="1">
        <v>44401</v>
      </c>
      <c r="C328" t="s">
        <v>26</v>
      </c>
      <c r="D328">
        <v>68.800000000000011</v>
      </c>
      <c r="F328">
        <v>-68.800000000000011</v>
      </c>
      <c r="G328" t="s">
        <v>27</v>
      </c>
      <c r="H328" t="s">
        <v>21</v>
      </c>
      <c r="I328" t="s">
        <v>15</v>
      </c>
      <c r="J328" t="str">
        <f t="shared" si="5"/>
        <v>Jul</v>
      </c>
    </row>
    <row r="329" spans="1:10" hidden="1" x14ac:dyDescent="0.3">
      <c r="A329" t="s">
        <v>4</v>
      </c>
      <c r="B329" s="1">
        <v>44401</v>
      </c>
      <c r="C329" t="s">
        <v>12</v>
      </c>
      <c r="D329">
        <v>5</v>
      </c>
      <c r="F329">
        <v>-5</v>
      </c>
      <c r="G329" t="s">
        <v>13</v>
      </c>
      <c r="H329" t="s">
        <v>14</v>
      </c>
      <c r="I329" t="s">
        <v>15</v>
      </c>
      <c r="J329" t="str">
        <f t="shared" si="5"/>
        <v>Jul</v>
      </c>
    </row>
    <row r="330" spans="1:10" hidden="1" x14ac:dyDescent="0.3">
      <c r="A330" t="s">
        <v>4</v>
      </c>
      <c r="B330" s="1">
        <v>44402</v>
      </c>
      <c r="C330" t="s">
        <v>12</v>
      </c>
      <c r="D330">
        <v>5</v>
      </c>
      <c r="F330">
        <v>-5</v>
      </c>
      <c r="G330" t="s">
        <v>13</v>
      </c>
      <c r="H330" t="s">
        <v>14</v>
      </c>
      <c r="I330" t="s">
        <v>15</v>
      </c>
      <c r="J330" t="str">
        <f t="shared" si="5"/>
        <v>Jul</v>
      </c>
    </row>
    <row r="331" spans="1:10" hidden="1" x14ac:dyDescent="0.3">
      <c r="A331" t="s">
        <v>4</v>
      </c>
      <c r="B331" s="1">
        <v>44403</v>
      </c>
      <c r="C331" t="s">
        <v>12</v>
      </c>
      <c r="D331">
        <v>5</v>
      </c>
      <c r="F331">
        <v>-5</v>
      </c>
      <c r="G331" t="s">
        <v>13</v>
      </c>
      <c r="H331" t="s">
        <v>14</v>
      </c>
      <c r="I331" t="s">
        <v>15</v>
      </c>
      <c r="J331" t="str">
        <f t="shared" si="5"/>
        <v>Jul</v>
      </c>
    </row>
    <row r="332" spans="1:10" hidden="1" x14ac:dyDescent="0.3">
      <c r="A332" t="s">
        <v>4</v>
      </c>
      <c r="B332" s="1">
        <v>44404</v>
      </c>
      <c r="C332" t="s">
        <v>12</v>
      </c>
      <c r="D332">
        <v>5</v>
      </c>
      <c r="F332">
        <v>-5</v>
      </c>
      <c r="G332" t="s">
        <v>13</v>
      </c>
      <c r="H332" t="s">
        <v>14</v>
      </c>
      <c r="I332" t="s">
        <v>15</v>
      </c>
      <c r="J332" t="str">
        <f t="shared" si="5"/>
        <v>Jul</v>
      </c>
    </row>
    <row r="333" spans="1:10" hidden="1" x14ac:dyDescent="0.3">
      <c r="A333" t="s">
        <v>4</v>
      </c>
      <c r="B333" s="1">
        <v>44405</v>
      </c>
      <c r="C333" t="s">
        <v>12</v>
      </c>
      <c r="D333">
        <v>5</v>
      </c>
      <c r="F333">
        <v>-5</v>
      </c>
      <c r="G333" t="s">
        <v>13</v>
      </c>
      <c r="H333" t="s">
        <v>14</v>
      </c>
      <c r="I333" t="s">
        <v>15</v>
      </c>
      <c r="J333" t="str">
        <f t="shared" si="5"/>
        <v>Jul</v>
      </c>
    </row>
    <row r="334" spans="1:10" x14ac:dyDescent="0.3">
      <c r="A334" t="s">
        <v>4</v>
      </c>
      <c r="B334" s="1">
        <v>44405</v>
      </c>
      <c r="C334" t="s">
        <v>22</v>
      </c>
      <c r="D334">
        <v>193</v>
      </c>
      <c r="F334">
        <v>-193</v>
      </c>
      <c r="G334" t="s">
        <v>23</v>
      </c>
      <c r="H334" t="s">
        <v>18</v>
      </c>
      <c r="I334" t="s">
        <v>15</v>
      </c>
      <c r="J334" t="str">
        <f t="shared" si="5"/>
        <v>Jul</v>
      </c>
    </row>
    <row r="335" spans="1:10" hidden="1" x14ac:dyDescent="0.3">
      <c r="A335" t="s">
        <v>4</v>
      </c>
      <c r="B335" s="1">
        <v>44406</v>
      </c>
      <c r="C335" t="s">
        <v>51</v>
      </c>
      <c r="D335">
        <v>130.80000000000001</v>
      </c>
      <c r="F335">
        <v>-130.80000000000001</v>
      </c>
      <c r="G335" t="s">
        <v>31</v>
      </c>
      <c r="H335" t="s">
        <v>29</v>
      </c>
      <c r="I335" t="s">
        <v>15</v>
      </c>
      <c r="J335" t="str">
        <f t="shared" si="5"/>
        <v>Jul</v>
      </c>
    </row>
    <row r="336" spans="1:10" hidden="1" x14ac:dyDescent="0.3">
      <c r="A336" t="s">
        <v>4</v>
      </c>
      <c r="B336" s="1">
        <v>44406</v>
      </c>
      <c r="C336" t="s">
        <v>58</v>
      </c>
      <c r="D336">
        <v>181.39999999999998</v>
      </c>
      <c r="F336">
        <v>-181.39999999999998</v>
      </c>
      <c r="G336" t="s">
        <v>59</v>
      </c>
      <c r="H336" t="s">
        <v>29</v>
      </c>
      <c r="I336" t="s">
        <v>15</v>
      </c>
      <c r="J336" t="str">
        <f t="shared" si="5"/>
        <v>Jul</v>
      </c>
    </row>
    <row r="337" spans="1:10" hidden="1" x14ac:dyDescent="0.3">
      <c r="A337" t="s">
        <v>4</v>
      </c>
      <c r="B337" s="1">
        <v>44407</v>
      </c>
      <c r="C337" t="s">
        <v>30</v>
      </c>
      <c r="D337">
        <v>151.19999999999999</v>
      </c>
      <c r="F337">
        <v>-151.19999999999999</v>
      </c>
      <c r="G337" t="s">
        <v>31</v>
      </c>
      <c r="H337" t="s">
        <v>29</v>
      </c>
      <c r="I337" t="s">
        <v>15</v>
      </c>
      <c r="J337" t="str">
        <f t="shared" si="5"/>
        <v>Jul</v>
      </c>
    </row>
    <row r="338" spans="1:10" hidden="1" x14ac:dyDescent="0.3">
      <c r="A338" t="s">
        <v>4</v>
      </c>
      <c r="B338" s="1">
        <v>44407</v>
      </c>
      <c r="C338" t="s">
        <v>34</v>
      </c>
      <c r="D338">
        <v>29.300000000000004</v>
      </c>
      <c r="F338">
        <v>-29.300000000000004</v>
      </c>
      <c r="G338" t="s">
        <v>35</v>
      </c>
      <c r="H338" t="s">
        <v>21</v>
      </c>
      <c r="I338" t="s">
        <v>15</v>
      </c>
      <c r="J338" t="str">
        <f t="shared" si="5"/>
        <v>Jul</v>
      </c>
    </row>
    <row r="339" spans="1:10" hidden="1" x14ac:dyDescent="0.3">
      <c r="A339" t="s">
        <v>4</v>
      </c>
      <c r="B339" s="1">
        <v>44407</v>
      </c>
      <c r="C339" t="s">
        <v>56</v>
      </c>
      <c r="D339">
        <v>15</v>
      </c>
      <c r="F339">
        <v>-15</v>
      </c>
      <c r="G339" t="s">
        <v>33</v>
      </c>
      <c r="H339" t="s">
        <v>14</v>
      </c>
      <c r="I339" t="s">
        <v>15</v>
      </c>
      <c r="J339" t="str">
        <f t="shared" si="5"/>
        <v>Jul</v>
      </c>
    </row>
    <row r="340" spans="1:10" hidden="1" x14ac:dyDescent="0.3">
      <c r="A340" t="s">
        <v>4</v>
      </c>
      <c r="B340" s="1">
        <v>44408</v>
      </c>
      <c r="C340" t="s">
        <v>12</v>
      </c>
      <c r="D340">
        <v>5</v>
      </c>
      <c r="F340">
        <v>-5</v>
      </c>
      <c r="G340" t="s">
        <v>13</v>
      </c>
      <c r="H340" t="s">
        <v>14</v>
      </c>
      <c r="I340" t="s">
        <v>15</v>
      </c>
      <c r="J340" t="str">
        <f t="shared" si="5"/>
        <v>Jul</v>
      </c>
    </row>
    <row r="341" spans="1:10" hidden="1" x14ac:dyDescent="0.3">
      <c r="A341" t="s">
        <v>4</v>
      </c>
      <c r="B341" s="1">
        <v>44410</v>
      </c>
      <c r="C341" t="s">
        <v>12</v>
      </c>
      <c r="D341">
        <v>5</v>
      </c>
      <c r="F341">
        <v>-5</v>
      </c>
      <c r="G341" t="s">
        <v>13</v>
      </c>
      <c r="H341" t="s">
        <v>14</v>
      </c>
      <c r="I341" t="s">
        <v>15</v>
      </c>
      <c r="J341" t="str">
        <f t="shared" si="5"/>
        <v>Aug</v>
      </c>
    </row>
    <row r="342" spans="1:10" hidden="1" x14ac:dyDescent="0.3">
      <c r="A342" t="s">
        <v>9</v>
      </c>
      <c r="B342" s="1">
        <v>44410</v>
      </c>
      <c r="C342" t="s">
        <v>69</v>
      </c>
      <c r="D342" t="s">
        <v>71</v>
      </c>
      <c r="E342">
        <v>4000</v>
      </c>
      <c r="F342">
        <v>4000</v>
      </c>
      <c r="G342" t="s">
        <v>10</v>
      </c>
      <c r="H342" t="s">
        <v>10</v>
      </c>
      <c r="I342" t="s">
        <v>11</v>
      </c>
      <c r="J342" t="str">
        <f t="shared" si="5"/>
        <v>Aug</v>
      </c>
    </row>
    <row r="343" spans="1:10" hidden="1" x14ac:dyDescent="0.3">
      <c r="A343" t="s">
        <v>4</v>
      </c>
      <c r="B343" s="1">
        <v>44411</v>
      </c>
      <c r="C343" t="s">
        <v>12</v>
      </c>
      <c r="D343">
        <v>5</v>
      </c>
      <c r="F343">
        <v>-5</v>
      </c>
      <c r="G343" t="s">
        <v>13</v>
      </c>
      <c r="H343" t="s">
        <v>14</v>
      </c>
      <c r="I343" t="s">
        <v>15</v>
      </c>
      <c r="J343" t="str">
        <f t="shared" si="5"/>
        <v>Aug</v>
      </c>
    </row>
    <row r="344" spans="1:10" x14ac:dyDescent="0.3">
      <c r="A344" t="s">
        <v>9</v>
      </c>
      <c r="B344" s="1">
        <v>44413</v>
      </c>
      <c r="C344" t="s">
        <v>16</v>
      </c>
      <c r="D344">
        <v>900</v>
      </c>
      <c r="F344">
        <v>-900</v>
      </c>
      <c r="G344" t="s">
        <v>17</v>
      </c>
      <c r="H344" t="s">
        <v>18</v>
      </c>
      <c r="I344" t="s">
        <v>15</v>
      </c>
      <c r="J344" t="str">
        <f t="shared" si="5"/>
        <v>Aug</v>
      </c>
    </row>
    <row r="345" spans="1:10" hidden="1" x14ac:dyDescent="0.3">
      <c r="A345" t="s">
        <v>9</v>
      </c>
      <c r="B345" s="1">
        <v>44413</v>
      </c>
      <c r="C345" t="s">
        <v>19</v>
      </c>
      <c r="D345">
        <v>150</v>
      </c>
      <c r="F345">
        <v>-150</v>
      </c>
      <c r="G345" t="s">
        <v>20</v>
      </c>
      <c r="H345" t="s">
        <v>21</v>
      </c>
      <c r="I345" t="s">
        <v>15</v>
      </c>
      <c r="J345" t="str">
        <f t="shared" si="5"/>
        <v>Aug</v>
      </c>
    </row>
    <row r="346" spans="1:10" hidden="1" x14ac:dyDescent="0.3">
      <c r="A346" t="s">
        <v>4</v>
      </c>
      <c r="B346" s="1">
        <v>44413</v>
      </c>
      <c r="C346" t="s">
        <v>12</v>
      </c>
      <c r="D346">
        <v>5</v>
      </c>
      <c r="F346">
        <v>-5</v>
      </c>
      <c r="G346" t="s">
        <v>13</v>
      </c>
      <c r="H346" t="s">
        <v>14</v>
      </c>
      <c r="I346" t="s">
        <v>15</v>
      </c>
      <c r="J346" t="str">
        <f t="shared" si="5"/>
        <v>Aug</v>
      </c>
    </row>
    <row r="347" spans="1:10" hidden="1" x14ac:dyDescent="0.3">
      <c r="A347" t="s">
        <v>4</v>
      </c>
      <c r="B347" s="1">
        <v>44413</v>
      </c>
      <c r="C347" t="s">
        <v>12</v>
      </c>
      <c r="D347">
        <v>5</v>
      </c>
      <c r="F347">
        <v>-5</v>
      </c>
      <c r="G347" t="s">
        <v>13</v>
      </c>
      <c r="H347" t="s">
        <v>14</v>
      </c>
      <c r="I347" t="s">
        <v>15</v>
      </c>
      <c r="J347" t="str">
        <f t="shared" si="5"/>
        <v>Aug</v>
      </c>
    </row>
    <row r="348" spans="1:10" hidden="1" x14ac:dyDescent="0.3">
      <c r="A348" t="s">
        <v>4</v>
      </c>
      <c r="B348" s="1">
        <v>44414</v>
      </c>
      <c r="C348" t="s">
        <v>12</v>
      </c>
      <c r="D348">
        <v>5</v>
      </c>
      <c r="F348">
        <v>-5</v>
      </c>
      <c r="G348" t="s">
        <v>13</v>
      </c>
      <c r="H348" t="s">
        <v>14</v>
      </c>
      <c r="I348" t="s">
        <v>15</v>
      </c>
      <c r="J348" t="str">
        <f t="shared" si="5"/>
        <v>Aug</v>
      </c>
    </row>
    <row r="349" spans="1:10" hidden="1" x14ac:dyDescent="0.3">
      <c r="A349" t="s">
        <v>4</v>
      </c>
      <c r="B349" s="1">
        <v>44415</v>
      </c>
      <c r="C349" t="s">
        <v>12</v>
      </c>
      <c r="D349">
        <v>5</v>
      </c>
      <c r="F349">
        <v>-5</v>
      </c>
      <c r="G349" t="s">
        <v>13</v>
      </c>
      <c r="H349" t="s">
        <v>14</v>
      </c>
      <c r="I349" t="s">
        <v>15</v>
      </c>
      <c r="J349" t="str">
        <f t="shared" si="5"/>
        <v>Aug</v>
      </c>
    </row>
    <row r="350" spans="1:10" x14ac:dyDescent="0.3">
      <c r="A350" t="s">
        <v>4</v>
      </c>
      <c r="B350" s="1">
        <v>44415</v>
      </c>
      <c r="C350" t="s">
        <v>22</v>
      </c>
      <c r="D350">
        <v>137</v>
      </c>
      <c r="F350">
        <v>-137</v>
      </c>
      <c r="G350" t="s">
        <v>23</v>
      </c>
      <c r="H350" t="s">
        <v>18</v>
      </c>
      <c r="I350" t="s">
        <v>15</v>
      </c>
      <c r="J350" t="str">
        <f t="shared" si="5"/>
        <v>Aug</v>
      </c>
    </row>
    <row r="351" spans="1:10" x14ac:dyDescent="0.3">
      <c r="A351" t="s">
        <v>9</v>
      </c>
      <c r="B351" s="1">
        <v>44418</v>
      </c>
      <c r="C351" t="s">
        <v>24</v>
      </c>
      <c r="D351">
        <v>57</v>
      </c>
      <c r="F351">
        <v>-57</v>
      </c>
      <c r="G351" t="s">
        <v>25</v>
      </c>
      <c r="H351" t="s">
        <v>18</v>
      </c>
      <c r="I351" t="s">
        <v>15</v>
      </c>
      <c r="J351" t="str">
        <f t="shared" si="5"/>
        <v>Aug</v>
      </c>
    </row>
    <row r="352" spans="1:10" hidden="1" x14ac:dyDescent="0.3">
      <c r="A352" t="s">
        <v>4</v>
      </c>
      <c r="B352" s="1">
        <v>44418</v>
      </c>
      <c r="C352" t="s">
        <v>12</v>
      </c>
      <c r="D352">
        <v>5</v>
      </c>
      <c r="F352">
        <v>-5</v>
      </c>
      <c r="G352" t="s">
        <v>13</v>
      </c>
      <c r="H352" t="s">
        <v>14</v>
      </c>
      <c r="I352" t="s">
        <v>15</v>
      </c>
      <c r="J352" t="str">
        <f t="shared" si="5"/>
        <v>Aug</v>
      </c>
    </row>
    <row r="353" spans="1:10" hidden="1" x14ac:dyDescent="0.3">
      <c r="A353" t="s">
        <v>4</v>
      </c>
      <c r="B353" s="1">
        <v>44419</v>
      </c>
      <c r="C353" t="s">
        <v>12</v>
      </c>
      <c r="D353">
        <v>5</v>
      </c>
      <c r="F353">
        <v>-5</v>
      </c>
      <c r="G353" t="s">
        <v>13</v>
      </c>
      <c r="H353" t="s">
        <v>14</v>
      </c>
      <c r="I353" t="s">
        <v>15</v>
      </c>
      <c r="J353" t="str">
        <f t="shared" si="5"/>
        <v>Aug</v>
      </c>
    </row>
    <row r="354" spans="1:10" hidden="1" x14ac:dyDescent="0.3">
      <c r="A354" t="s">
        <v>4</v>
      </c>
      <c r="B354" s="1">
        <v>44420</v>
      </c>
      <c r="C354" t="s">
        <v>26</v>
      </c>
      <c r="D354">
        <v>84.199999999999989</v>
      </c>
      <c r="F354">
        <v>-84.199999999999989</v>
      </c>
      <c r="G354" t="s">
        <v>27</v>
      </c>
      <c r="H354" t="s">
        <v>21</v>
      </c>
      <c r="I354" t="s">
        <v>15</v>
      </c>
      <c r="J354" t="str">
        <f t="shared" si="5"/>
        <v>Aug</v>
      </c>
    </row>
    <row r="355" spans="1:10" hidden="1" x14ac:dyDescent="0.3">
      <c r="A355" t="s">
        <v>4</v>
      </c>
      <c r="B355" s="1">
        <v>44420</v>
      </c>
      <c r="C355" t="s">
        <v>12</v>
      </c>
      <c r="D355">
        <v>5</v>
      </c>
      <c r="F355">
        <v>-5</v>
      </c>
      <c r="G355" t="s">
        <v>13</v>
      </c>
      <c r="H355" t="s">
        <v>14</v>
      </c>
      <c r="I355" t="s">
        <v>15</v>
      </c>
      <c r="J355" t="str">
        <f t="shared" si="5"/>
        <v>Aug</v>
      </c>
    </row>
    <row r="356" spans="1:10" hidden="1" x14ac:dyDescent="0.3">
      <c r="A356" t="s">
        <v>4</v>
      </c>
      <c r="B356" s="1">
        <v>44421</v>
      </c>
      <c r="C356" t="s">
        <v>12</v>
      </c>
      <c r="D356">
        <v>5</v>
      </c>
      <c r="F356">
        <v>-5</v>
      </c>
      <c r="G356" t="s">
        <v>13</v>
      </c>
      <c r="H356" t="s">
        <v>14</v>
      </c>
      <c r="I356" t="s">
        <v>15</v>
      </c>
      <c r="J356" t="str">
        <f t="shared" si="5"/>
        <v>Aug</v>
      </c>
    </row>
    <row r="357" spans="1:10" x14ac:dyDescent="0.3">
      <c r="A357" t="s">
        <v>4</v>
      </c>
      <c r="B357" s="1">
        <v>44422</v>
      </c>
      <c r="C357" t="s">
        <v>22</v>
      </c>
      <c r="D357">
        <v>142.1</v>
      </c>
      <c r="F357">
        <v>-142.1</v>
      </c>
      <c r="G357" t="s">
        <v>23</v>
      </c>
      <c r="H357" t="s">
        <v>18</v>
      </c>
      <c r="I357" t="s">
        <v>15</v>
      </c>
      <c r="J357" t="str">
        <f t="shared" si="5"/>
        <v>Aug</v>
      </c>
    </row>
    <row r="358" spans="1:10" hidden="1" x14ac:dyDescent="0.3">
      <c r="A358" t="s">
        <v>4</v>
      </c>
      <c r="B358" s="1">
        <v>44422</v>
      </c>
      <c r="C358" t="s">
        <v>12</v>
      </c>
      <c r="D358">
        <v>5</v>
      </c>
      <c r="F358">
        <v>-5</v>
      </c>
      <c r="G358" t="s">
        <v>13</v>
      </c>
      <c r="H358" t="s">
        <v>14</v>
      </c>
      <c r="I358" t="s">
        <v>15</v>
      </c>
      <c r="J358" t="str">
        <f t="shared" si="5"/>
        <v>Aug</v>
      </c>
    </row>
    <row r="359" spans="1:10" hidden="1" x14ac:dyDescent="0.3">
      <c r="A359" t="s">
        <v>4</v>
      </c>
      <c r="B359" s="1">
        <v>44423</v>
      </c>
      <c r="C359" t="s">
        <v>12</v>
      </c>
      <c r="D359">
        <v>5</v>
      </c>
      <c r="F359">
        <v>-5</v>
      </c>
      <c r="G359" t="s">
        <v>13</v>
      </c>
      <c r="H359" t="s">
        <v>14</v>
      </c>
      <c r="I359" t="s">
        <v>15</v>
      </c>
      <c r="J359" t="str">
        <f t="shared" si="5"/>
        <v>Aug</v>
      </c>
    </row>
    <row r="360" spans="1:10" hidden="1" x14ac:dyDescent="0.3">
      <c r="A360" t="s">
        <v>4</v>
      </c>
      <c r="B360" s="1">
        <v>44423</v>
      </c>
      <c r="C360" t="s">
        <v>28</v>
      </c>
      <c r="D360">
        <v>46.8</v>
      </c>
      <c r="F360">
        <v>-46.8</v>
      </c>
      <c r="G360" t="s">
        <v>20</v>
      </c>
      <c r="H360" t="s">
        <v>29</v>
      </c>
      <c r="I360" t="s">
        <v>15</v>
      </c>
      <c r="J360" t="str">
        <f t="shared" si="5"/>
        <v>Aug</v>
      </c>
    </row>
    <row r="361" spans="1:10" hidden="1" x14ac:dyDescent="0.3">
      <c r="A361" t="s">
        <v>4</v>
      </c>
      <c r="B361" s="1">
        <v>44423</v>
      </c>
      <c r="C361" t="s">
        <v>30</v>
      </c>
      <c r="D361">
        <v>104.70000000000002</v>
      </c>
      <c r="F361">
        <v>-104.70000000000002</v>
      </c>
      <c r="G361" t="s">
        <v>31</v>
      </c>
      <c r="H361" t="s">
        <v>29</v>
      </c>
      <c r="I361" t="s">
        <v>15</v>
      </c>
      <c r="J361" t="str">
        <f t="shared" si="5"/>
        <v>Aug</v>
      </c>
    </row>
    <row r="362" spans="1:10" hidden="1" x14ac:dyDescent="0.3">
      <c r="A362" t="s">
        <v>4</v>
      </c>
      <c r="B362" s="1">
        <v>44423</v>
      </c>
      <c r="C362" t="s">
        <v>32</v>
      </c>
      <c r="D362">
        <v>59.1</v>
      </c>
      <c r="F362">
        <v>-59.1</v>
      </c>
      <c r="G362" t="s">
        <v>33</v>
      </c>
      <c r="H362" t="s">
        <v>14</v>
      </c>
      <c r="I362" t="s">
        <v>15</v>
      </c>
      <c r="J362" t="str">
        <f t="shared" si="5"/>
        <v>Aug</v>
      </c>
    </row>
    <row r="363" spans="1:10" hidden="1" x14ac:dyDescent="0.3">
      <c r="A363" t="s">
        <v>4</v>
      </c>
      <c r="B363" s="1">
        <v>44424</v>
      </c>
      <c r="C363" t="s">
        <v>34</v>
      </c>
      <c r="D363">
        <v>35.1</v>
      </c>
      <c r="F363">
        <v>-35.1</v>
      </c>
      <c r="G363" t="s">
        <v>35</v>
      </c>
      <c r="H363" t="s">
        <v>21</v>
      </c>
      <c r="I363" t="s">
        <v>15</v>
      </c>
      <c r="J363" t="str">
        <f t="shared" si="5"/>
        <v>Aug</v>
      </c>
    </row>
    <row r="364" spans="1:10" hidden="1" x14ac:dyDescent="0.3">
      <c r="A364" t="s">
        <v>9</v>
      </c>
      <c r="B364" s="1">
        <v>44425</v>
      </c>
      <c r="C364" t="s">
        <v>36</v>
      </c>
      <c r="D364">
        <v>30</v>
      </c>
      <c r="F364">
        <v>-30</v>
      </c>
      <c r="G364" t="s">
        <v>37</v>
      </c>
      <c r="H364" t="s">
        <v>29</v>
      </c>
      <c r="I364" t="s">
        <v>15</v>
      </c>
      <c r="J364" t="str">
        <f t="shared" si="5"/>
        <v>Aug</v>
      </c>
    </row>
    <row r="365" spans="1:10" hidden="1" x14ac:dyDescent="0.3">
      <c r="A365" t="s">
        <v>4</v>
      </c>
      <c r="B365" s="1">
        <v>44425</v>
      </c>
      <c r="C365" t="s">
        <v>12</v>
      </c>
      <c r="D365">
        <v>5</v>
      </c>
      <c r="F365">
        <v>-5</v>
      </c>
      <c r="G365" t="s">
        <v>13</v>
      </c>
      <c r="H365" t="s">
        <v>14</v>
      </c>
      <c r="I365" t="s">
        <v>15</v>
      </c>
      <c r="J365" t="str">
        <f t="shared" si="5"/>
        <v>Aug</v>
      </c>
    </row>
    <row r="366" spans="1:10" hidden="1" x14ac:dyDescent="0.3">
      <c r="A366" t="s">
        <v>4</v>
      </c>
      <c r="B366" s="1">
        <v>44426</v>
      </c>
      <c r="C366" t="s">
        <v>12</v>
      </c>
      <c r="D366">
        <v>5</v>
      </c>
      <c r="F366">
        <v>-5</v>
      </c>
      <c r="G366" t="s">
        <v>13</v>
      </c>
      <c r="H366" t="s">
        <v>14</v>
      </c>
      <c r="I366" t="s">
        <v>15</v>
      </c>
      <c r="J366" t="str">
        <f t="shared" si="5"/>
        <v>Aug</v>
      </c>
    </row>
    <row r="367" spans="1:10" x14ac:dyDescent="0.3">
      <c r="A367" t="s">
        <v>9</v>
      </c>
      <c r="B367" s="1">
        <v>44426</v>
      </c>
      <c r="C367" t="s">
        <v>41</v>
      </c>
      <c r="D367">
        <v>40</v>
      </c>
      <c r="F367">
        <v>-40</v>
      </c>
      <c r="G367" t="s">
        <v>42</v>
      </c>
      <c r="H367" t="s">
        <v>18</v>
      </c>
      <c r="I367" t="s">
        <v>15</v>
      </c>
      <c r="J367" t="str">
        <f t="shared" si="5"/>
        <v>Aug</v>
      </c>
    </row>
    <row r="368" spans="1:10" hidden="1" x14ac:dyDescent="0.3">
      <c r="A368" t="s">
        <v>4</v>
      </c>
      <c r="B368" s="1">
        <v>44427</v>
      </c>
      <c r="C368" t="s">
        <v>43</v>
      </c>
      <c r="D368">
        <v>52.1</v>
      </c>
      <c r="F368">
        <v>-52.1</v>
      </c>
      <c r="G368" t="s">
        <v>44</v>
      </c>
      <c r="H368" t="s">
        <v>29</v>
      </c>
      <c r="I368" t="s">
        <v>15</v>
      </c>
      <c r="J368" t="str">
        <f t="shared" si="5"/>
        <v>Aug</v>
      </c>
    </row>
    <row r="369" spans="1:10" hidden="1" x14ac:dyDescent="0.3">
      <c r="A369" t="s">
        <v>4</v>
      </c>
      <c r="B369" s="1">
        <v>44427</v>
      </c>
      <c r="C369" t="s">
        <v>45</v>
      </c>
      <c r="D369">
        <v>35</v>
      </c>
      <c r="F369">
        <v>-35</v>
      </c>
      <c r="G369" t="s">
        <v>20</v>
      </c>
      <c r="H369" t="s">
        <v>29</v>
      </c>
      <c r="I369" t="s">
        <v>15</v>
      </c>
      <c r="J369" t="str">
        <f t="shared" si="5"/>
        <v>Aug</v>
      </c>
    </row>
    <row r="370" spans="1:10" hidden="1" x14ac:dyDescent="0.3">
      <c r="A370" t="s">
        <v>4</v>
      </c>
      <c r="B370" s="1">
        <v>44427</v>
      </c>
      <c r="C370" t="s">
        <v>12</v>
      </c>
      <c r="D370">
        <v>5</v>
      </c>
      <c r="F370">
        <v>-5</v>
      </c>
      <c r="G370" t="s">
        <v>13</v>
      </c>
      <c r="H370" t="s">
        <v>14</v>
      </c>
      <c r="I370" t="s">
        <v>15</v>
      </c>
      <c r="J370" t="str">
        <f t="shared" si="5"/>
        <v>Aug</v>
      </c>
    </row>
    <row r="371" spans="1:10" hidden="1" x14ac:dyDescent="0.3">
      <c r="A371" t="s">
        <v>4</v>
      </c>
      <c r="B371" s="1">
        <v>44428</v>
      </c>
      <c r="C371" t="s">
        <v>12</v>
      </c>
      <c r="D371">
        <v>5</v>
      </c>
      <c r="F371">
        <v>-5</v>
      </c>
      <c r="G371" t="s">
        <v>13</v>
      </c>
      <c r="H371" t="s">
        <v>14</v>
      </c>
      <c r="I371" t="s">
        <v>15</v>
      </c>
      <c r="J371" t="str">
        <f t="shared" si="5"/>
        <v>Aug</v>
      </c>
    </row>
    <row r="372" spans="1:10" hidden="1" x14ac:dyDescent="0.3">
      <c r="A372" t="s">
        <v>4</v>
      </c>
      <c r="B372" s="1">
        <v>44429</v>
      </c>
      <c r="C372" t="s">
        <v>12</v>
      </c>
      <c r="D372">
        <v>5</v>
      </c>
      <c r="F372">
        <v>-5</v>
      </c>
      <c r="G372" t="s">
        <v>13</v>
      </c>
      <c r="H372" t="s">
        <v>14</v>
      </c>
      <c r="I372" t="s">
        <v>15</v>
      </c>
      <c r="J372" t="str">
        <f t="shared" si="5"/>
        <v>Aug</v>
      </c>
    </row>
    <row r="373" spans="1:10" x14ac:dyDescent="0.3">
      <c r="A373" t="s">
        <v>4</v>
      </c>
      <c r="B373" s="1">
        <v>44429</v>
      </c>
      <c r="C373" t="s">
        <v>22</v>
      </c>
      <c r="D373">
        <v>177</v>
      </c>
      <c r="F373">
        <v>-177</v>
      </c>
      <c r="G373" t="s">
        <v>23</v>
      </c>
      <c r="H373" t="s">
        <v>18</v>
      </c>
      <c r="I373" t="s">
        <v>15</v>
      </c>
      <c r="J373" t="str">
        <f t="shared" si="5"/>
        <v>Aug</v>
      </c>
    </row>
    <row r="374" spans="1:10" hidden="1" x14ac:dyDescent="0.3">
      <c r="A374" t="s">
        <v>4</v>
      </c>
      <c r="B374" s="1">
        <v>44430</v>
      </c>
      <c r="C374" t="s">
        <v>46</v>
      </c>
      <c r="D374">
        <v>44.2</v>
      </c>
      <c r="F374">
        <v>-44.2</v>
      </c>
      <c r="G374" t="s">
        <v>33</v>
      </c>
      <c r="H374" t="s">
        <v>14</v>
      </c>
      <c r="I374" t="s">
        <v>15</v>
      </c>
      <c r="J374" t="str">
        <f t="shared" si="5"/>
        <v>Aug</v>
      </c>
    </row>
    <row r="375" spans="1:10" hidden="1" x14ac:dyDescent="0.3">
      <c r="A375" t="s">
        <v>4</v>
      </c>
      <c r="B375" s="1">
        <v>44431</v>
      </c>
      <c r="C375" t="s">
        <v>47</v>
      </c>
      <c r="D375">
        <v>19.2</v>
      </c>
      <c r="F375">
        <v>-19.2</v>
      </c>
      <c r="G375" t="s">
        <v>33</v>
      </c>
      <c r="H375" t="s">
        <v>14</v>
      </c>
      <c r="I375" t="s">
        <v>15</v>
      </c>
      <c r="J375" t="str">
        <f t="shared" si="5"/>
        <v>Aug</v>
      </c>
    </row>
    <row r="376" spans="1:10" hidden="1" x14ac:dyDescent="0.3">
      <c r="A376" t="s">
        <v>9</v>
      </c>
      <c r="B376" s="1">
        <v>44432</v>
      </c>
      <c r="C376" t="s">
        <v>48</v>
      </c>
      <c r="D376">
        <v>55</v>
      </c>
      <c r="F376">
        <v>-55</v>
      </c>
      <c r="G376" t="s">
        <v>49</v>
      </c>
      <c r="H376" t="s">
        <v>50</v>
      </c>
      <c r="I376" t="s">
        <v>15</v>
      </c>
      <c r="J376" t="str">
        <f t="shared" si="5"/>
        <v>Aug</v>
      </c>
    </row>
    <row r="377" spans="1:10" hidden="1" x14ac:dyDescent="0.3">
      <c r="A377" t="s">
        <v>4</v>
      </c>
      <c r="B377" s="1">
        <v>44432</v>
      </c>
      <c r="C377" t="s">
        <v>26</v>
      </c>
      <c r="D377">
        <v>69.700000000000017</v>
      </c>
      <c r="F377">
        <v>-69.700000000000017</v>
      </c>
      <c r="G377" t="s">
        <v>27</v>
      </c>
      <c r="H377" t="s">
        <v>21</v>
      </c>
      <c r="I377" t="s">
        <v>15</v>
      </c>
      <c r="J377" t="str">
        <f t="shared" si="5"/>
        <v>Aug</v>
      </c>
    </row>
    <row r="378" spans="1:10" hidden="1" x14ac:dyDescent="0.3">
      <c r="A378" t="s">
        <v>4</v>
      </c>
      <c r="B378" s="1">
        <v>44432</v>
      </c>
      <c r="C378" t="s">
        <v>12</v>
      </c>
      <c r="D378">
        <v>5</v>
      </c>
      <c r="F378">
        <v>-5</v>
      </c>
      <c r="G378" t="s">
        <v>13</v>
      </c>
      <c r="H378" t="s">
        <v>14</v>
      </c>
      <c r="I378" t="s">
        <v>15</v>
      </c>
      <c r="J378" t="str">
        <f t="shared" si="5"/>
        <v>Aug</v>
      </c>
    </row>
    <row r="379" spans="1:10" hidden="1" x14ac:dyDescent="0.3">
      <c r="A379" t="s">
        <v>4</v>
      </c>
      <c r="B379" s="1">
        <v>44433</v>
      </c>
      <c r="C379" t="s">
        <v>12</v>
      </c>
      <c r="D379">
        <v>5</v>
      </c>
      <c r="F379">
        <v>-5</v>
      </c>
      <c r="G379" t="s">
        <v>13</v>
      </c>
      <c r="H379" t="s">
        <v>14</v>
      </c>
      <c r="I379" t="s">
        <v>15</v>
      </c>
      <c r="J379" t="str">
        <f t="shared" si="5"/>
        <v>Aug</v>
      </c>
    </row>
    <row r="380" spans="1:10" hidden="1" x14ac:dyDescent="0.3">
      <c r="A380" t="s">
        <v>4</v>
      </c>
      <c r="B380" s="1">
        <v>44434</v>
      </c>
      <c r="C380" t="s">
        <v>12</v>
      </c>
      <c r="D380">
        <v>5</v>
      </c>
      <c r="F380">
        <v>-5</v>
      </c>
      <c r="G380" t="s">
        <v>13</v>
      </c>
      <c r="H380" t="s">
        <v>14</v>
      </c>
      <c r="I380" t="s">
        <v>15</v>
      </c>
      <c r="J380" t="str">
        <f t="shared" si="5"/>
        <v>Aug</v>
      </c>
    </row>
    <row r="381" spans="1:10" hidden="1" x14ac:dyDescent="0.3">
      <c r="A381" t="s">
        <v>4</v>
      </c>
      <c r="B381" s="1">
        <v>44435</v>
      </c>
      <c r="C381" t="s">
        <v>12</v>
      </c>
      <c r="D381">
        <v>5</v>
      </c>
      <c r="F381">
        <v>-5</v>
      </c>
      <c r="G381" t="s">
        <v>13</v>
      </c>
      <c r="H381" t="s">
        <v>14</v>
      </c>
      <c r="I381" t="s">
        <v>15</v>
      </c>
      <c r="J381" t="str">
        <f t="shared" si="5"/>
        <v>Aug</v>
      </c>
    </row>
    <row r="382" spans="1:10" hidden="1" x14ac:dyDescent="0.3">
      <c r="A382" t="s">
        <v>4</v>
      </c>
      <c r="B382" s="1">
        <v>44436</v>
      </c>
      <c r="C382" t="s">
        <v>12</v>
      </c>
      <c r="D382">
        <v>5</v>
      </c>
      <c r="F382">
        <v>-5</v>
      </c>
      <c r="G382" t="s">
        <v>13</v>
      </c>
      <c r="H382" t="s">
        <v>14</v>
      </c>
      <c r="I382" t="s">
        <v>15</v>
      </c>
      <c r="J382" t="str">
        <f t="shared" si="5"/>
        <v>Aug</v>
      </c>
    </row>
    <row r="383" spans="1:10" x14ac:dyDescent="0.3">
      <c r="A383" t="s">
        <v>4</v>
      </c>
      <c r="B383" s="1">
        <v>44436</v>
      </c>
      <c r="C383" t="s">
        <v>22</v>
      </c>
      <c r="D383">
        <v>117</v>
      </c>
      <c r="F383">
        <v>-117</v>
      </c>
      <c r="G383" t="s">
        <v>23</v>
      </c>
      <c r="H383" t="s">
        <v>18</v>
      </c>
      <c r="I383" t="s">
        <v>15</v>
      </c>
      <c r="J383" t="str">
        <f t="shared" si="5"/>
        <v>Aug</v>
      </c>
    </row>
    <row r="384" spans="1:10" hidden="1" x14ac:dyDescent="0.3">
      <c r="A384" t="s">
        <v>4</v>
      </c>
      <c r="B384" s="1">
        <v>44437</v>
      </c>
      <c r="C384" t="s">
        <v>51</v>
      </c>
      <c r="D384">
        <v>131.9</v>
      </c>
      <c r="F384">
        <v>-131.9</v>
      </c>
      <c r="G384" t="s">
        <v>31</v>
      </c>
      <c r="H384" t="s">
        <v>29</v>
      </c>
      <c r="I384" t="s">
        <v>15</v>
      </c>
      <c r="J384" t="str">
        <f t="shared" si="5"/>
        <v>Aug</v>
      </c>
    </row>
    <row r="385" spans="1:10" hidden="1" x14ac:dyDescent="0.3">
      <c r="A385" t="s">
        <v>4</v>
      </c>
      <c r="B385" s="1">
        <v>44437</v>
      </c>
      <c r="C385" t="s">
        <v>52</v>
      </c>
      <c r="D385">
        <v>182.39999999999998</v>
      </c>
      <c r="F385">
        <v>-182.39999999999998</v>
      </c>
      <c r="G385" t="s">
        <v>20</v>
      </c>
      <c r="H385" t="s">
        <v>29</v>
      </c>
      <c r="I385" t="s">
        <v>15</v>
      </c>
      <c r="J385" t="str">
        <f t="shared" si="5"/>
        <v>Aug</v>
      </c>
    </row>
    <row r="386" spans="1:10" hidden="1" x14ac:dyDescent="0.3">
      <c r="A386" t="s">
        <v>4</v>
      </c>
      <c r="B386" s="1">
        <v>44438</v>
      </c>
      <c r="C386" t="s">
        <v>30</v>
      </c>
      <c r="D386">
        <v>152.29999999999998</v>
      </c>
      <c r="F386">
        <v>-152.29999999999998</v>
      </c>
      <c r="G386" t="s">
        <v>31</v>
      </c>
      <c r="H386" t="s">
        <v>29</v>
      </c>
      <c r="I386" t="s">
        <v>15</v>
      </c>
      <c r="J386" t="str">
        <f t="shared" si="5"/>
        <v>Aug</v>
      </c>
    </row>
    <row r="387" spans="1:10" hidden="1" x14ac:dyDescent="0.3">
      <c r="A387" t="s">
        <v>4</v>
      </c>
      <c r="B387" s="1">
        <v>44438</v>
      </c>
      <c r="C387" t="s">
        <v>34</v>
      </c>
      <c r="D387">
        <v>30.300000000000004</v>
      </c>
      <c r="F387">
        <v>-30.300000000000004</v>
      </c>
      <c r="G387" t="s">
        <v>35</v>
      </c>
      <c r="H387" t="s">
        <v>21</v>
      </c>
      <c r="I387" t="s">
        <v>15</v>
      </c>
      <c r="J387" t="str">
        <f t="shared" ref="J387:J450" si="6">TEXT(B387,"mmm")</f>
        <v>Aug</v>
      </c>
    </row>
    <row r="388" spans="1:10" hidden="1" x14ac:dyDescent="0.3">
      <c r="A388" t="s">
        <v>4</v>
      </c>
      <c r="B388" s="1">
        <v>44438</v>
      </c>
      <c r="C388" t="s">
        <v>56</v>
      </c>
      <c r="D388">
        <v>15</v>
      </c>
      <c r="F388">
        <v>-15</v>
      </c>
      <c r="G388" t="s">
        <v>33</v>
      </c>
      <c r="H388" t="s">
        <v>14</v>
      </c>
      <c r="I388" t="s">
        <v>15</v>
      </c>
      <c r="J388" t="str">
        <f t="shared" si="6"/>
        <v>Aug</v>
      </c>
    </row>
    <row r="389" spans="1:10" hidden="1" x14ac:dyDescent="0.3">
      <c r="A389" t="s">
        <v>4</v>
      </c>
      <c r="B389" s="1">
        <v>44439</v>
      </c>
      <c r="C389" t="s">
        <v>12</v>
      </c>
      <c r="D389">
        <v>5</v>
      </c>
      <c r="F389">
        <v>-5</v>
      </c>
      <c r="G389" t="s">
        <v>13</v>
      </c>
      <c r="H389" t="s">
        <v>14</v>
      </c>
      <c r="I389" t="s">
        <v>15</v>
      </c>
      <c r="J389" t="str">
        <f t="shared" si="6"/>
        <v>Aug</v>
      </c>
    </row>
    <row r="390" spans="1:10" hidden="1" x14ac:dyDescent="0.3">
      <c r="A390" t="s">
        <v>4</v>
      </c>
      <c r="B390" s="1">
        <v>44441</v>
      </c>
      <c r="C390" t="s">
        <v>12</v>
      </c>
      <c r="D390">
        <v>5</v>
      </c>
      <c r="F390">
        <v>-5</v>
      </c>
      <c r="G390" t="s">
        <v>13</v>
      </c>
      <c r="H390" t="s">
        <v>14</v>
      </c>
      <c r="I390" t="s">
        <v>15</v>
      </c>
      <c r="J390" t="str">
        <f t="shared" si="6"/>
        <v>Sep</v>
      </c>
    </row>
    <row r="391" spans="1:10" hidden="1" x14ac:dyDescent="0.3">
      <c r="A391" t="s">
        <v>9</v>
      </c>
      <c r="B391" s="1">
        <v>44441</v>
      </c>
      <c r="C391" t="s">
        <v>69</v>
      </c>
      <c r="D391" t="s">
        <v>71</v>
      </c>
      <c r="E391">
        <v>4000</v>
      </c>
      <c r="F391">
        <v>4000</v>
      </c>
      <c r="G391" t="s">
        <v>10</v>
      </c>
      <c r="H391" t="s">
        <v>10</v>
      </c>
      <c r="I391" t="s">
        <v>11</v>
      </c>
      <c r="J391" t="str">
        <f t="shared" si="6"/>
        <v>Sep</v>
      </c>
    </row>
    <row r="392" spans="1:10" hidden="1" x14ac:dyDescent="0.3">
      <c r="A392" t="s">
        <v>4</v>
      </c>
      <c r="B392" s="1">
        <v>44442</v>
      </c>
      <c r="C392" t="s">
        <v>12</v>
      </c>
      <c r="D392">
        <v>5</v>
      </c>
      <c r="F392">
        <v>-5</v>
      </c>
      <c r="G392" t="s">
        <v>13</v>
      </c>
      <c r="H392" t="s">
        <v>14</v>
      </c>
      <c r="I392" t="s">
        <v>15</v>
      </c>
      <c r="J392" t="str">
        <f t="shared" si="6"/>
        <v>Sep</v>
      </c>
    </row>
    <row r="393" spans="1:10" x14ac:dyDescent="0.3">
      <c r="A393" t="s">
        <v>9</v>
      </c>
      <c r="B393" s="1">
        <v>44444</v>
      </c>
      <c r="C393" t="s">
        <v>16</v>
      </c>
      <c r="D393">
        <v>900</v>
      </c>
      <c r="F393">
        <v>-900</v>
      </c>
      <c r="G393" t="s">
        <v>17</v>
      </c>
      <c r="H393" t="s">
        <v>18</v>
      </c>
      <c r="I393" t="s">
        <v>15</v>
      </c>
      <c r="J393" t="str">
        <f t="shared" si="6"/>
        <v>Sep</v>
      </c>
    </row>
    <row r="394" spans="1:10" hidden="1" x14ac:dyDescent="0.3">
      <c r="A394" t="s">
        <v>9</v>
      </c>
      <c r="B394" s="1">
        <v>44444</v>
      </c>
      <c r="C394" t="s">
        <v>19</v>
      </c>
      <c r="D394">
        <v>150</v>
      </c>
      <c r="F394">
        <v>-150</v>
      </c>
      <c r="G394" t="s">
        <v>20</v>
      </c>
      <c r="H394" t="s">
        <v>21</v>
      </c>
      <c r="I394" t="s">
        <v>15</v>
      </c>
      <c r="J394" t="str">
        <f t="shared" si="6"/>
        <v>Sep</v>
      </c>
    </row>
    <row r="395" spans="1:10" hidden="1" x14ac:dyDescent="0.3">
      <c r="A395" t="s">
        <v>4</v>
      </c>
      <c r="B395" s="1">
        <v>44444</v>
      </c>
      <c r="C395" t="s">
        <v>12</v>
      </c>
      <c r="D395">
        <v>5</v>
      </c>
      <c r="F395">
        <v>-5</v>
      </c>
      <c r="G395" t="s">
        <v>13</v>
      </c>
      <c r="H395" t="s">
        <v>14</v>
      </c>
      <c r="I395" t="s">
        <v>15</v>
      </c>
      <c r="J395" t="str">
        <f t="shared" si="6"/>
        <v>Sep</v>
      </c>
    </row>
    <row r="396" spans="1:10" hidden="1" x14ac:dyDescent="0.3">
      <c r="A396" t="s">
        <v>4</v>
      </c>
      <c r="B396" s="1">
        <v>44444</v>
      </c>
      <c r="C396" t="s">
        <v>12</v>
      </c>
      <c r="D396">
        <v>5</v>
      </c>
      <c r="F396">
        <v>-5</v>
      </c>
      <c r="G396" t="s">
        <v>13</v>
      </c>
      <c r="H396" t="s">
        <v>14</v>
      </c>
      <c r="I396" t="s">
        <v>15</v>
      </c>
      <c r="J396" t="str">
        <f t="shared" si="6"/>
        <v>Sep</v>
      </c>
    </row>
    <row r="397" spans="1:10" hidden="1" x14ac:dyDescent="0.3">
      <c r="A397" t="s">
        <v>4</v>
      </c>
      <c r="B397" s="1">
        <v>44445</v>
      </c>
      <c r="C397" t="s">
        <v>12</v>
      </c>
      <c r="D397">
        <v>5</v>
      </c>
      <c r="F397">
        <v>-5</v>
      </c>
      <c r="G397" t="s">
        <v>13</v>
      </c>
      <c r="H397" t="s">
        <v>14</v>
      </c>
      <c r="I397" t="s">
        <v>15</v>
      </c>
      <c r="J397" t="str">
        <f t="shared" si="6"/>
        <v>Sep</v>
      </c>
    </row>
    <row r="398" spans="1:10" hidden="1" x14ac:dyDescent="0.3">
      <c r="A398" t="s">
        <v>4</v>
      </c>
      <c r="B398" s="1">
        <v>44446</v>
      </c>
      <c r="C398" t="s">
        <v>12</v>
      </c>
      <c r="D398">
        <v>5</v>
      </c>
      <c r="F398">
        <v>-5</v>
      </c>
      <c r="G398" t="s">
        <v>13</v>
      </c>
      <c r="H398" t="s">
        <v>14</v>
      </c>
      <c r="I398" t="s">
        <v>15</v>
      </c>
      <c r="J398" t="str">
        <f t="shared" si="6"/>
        <v>Sep</v>
      </c>
    </row>
    <row r="399" spans="1:10" x14ac:dyDescent="0.3">
      <c r="A399" t="s">
        <v>4</v>
      </c>
      <c r="B399" s="1">
        <v>44446</v>
      </c>
      <c r="C399" t="s">
        <v>22</v>
      </c>
      <c r="D399">
        <v>163.39999999999998</v>
      </c>
      <c r="F399">
        <v>-163.39999999999998</v>
      </c>
      <c r="G399" t="s">
        <v>23</v>
      </c>
      <c r="H399" t="s">
        <v>18</v>
      </c>
      <c r="I399" t="s">
        <v>15</v>
      </c>
      <c r="J399" t="str">
        <f t="shared" si="6"/>
        <v>Sep</v>
      </c>
    </row>
    <row r="400" spans="1:10" x14ac:dyDescent="0.3">
      <c r="A400" t="s">
        <v>9</v>
      </c>
      <c r="B400" s="1">
        <v>44449</v>
      </c>
      <c r="C400" t="s">
        <v>24</v>
      </c>
      <c r="D400">
        <v>58.1</v>
      </c>
      <c r="F400">
        <v>-58.1</v>
      </c>
      <c r="G400" t="s">
        <v>25</v>
      </c>
      <c r="H400" t="s">
        <v>18</v>
      </c>
      <c r="I400" t="s">
        <v>15</v>
      </c>
      <c r="J400" t="str">
        <f t="shared" si="6"/>
        <v>Sep</v>
      </c>
    </row>
    <row r="401" spans="1:10" hidden="1" x14ac:dyDescent="0.3">
      <c r="A401" t="s">
        <v>4</v>
      </c>
      <c r="B401" s="1">
        <v>44449</v>
      </c>
      <c r="C401" t="s">
        <v>12</v>
      </c>
      <c r="D401">
        <v>5</v>
      </c>
      <c r="F401">
        <v>-5</v>
      </c>
      <c r="G401" t="s">
        <v>13</v>
      </c>
      <c r="H401" t="s">
        <v>14</v>
      </c>
      <c r="I401" t="s">
        <v>15</v>
      </c>
      <c r="J401" t="str">
        <f t="shared" si="6"/>
        <v>Sep</v>
      </c>
    </row>
    <row r="402" spans="1:10" hidden="1" x14ac:dyDescent="0.3">
      <c r="A402" t="s">
        <v>4</v>
      </c>
      <c r="B402" s="1">
        <v>44450</v>
      </c>
      <c r="C402" t="s">
        <v>12</v>
      </c>
      <c r="D402">
        <v>5</v>
      </c>
      <c r="F402">
        <v>-5</v>
      </c>
      <c r="G402" t="s">
        <v>13</v>
      </c>
      <c r="H402" t="s">
        <v>14</v>
      </c>
      <c r="I402" t="s">
        <v>15</v>
      </c>
      <c r="J402" t="str">
        <f t="shared" si="6"/>
        <v>Sep</v>
      </c>
    </row>
    <row r="403" spans="1:10" hidden="1" x14ac:dyDescent="0.3">
      <c r="A403" t="s">
        <v>4</v>
      </c>
      <c r="B403" s="1">
        <v>44451</v>
      </c>
      <c r="C403" t="s">
        <v>26</v>
      </c>
      <c r="D403">
        <v>85.299999999999983</v>
      </c>
      <c r="F403">
        <v>-85.299999999999983</v>
      </c>
      <c r="G403" t="s">
        <v>27</v>
      </c>
      <c r="H403" t="s">
        <v>21</v>
      </c>
      <c r="I403" t="s">
        <v>15</v>
      </c>
      <c r="J403" t="str">
        <f t="shared" si="6"/>
        <v>Sep</v>
      </c>
    </row>
    <row r="404" spans="1:10" hidden="1" x14ac:dyDescent="0.3">
      <c r="A404" t="s">
        <v>4</v>
      </c>
      <c r="B404" s="1">
        <v>44451</v>
      </c>
      <c r="C404" t="s">
        <v>12</v>
      </c>
      <c r="D404">
        <v>5</v>
      </c>
      <c r="F404">
        <v>-5</v>
      </c>
      <c r="G404" t="s">
        <v>13</v>
      </c>
      <c r="H404" t="s">
        <v>14</v>
      </c>
      <c r="I404" t="s">
        <v>15</v>
      </c>
      <c r="J404" t="str">
        <f t="shared" si="6"/>
        <v>Sep</v>
      </c>
    </row>
    <row r="405" spans="1:10" hidden="1" x14ac:dyDescent="0.3">
      <c r="A405" t="s">
        <v>4</v>
      </c>
      <c r="B405" s="1">
        <v>44452</v>
      </c>
      <c r="C405" t="s">
        <v>12</v>
      </c>
      <c r="D405">
        <v>5</v>
      </c>
      <c r="F405">
        <v>-5</v>
      </c>
      <c r="G405" t="s">
        <v>13</v>
      </c>
      <c r="H405" t="s">
        <v>14</v>
      </c>
      <c r="I405" t="s">
        <v>15</v>
      </c>
      <c r="J405" t="str">
        <f t="shared" si="6"/>
        <v>Sep</v>
      </c>
    </row>
    <row r="406" spans="1:10" x14ac:dyDescent="0.3">
      <c r="A406" t="s">
        <v>4</v>
      </c>
      <c r="B406" s="1">
        <v>44453</v>
      </c>
      <c r="C406" t="s">
        <v>22</v>
      </c>
      <c r="D406">
        <v>143</v>
      </c>
      <c r="F406">
        <v>-143</v>
      </c>
      <c r="G406" t="s">
        <v>23</v>
      </c>
      <c r="H406" t="s">
        <v>18</v>
      </c>
      <c r="I406" t="s">
        <v>15</v>
      </c>
      <c r="J406" t="str">
        <f t="shared" si="6"/>
        <v>Sep</v>
      </c>
    </row>
    <row r="407" spans="1:10" hidden="1" x14ac:dyDescent="0.3">
      <c r="A407" t="s">
        <v>4</v>
      </c>
      <c r="B407" s="1">
        <v>44453</v>
      </c>
      <c r="C407" t="s">
        <v>12</v>
      </c>
      <c r="D407">
        <v>5</v>
      </c>
      <c r="F407">
        <v>-5</v>
      </c>
      <c r="G407" t="s">
        <v>13</v>
      </c>
      <c r="H407" t="s">
        <v>14</v>
      </c>
      <c r="I407" t="s">
        <v>15</v>
      </c>
      <c r="J407" t="str">
        <f t="shared" si="6"/>
        <v>Sep</v>
      </c>
    </row>
    <row r="408" spans="1:10" hidden="1" x14ac:dyDescent="0.3">
      <c r="A408" t="s">
        <v>4</v>
      </c>
      <c r="B408" s="1">
        <v>44454</v>
      </c>
      <c r="C408" t="s">
        <v>12</v>
      </c>
      <c r="D408">
        <v>5</v>
      </c>
      <c r="F408">
        <v>-5</v>
      </c>
      <c r="G408" t="s">
        <v>13</v>
      </c>
      <c r="H408" t="s">
        <v>14</v>
      </c>
      <c r="I408" t="s">
        <v>15</v>
      </c>
      <c r="J408" t="str">
        <f t="shared" si="6"/>
        <v>Sep</v>
      </c>
    </row>
    <row r="409" spans="1:10" hidden="1" x14ac:dyDescent="0.3">
      <c r="A409" t="s">
        <v>4</v>
      </c>
      <c r="B409" s="1">
        <v>44454</v>
      </c>
      <c r="C409" t="s">
        <v>28</v>
      </c>
      <c r="D409">
        <v>47.8</v>
      </c>
      <c r="F409">
        <v>-47.8</v>
      </c>
      <c r="G409" t="s">
        <v>20</v>
      </c>
      <c r="H409" t="s">
        <v>29</v>
      </c>
      <c r="I409" t="s">
        <v>15</v>
      </c>
      <c r="J409" t="str">
        <f t="shared" si="6"/>
        <v>Sep</v>
      </c>
    </row>
    <row r="410" spans="1:10" hidden="1" x14ac:dyDescent="0.3">
      <c r="A410" t="s">
        <v>4</v>
      </c>
      <c r="B410" s="1">
        <v>44454</v>
      </c>
      <c r="C410" t="s">
        <v>30</v>
      </c>
      <c r="D410">
        <v>105.80000000000001</v>
      </c>
      <c r="F410">
        <v>-105.80000000000001</v>
      </c>
      <c r="G410" t="s">
        <v>31</v>
      </c>
      <c r="H410" t="s">
        <v>29</v>
      </c>
      <c r="I410" t="s">
        <v>15</v>
      </c>
      <c r="J410" t="str">
        <f t="shared" si="6"/>
        <v>Sep</v>
      </c>
    </row>
    <row r="411" spans="1:10" hidden="1" x14ac:dyDescent="0.3">
      <c r="A411" t="s">
        <v>4</v>
      </c>
      <c r="B411" s="1">
        <v>44454</v>
      </c>
      <c r="C411" t="s">
        <v>32</v>
      </c>
      <c r="D411">
        <v>60.1</v>
      </c>
      <c r="F411">
        <v>-60.1</v>
      </c>
      <c r="G411" t="s">
        <v>33</v>
      </c>
      <c r="H411" t="s">
        <v>14</v>
      </c>
      <c r="I411" t="s">
        <v>15</v>
      </c>
      <c r="J411" t="str">
        <f t="shared" si="6"/>
        <v>Sep</v>
      </c>
    </row>
    <row r="412" spans="1:10" hidden="1" x14ac:dyDescent="0.3">
      <c r="A412" t="s">
        <v>4</v>
      </c>
      <c r="B412" s="1">
        <v>44455</v>
      </c>
      <c r="C412" t="s">
        <v>34</v>
      </c>
      <c r="D412">
        <v>36.200000000000003</v>
      </c>
      <c r="F412">
        <v>-36.200000000000003</v>
      </c>
      <c r="G412" t="s">
        <v>35</v>
      </c>
      <c r="H412" t="s">
        <v>21</v>
      </c>
      <c r="I412" t="s">
        <v>15</v>
      </c>
      <c r="J412" t="str">
        <f t="shared" si="6"/>
        <v>Sep</v>
      </c>
    </row>
    <row r="413" spans="1:10" hidden="1" x14ac:dyDescent="0.3">
      <c r="A413" t="s">
        <v>9</v>
      </c>
      <c r="B413" s="1">
        <v>44456</v>
      </c>
      <c r="C413" t="s">
        <v>36</v>
      </c>
      <c r="D413">
        <v>30</v>
      </c>
      <c r="F413">
        <v>-30</v>
      </c>
      <c r="G413" t="s">
        <v>37</v>
      </c>
      <c r="H413" t="s">
        <v>29</v>
      </c>
      <c r="I413" t="s">
        <v>15</v>
      </c>
      <c r="J413" t="str">
        <f t="shared" si="6"/>
        <v>Sep</v>
      </c>
    </row>
    <row r="414" spans="1:10" hidden="1" x14ac:dyDescent="0.3">
      <c r="A414" t="s">
        <v>4</v>
      </c>
      <c r="B414" s="1">
        <v>44456</v>
      </c>
      <c r="C414" t="s">
        <v>12</v>
      </c>
      <c r="D414">
        <v>5</v>
      </c>
      <c r="F414">
        <v>-5</v>
      </c>
      <c r="G414" t="s">
        <v>13</v>
      </c>
      <c r="H414" t="s">
        <v>14</v>
      </c>
      <c r="I414" t="s">
        <v>15</v>
      </c>
      <c r="J414" t="str">
        <f t="shared" si="6"/>
        <v>Sep</v>
      </c>
    </row>
    <row r="415" spans="1:10" hidden="1" x14ac:dyDescent="0.3">
      <c r="A415" t="s">
        <v>4</v>
      </c>
      <c r="B415" s="1">
        <v>44457</v>
      </c>
      <c r="C415" t="s">
        <v>12</v>
      </c>
      <c r="D415">
        <v>5</v>
      </c>
      <c r="F415">
        <v>-5</v>
      </c>
      <c r="G415" t="s">
        <v>13</v>
      </c>
      <c r="H415" t="s">
        <v>14</v>
      </c>
      <c r="I415" t="s">
        <v>15</v>
      </c>
      <c r="J415" t="str">
        <f t="shared" si="6"/>
        <v>Sep</v>
      </c>
    </row>
    <row r="416" spans="1:10" x14ac:dyDescent="0.3">
      <c r="A416" t="s">
        <v>9</v>
      </c>
      <c r="B416" s="1">
        <v>44457</v>
      </c>
      <c r="C416" t="s">
        <v>41</v>
      </c>
      <c r="D416">
        <v>40</v>
      </c>
      <c r="F416">
        <v>-40</v>
      </c>
      <c r="G416" t="s">
        <v>42</v>
      </c>
      <c r="H416" t="s">
        <v>18</v>
      </c>
      <c r="I416" t="s">
        <v>15</v>
      </c>
      <c r="J416" t="str">
        <f t="shared" si="6"/>
        <v>Sep</v>
      </c>
    </row>
    <row r="417" spans="1:10" hidden="1" x14ac:dyDescent="0.3">
      <c r="A417" t="s">
        <v>4</v>
      </c>
      <c r="B417" s="1">
        <v>44458</v>
      </c>
      <c r="C417" t="s">
        <v>43</v>
      </c>
      <c r="D417">
        <v>53</v>
      </c>
      <c r="F417">
        <v>-53</v>
      </c>
      <c r="G417" t="s">
        <v>44</v>
      </c>
      <c r="H417" t="s">
        <v>29</v>
      </c>
      <c r="I417" t="s">
        <v>15</v>
      </c>
      <c r="J417" t="str">
        <f t="shared" si="6"/>
        <v>Sep</v>
      </c>
    </row>
    <row r="418" spans="1:10" hidden="1" x14ac:dyDescent="0.3">
      <c r="A418" t="s">
        <v>4</v>
      </c>
      <c r="B418" s="1">
        <v>44458</v>
      </c>
      <c r="C418" t="s">
        <v>45</v>
      </c>
      <c r="D418">
        <v>35</v>
      </c>
      <c r="F418">
        <v>-35</v>
      </c>
      <c r="G418" t="s">
        <v>20</v>
      </c>
      <c r="H418" t="s">
        <v>29</v>
      </c>
      <c r="I418" t="s">
        <v>15</v>
      </c>
      <c r="J418" t="str">
        <f t="shared" si="6"/>
        <v>Sep</v>
      </c>
    </row>
    <row r="419" spans="1:10" hidden="1" x14ac:dyDescent="0.3">
      <c r="A419" t="s">
        <v>4</v>
      </c>
      <c r="B419" s="1">
        <v>44458</v>
      </c>
      <c r="C419" t="s">
        <v>12</v>
      </c>
      <c r="D419">
        <v>5</v>
      </c>
      <c r="F419">
        <v>-5</v>
      </c>
      <c r="G419" t="s">
        <v>13</v>
      </c>
      <c r="H419" t="s">
        <v>14</v>
      </c>
      <c r="I419" t="s">
        <v>15</v>
      </c>
      <c r="J419" t="str">
        <f t="shared" si="6"/>
        <v>Sep</v>
      </c>
    </row>
    <row r="420" spans="1:10" hidden="1" x14ac:dyDescent="0.3">
      <c r="A420" t="s">
        <v>4</v>
      </c>
      <c r="B420" s="1">
        <v>44459</v>
      </c>
      <c r="C420" t="s">
        <v>12</v>
      </c>
      <c r="D420">
        <v>5</v>
      </c>
      <c r="F420">
        <v>-5</v>
      </c>
      <c r="G420" t="s">
        <v>13</v>
      </c>
      <c r="H420" t="s">
        <v>14</v>
      </c>
      <c r="I420" t="s">
        <v>15</v>
      </c>
      <c r="J420" t="str">
        <f t="shared" si="6"/>
        <v>Sep</v>
      </c>
    </row>
    <row r="421" spans="1:10" hidden="1" x14ac:dyDescent="0.3">
      <c r="A421" t="s">
        <v>4</v>
      </c>
      <c r="B421" s="1">
        <v>44460</v>
      </c>
      <c r="C421" t="s">
        <v>12</v>
      </c>
      <c r="D421">
        <v>5</v>
      </c>
      <c r="F421">
        <v>-5</v>
      </c>
      <c r="G421" t="s">
        <v>13</v>
      </c>
      <c r="H421" t="s">
        <v>14</v>
      </c>
      <c r="I421" t="s">
        <v>15</v>
      </c>
      <c r="J421" t="str">
        <f t="shared" si="6"/>
        <v>Sep</v>
      </c>
    </row>
    <row r="422" spans="1:10" x14ac:dyDescent="0.3">
      <c r="A422" t="s">
        <v>4</v>
      </c>
      <c r="B422" s="1">
        <v>44460</v>
      </c>
      <c r="C422" t="s">
        <v>22</v>
      </c>
      <c r="D422">
        <v>177.9</v>
      </c>
      <c r="F422">
        <v>-177.9</v>
      </c>
      <c r="G422" t="s">
        <v>23</v>
      </c>
      <c r="H422" t="s">
        <v>18</v>
      </c>
      <c r="I422" t="s">
        <v>15</v>
      </c>
      <c r="J422" t="str">
        <f t="shared" si="6"/>
        <v>Sep</v>
      </c>
    </row>
    <row r="423" spans="1:10" hidden="1" x14ac:dyDescent="0.3">
      <c r="A423" t="s">
        <v>4</v>
      </c>
      <c r="B423" s="1">
        <v>44461</v>
      </c>
      <c r="C423" t="s">
        <v>46</v>
      </c>
      <c r="D423">
        <v>45.300000000000004</v>
      </c>
      <c r="F423">
        <v>-45.300000000000004</v>
      </c>
      <c r="G423" t="s">
        <v>33</v>
      </c>
      <c r="H423" t="s">
        <v>14</v>
      </c>
      <c r="I423" t="s">
        <v>15</v>
      </c>
      <c r="J423" t="str">
        <f t="shared" si="6"/>
        <v>Sep</v>
      </c>
    </row>
    <row r="424" spans="1:10" hidden="1" x14ac:dyDescent="0.3">
      <c r="A424" t="s">
        <v>4</v>
      </c>
      <c r="B424" s="1">
        <v>44462</v>
      </c>
      <c r="C424" t="s">
        <v>47</v>
      </c>
      <c r="D424">
        <v>20.099999999999998</v>
      </c>
      <c r="F424">
        <v>-20.099999999999998</v>
      </c>
      <c r="G424" t="s">
        <v>33</v>
      </c>
      <c r="H424" t="s">
        <v>14</v>
      </c>
      <c r="I424" t="s">
        <v>15</v>
      </c>
      <c r="J424" t="str">
        <f t="shared" si="6"/>
        <v>Sep</v>
      </c>
    </row>
    <row r="425" spans="1:10" hidden="1" x14ac:dyDescent="0.3">
      <c r="A425" t="s">
        <v>9</v>
      </c>
      <c r="B425" s="1">
        <v>44463</v>
      </c>
      <c r="C425" t="s">
        <v>48</v>
      </c>
      <c r="D425">
        <v>55</v>
      </c>
      <c r="F425">
        <v>-55</v>
      </c>
      <c r="G425" t="s">
        <v>49</v>
      </c>
      <c r="H425" t="s">
        <v>50</v>
      </c>
      <c r="I425" t="s">
        <v>15</v>
      </c>
      <c r="J425" t="str">
        <f t="shared" si="6"/>
        <v>Sep</v>
      </c>
    </row>
    <row r="426" spans="1:10" hidden="1" x14ac:dyDescent="0.3">
      <c r="A426" t="s">
        <v>4</v>
      </c>
      <c r="B426" s="1">
        <v>44463</v>
      </c>
      <c r="C426" t="s">
        <v>26</v>
      </c>
      <c r="D426">
        <v>70.600000000000023</v>
      </c>
      <c r="F426">
        <v>-70.600000000000023</v>
      </c>
      <c r="G426" t="s">
        <v>27</v>
      </c>
      <c r="H426" t="s">
        <v>21</v>
      </c>
      <c r="I426" t="s">
        <v>15</v>
      </c>
      <c r="J426" t="str">
        <f t="shared" si="6"/>
        <v>Sep</v>
      </c>
    </row>
    <row r="427" spans="1:10" hidden="1" x14ac:dyDescent="0.3">
      <c r="A427" t="s">
        <v>4</v>
      </c>
      <c r="B427" s="1">
        <v>44463</v>
      </c>
      <c r="C427" t="s">
        <v>12</v>
      </c>
      <c r="D427">
        <v>5</v>
      </c>
      <c r="F427">
        <v>-5</v>
      </c>
      <c r="G427" t="s">
        <v>13</v>
      </c>
      <c r="H427" t="s">
        <v>14</v>
      </c>
      <c r="I427" t="s">
        <v>15</v>
      </c>
      <c r="J427" t="str">
        <f t="shared" si="6"/>
        <v>Sep</v>
      </c>
    </row>
    <row r="428" spans="1:10" hidden="1" x14ac:dyDescent="0.3">
      <c r="A428" t="s">
        <v>4</v>
      </c>
      <c r="B428" s="1">
        <v>44464</v>
      </c>
      <c r="C428" t="s">
        <v>12</v>
      </c>
      <c r="D428">
        <v>5</v>
      </c>
      <c r="F428">
        <v>-5</v>
      </c>
      <c r="G428" t="s">
        <v>13</v>
      </c>
      <c r="H428" t="s">
        <v>14</v>
      </c>
      <c r="I428" t="s">
        <v>15</v>
      </c>
      <c r="J428" t="str">
        <f t="shared" si="6"/>
        <v>Sep</v>
      </c>
    </row>
    <row r="429" spans="1:10" hidden="1" x14ac:dyDescent="0.3">
      <c r="A429" t="s">
        <v>4</v>
      </c>
      <c r="B429" s="1">
        <v>44465</v>
      </c>
      <c r="C429" t="s">
        <v>12</v>
      </c>
      <c r="D429">
        <v>5</v>
      </c>
      <c r="F429">
        <v>-5</v>
      </c>
      <c r="G429" t="s">
        <v>13</v>
      </c>
      <c r="H429" t="s">
        <v>14</v>
      </c>
      <c r="I429" t="s">
        <v>15</v>
      </c>
      <c r="J429" t="str">
        <f t="shared" si="6"/>
        <v>Sep</v>
      </c>
    </row>
    <row r="430" spans="1:10" hidden="1" x14ac:dyDescent="0.3">
      <c r="A430" t="s">
        <v>4</v>
      </c>
      <c r="B430" s="1">
        <v>44466</v>
      </c>
      <c r="C430" t="s">
        <v>12</v>
      </c>
      <c r="D430">
        <v>5</v>
      </c>
      <c r="F430">
        <v>-5</v>
      </c>
      <c r="G430" t="s">
        <v>13</v>
      </c>
      <c r="H430" t="s">
        <v>14</v>
      </c>
      <c r="I430" t="s">
        <v>15</v>
      </c>
      <c r="J430" t="str">
        <f t="shared" si="6"/>
        <v>Sep</v>
      </c>
    </row>
    <row r="431" spans="1:10" hidden="1" x14ac:dyDescent="0.3">
      <c r="A431" t="s">
        <v>4</v>
      </c>
      <c r="B431" s="1">
        <v>44467</v>
      </c>
      <c r="C431" t="s">
        <v>12</v>
      </c>
      <c r="D431">
        <v>5</v>
      </c>
      <c r="F431">
        <v>-5</v>
      </c>
      <c r="G431" t="s">
        <v>13</v>
      </c>
      <c r="H431" t="s">
        <v>14</v>
      </c>
      <c r="I431" t="s">
        <v>15</v>
      </c>
      <c r="J431" t="str">
        <f t="shared" si="6"/>
        <v>Sep</v>
      </c>
    </row>
    <row r="432" spans="1:10" x14ac:dyDescent="0.3">
      <c r="A432" t="s">
        <v>4</v>
      </c>
      <c r="B432" s="1">
        <v>44467</v>
      </c>
      <c r="C432" t="s">
        <v>22</v>
      </c>
      <c r="D432">
        <v>223</v>
      </c>
      <c r="F432">
        <v>-223</v>
      </c>
      <c r="G432" t="s">
        <v>23</v>
      </c>
      <c r="H432" t="s">
        <v>18</v>
      </c>
      <c r="I432" t="s">
        <v>15</v>
      </c>
      <c r="J432" t="str">
        <f t="shared" si="6"/>
        <v>Sep</v>
      </c>
    </row>
    <row r="433" spans="1:10" hidden="1" x14ac:dyDescent="0.3">
      <c r="A433" t="s">
        <v>4</v>
      </c>
      <c r="B433" s="1">
        <v>44468</v>
      </c>
      <c r="C433" t="s">
        <v>51</v>
      </c>
      <c r="D433">
        <v>132.9</v>
      </c>
      <c r="F433">
        <v>-132.9</v>
      </c>
      <c r="G433" t="s">
        <v>31</v>
      </c>
      <c r="H433" t="s">
        <v>29</v>
      </c>
      <c r="I433" t="s">
        <v>15</v>
      </c>
      <c r="J433" t="str">
        <f t="shared" si="6"/>
        <v>Sep</v>
      </c>
    </row>
    <row r="434" spans="1:10" hidden="1" x14ac:dyDescent="0.3">
      <c r="A434" t="s">
        <v>4</v>
      </c>
      <c r="B434" s="1">
        <v>44468</v>
      </c>
      <c r="C434" t="s">
        <v>53</v>
      </c>
      <c r="D434">
        <v>175</v>
      </c>
      <c r="F434">
        <v>-175</v>
      </c>
      <c r="G434" t="s">
        <v>31</v>
      </c>
      <c r="H434" t="s">
        <v>29</v>
      </c>
      <c r="I434" t="s">
        <v>15</v>
      </c>
      <c r="J434" t="str">
        <f t="shared" si="6"/>
        <v>Sep</v>
      </c>
    </row>
    <row r="435" spans="1:10" hidden="1" x14ac:dyDescent="0.3">
      <c r="A435" t="s">
        <v>4</v>
      </c>
      <c r="B435" s="1">
        <v>44469</v>
      </c>
      <c r="C435" t="s">
        <v>30</v>
      </c>
      <c r="D435">
        <v>153.39999999999998</v>
      </c>
      <c r="F435">
        <v>-153.39999999999998</v>
      </c>
      <c r="G435" t="s">
        <v>31</v>
      </c>
      <c r="H435" t="s">
        <v>29</v>
      </c>
      <c r="I435" t="s">
        <v>15</v>
      </c>
      <c r="J435" t="str">
        <f t="shared" si="6"/>
        <v>Sep</v>
      </c>
    </row>
    <row r="436" spans="1:10" hidden="1" x14ac:dyDescent="0.3">
      <c r="A436" t="s">
        <v>4</v>
      </c>
      <c r="B436" s="1">
        <v>44469</v>
      </c>
      <c r="C436" t="s">
        <v>34</v>
      </c>
      <c r="D436">
        <v>31.200000000000003</v>
      </c>
      <c r="F436">
        <v>-31.200000000000003</v>
      </c>
      <c r="G436" t="s">
        <v>35</v>
      </c>
      <c r="H436" t="s">
        <v>21</v>
      </c>
      <c r="I436" t="s">
        <v>15</v>
      </c>
      <c r="J436" t="str">
        <f t="shared" si="6"/>
        <v>Sep</v>
      </c>
    </row>
    <row r="437" spans="1:10" hidden="1" x14ac:dyDescent="0.3">
      <c r="A437" t="s">
        <v>4</v>
      </c>
      <c r="B437" s="1">
        <v>44469</v>
      </c>
      <c r="C437" t="s">
        <v>56</v>
      </c>
      <c r="D437">
        <v>15</v>
      </c>
      <c r="F437">
        <v>-15</v>
      </c>
      <c r="G437" t="s">
        <v>33</v>
      </c>
      <c r="H437" t="s">
        <v>14</v>
      </c>
      <c r="I437" t="s">
        <v>15</v>
      </c>
      <c r="J437" t="str">
        <f t="shared" si="6"/>
        <v>Sep</v>
      </c>
    </row>
    <row r="438" spans="1:10" hidden="1" x14ac:dyDescent="0.3">
      <c r="A438" t="s">
        <v>4</v>
      </c>
      <c r="B438" s="1">
        <v>44470</v>
      </c>
      <c r="C438" t="s">
        <v>12</v>
      </c>
      <c r="D438">
        <v>5</v>
      </c>
      <c r="F438">
        <v>-5</v>
      </c>
      <c r="G438" t="s">
        <v>13</v>
      </c>
      <c r="H438" t="s">
        <v>14</v>
      </c>
      <c r="I438" t="s">
        <v>15</v>
      </c>
      <c r="J438" t="str">
        <f t="shared" si="6"/>
        <v>Oct</v>
      </c>
    </row>
    <row r="439" spans="1:10" hidden="1" x14ac:dyDescent="0.3">
      <c r="A439" t="s">
        <v>4</v>
      </c>
      <c r="B439" s="1">
        <v>44472</v>
      </c>
      <c r="C439" t="s">
        <v>12</v>
      </c>
      <c r="D439">
        <v>5</v>
      </c>
      <c r="F439">
        <v>-5</v>
      </c>
      <c r="G439" t="s">
        <v>13</v>
      </c>
      <c r="H439" t="s">
        <v>14</v>
      </c>
      <c r="I439" t="s">
        <v>15</v>
      </c>
      <c r="J439" t="str">
        <f t="shared" si="6"/>
        <v>Oct</v>
      </c>
    </row>
    <row r="440" spans="1:10" hidden="1" x14ac:dyDescent="0.3">
      <c r="A440" t="s">
        <v>9</v>
      </c>
      <c r="B440" s="1">
        <v>44472</v>
      </c>
      <c r="C440" t="s">
        <v>69</v>
      </c>
      <c r="D440" t="s">
        <v>71</v>
      </c>
      <c r="E440">
        <v>4000</v>
      </c>
      <c r="F440">
        <v>4000</v>
      </c>
      <c r="G440" t="s">
        <v>10</v>
      </c>
      <c r="H440" t="s">
        <v>10</v>
      </c>
      <c r="I440" t="s">
        <v>11</v>
      </c>
      <c r="J440" t="str">
        <f t="shared" si="6"/>
        <v>Oct</v>
      </c>
    </row>
    <row r="441" spans="1:10" hidden="1" x14ac:dyDescent="0.3">
      <c r="A441" t="s">
        <v>4</v>
      </c>
      <c r="B441" s="1">
        <v>44473</v>
      </c>
      <c r="C441" t="s">
        <v>12</v>
      </c>
      <c r="D441">
        <v>5</v>
      </c>
      <c r="F441">
        <v>-5</v>
      </c>
      <c r="G441" t="s">
        <v>13</v>
      </c>
      <c r="H441" t="s">
        <v>14</v>
      </c>
      <c r="I441" t="s">
        <v>15</v>
      </c>
      <c r="J441" t="str">
        <f t="shared" si="6"/>
        <v>Oct</v>
      </c>
    </row>
    <row r="442" spans="1:10" x14ac:dyDescent="0.3">
      <c r="A442" t="s">
        <v>9</v>
      </c>
      <c r="B442" s="1">
        <v>44475</v>
      </c>
      <c r="C442" t="s">
        <v>16</v>
      </c>
      <c r="D442">
        <v>900</v>
      </c>
      <c r="F442">
        <v>-900</v>
      </c>
      <c r="G442" t="s">
        <v>17</v>
      </c>
      <c r="H442" t="s">
        <v>18</v>
      </c>
      <c r="I442" t="s">
        <v>15</v>
      </c>
      <c r="J442" t="str">
        <f t="shared" si="6"/>
        <v>Oct</v>
      </c>
    </row>
    <row r="443" spans="1:10" hidden="1" x14ac:dyDescent="0.3">
      <c r="A443" t="s">
        <v>9</v>
      </c>
      <c r="B443" s="1">
        <v>44475</v>
      </c>
      <c r="C443" t="s">
        <v>19</v>
      </c>
      <c r="D443">
        <v>150</v>
      </c>
      <c r="F443">
        <v>-150</v>
      </c>
      <c r="G443" t="s">
        <v>20</v>
      </c>
      <c r="H443" t="s">
        <v>21</v>
      </c>
      <c r="I443" t="s">
        <v>15</v>
      </c>
      <c r="J443" t="str">
        <f t="shared" si="6"/>
        <v>Oct</v>
      </c>
    </row>
    <row r="444" spans="1:10" hidden="1" x14ac:dyDescent="0.3">
      <c r="A444" t="s">
        <v>4</v>
      </c>
      <c r="B444" s="1">
        <v>44475</v>
      </c>
      <c r="C444" t="s">
        <v>12</v>
      </c>
      <c r="D444">
        <v>5</v>
      </c>
      <c r="F444">
        <v>-5</v>
      </c>
      <c r="G444" t="s">
        <v>13</v>
      </c>
      <c r="H444" t="s">
        <v>14</v>
      </c>
      <c r="I444" t="s">
        <v>15</v>
      </c>
      <c r="J444" t="str">
        <f t="shared" si="6"/>
        <v>Oct</v>
      </c>
    </row>
    <row r="445" spans="1:10" hidden="1" x14ac:dyDescent="0.3">
      <c r="A445" t="s">
        <v>4</v>
      </c>
      <c r="B445" s="1">
        <v>44475</v>
      </c>
      <c r="C445" t="s">
        <v>12</v>
      </c>
      <c r="D445">
        <v>5</v>
      </c>
      <c r="F445">
        <v>-5</v>
      </c>
      <c r="G445" t="s">
        <v>13</v>
      </c>
      <c r="H445" t="s">
        <v>14</v>
      </c>
      <c r="I445" t="s">
        <v>15</v>
      </c>
      <c r="J445" t="str">
        <f t="shared" si="6"/>
        <v>Oct</v>
      </c>
    </row>
    <row r="446" spans="1:10" hidden="1" x14ac:dyDescent="0.3">
      <c r="A446" t="s">
        <v>4</v>
      </c>
      <c r="B446" s="1">
        <v>44476</v>
      </c>
      <c r="C446" t="s">
        <v>12</v>
      </c>
      <c r="D446">
        <v>5</v>
      </c>
      <c r="F446">
        <v>-5</v>
      </c>
      <c r="G446" t="s">
        <v>13</v>
      </c>
      <c r="H446" t="s">
        <v>14</v>
      </c>
      <c r="I446" t="s">
        <v>15</v>
      </c>
      <c r="J446" t="str">
        <f t="shared" si="6"/>
        <v>Oct</v>
      </c>
    </row>
    <row r="447" spans="1:10" hidden="1" x14ac:dyDescent="0.3">
      <c r="A447" t="s">
        <v>4</v>
      </c>
      <c r="B447" s="1">
        <v>44477</v>
      </c>
      <c r="C447" t="s">
        <v>12</v>
      </c>
      <c r="D447">
        <v>5</v>
      </c>
      <c r="F447">
        <v>-5</v>
      </c>
      <c r="G447" t="s">
        <v>13</v>
      </c>
      <c r="H447" t="s">
        <v>14</v>
      </c>
      <c r="I447" t="s">
        <v>15</v>
      </c>
      <c r="J447" t="str">
        <f t="shared" si="6"/>
        <v>Oct</v>
      </c>
    </row>
    <row r="448" spans="1:10" x14ac:dyDescent="0.3">
      <c r="A448" t="s">
        <v>4</v>
      </c>
      <c r="B448" s="1">
        <v>44477</v>
      </c>
      <c r="C448" t="s">
        <v>22</v>
      </c>
      <c r="D448">
        <v>105</v>
      </c>
      <c r="F448">
        <v>-105</v>
      </c>
      <c r="G448" t="s">
        <v>23</v>
      </c>
      <c r="H448" t="s">
        <v>18</v>
      </c>
      <c r="I448" t="s">
        <v>15</v>
      </c>
      <c r="J448" t="str">
        <f t="shared" si="6"/>
        <v>Oct</v>
      </c>
    </row>
    <row r="449" spans="1:10" x14ac:dyDescent="0.3">
      <c r="A449" t="s">
        <v>9</v>
      </c>
      <c r="B449" s="1">
        <v>44480</v>
      </c>
      <c r="C449" t="s">
        <v>24</v>
      </c>
      <c r="D449">
        <v>59</v>
      </c>
      <c r="F449">
        <v>-59</v>
      </c>
      <c r="G449" t="s">
        <v>25</v>
      </c>
      <c r="H449" t="s">
        <v>18</v>
      </c>
      <c r="I449" t="s">
        <v>15</v>
      </c>
      <c r="J449" t="str">
        <f t="shared" si="6"/>
        <v>Oct</v>
      </c>
    </row>
    <row r="450" spans="1:10" hidden="1" x14ac:dyDescent="0.3">
      <c r="A450" t="s">
        <v>4</v>
      </c>
      <c r="B450" s="1">
        <v>44480</v>
      </c>
      <c r="C450" t="s">
        <v>12</v>
      </c>
      <c r="D450">
        <v>5</v>
      </c>
      <c r="F450">
        <v>-5</v>
      </c>
      <c r="G450" t="s">
        <v>13</v>
      </c>
      <c r="H450" t="s">
        <v>14</v>
      </c>
      <c r="I450" t="s">
        <v>15</v>
      </c>
      <c r="J450" t="str">
        <f t="shared" si="6"/>
        <v>Oct</v>
      </c>
    </row>
    <row r="451" spans="1:10" hidden="1" x14ac:dyDescent="0.3">
      <c r="A451" t="s">
        <v>4</v>
      </c>
      <c r="B451" s="1">
        <v>44481</v>
      </c>
      <c r="C451" t="s">
        <v>12</v>
      </c>
      <c r="D451">
        <v>5</v>
      </c>
      <c r="F451">
        <v>-5</v>
      </c>
      <c r="G451" t="s">
        <v>13</v>
      </c>
      <c r="H451" t="s">
        <v>14</v>
      </c>
      <c r="I451" t="s">
        <v>15</v>
      </c>
      <c r="J451" t="str">
        <f t="shared" ref="J451:J514" si="7">TEXT(B451,"mmm")</f>
        <v>Oct</v>
      </c>
    </row>
    <row r="452" spans="1:10" hidden="1" x14ac:dyDescent="0.3">
      <c r="A452" t="s">
        <v>4</v>
      </c>
      <c r="B452" s="1">
        <v>44482</v>
      </c>
      <c r="C452" t="s">
        <v>26</v>
      </c>
      <c r="D452">
        <v>86.399999999999977</v>
      </c>
      <c r="F452">
        <v>-86.399999999999977</v>
      </c>
      <c r="G452" t="s">
        <v>27</v>
      </c>
      <c r="H452" t="s">
        <v>21</v>
      </c>
      <c r="I452" t="s">
        <v>15</v>
      </c>
      <c r="J452" t="str">
        <f t="shared" si="7"/>
        <v>Oct</v>
      </c>
    </row>
    <row r="453" spans="1:10" hidden="1" x14ac:dyDescent="0.3">
      <c r="A453" t="s">
        <v>4</v>
      </c>
      <c r="B453" s="1">
        <v>44482</v>
      </c>
      <c r="C453" t="s">
        <v>12</v>
      </c>
      <c r="D453">
        <v>5</v>
      </c>
      <c r="F453">
        <v>-5</v>
      </c>
      <c r="G453" t="s">
        <v>13</v>
      </c>
      <c r="H453" t="s">
        <v>14</v>
      </c>
      <c r="I453" t="s">
        <v>15</v>
      </c>
      <c r="J453" t="str">
        <f t="shared" si="7"/>
        <v>Oct</v>
      </c>
    </row>
    <row r="454" spans="1:10" hidden="1" x14ac:dyDescent="0.3">
      <c r="A454" t="s">
        <v>4</v>
      </c>
      <c r="B454" s="1">
        <v>44483</v>
      </c>
      <c r="C454" t="s">
        <v>12</v>
      </c>
      <c r="D454">
        <v>5</v>
      </c>
      <c r="F454">
        <v>-5</v>
      </c>
      <c r="G454" t="s">
        <v>13</v>
      </c>
      <c r="H454" t="s">
        <v>14</v>
      </c>
      <c r="I454" t="s">
        <v>15</v>
      </c>
      <c r="J454" t="str">
        <f t="shared" si="7"/>
        <v>Oct</v>
      </c>
    </row>
    <row r="455" spans="1:10" x14ac:dyDescent="0.3">
      <c r="A455" t="s">
        <v>4</v>
      </c>
      <c r="B455" s="1">
        <v>44484</v>
      </c>
      <c r="C455" t="s">
        <v>22</v>
      </c>
      <c r="D455">
        <v>143.9</v>
      </c>
      <c r="F455">
        <v>-143.9</v>
      </c>
      <c r="G455" t="s">
        <v>23</v>
      </c>
      <c r="H455" t="s">
        <v>18</v>
      </c>
      <c r="I455" t="s">
        <v>15</v>
      </c>
      <c r="J455" t="str">
        <f t="shared" si="7"/>
        <v>Oct</v>
      </c>
    </row>
    <row r="456" spans="1:10" hidden="1" x14ac:dyDescent="0.3">
      <c r="A456" t="s">
        <v>4</v>
      </c>
      <c r="B456" s="1">
        <v>44484</v>
      </c>
      <c r="C456" t="s">
        <v>12</v>
      </c>
      <c r="D456">
        <v>5</v>
      </c>
      <c r="F456">
        <v>-5</v>
      </c>
      <c r="G456" t="s">
        <v>13</v>
      </c>
      <c r="H456" t="s">
        <v>14</v>
      </c>
      <c r="I456" t="s">
        <v>15</v>
      </c>
      <c r="J456" t="str">
        <f t="shared" si="7"/>
        <v>Oct</v>
      </c>
    </row>
    <row r="457" spans="1:10" hidden="1" x14ac:dyDescent="0.3">
      <c r="A457" t="s">
        <v>4</v>
      </c>
      <c r="B457" s="1">
        <v>44485</v>
      </c>
      <c r="C457" t="s">
        <v>12</v>
      </c>
      <c r="D457">
        <v>5</v>
      </c>
      <c r="F457">
        <v>-5</v>
      </c>
      <c r="G457" t="s">
        <v>13</v>
      </c>
      <c r="H457" t="s">
        <v>14</v>
      </c>
      <c r="I457" t="s">
        <v>15</v>
      </c>
      <c r="J457" t="str">
        <f t="shared" si="7"/>
        <v>Oct</v>
      </c>
    </row>
    <row r="458" spans="1:10" hidden="1" x14ac:dyDescent="0.3">
      <c r="A458" t="s">
        <v>4</v>
      </c>
      <c r="B458" s="1">
        <v>44485</v>
      </c>
      <c r="C458" t="s">
        <v>28</v>
      </c>
      <c r="D458">
        <v>48.8</v>
      </c>
      <c r="F458">
        <v>-48.8</v>
      </c>
      <c r="G458" t="s">
        <v>20</v>
      </c>
      <c r="H458" t="s">
        <v>29</v>
      </c>
      <c r="I458" t="s">
        <v>15</v>
      </c>
      <c r="J458" t="str">
        <f t="shared" si="7"/>
        <v>Oct</v>
      </c>
    </row>
    <row r="459" spans="1:10" hidden="1" x14ac:dyDescent="0.3">
      <c r="A459" t="s">
        <v>4</v>
      </c>
      <c r="B459" s="1">
        <v>44485</v>
      </c>
      <c r="C459" t="s">
        <v>30</v>
      </c>
      <c r="D459">
        <v>106.70000000000002</v>
      </c>
      <c r="F459">
        <v>-106.70000000000002</v>
      </c>
      <c r="G459" t="s">
        <v>31</v>
      </c>
      <c r="H459" t="s">
        <v>29</v>
      </c>
      <c r="I459" t="s">
        <v>15</v>
      </c>
      <c r="J459" t="str">
        <f t="shared" si="7"/>
        <v>Oct</v>
      </c>
    </row>
    <row r="460" spans="1:10" hidden="1" x14ac:dyDescent="0.3">
      <c r="A460" t="s">
        <v>4</v>
      </c>
      <c r="B460" s="1">
        <v>44485</v>
      </c>
      <c r="C460" t="s">
        <v>32</v>
      </c>
      <c r="D460">
        <v>61.1</v>
      </c>
      <c r="F460">
        <v>-61.1</v>
      </c>
      <c r="G460" t="s">
        <v>33</v>
      </c>
      <c r="H460" t="s">
        <v>14</v>
      </c>
      <c r="I460" t="s">
        <v>15</v>
      </c>
      <c r="J460" t="str">
        <f t="shared" si="7"/>
        <v>Oct</v>
      </c>
    </row>
    <row r="461" spans="1:10" hidden="1" x14ac:dyDescent="0.3">
      <c r="A461" t="s">
        <v>4</v>
      </c>
      <c r="B461" s="1">
        <v>44486</v>
      </c>
      <c r="C461" t="s">
        <v>34</v>
      </c>
      <c r="D461">
        <v>37.200000000000003</v>
      </c>
      <c r="F461">
        <v>-37.200000000000003</v>
      </c>
      <c r="G461" t="s">
        <v>35</v>
      </c>
      <c r="H461" t="s">
        <v>21</v>
      </c>
      <c r="I461" t="s">
        <v>15</v>
      </c>
      <c r="J461" t="str">
        <f t="shared" si="7"/>
        <v>Oct</v>
      </c>
    </row>
    <row r="462" spans="1:10" hidden="1" x14ac:dyDescent="0.3">
      <c r="A462" t="s">
        <v>9</v>
      </c>
      <c r="B462" s="1">
        <v>44487</v>
      </c>
      <c r="C462" t="s">
        <v>36</v>
      </c>
      <c r="D462">
        <v>30</v>
      </c>
      <c r="F462">
        <v>-30</v>
      </c>
      <c r="G462" t="s">
        <v>37</v>
      </c>
      <c r="H462" t="s">
        <v>29</v>
      </c>
      <c r="I462" t="s">
        <v>15</v>
      </c>
      <c r="J462" t="str">
        <f t="shared" si="7"/>
        <v>Oct</v>
      </c>
    </row>
    <row r="463" spans="1:10" hidden="1" x14ac:dyDescent="0.3">
      <c r="A463" t="s">
        <v>4</v>
      </c>
      <c r="B463" s="1">
        <v>44487</v>
      </c>
      <c r="C463" t="s">
        <v>12</v>
      </c>
      <c r="D463">
        <v>5</v>
      </c>
      <c r="F463">
        <v>-5</v>
      </c>
      <c r="G463" t="s">
        <v>13</v>
      </c>
      <c r="H463" t="s">
        <v>14</v>
      </c>
      <c r="I463" t="s">
        <v>15</v>
      </c>
      <c r="J463" t="str">
        <f t="shared" si="7"/>
        <v>Oct</v>
      </c>
    </row>
    <row r="464" spans="1:10" hidden="1" x14ac:dyDescent="0.3">
      <c r="A464" t="s">
        <v>4</v>
      </c>
      <c r="B464" s="1">
        <v>44488</v>
      </c>
      <c r="C464" t="s">
        <v>12</v>
      </c>
      <c r="D464">
        <v>5</v>
      </c>
      <c r="F464">
        <v>-5</v>
      </c>
      <c r="G464" t="s">
        <v>13</v>
      </c>
      <c r="H464" t="s">
        <v>14</v>
      </c>
      <c r="I464" t="s">
        <v>15</v>
      </c>
      <c r="J464" t="str">
        <f t="shared" si="7"/>
        <v>Oct</v>
      </c>
    </row>
    <row r="465" spans="1:10" hidden="1" x14ac:dyDescent="0.3">
      <c r="A465" t="s">
        <v>9</v>
      </c>
      <c r="B465" s="1">
        <v>44488</v>
      </c>
      <c r="C465" t="s">
        <v>54</v>
      </c>
      <c r="D465">
        <v>75</v>
      </c>
      <c r="F465">
        <v>-75</v>
      </c>
      <c r="G465" t="s">
        <v>39</v>
      </c>
      <c r="H465" t="s">
        <v>40</v>
      </c>
      <c r="I465" t="s">
        <v>15</v>
      </c>
      <c r="J465" t="str">
        <f t="shared" si="7"/>
        <v>Oct</v>
      </c>
    </row>
    <row r="466" spans="1:10" x14ac:dyDescent="0.3">
      <c r="A466" t="s">
        <v>9</v>
      </c>
      <c r="B466" s="1">
        <v>44488</v>
      </c>
      <c r="C466" t="s">
        <v>41</v>
      </c>
      <c r="D466">
        <v>40</v>
      </c>
      <c r="F466">
        <v>-40</v>
      </c>
      <c r="G466" t="s">
        <v>42</v>
      </c>
      <c r="H466" t="s">
        <v>18</v>
      </c>
      <c r="I466" t="s">
        <v>15</v>
      </c>
      <c r="J466" t="str">
        <f t="shared" si="7"/>
        <v>Oct</v>
      </c>
    </row>
    <row r="467" spans="1:10" hidden="1" x14ac:dyDescent="0.3">
      <c r="A467" t="s">
        <v>4</v>
      </c>
      <c r="B467" s="1">
        <v>44489</v>
      </c>
      <c r="C467" t="s">
        <v>43</v>
      </c>
      <c r="D467">
        <v>54.1</v>
      </c>
      <c r="F467">
        <v>-54.1</v>
      </c>
      <c r="G467" t="s">
        <v>44</v>
      </c>
      <c r="H467" t="s">
        <v>29</v>
      </c>
      <c r="I467" t="s">
        <v>15</v>
      </c>
      <c r="J467" t="str">
        <f t="shared" si="7"/>
        <v>Oct</v>
      </c>
    </row>
    <row r="468" spans="1:10" hidden="1" x14ac:dyDescent="0.3">
      <c r="A468" t="s">
        <v>4</v>
      </c>
      <c r="B468" s="1">
        <v>44489</v>
      </c>
      <c r="C468" t="s">
        <v>45</v>
      </c>
      <c r="D468">
        <v>35</v>
      </c>
      <c r="F468">
        <v>-35</v>
      </c>
      <c r="G468" t="s">
        <v>20</v>
      </c>
      <c r="H468" t="s">
        <v>29</v>
      </c>
      <c r="I468" t="s">
        <v>15</v>
      </c>
      <c r="J468" t="str">
        <f t="shared" si="7"/>
        <v>Oct</v>
      </c>
    </row>
    <row r="469" spans="1:10" hidden="1" x14ac:dyDescent="0.3">
      <c r="A469" t="s">
        <v>4</v>
      </c>
      <c r="B469" s="1">
        <v>44489</v>
      </c>
      <c r="C469" t="s">
        <v>12</v>
      </c>
      <c r="D469">
        <v>5</v>
      </c>
      <c r="F469">
        <v>-5</v>
      </c>
      <c r="G469" t="s">
        <v>13</v>
      </c>
      <c r="H469" t="s">
        <v>14</v>
      </c>
      <c r="I469" t="s">
        <v>15</v>
      </c>
      <c r="J469" t="str">
        <f t="shared" si="7"/>
        <v>Oct</v>
      </c>
    </row>
    <row r="470" spans="1:10" hidden="1" x14ac:dyDescent="0.3">
      <c r="A470" t="s">
        <v>4</v>
      </c>
      <c r="B470" s="1">
        <v>44490</v>
      </c>
      <c r="C470" t="s">
        <v>12</v>
      </c>
      <c r="D470">
        <v>5</v>
      </c>
      <c r="F470">
        <v>-5</v>
      </c>
      <c r="G470" t="s">
        <v>13</v>
      </c>
      <c r="H470" t="s">
        <v>14</v>
      </c>
      <c r="I470" t="s">
        <v>15</v>
      </c>
      <c r="J470" t="str">
        <f t="shared" si="7"/>
        <v>Oct</v>
      </c>
    </row>
    <row r="471" spans="1:10" hidden="1" x14ac:dyDescent="0.3">
      <c r="A471" t="s">
        <v>4</v>
      </c>
      <c r="B471" s="1">
        <v>44491</v>
      </c>
      <c r="C471" t="s">
        <v>12</v>
      </c>
      <c r="D471">
        <v>5</v>
      </c>
      <c r="F471">
        <v>-5</v>
      </c>
      <c r="G471" t="s">
        <v>13</v>
      </c>
      <c r="H471" t="s">
        <v>14</v>
      </c>
      <c r="I471" t="s">
        <v>15</v>
      </c>
      <c r="J471" t="str">
        <f t="shared" si="7"/>
        <v>Oct</v>
      </c>
    </row>
    <row r="472" spans="1:10" x14ac:dyDescent="0.3">
      <c r="A472" t="s">
        <v>4</v>
      </c>
      <c r="B472" s="1">
        <v>44491</v>
      </c>
      <c r="C472" t="s">
        <v>22</v>
      </c>
      <c r="D472">
        <v>178.9</v>
      </c>
      <c r="F472">
        <v>-178.9</v>
      </c>
      <c r="G472" t="s">
        <v>23</v>
      </c>
      <c r="H472" t="s">
        <v>18</v>
      </c>
      <c r="I472" t="s">
        <v>15</v>
      </c>
      <c r="J472" t="str">
        <f t="shared" si="7"/>
        <v>Oct</v>
      </c>
    </row>
    <row r="473" spans="1:10" hidden="1" x14ac:dyDescent="0.3">
      <c r="A473" t="s">
        <v>4</v>
      </c>
      <c r="B473" s="1">
        <v>44492</v>
      </c>
      <c r="C473" t="s">
        <v>46</v>
      </c>
      <c r="D473">
        <v>46.2</v>
      </c>
      <c r="F473">
        <v>-46.2</v>
      </c>
      <c r="G473" t="s">
        <v>33</v>
      </c>
      <c r="H473" t="s">
        <v>14</v>
      </c>
      <c r="I473" t="s">
        <v>15</v>
      </c>
      <c r="J473" t="str">
        <f t="shared" si="7"/>
        <v>Oct</v>
      </c>
    </row>
    <row r="474" spans="1:10" hidden="1" x14ac:dyDescent="0.3">
      <c r="A474" t="s">
        <v>4</v>
      </c>
      <c r="B474" s="1">
        <v>44493</v>
      </c>
      <c r="C474" t="s">
        <v>47</v>
      </c>
      <c r="D474">
        <v>21.099999999999998</v>
      </c>
      <c r="F474">
        <v>-21.099999999999998</v>
      </c>
      <c r="G474" t="s">
        <v>33</v>
      </c>
      <c r="H474" t="s">
        <v>14</v>
      </c>
      <c r="I474" t="s">
        <v>15</v>
      </c>
      <c r="J474" t="str">
        <f t="shared" si="7"/>
        <v>Oct</v>
      </c>
    </row>
    <row r="475" spans="1:10" hidden="1" x14ac:dyDescent="0.3">
      <c r="A475" t="s">
        <v>9</v>
      </c>
      <c r="B475" s="1">
        <v>44494</v>
      </c>
      <c r="C475" t="s">
        <v>48</v>
      </c>
      <c r="D475">
        <v>55</v>
      </c>
      <c r="F475">
        <v>-55</v>
      </c>
      <c r="G475" t="s">
        <v>49</v>
      </c>
      <c r="H475" t="s">
        <v>50</v>
      </c>
      <c r="I475" t="s">
        <v>15</v>
      </c>
      <c r="J475" t="str">
        <f t="shared" si="7"/>
        <v>Oct</v>
      </c>
    </row>
    <row r="476" spans="1:10" hidden="1" x14ac:dyDescent="0.3">
      <c r="A476" t="s">
        <v>4</v>
      </c>
      <c r="B476" s="1">
        <v>44494</v>
      </c>
      <c r="C476" t="s">
        <v>26</v>
      </c>
      <c r="D476">
        <v>71.500000000000028</v>
      </c>
      <c r="F476">
        <v>-71.500000000000028</v>
      </c>
      <c r="G476" t="s">
        <v>27</v>
      </c>
      <c r="H476" t="s">
        <v>21</v>
      </c>
      <c r="I476" t="s">
        <v>15</v>
      </c>
      <c r="J476" t="str">
        <f t="shared" si="7"/>
        <v>Oct</v>
      </c>
    </row>
    <row r="477" spans="1:10" hidden="1" x14ac:dyDescent="0.3">
      <c r="A477" t="s">
        <v>4</v>
      </c>
      <c r="B477" s="1">
        <v>44494</v>
      </c>
      <c r="C477" t="s">
        <v>12</v>
      </c>
      <c r="D477">
        <v>5</v>
      </c>
      <c r="F477">
        <v>-5</v>
      </c>
      <c r="G477" t="s">
        <v>13</v>
      </c>
      <c r="H477" t="s">
        <v>14</v>
      </c>
      <c r="I477" t="s">
        <v>15</v>
      </c>
      <c r="J477" t="str">
        <f t="shared" si="7"/>
        <v>Oct</v>
      </c>
    </row>
    <row r="478" spans="1:10" hidden="1" x14ac:dyDescent="0.3">
      <c r="A478" t="s">
        <v>4</v>
      </c>
      <c r="B478" s="1">
        <v>44495</v>
      </c>
      <c r="C478" t="s">
        <v>12</v>
      </c>
      <c r="D478">
        <v>5</v>
      </c>
      <c r="F478">
        <v>-5</v>
      </c>
      <c r="G478" t="s">
        <v>13</v>
      </c>
      <c r="H478" t="s">
        <v>14</v>
      </c>
      <c r="I478" t="s">
        <v>15</v>
      </c>
      <c r="J478" t="str">
        <f t="shared" si="7"/>
        <v>Oct</v>
      </c>
    </row>
    <row r="479" spans="1:10" hidden="1" x14ac:dyDescent="0.3">
      <c r="A479" t="s">
        <v>4</v>
      </c>
      <c r="B479" s="1">
        <v>44496</v>
      </c>
      <c r="C479" t="s">
        <v>12</v>
      </c>
      <c r="D479">
        <v>5</v>
      </c>
      <c r="F479">
        <v>-5</v>
      </c>
      <c r="G479" t="s">
        <v>13</v>
      </c>
      <c r="H479" t="s">
        <v>14</v>
      </c>
      <c r="I479" t="s">
        <v>15</v>
      </c>
      <c r="J479" t="str">
        <f t="shared" si="7"/>
        <v>Oct</v>
      </c>
    </row>
    <row r="480" spans="1:10" hidden="1" x14ac:dyDescent="0.3">
      <c r="A480" t="s">
        <v>4</v>
      </c>
      <c r="B480" s="1">
        <v>44497</v>
      </c>
      <c r="C480" t="s">
        <v>12</v>
      </c>
      <c r="D480">
        <v>5</v>
      </c>
      <c r="F480">
        <v>-5</v>
      </c>
      <c r="G480" t="s">
        <v>13</v>
      </c>
      <c r="H480" t="s">
        <v>14</v>
      </c>
      <c r="I480" t="s">
        <v>15</v>
      </c>
      <c r="J480" t="str">
        <f t="shared" si="7"/>
        <v>Oct</v>
      </c>
    </row>
    <row r="481" spans="1:10" hidden="1" x14ac:dyDescent="0.3">
      <c r="A481" t="s">
        <v>4</v>
      </c>
      <c r="B481" s="1">
        <v>44498</v>
      </c>
      <c r="C481" t="s">
        <v>12</v>
      </c>
      <c r="D481">
        <v>5</v>
      </c>
      <c r="F481">
        <v>-5</v>
      </c>
      <c r="G481" t="s">
        <v>13</v>
      </c>
      <c r="H481" t="s">
        <v>14</v>
      </c>
      <c r="I481" t="s">
        <v>15</v>
      </c>
      <c r="J481" t="str">
        <f t="shared" si="7"/>
        <v>Oct</v>
      </c>
    </row>
    <row r="482" spans="1:10" x14ac:dyDescent="0.3">
      <c r="A482" t="s">
        <v>4</v>
      </c>
      <c r="B482" s="1">
        <v>44498</v>
      </c>
      <c r="C482" t="s">
        <v>22</v>
      </c>
      <c r="D482">
        <v>189</v>
      </c>
      <c r="F482">
        <v>-189</v>
      </c>
      <c r="G482" t="s">
        <v>23</v>
      </c>
      <c r="H482" t="s">
        <v>18</v>
      </c>
      <c r="I482" t="s">
        <v>15</v>
      </c>
      <c r="J482" t="str">
        <f t="shared" si="7"/>
        <v>Oct</v>
      </c>
    </row>
    <row r="483" spans="1:10" hidden="1" x14ac:dyDescent="0.3">
      <c r="A483" t="s">
        <v>4</v>
      </c>
      <c r="B483" s="1">
        <v>44499</v>
      </c>
      <c r="C483" t="s">
        <v>51</v>
      </c>
      <c r="D483">
        <v>133.80000000000001</v>
      </c>
      <c r="F483">
        <v>-133.80000000000001</v>
      </c>
      <c r="G483" t="s">
        <v>31</v>
      </c>
      <c r="H483" t="s">
        <v>29</v>
      </c>
      <c r="I483" t="s">
        <v>15</v>
      </c>
      <c r="J483" t="str">
        <f t="shared" si="7"/>
        <v>Oct</v>
      </c>
    </row>
    <row r="484" spans="1:10" hidden="1" x14ac:dyDescent="0.3">
      <c r="A484" t="s">
        <v>4</v>
      </c>
      <c r="B484" s="1">
        <v>44499</v>
      </c>
      <c r="C484" t="s">
        <v>52</v>
      </c>
      <c r="D484">
        <v>184.39999999999998</v>
      </c>
      <c r="F484">
        <v>-184.39999999999998</v>
      </c>
      <c r="G484" t="s">
        <v>20</v>
      </c>
      <c r="H484" t="s">
        <v>29</v>
      </c>
      <c r="I484" t="s">
        <v>15</v>
      </c>
      <c r="J484" t="str">
        <f t="shared" si="7"/>
        <v>Oct</v>
      </c>
    </row>
    <row r="485" spans="1:10" hidden="1" x14ac:dyDescent="0.3">
      <c r="A485" t="s">
        <v>4</v>
      </c>
      <c r="B485" s="1">
        <v>44500</v>
      </c>
      <c r="C485" t="s">
        <v>30</v>
      </c>
      <c r="D485">
        <v>154.49999999999997</v>
      </c>
      <c r="F485">
        <v>-154.49999999999997</v>
      </c>
      <c r="G485" t="s">
        <v>31</v>
      </c>
      <c r="H485" t="s">
        <v>29</v>
      </c>
      <c r="I485" t="s">
        <v>15</v>
      </c>
      <c r="J485" t="str">
        <f t="shared" si="7"/>
        <v>Oct</v>
      </c>
    </row>
    <row r="486" spans="1:10" hidden="1" x14ac:dyDescent="0.3">
      <c r="A486" t="s">
        <v>4</v>
      </c>
      <c r="B486" s="1">
        <v>44500</v>
      </c>
      <c r="C486" t="s">
        <v>34</v>
      </c>
      <c r="D486">
        <v>32.1</v>
      </c>
      <c r="F486">
        <v>-32.1</v>
      </c>
      <c r="G486" t="s">
        <v>35</v>
      </c>
      <c r="H486" t="s">
        <v>21</v>
      </c>
      <c r="I486" t="s">
        <v>15</v>
      </c>
      <c r="J486" t="str">
        <f t="shared" si="7"/>
        <v>Oct</v>
      </c>
    </row>
    <row r="487" spans="1:10" hidden="1" x14ac:dyDescent="0.3">
      <c r="A487" t="s">
        <v>4</v>
      </c>
      <c r="B487" s="1">
        <v>44500</v>
      </c>
      <c r="C487" t="s">
        <v>56</v>
      </c>
      <c r="D487">
        <v>15</v>
      </c>
      <c r="F487">
        <v>-15</v>
      </c>
      <c r="G487" t="s">
        <v>33</v>
      </c>
      <c r="H487" t="s">
        <v>14</v>
      </c>
      <c r="I487" t="s">
        <v>15</v>
      </c>
      <c r="J487" t="str">
        <f t="shared" si="7"/>
        <v>Oct</v>
      </c>
    </row>
    <row r="488" spans="1:10" hidden="1" x14ac:dyDescent="0.3">
      <c r="A488" t="s">
        <v>4</v>
      </c>
      <c r="B488" s="1">
        <v>44501</v>
      </c>
      <c r="C488" t="s">
        <v>12</v>
      </c>
      <c r="D488">
        <v>5</v>
      </c>
      <c r="F488">
        <v>-5</v>
      </c>
      <c r="G488" t="s">
        <v>13</v>
      </c>
      <c r="H488" t="s">
        <v>14</v>
      </c>
      <c r="I488" t="s">
        <v>15</v>
      </c>
      <c r="J488" t="str">
        <f t="shared" si="7"/>
        <v>Nov</v>
      </c>
    </row>
    <row r="489" spans="1:10" hidden="1" x14ac:dyDescent="0.3">
      <c r="A489" t="s">
        <v>4</v>
      </c>
      <c r="B489" s="1">
        <v>44503</v>
      </c>
      <c r="C489" t="s">
        <v>12</v>
      </c>
      <c r="D489">
        <v>5</v>
      </c>
      <c r="F489">
        <v>-5</v>
      </c>
      <c r="G489" t="s">
        <v>13</v>
      </c>
      <c r="H489" t="s">
        <v>14</v>
      </c>
      <c r="I489" t="s">
        <v>15</v>
      </c>
      <c r="J489" t="str">
        <f t="shared" si="7"/>
        <v>Nov</v>
      </c>
    </row>
    <row r="490" spans="1:10" hidden="1" x14ac:dyDescent="0.3">
      <c r="A490" t="s">
        <v>9</v>
      </c>
      <c r="B490" s="1">
        <v>44503</v>
      </c>
      <c r="C490" t="s">
        <v>69</v>
      </c>
      <c r="D490" t="s">
        <v>71</v>
      </c>
      <c r="E490">
        <v>4000</v>
      </c>
      <c r="F490">
        <v>4000</v>
      </c>
      <c r="G490" t="s">
        <v>10</v>
      </c>
      <c r="H490" t="s">
        <v>10</v>
      </c>
      <c r="I490" t="s">
        <v>11</v>
      </c>
      <c r="J490" t="str">
        <f t="shared" si="7"/>
        <v>Nov</v>
      </c>
    </row>
    <row r="491" spans="1:10" hidden="1" x14ac:dyDescent="0.3">
      <c r="A491" t="s">
        <v>4</v>
      </c>
      <c r="B491" s="1">
        <v>44504</v>
      </c>
      <c r="C491" t="s">
        <v>12</v>
      </c>
      <c r="D491">
        <v>5</v>
      </c>
      <c r="F491">
        <v>-5</v>
      </c>
      <c r="G491" t="s">
        <v>13</v>
      </c>
      <c r="H491" t="s">
        <v>14</v>
      </c>
      <c r="I491" t="s">
        <v>15</v>
      </c>
      <c r="J491" t="str">
        <f t="shared" si="7"/>
        <v>Nov</v>
      </c>
    </row>
    <row r="492" spans="1:10" x14ac:dyDescent="0.3">
      <c r="A492" t="s">
        <v>9</v>
      </c>
      <c r="B492" s="1">
        <v>44506</v>
      </c>
      <c r="C492" t="s">
        <v>16</v>
      </c>
      <c r="D492">
        <v>927</v>
      </c>
      <c r="F492">
        <v>-927</v>
      </c>
      <c r="G492" t="s">
        <v>17</v>
      </c>
      <c r="H492" t="s">
        <v>18</v>
      </c>
      <c r="I492" t="s">
        <v>15</v>
      </c>
      <c r="J492" t="str">
        <f t="shared" si="7"/>
        <v>Nov</v>
      </c>
    </row>
    <row r="493" spans="1:10" hidden="1" x14ac:dyDescent="0.3">
      <c r="A493" t="s">
        <v>9</v>
      </c>
      <c r="B493" s="1">
        <v>44506</v>
      </c>
      <c r="C493" t="s">
        <v>19</v>
      </c>
      <c r="D493">
        <v>150</v>
      </c>
      <c r="F493">
        <v>-150</v>
      </c>
      <c r="G493" t="s">
        <v>20</v>
      </c>
      <c r="H493" t="s">
        <v>21</v>
      </c>
      <c r="I493" t="s">
        <v>15</v>
      </c>
      <c r="J493" t="str">
        <f t="shared" si="7"/>
        <v>Nov</v>
      </c>
    </row>
    <row r="494" spans="1:10" hidden="1" x14ac:dyDescent="0.3">
      <c r="A494" t="s">
        <v>4</v>
      </c>
      <c r="B494" s="1">
        <v>44506</v>
      </c>
      <c r="C494" t="s">
        <v>12</v>
      </c>
      <c r="D494">
        <v>5</v>
      </c>
      <c r="F494">
        <v>-5</v>
      </c>
      <c r="G494" t="s">
        <v>13</v>
      </c>
      <c r="H494" t="s">
        <v>14</v>
      </c>
      <c r="I494" t="s">
        <v>15</v>
      </c>
      <c r="J494" t="str">
        <f t="shared" si="7"/>
        <v>Nov</v>
      </c>
    </row>
    <row r="495" spans="1:10" hidden="1" x14ac:dyDescent="0.3">
      <c r="A495" t="s">
        <v>4</v>
      </c>
      <c r="B495" s="1">
        <v>44506</v>
      </c>
      <c r="C495" t="s">
        <v>12</v>
      </c>
      <c r="D495">
        <v>5</v>
      </c>
      <c r="F495">
        <v>-5</v>
      </c>
      <c r="G495" t="s">
        <v>13</v>
      </c>
      <c r="H495" t="s">
        <v>14</v>
      </c>
      <c r="I495" t="s">
        <v>15</v>
      </c>
      <c r="J495" t="str">
        <f t="shared" si="7"/>
        <v>Nov</v>
      </c>
    </row>
    <row r="496" spans="1:10" hidden="1" x14ac:dyDescent="0.3">
      <c r="A496" t="s">
        <v>4</v>
      </c>
      <c r="B496" s="1">
        <v>44507</v>
      </c>
      <c r="C496" t="s">
        <v>12</v>
      </c>
      <c r="D496">
        <v>5</v>
      </c>
      <c r="F496">
        <v>-5</v>
      </c>
      <c r="G496" t="s">
        <v>13</v>
      </c>
      <c r="H496" t="s">
        <v>14</v>
      </c>
      <c r="I496" t="s">
        <v>15</v>
      </c>
      <c r="J496" t="str">
        <f t="shared" si="7"/>
        <v>Nov</v>
      </c>
    </row>
    <row r="497" spans="1:10" hidden="1" x14ac:dyDescent="0.3">
      <c r="A497" t="s">
        <v>4</v>
      </c>
      <c r="B497" s="1">
        <v>44508</v>
      </c>
      <c r="C497" t="s">
        <v>12</v>
      </c>
      <c r="D497">
        <v>5</v>
      </c>
      <c r="F497">
        <v>-5</v>
      </c>
      <c r="G497" t="s">
        <v>13</v>
      </c>
      <c r="H497" t="s">
        <v>14</v>
      </c>
      <c r="I497" t="s">
        <v>15</v>
      </c>
      <c r="J497" t="str">
        <f t="shared" si="7"/>
        <v>Nov</v>
      </c>
    </row>
    <row r="498" spans="1:10" x14ac:dyDescent="0.3">
      <c r="A498" t="s">
        <v>4</v>
      </c>
      <c r="B498" s="1">
        <v>44508</v>
      </c>
      <c r="C498" t="s">
        <v>22</v>
      </c>
      <c r="D498">
        <v>160</v>
      </c>
      <c r="F498">
        <v>-160</v>
      </c>
      <c r="G498" t="s">
        <v>23</v>
      </c>
      <c r="H498" t="s">
        <v>18</v>
      </c>
      <c r="I498" t="s">
        <v>15</v>
      </c>
      <c r="J498" t="str">
        <f t="shared" si="7"/>
        <v>Nov</v>
      </c>
    </row>
    <row r="499" spans="1:10" x14ac:dyDescent="0.3">
      <c r="A499" t="s">
        <v>9</v>
      </c>
      <c r="B499" s="1">
        <v>44511</v>
      </c>
      <c r="C499" t="s">
        <v>24</v>
      </c>
      <c r="D499">
        <v>49</v>
      </c>
      <c r="F499">
        <v>-49</v>
      </c>
      <c r="G499" t="s">
        <v>25</v>
      </c>
      <c r="H499" t="s">
        <v>18</v>
      </c>
      <c r="I499" t="s">
        <v>15</v>
      </c>
      <c r="J499" t="str">
        <f t="shared" si="7"/>
        <v>Nov</v>
      </c>
    </row>
    <row r="500" spans="1:10" hidden="1" x14ac:dyDescent="0.3">
      <c r="A500" t="s">
        <v>4</v>
      </c>
      <c r="B500" s="1">
        <v>44511</v>
      </c>
      <c r="C500" t="s">
        <v>12</v>
      </c>
      <c r="D500">
        <v>5</v>
      </c>
      <c r="F500">
        <v>-5</v>
      </c>
      <c r="G500" t="s">
        <v>13</v>
      </c>
      <c r="H500" t="s">
        <v>14</v>
      </c>
      <c r="I500" t="s">
        <v>15</v>
      </c>
      <c r="J500" t="str">
        <f t="shared" si="7"/>
        <v>Nov</v>
      </c>
    </row>
    <row r="501" spans="1:10" hidden="1" x14ac:dyDescent="0.3">
      <c r="A501" t="s">
        <v>4</v>
      </c>
      <c r="B501" s="1">
        <v>44512</v>
      </c>
      <c r="C501" t="s">
        <v>12</v>
      </c>
      <c r="D501">
        <v>5</v>
      </c>
      <c r="F501">
        <v>-5</v>
      </c>
      <c r="G501" t="s">
        <v>13</v>
      </c>
      <c r="H501" t="s">
        <v>14</v>
      </c>
      <c r="I501" t="s">
        <v>15</v>
      </c>
      <c r="J501" t="str">
        <f t="shared" si="7"/>
        <v>Nov</v>
      </c>
    </row>
    <row r="502" spans="1:10" hidden="1" x14ac:dyDescent="0.3">
      <c r="A502" t="s">
        <v>4</v>
      </c>
      <c r="B502" s="1">
        <v>44513</v>
      </c>
      <c r="C502" t="s">
        <v>26</v>
      </c>
      <c r="D502">
        <v>94</v>
      </c>
      <c r="F502">
        <v>-94</v>
      </c>
      <c r="G502" t="s">
        <v>27</v>
      </c>
      <c r="H502" t="s">
        <v>21</v>
      </c>
      <c r="I502" t="s">
        <v>15</v>
      </c>
      <c r="J502" t="str">
        <f t="shared" si="7"/>
        <v>Nov</v>
      </c>
    </row>
    <row r="503" spans="1:10" hidden="1" x14ac:dyDescent="0.3">
      <c r="A503" t="s">
        <v>4</v>
      </c>
      <c r="B503" s="1">
        <v>44513</v>
      </c>
      <c r="C503" t="s">
        <v>12</v>
      </c>
      <c r="D503">
        <v>5</v>
      </c>
      <c r="F503">
        <v>-5</v>
      </c>
      <c r="G503" t="s">
        <v>13</v>
      </c>
      <c r="H503" t="s">
        <v>14</v>
      </c>
      <c r="I503" t="s">
        <v>15</v>
      </c>
      <c r="J503" t="str">
        <f t="shared" si="7"/>
        <v>Nov</v>
      </c>
    </row>
    <row r="504" spans="1:10" hidden="1" x14ac:dyDescent="0.3">
      <c r="A504" t="s">
        <v>4</v>
      </c>
      <c r="B504" s="1">
        <v>44514</v>
      </c>
      <c r="C504" t="s">
        <v>12</v>
      </c>
      <c r="D504">
        <v>5</v>
      </c>
      <c r="F504">
        <v>-5</v>
      </c>
      <c r="G504" t="s">
        <v>13</v>
      </c>
      <c r="H504" t="s">
        <v>14</v>
      </c>
      <c r="I504" t="s">
        <v>15</v>
      </c>
      <c r="J504" t="str">
        <f t="shared" si="7"/>
        <v>Nov</v>
      </c>
    </row>
    <row r="505" spans="1:10" x14ac:dyDescent="0.3">
      <c r="A505" t="s">
        <v>4</v>
      </c>
      <c r="B505" s="1">
        <v>44515</v>
      </c>
      <c r="C505" t="s">
        <v>22</v>
      </c>
      <c r="D505">
        <v>133</v>
      </c>
      <c r="F505">
        <v>-133</v>
      </c>
      <c r="G505" t="s">
        <v>23</v>
      </c>
      <c r="H505" t="s">
        <v>18</v>
      </c>
      <c r="I505" t="s">
        <v>15</v>
      </c>
      <c r="J505" t="str">
        <f t="shared" si="7"/>
        <v>Nov</v>
      </c>
    </row>
    <row r="506" spans="1:10" hidden="1" x14ac:dyDescent="0.3">
      <c r="A506" t="s">
        <v>4</v>
      </c>
      <c r="B506" s="1">
        <v>44515</v>
      </c>
      <c r="C506" t="s">
        <v>12</v>
      </c>
      <c r="D506">
        <v>5</v>
      </c>
      <c r="F506">
        <v>-5</v>
      </c>
      <c r="G506" t="s">
        <v>13</v>
      </c>
      <c r="H506" t="s">
        <v>14</v>
      </c>
      <c r="I506" t="s">
        <v>15</v>
      </c>
      <c r="J506" t="str">
        <f t="shared" si="7"/>
        <v>Nov</v>
      </c>
    </row>
    <row r="507" spans="1:10" hidden="1" x14ac:dyDescent="0.3">
      <c r="A507" t="s">
        <v>4</v>
      </c>
      <c r="B507" s="1">
        <v>44516</v>
      </c>
      <c r="C507" t="s">
        <v>12</v>
      </c>
      <c r="D507">
        <v>5</v>
      </c>
      <c r="F507">
        <v>-5</v>
      </c>
      <c r="G507" t="s">
        <v>13</v>
      </c>
      <c r="H507" t="s">
        <v>14</v>
      </c>
      <c r="I507" t="s">
        <v>15</v>
      </c>
      <c r="J507" t="str">
        <f t="shared" si="7"/>
        <v>Nov</v>
      </c>
    </row>
    <row r="508" spans="1:10" hidden="1" x14ac:dyDescent="0.3">
      <c r="A508" t="s">
        <v>4</v>
      </c>
      <c r="B508" s="1">
        <v>44516</v>
      </c>
      <c r="C508" t="s">
        <v>28</v>
      </c>
      <c r="D508">
        <v>36</v>
      </c>
      <c r="F508">
        <v>-36</v>
      </c>
      <c r="G508" t="s">
        <v>20</v>
      </c>
      <c r="H508" t="s">
        <v>29</v>
      </c>
      <c r="I508" t="s">
        <v>15</v>
      </c>
      <c r="J508" t="str">
        <f t="shared" si="7"/>
        <v>Nov</v>
      </c>
    </row>
    <row r="509" spans="1:10" hidden="1" x14ac:dyDescent="0.3">
      <c r="A509" t="s">
        <v>4</v>
      </c>
      <c r="B509" s="1">
        <v>44516</v>
      </c>
      <c r="C509" t="s">
        <v>30</v>
      </c>
      <c r="D509">
        <v>74</v>
      </c>
      <c r="F509">
        <v>-74</v>
      </c>
      <c r="G509" t="s">
        <v>31</v>
      </c>
      <c r="H509" t="s">
        <v>29</v>
      </c>
      <c r="I509" t="s">
        <v>15</v>
      </c>
      <c r="J509" t="str">
        <f t="shared" si="7"/>
        <v>Nov</v>
      </c>
    </row>
    <row r="510" spans="1:10" hidden="1" x14ac:dyDescent="0.3">
      <c r="A510" t="s">
        <v>4</v>
      </c>
      <c r="B510" s="1">
        <v>44516</v>
      </c>
      <c r="C510" t="s">
        <v>32</v>
      </c>
      <c r="D510">
        <v>72</v>
      </c>
      <c r="F510">
        <v>-72</v>
      </c>
      <c r="G510" t="s">
        <v>33</v>
      </c>
      <c r="H510" t="s">
        <v>14</v>
      </c>
      <c r="I510" t="s">
        <v>15</v>
      </c>
      <c r="J510" t="str">
        <f t="shared" si="7"/>
        <v>Nov</v>
      </c>
    </row>
    <row r="511" spans="1:10" hidden="1" x14ac:dyDescent="0.3">
      <c r="A511" t="s">
        <v>4</v>
      </c>
      <c r="B511" s="1">
        <v>44517</v>
      </c>
      <c r="C511" t="s">
        <v>34</v>
      </c>
      <c r="D511">
        <v>28</v>
      </c>
      <c r="F511">
        <v>-28</v>
      </c>
      <c r="G511" t="s">
        <v>35</v>
      </c>
      <c r="H511" t="s">
        <v>21</v>
      </c>
      <c r="I511" t="s">
        <v>15</v>
      </c>
      <c r="J511" t="str">
        <f t="shared" si="7"/>
        <v>Nov</v>
      </c>
    </row>
    <row r="512" spans="1:10" hidden="1" x14ac:dyDescent="0.3">
      <c r="A512" t="s">
        <v>9</v>
      </c>
      <c r="B512" s="1">
        <v>44518</v>
      </c>
      <c r="C512" t="s">
        <v>36</v>
      </c>
      <c r="D512">
        <v>30</v>
      </c>
      <c r="F512">
        <v>-30</v>
      </c>
      <c r="G512" t="s">
        <v>37</v>
      </c>
      <c r="H512" t="s">
        <v>29</v>
      </c>
      <c r="I512" t="s">
        <v>15</v>
      </c>
      <c r="J512" t="str">
        <f t="shared" si="7"/>
        <v>Nov</v>
      </c>
    </row>
    <row r="513" spans="1:10" hidden="1" x14ac:dyDescent="0.3">
      <c r="A513" t="s">
        <v>4</v>
      </c>
      <c r="B513" s="1">
        <v>44518</v>
      </c>
      <c r="C513" t="s">
        <v>12</v>
      </c>
      <c r="D513">
        <v>5</v>
      </c>
      <c r="F513">
        <v>-5</v>
      </c>
      <c r="G513" t="s">
        <v>13</v>
      </c>
      <c r="H513" t="s">
        <v>14</v>
      </c>
      <c r="I513" t="s">
        <v>15</v>
      </c>
      <c r="J513" t="str">
        <f t="shared" si="7"/>
        <v>Nov</v>
      </c>
    </row>
    <row r="514" spans="1:10" hidden="1" x14ac:dyDescent="0.3">
      <c r="A514" t="s">
        <v>4</v>
      </c>
      <c r="B514" s="1">
        <v>44519</v>
      </c>
      <c r="C514" t="s">
        <v>12</v>
      </c>
      <c r="D514">
        <v>5</v>
      </c>
      <c r="F514">
        <v>-5</v>
      </c>
      <c r="G514" t="s">
        <v>13</v>
      </c>
      <c r="H514" t="s">
        <v>14</v>
      </c>
      <c r="I514" t="s">
        <v>15</v>
      </c>
      <c r="J514" t="str">
        <f t="shared" si="7"/>
        <v>Nov</v>
      </c>
    </row>
    <row r="515" spans="1:10" x14ac:dyDescent="0.3">
      <c r="A515" t="s">
        <v>9</v>
      </c>
      <c r="B515" s="1">
        <v>44519</v>
      </c>
      <c r="C515" t="s">
        <v>41</v>
      </c>
      <c r="D515">
        <v>40</v>
      </c>
      <c r="F515">
        <v>-40</v>
      </c>
      <c r="G515" t="s">
        <v>42</v>
      </c>
      <c r="H515" t="s">
        <v>18</v>
      </c>
      <c r="I515" t="s">
        <v>15</v>
      </c>
      <c r="J515" t="str">
        <f t="shared" ref="J515:J564" si="8">TEXT(B515,"mmm")</f>
        <v>Nov</v>
      </c>
    </row>
    <row r="516" spans="1:10" hidden="1" x14ac:dyDescent="0.3">
      <c r="A516" t="s">
        <v>4</v>
      </c>
      <c r="B516" s="1">
        <v>44520</v>
      </c>
      <c r="C516" t="s">
        <v>45</v>
      </c>
      <c r="D516">
        <v>35</v>
      </c>
      <c r="F516">
        <v>-35</v>
      </c>
      <c r="G516" t="s">
        <v>20</v>
      </c>
      <c r="H516" t="s">
        <v>29</v>
      </c>
      <c r="I516" t="s">
        <v>15</v>
      </c>
      <c r="J516" t="str">
        <f t="shared" si="8"/>
        <v>Nov</v>
      </c>
    </row>
    <row r="517" spans="1:10" hidden="1" x14ac:dyDescent="0.3">
      <c r="A517" t="s">
        <v>4</v>
      </c>
      <c r="B517" s="1">
        <v>44520</v>
      </c>
      <c r="C517" t="s">
        <v>12</v>
      </c>
      <c r="D517">
        <v>5</v>
      </c>
      <c r="F517">
        <v>-5</v>
      </c>
      <c r="G517" t="s">
        <v>13</v>
      </c>
      <c r="H517" t="s">
        <v>14</v>
      </c>
      <c r="I517" t="s">
        <v>15</v>
      </c>
      <c r="J517" t="str">
        <f t="shared" si="8"/>
        <v>Nov</v>
      </c>
    </row>
    <row r="518" spans="1:10" hidden="1" x14ac:dyDescent="0.3">
      <c r="A518" t="s">
        <v>4</v>
      </c>
      <c r="B518" s="1">
        <v>44521</v>
      </c>
      <c r="C518" t="s">
        <v>12</v>
      </c>
      <c r="D518">
        <v>5</v>
      </c>
      <c r="F518">
        <v>-5</v>
      </c>
      <c r="G518" t="s">
        <v>13</v>
      </c>
      <c r="H518" t="s">
        <v>14</v>
      </c>
      <c r="I518" t="s">
        <v>15</v>
      </c>
      <c r="J518" t="str">
        <f t="shared" si="8"/>
        <v>Nov</v>
      </c>
    </row>
    <row r="519" spans="1:10" hidden="1" x14ac:dyDescent="0.3">
      <c r="A519" t="s">
        <v>4</v>
      </c>
      <c r="B519" s="1">
        <v>44522</v>
      </c>
      <c r="C519" t="s">
        <v>12</v>
      </c>
      <c r="D519">
        <v>5</v>
      </c>
      <c r="F519">
        <v>-5</v>
      </c>
      <c r="G519" t="s">
        <v>13</v>
      </c>
      <c r="H519" t="s">
        <v>14</v>
      </c>
      <c r="I519" t="s">
        <v>15</v>
      </c>
      <c r="J519" t="str">
        <f t="shared" si="8"/>
        <v>Nov</v>
      </c>
    </row>
    <row r="520" spans="1:10" x14ac:dyDescent="0.3">
      <c r="A520" t="s">
        <v>4</v>
      </c>
      <c r="B520" s="1">
        <v>44522</v>
      </c>
      <c r="C520" t="s">
        <v>22</v>
      </c>
      <c r="D520">
        <v>214</v>
      </c>
      <c r="F520">
        <v>-214</v>
      </c>
      <c r="G520" t="s">
        <v>23</v>
      </c>
      <c r="H520" t="s">
        <v>18</v>
      </c>
      <c r="I520" t="s">
        <v>15</v>
      </c>
      <c r="J520" t="str">
        <f t="shared" si="8"/>
        <v>Nov</v>
      </c>
    </row>
    <row r="521" spans="1:10" hidden="1" x14ac:dyDescent="0.3">
      <c r="A521" t="s">
        <v>4</v>
      </c>
      <c r="B521" s="1">
        <v>44523</v>
      </c>
      <c r="C521" t="s">
        <v>46</v>
      </c>
      <c r="D521">
        <v>59</v>
      </c>
      <c r="F521">
        <v>-59</v>
      </c>
      <c r="G521" t="s">
        <v>33</v>
      </c>
      <c r="H521" t="s">
        <v>14</v>
      </c>
      <c r="I521" t="s">
        <v>15</v>
      </c>
      <c r="J521" t="str">
        <f t="shared" si="8"/>
        <v>Nov</v>
      </c>
    </row>
    <row r="522" spans="1:10" hidden="1" x14ac:dyDescent="0.3">
      <c r="A522" t="s">
        <v>4</v>
      </c>
      <c r="B522" s="1">
        <v>44524</v>
      </c>
      <c r="C522" t="s">
        <v>47</v>
      </c>
      <c r="D522">
        <v>13</v>
      </c>
      <c r="F522">
        <v>-13</v>
      </c>
      <c r="G522" t="s">
        <v>33</v>
      </c>
      <c r="H522" t="s">
        <v>14</v>
      </c>
      <c r="I522" t="s">
        <v>15</v>
      </c>
      <c r="J522" t="str">
        <f t="shared" si="8"/>
        <v>Nov</v>
      </c>
    </row>
    <row r="523" spans="1:10" hidden="1" x14ac:dyDescent="0.3">
      <c r="A523" t="s">
        <v>9</v>
      </c>
      <c r="B523" s="1">
        <v>44525</v>
      </c>
      <c r="C523" t="s">
        <v>48</v>
      </c>
      <c r="D523">
        <v>55</v>
      </c>
      <c r="F523">
        <v>-55</v>
      </c>
      <c r="G523" t="s">
        <v>49</v>
      </c>
      <c r="H523" t="s">
        <v>50</v>
      </c>
      <c r="I523" t="s">
        <v>15</v>
      </c>
      <c r="J523" t="str">
        <f t="shared" si="8"/>
        <v>Nov</v>
      </c>
    </row>
    <row r="524" spans="1:10" hidden="1" x14ac:dyDescent="0.3">
      <c r="A524" t="s">
        <v>4</v>
      </c>
      <c r="B524" s="1">
        <v>44525</v>
      </c>
      <c r="C524" t="s">
        <v>26</v>
      </c>
      <c r="D524">
        <v>69</v>
      </c>
      <c r="F524">
        <v>-69</v>
      </c>
      <c r="G524" t="s">
        <v>27</v>
      </c>
      <c r="H524" t="s">
        <v>21</v>
      </c>
      <c r="I524" t="s">
        <v>15</v>
      </c>
      <c r="J524" t="str">
        <f t="shared" si="8"/>
        <v>Nov</v>
      </c>
    </row>
    <row r="525" spans="1:10" hidden="1" x14ac:dyDescent="0.3">
      <c r="A525" t="s">
        <v>4</v>
      </c>
      <c r="B525" s="1">
        <v>44525</v>
      </c>
      <c r="C525" t="s">
        <v>12</v>
      </c>
      <c r="D525">
        <v>5</v>
      </c>
      <c r="F525">
        <v>-5</v>
      </c>
      <c r="G525" t="s">
        <v>13</v>
      </c>
      <c r="H525" t="s">
        <v>14</v>
      </c>
      <c r="I525" t="s">
        <v>15</v>
      </c>
      <c r="J525" t="str">
        <f t="shared" si="8"/>
        <v>Nov</v>
      </c>
    </row>
    <row r="526" spans="1:10" hidden="1" x14ac:dyDescent="0.3">
      <c r="A526" t="s">
        <v>4</v>
      </c>
      <c r="B526" s="1">
        <v>44526</v>
      </c>
      <c r="C526" t="s">
        <v>12</v>
      </c>
      <c r="D526">
        <v>5</v>
      </c>
      <c r="F526">
        <v>-5</v>
      </c>
      <c r="G526" t="s">
        <v>13</v>
      </c>
      <c r="H526" t="s">
        <v>14</v>
      </c>
      <c r="I526" t="s">
        <v>15</v>
      </c>
      <c r="J526" t="str">
        <f t="shared" si="8"/>
        <v>Nov</v>
      </c>
    </row>
    <row r="527" spans="1:10" hidden="1" x14ac:dyDescent="0.3">
      <c r="A527" t="s">
        <v>4</v>
      </c>
      <c r="B527" s="1">
        <v>44527</v>
      </c>
      <c r="C527" t="s">
        <v>12</v>
      </c>
      <c r="D527">
        <v>5</v>
      </c>
      <c r="F527">
        <v>-5</v>
      </c>
      <c r="G527" t="s">
        <v>13</v>
      </c>
      <c r="H527" t="s">
        <v>14</v>
      </c>
      <c r="I527" t="s">
        <v>15</v>
      </c>
      <c r="J527" t="str">
        <f t="shared" si="8"/>
        <v>Nov</v>
      </c>
    </row>
    <row r="528" spans="1:10" hidden="1" x14ac:dyDescent="0.3">
      <c r="A528" t="s">
        <v>4</v>
      </c>
      <c r="B528" s="1">
        <v>44528</v>
      </c>
      <c r="C528" t="s">
        <v>12</v>
      </c>
      <c r="D528">
        <v>5</v>
      </c>
      <c r="F528">
        <v>-5</v>
      </c>
      <c r="G528" t="s">
        <v>13</v>
      </c>
      <c r="H528" t="s">
        <v>14</v>
      </c>
      <c r="I528" t="s">
        <v>15</v>
      </c>
      <c r="J528" t="str">
        <f t="shared" si="8"/>
        <v>Nov</v>
      </c>
    </row>
    <row r="529" spans="1:10" hidden="1" x14ac:dyDescent="0.3">
      <c r="A529" t="s">
        <v>4</v>
      </c>
      <c r="B529" s="1">
        <v>44529</v>
      </c>
      <c r="C529" t="s">
        <v>12</v>
      </c>
      <c r="D529">
        <v>5</v>
      </c>
      <c r="F529">
        <v>-5</v>
      </c>
      <c r="G529" t="s">
        <v>13</v>
      </c>
      <c r="H529" t="s">
        <v>14</v>
      </c>
      <c r="I529" t="s">
        <v>15</v>
      </c>
      <c r="J529" t="str">
        <f t="shared" si="8"/>
        <v>Nov</v>
      </c>
    </row>
    <row r="530" spans="1:10" x14ac:dyDescent="0.3">
      <c r="A530" t="s">
        <v>4</v>
      </c>
      <c r="B530" s="1">
        <v>44529</v>
      </c>
      <c r="C530" t="s">
        <v>22</v>
      </c>
      <c r="D530">
        <v>210</v>
      </c>
      <c r="F530">
        <v>-210</v>
      </c>
      <c r="G530" t="s">
        <v>23</v>
      </c>
      <c r="H530" t="s">
        <v>18</v>
      </c>
      <c r="I530" t="s">
        <v>15</v>
      </c>
      <c r="J530" t="str">
        <f t="shared" si="8"/>
        <v>Nov</v>
      </c>
    </row>
    <row r="531" spans="1:10" hidden="1" x14ac:dyDescent="0.3">
      <c r="A531" t="s">
        <v>4</v>
      </c>
      <c r="B531" s="1">
        <v>44530</v>
      </c>
      <c r="C531" t="s">
        <v>30</v>
      </c>
      <c r="D531">
        <v>239</v>
      </c>
      <c r="F531">
        <v>-239</v>
      </c>
      <c r="G531" t="s">
        <v>31</v>
      </c>
      <c r="H531" t="s">
        <v>29</v>
      </c>
      <c r="I531" t="s">
        <v>15</v>
      </c>
      <c r="J531" t="str">
        <f t="shared" si="8"/>
        <v>Nov</v>
      </c>
    </row>
    <row r="532" spans="1:10" hidden="1" x14ac:dyDescent="0.3">
      <c r="A532" t="s">
        <v>4</v>
      </c>
      <c r="B532" s="1">
        <v>44530</v>
      </c>
      <c r="C532" t="s">
        <v>34</v>
      </c>
      <c r="D532">
        <v>40</v>
      </c>
      <c r="F532">
        <v>-40</v>
      </c>
      <c r="G532" t="s">
        <v>35</v>
      </c>
      <c r="H532" t="s">
        <v>21</v>
      </c>
      <c r="I532" t="s">
        <v>15</v>
      </c>
      <c r="J532" t="str">
        <f t="shared" si="8"/>
        <v>Nov</v>
      </c>
    </row>
    <row r="533" spans="1:10" hidden="1" x14ac:dyDescent="0.3">
      <c r="A533" t="s">
        <v>4</v>
      </c>
      <c r="B533" s="1">
        <v>44530</v>
      </c>
      <c r="C533" t="s">
        <v>56</v>
      </c>
      <c r="D533">
        <v>30</v>
      </c>
      <c r="F533">
        <v>-30</v>
      </c>
      <c r="G533" t="s">
        <v>33</v>
      </c>
      <c r="H533" t="s">
        <v>14</v>
      </c>
      <c r="I533" t="s">
        <v>15</v>
      </c>
      <c r="J533" t="str">
        <f t="shared" si="8"/>
        <v>Nov</v>
      </c>
    </row>
    <row r="534" spans="1:10" hidden="1" x14ac:dyDescent="0.3">
      <c r="A534" t="s">
        <v>4</v>
      </c>
      <c r="B534" s="1">
        <v>44531</v>
      </c>
      <c r="C534" t="s">
        <v>12</v>
      </c>
      <c r="D534">
        <v>5</v>
      </c>
      <c r="F534">
        <v>-5</v>
      </c>
      <c r="G534" t="s">
        <v>13</v>
      </c>
      <c r="H534" t="s">
        <v>14</v>
      </c>
      <c r="I534" t="s">
        <v>15</v>
      </c>
      <c r="J534" t="str">
        <f t="shared" si="8"/>
        <v>Dec</v>
      </c>
    </row>
    <row r="535" spans="1:10" hidden="1" x14ac:dyDescent="0.3">
      <c r="A535" t="s">
        <v>4</v>
      </c>
      <c r="B535" s="1">
        <v>44532</v>
      </c>
      <c r="C535" t="s">
        <v>12</v>
      </c>
      <c r="D535">
        <v>5</v>
      </c>
      <c r="F535">
        <v>-5</v>
      </c>
      <c r="G535" t="s">
        <v>13</v>
      </c>
      <c r="H535" t="s">
        <v>14</v>
      </c>
      <c r="I535" t="s">
        <v>15</v>
      </c>
      <c r="J535" t="str">
        <f t="shared" si="8"/>
        <v>Dec</v>
      </c>
    </row>
    <row r="536" spans="1:10" hidden="1" x14ac:dyDescent="0.3">
      <c r="A536" t="s">
        <v>9</v>
      </c>
      <c r="B536" s="1">
        <v>44533</v>
      </c>
      <c r="C536" t="s">
        <v>69</v>
      </c>
      <c r="D536" t="s">
        <v>71</v>
      </c>
      <c r="E536">
        <v>4000</v>
      </c>
      <c r="F536">
        <v>4000</v>
      </c>
      <c r="G536" t="s">
        <v>10</v>
      </c>
      <c r="H536" t="s">
        <v>10</v>
      </c>
      <c r="I536" t="s">
        <v>11</v>
      </c>
      <c r="J536" t="str">
        <f t="shared" si="8"/>
        <v>Dec</v>
      </c>
    </row>
    <row r="537" spans="1:10" hidden="1" x14ac:dyDescent="0.3">
      <c r="A537" t="s">
        <v>4</v>
      </c>
      <c r="B537" s="1">
        <v>44534</v>
      </c>
      <c r="C537" t="s">
        <v>12</v>
      </c>
      <c r="D537">
        <v>5</v>
      </c>
      <c r="F537">
        <v>-5</v>
      </c>
      <c r="G537" t="s">
        <v>13</v>
      </c>
      <c r="H537" t="s">
        <v>14</v>
      </c>
      <c r="I537" t="s">
        <v>15</v>
      </c>
      <c r="J537" t="str">
        <f t="shared" si="8"/>
        <v>Dec</v>
      </c>
    </row>
    <row r="538" spans="1:10" x14ac:dyDescent="0.3">
      <c r="A538" t="s">
        <v>9</v>
      </c>
      <c r="B538" s="1">
        <v>44535</v>
      </c>
      <c r="C538" t="s">
        <v>16</v>
      </c>
      <c r="D538">
        <v>927</v>
      </c>
      <c r="F538">
        <v>-927</v>
      </c>
      <c r="G538" t="s">
        <v>17</v>
      </c>
      <c r="H538" t="s">
        <v>18</v>
      </c>
      <c r="I538" t="s">
        <v>15</v>
      </c>
      <c r="J538" t="str">
        <f t="shared" si="8"/>
        <v>Dec</v>
      </c>
    </row>
    <row r="539" spans="1:10" hidden="1" x14ac:dyDescent="0.3">
      <c r="A539" t="s">
        <v>9</v>
      </c>
      <c r="B539" s="1">
        <v>44536</v>
      </c>
      <c r="C539" t="s">
        <v>19</v>
      </c>
      <c r="D539">
        <v>150</v>
      </c>
      <c r="F539">
        <v>-150</v>
      </c>
      <c r="G539" t="s">
        <v>20</v>
      </c>
      <c r="H539" t="s">
        <v>21</v>
      </c>
      <c r="I539" t="s">
        <v>15</v>
      </c>
      <c r="J539" t="str">
        <f t="shared" si="8"/>
        <v>Dec</v>
      </c>
    </row>
    <row r="540" spans="1:10" hidden="1" x14ac:dyDescent="0.3">
      <c r="A540" t="s">
        <v>4</v>
      </c>
      <c r="B540" s="1">
        <v>44537</v>
      </c>
      <c r="C540" t="s">
        <v>12</v>
      </c>
      <c r="D540">
        <v>5</v>
      </c>
      <c r="F540">
        <v>-5</v>
      </c>
      <c r="G540" t="s">
        <v>13</v>
      </c>
      <c r="H540" t="s">
        <v>14</v>
      </c>
      <c r="I540" t="s">
        <v>15</v>
      </c>
      <c r="J540" t="str">
        <f t="shared" si="8"/>
        <v>Dec</v>
      </c>
    </row>
    <row r="541" spans="1:10" hidden="1" x14ac:dyDescent="0.3">
      <c r="A541" t="s">
        <v>4</v>
      </c>
      <c r="B541" s="1">
        <v>44538</v>
      </c>
      <c r="C541" t="s">
        <v>12</v>
      </c>
      <c r="D541">
        <v>5</v>
      </c>
      <c r="F541">
        <v>-5</v>
      </c>
      <c r="G541" t="s">
        <v>13</v>
      </c>
      <c r="H541" t="s">
        <v>14</v>
      </c>
      <c r="I541" t="s">
        <v>15</v>
      </c>
      <c r="J541" t="str">
        <f t="shared" si="8"/>
        <v>Dec</v>
      </c>
    </row>
    <row r="542" spans="1:10" hidden="1" x14ac:dyDescent="0.3">
      <c r="A542" t="s">
        <v>4</v>
      </c>
      <c r="B542" s="1">
        <v>44539</v>
      </c>
      <c r="C542" t="s">
        <v>12</v>
      </c>
      <c r="D542">
        <v>5</v>
      </c>
      <c r="F542">
        <v>-5</v>
      </c>
      <c r="G542" t="s">
        <v>13</v>
      </c>
      <c r="H542" t="s">
        <v>14</v>
      </c>
      <c r="I542" t="s">
        <v>15</v>
      </c>
      <c r="J542" t="str">
        <f t="shared" si="8"/>
        <v>Dec</v>
      </c>
    </row>
    <row r="543" spans="1:10" hidden="1" x14ac:dyDescent="0.3">
      <c r="A543" t="s">
        <v>4</v>
      </c>
      <c r="B543" s="1">
        <v>44540</v>
      </c>
      <c r="C543" t="s">
        <v>12</v>
      </c>
      <c r="D543">
        <v>5</v>
      </c>
      <c r="F543">
        <v>-5</v>
      </c>
      <c r="G543" t="s">
        <v>13</v>
      </c>
      <c r="H543" t="s">
        <v>14</v>
      </c>
      <c r="I543" t="s">
        <v>15</v>
      </c>
      <c r="J543" t="str">
        <f t="shared" si="8"/>
        <v>Dec</v>
      </c>
    </row>
    <row r="544" spans="1:10" x14ac:dyDescent="0.3">
      <c r="A544" t="s">
        <v>4</v>
      </c>
      <c r="B544" s="1">
        <v>44541</v>
      </c>
      <c r="C544" t="s">
        <v>22</v>
      </c>
      <c r="D544">
        <v>160</v>
      </c>
      <c r="F544">
        <v>-160</v>
      </c>
      <c r="G544" t="s">
        <v>23</v>
      </c>
      <c r="H544" t="s">
        <v>18</v>
      </c>
      <c r="I544" t="s">
        <v>15</v>
      </c>
      <c r="J544" t="str">
        <f t="shared" si="8"/>
        <v>Dec</v>
      </c>
    </row>
    <row r="545" spans="1:12" x14ac:dyDescent="0.3">
      <c r="A545" t="s">
        <v>9</v>
      </c>
      <c r="B545" s="1">
        <v>44542</v>
      </c>
      <c r="C545" t="s">
        <v>24</v>
      </c>
      <c r="D545">
        <v>49</v>
      </c>
      <c r="F545">
        <v>-49</v>
      </c>
      <c r="G545" t="s">
        <v>25</v>
      </c>
      <c r="H545" t="s">
        <v>18</v>
      </c>
      <c r="I545" t="s">
        <v>15</v>
      </c>
      <c r="J545" t="str">
        <f t="shared" si="8"/>
        <v>Dec</v>
      </c>
      <c r="L545" s="1"/>
    </row>
    <row r="546" spans="1:12" hidden="1" x14ac:dyDescent="0.3">
      <c r="A546" t="s">
        <v>4</v>
      </c>
      <c r="B546" s="1">
        <v>44543</v>
      </c>
      <c r="C546" t="s">
        <v>12</v>
      </c>
      <c r="D546">
        <v>5</v>
      </c>
      <c r="F546">
        <v>-5</v>
      </c>
      <c r="G546" t="s">
        <v>13</v>
      </c>
      <c r="H546" t="s">
        <v>14</v>
      </c>
      <c r="I546" t="s">
        <v>15</v>
      </c>
      <c r="J546" t="str">
        <f t="shared" si="8"/>
        <v>Dec</v>
      </c>
      <c r="L546" s="1"/>
    </row>
    <row r="547" spans="1:12" hidden="1" x14ac:dyDescent="0.3">
      <c r="A547" t="s">
        <v>4</v>
      </c>
      <c r="B547" s="1">
        <v>44544</v>
      </c>
      <c r="C547" t="s">
        <v>12</v>
      </c>
      <c r="D547">
        <v>5</v>
      </c>
      <c r="F547">
        <v>-5</v>
      </c>
      <c r="G547" t="s">
        <v>13</v>
      </c>
      <c r="H547" t="s">
        <v>14</v>
      </c>
      <c r="I547" t="s">
        <v>15</v>
      </c>
      <c r="J547" t="str">
        <f t="shared" si="8"/>
        <v>Dec</v>
      </c>
      <c r="L547" s="1"/>
    </row>
    <row r="548" spans="1:12" hidden="1" x14ac:dyDescent="0.3">
      <c r="A548" t="s">
        <v>4</v>
      </c>
      <c r="B548" s="1">
        <v>44545</v>
      </c>
      <c r="C548" t="s">
        <v>26</v>
      </c>
      <c r="D548">
        <v>94</v>
      </c>
      <c r="F548">
        <v>-94</v>
      </c>
      <c r="G548" t="s">
        <v>27</v>
      </c>
      <c r="H548" t="s">
        <v>21</v>
      </c>
      <c r="I548" t="s">
        <v>15</v>
      </c>
      <c r="J548" t="str">
        <f t="shared" si="8"/>
        <v>Dec</v>
      </c>
      <c r="L548" s="1"/>
    </row>
    <row r="549" spans="1:12" hidden="1" x14ac:dyDescent="0.3">
      <c r="A549" t="s">
        <v>4</v>
      </c>
      <c r="B549" s="1">
        <v>44546</v>
      </c>
      <c r="C549" t="s">
        <v>12</v>
      </c>
      <c r="D549">
        <v>5</v>
      </c>
      <c r="F549">
        <v>-5</v>
      </c>
      <c r="G549" t="s">
        <v>13</v>
      </c>
      <c r="H549" t="s">
        <v>14</v>
      </c>
      <c r="I549" t="s">
        <v>15</v>
      </c>
      <c r="J549" t="str">
        <f t="shared" si="8"/>
        <v>Dec</v>
      </c>
      <c r="L549" s="1"/>
    </row>
    <row r="550" spans="1:12" hidden="1" x14ac:dyDescent="0.3">
      <c r="A550" t="s">
        <v>4</v>
      </c>
      <c r="B550" s="1">
        <v>44547</v>
      </c>
      <c r="C550" t="s">
        <v>12</v>
      </c>
      <c r="D550">
        <v>5</v>
      </c>
      <c r="F550">
        <v>-5</v>
      </c>
      <c r="G550" t="s">
        <v>13</v>
      </c>
      <c r="H550" t="s">
        <v>14</v>
      </c>
      <c r="I550" t="s">
        <v>15</v>
      </c>
      <c r="J550" t="str">
        <f t="shared" si="8"/>
        <v>Dec</v>
      </c>
      <c r="L550" s="1"/>
    </row>
    <row r="551" spans="1:12" x14ac:dyDescent="0.3">
      <c r="A551" t="s">
        <v>4</v>
      </c>
      <c r="B551" s="1">
        <v>44548</v>
      </c>
      <c r="C551" t="s">
        <v>22</v>
      </c>
      <c r="D551">
        <v>133</v>
      </c>
      <c r="F551">
        <v>-133</v>
      </c>
      <c r="G551" t="s">
        <v>23</v>
      </c>
      <c r="H551" t="s">
        <v>18</v>
      </c>
      <c r="I551" t="s">
        <v>15</v>
      </c>
      <c r="J551" t="str">
        <f t="shared" si="8"/>
        <v>Dec</v>
      </c>
    </row>
    <row r="552" spans="1:12" hidden="1" x14ac:dyDescent="0.3">
      <c r="A552" t="s">
        <v>4</v>
      </c>
      <c r="B552" s="1">
        <v>44549</v>
      </c>
      <c r="C552" t="s">
        <v>12</v>
      </c>
      <c r="D552">
        <v>5</v>
      </c>
      <c r="F552">
        <v>-5</v>
      </c>
      <c r="G552" t="s">
        <v>13</v>
      </c>
      <c r="H552" t="s">
        <v>14</v>
      </c>
      <c r="I552" t="s">
        <v>15</v>
      </c>
      <c r="J552" t="str">
        <f t="shared" si="8"/>
        <v>Dec</v>
      </c>
    </row>
    <row r="553" spans="1:12" hidden="1" x14ac:dyDescent="0.3">
      <c r="A553" t="s">
        <v>4</v>
      </c>
      <c r="B553" s="1">
        <v>44550</v>
      </c>
      <c r="C553" t="s">
        <v>12</v>
      </c>
      <c r="D553">
        <v>5</v>
      </c>
      <c r="F553">
        <v>-5</v>
      </c>
      <c r="G553" t="s">
        <v>13</v>
      </c>
      <c r="H553" t="s">
        <v>14</v>
      </c>
      <c r="I553" t="s">
        <v>15</v>
      </c>
      <c r="J553" t="str">
        <f t="shared" si="8"/>
        <v>Dec</v>
      </c>
    </row>
    <row r="554" spans="1:12" hidden="1" x14ac:dyDescent="0.3">
      <c r="A554" t="s">
        <v>4</v>
      </c>
      <c r="B554" s="1">
        <v>44551</v>
      </c>
      <c r="C554" t="s">
        <v>28</v>
      </c>
      <c r="D554">
        <v>36</v>
      </c>
      <c r="F554">
        <v>-36</v>
      </c>
      <c r="G554" t="s">
        <v>20</v>
      </c>
      <c r="H554" t="s">
        <v>29</v>
      </c>
      <c r="I554" t="s">
        <v>15</v>
      </c>
      <c r="J554" t="str">
        <f t="shared" si="8"/>
        <v>Dec</v>
      </c>
    </row>
    <row r="555" spans="1:12" hidden="1" x14ac:dyDescent="0.3">
      <c r="A555" t="s">
        <v>4</v>
      </c>
      <c r="B555" s="1">
        <v>44552</v>
      </c>
      <c r="C555" t="s">
        <v>30</v>
      </c>
      <c r="D555">
        <v>74</v>
      </c>
      <c r="F555">
        <v>-74</v>
      </c>
      <c r="G555" t="s">
        <v>31</v>
      </c>
      <c r="H555" t="s">
        <v>29</v>
      </c>
      <c r="I555" t="s">
        <v>15</v>
      </c>
      <c r="J555" t="str">
        <f t="shared" si="8"/>
        <v>Dec</v>
      </c>
    </row>
    <row r="556" spans="1:12" hidden="1" x14ac:dyDescent="0.3">
      <c r="A556" t="s">
        <v>4</v>
      </c>
      <c r="B556" s="1">
        <v>44553</v>
      </c>
      <c r="C556" t="s">
        <v>32</v>
      </c>
      <c r="D556">
        <v>72</v>
      </c>
      <c r="F556">
        <v>-72</v>
      </c>
      <c r="G556" t="s">
        <v>33</v>
      </c>
      <c r="H556" t="s">
        <v>14</v>
      </c>
      <c r="I556" t="s">
        <v>15</v>
      </c>
      <c r="J556" t="str">
        <f t="shared" si="8"/>
        <v>Dec</v>
      </c>
    </row>
    <row r="557" spans="1:12" hidden="1" x14ac:dyDescent="0.3">
      <c r="A557" t="s">
        <v>4</v>
      </c>
      <c r="B557" s="1">
        <v>44554</v>
      </c>
      <c r="C557" t="s">
        <v>34</v>
      </c>
      <c r="D557">
        <v>28</v>
      </c>
      <c r="F557">
        <v>-28</v>
      </c>
      <c r="G557" t="s">
        <v>35</v>
      </c>
      <c r="H557" t="s">
        <v>21</v>
      </c>
      <c r="I557" t="s">
        <v>15</v>
      </c>
      <c r="J557" t="str">
        <f t="shared" si="8"/>
        <v>Dec</v>
      </c>
    </row>
    <row r="558" spans="1:12" hidden="1" x14ac:dyDescent="0.3">
      <c r="A558" t="s">
        <v>9</v>
      </c>
      <c r="B558" s="1">
        <v>44555</v>
      </c>
      <c r="C558" t="s">
        <v>36</v>
      </c>
      <c r="D558">
        <v>30</v>
      </c>
      <c r="F558">
        <v>-30</v>
      </c>
      <c r="G558" t="s">
        <v>37</v>
      </c>
      <c r="H558" t="s">
        <v>29</v>
      </c>
      <c r="I558" t="s">
        <v>15</v>
      </c>
      <c r="J558" t="str">
        <f t="shared" si="8"/>
        <v>Dec</v>
      </c>
    </row>
    <row r="559" spans="1:12" hidden="1" x14ac:dyDescent="0.3">
      <c r="A559" t="s">
        <v>4</v>
      </c>
      <c r="B559" s="1">
        <v>44556</v>
      </c>
      <c r="C559" t="s">
        <v>12</v>
      </c>
      <c r="D559">
        <v>5</v>
      </c>
      <c r="F559">
        <v>-5</v>
      </c>
      <c r="G559" t="s">
        <v>13</v>
      </c>
      <c r="H559" t="s">
        <v>14</v>
      </c>
      <c r="I559" t="s">
        <v>15</v>
      </c>
      <c r="J559" t="str">
        <f t="shared" si="8"/>
        <v>Dec</v>
      </c>
    </row>
    <row r="560" spans="1:12" hidden="1" x14ac:dyDescent="0.3">
      <c r="A560" t="s">
        <v>4</v>
      </c>
      <c r="B560" s="1">
        <v>44557</v>
      </c>
      <c r="C560" t="s">
        <v>12</v>
      </c>
      <c r="D560">
        <v>5</v>
      </c>
      <c r="F560">
        <v>-5</v>
      </c>
      <c r="G560" t="s">
        <v>13</v>
      </c>
      <c r="H560" t="s">
        <v>14</v>
      </c>
      <c r="I560" t="s">
        <v>15</v>
      </c>
      <c r="J560" t="str">
        <f t="shared" si="8"/>
        <v>Dec</v>
      </c>
    </row>
    <row r="561" spans="1:10" x14ac:dyDescent="0.3">
      <c r="A561" t="s">
        <v>9</v>
      </c>
      <c r="B561" s="1">
        <v>44558</v>
      </c>
      <c r="C561" t="s">
        <v>41</v>
      </c>
      <c r="D561">
        <v>40</v>
      </c>
      <c r="F561">
        <v>-40</v>
      </c>
      <c r="G561" t="s">
        <v>42</v>
      </c>
      <c r="H561" t="s">
        <v>18</v>
      </c>
      <c r="I561" t="s">
        <v>15</v>
      </c>
      <c r="J561" t="str">
        <f t="shared" si="8"/>
        <v>Dec</v>
      </c>
    </row>
    <row r="562" spans="1:10" hidden="1" x14ac:dyDescent="0.3">
      <c r="A562" t="s">
        <v>4</v>
      </c>
      <c r="B562" s="1">
        <v>44559</v>
      </c>
      <c r="C562" t="s">
        <v>45</v>
      </c>
      <c r="D562">
        <v>35</v>
      </c>
      <c r="F562">
        <v>-35</v>
      </c>
      <c r="G562" t="s">
        <v>20</v>
      </c>
      <c r="H562" t="s">
        <v>29</v>
      </c>
      <c r="I562" t="s">
        <v>15</v>
      </c>
      <c r="J562" t="str">
        <f t="shared" si="8"/>
        <v>Dec</v>
      </c>
    </row>
    <row r="563" spans="1:10" hidden="1" x14ac:dyDescent="0.3">
      <c r="A563" t="s">
        <v>4</v>
      </c>
      <c r="B563" s="1">
        <v>44560</v>
      </c>
      <c r="C563" t="s">
        <v>12</v>
      </c>
      <c r="D563">
        <v>5</v>
      </c>
      <c r="F563">
        <v>-5</v>
      </c>
      <c r="G563" t="s">
        <v>13</v>
      </c>
      <c r="H563" t="s">
        <v>14</v>
      </c>
      <c r="I563" t="s">
        <v>15</v>
      </c>
      <c r="J563" t="str">
        <f t="shared" si="8"/>
        <v>Dec</v>
      </c>
    </row>
    <row r="564" spans="1:10" hidden="1" x14ac:dyDescent="0.3">
      <c r="A564" t="s">
        <v>4</v>
      </c>
      <c r="B564" s="1">
        <v>44561</v>
      </c>
      <c r="C564" t="s">
        <v>12</v>
      </c>
      <c r="D564">
        <v>5</v>
      </c>
      <c r="F564">
        <v>-5</v>
      </c>
      <c r="G564" t="s">
        <v>13</v>
      </c>
      <c r="H564" t="s">
        <v>14</v>
      </c>
      <c r="I564" t="s">
        <v>15</v>
      </c>
      <c r="J564" t="str">
        <f t="shared" si="8"/>
        <v>Dec</v>
      </c>
    </row>
  </sheetData>
  <autoFilter ref="A1:J564" xr:uid="{4107F9CA-1DC3-4B56-91E3-62E4AA9BC8F1}">
    <filterColumn colId="7">
      <filters>
        <filter val="Living Expenses"/>
      </filters>
    </filterColumn>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95BFE9-70F5-4E21-A22F-72A268DB8BE1}">
  <dimension ref="AH45:AK47"/>
  <sheetViews>
    <sheetView showGridLines="0" topLeftCell="AL18" zoomScale="66" zoomScaleNormal="66" workbookViewId="0">
      <selection activeCell="BE55" sqref="BE55"/>
    </sheetView>
  </sheetViews>
  <sheetFormatPr defaultRowHeight="14.4" x14ac:dyDescent="0.3"/>
  <cols>
    <col min="1" max="2" width="8.88671875" customWidth="1"/>
  </cols>
  <sheetData>
    <row r="45" spans="34:37" ht="15" thickBot="1" x14ac:dyDescent="0.35">
      <c r="AH45" s="4" t="s">
        <v>1</v>
      </c>
      <c r="AI45" s="5" t="s">
        <v>3</v>
      </c>
      <c r="AJ45" s="5" t="s">
        <v>6</v>
      </c>
      <c r="AK45" s="6" t="s">
        <v>7</v>
      </c>
    </row>
    <row r="47" spans="34:37" ht="84.6" customHeight="1" x14ac:dyDescent="0.3"/>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833898-66C0-4FF3-832E-A260BBCDB7E1}">
  <dimension ref="A2:AI48"/>
  <sheetViews>
    <sheetView showGridLines="0" topLeftCell="A12" workbookViewId="0">
      <selection activeCell="S14" sqref="S14:XFD14"/>
    </sheetView>
  </sheetViews>
  <sheetFormatPr defaultRowHeight="14.4" x14ac:dyDescent="0.3"/>
  <cols>
    <col min="1" max="1" width="12.44140625" bestFit="1" customWidth="1"/>
    <col min="2" max="2" width="11.5546875" bestFit="1" customWidth="1"/>
    <col min="5" max="5" width="22.33203125" customWidth="1"/>
    <col min="6" max="6" width="12.44140625" bestFit="1" customWidth="1"/>
    <col min="7" max="7" width="13.5546875" bestFit="1" customWidth="1"/>
    <col min="9" max="9" width="13.44140625" bestFit="1" customWidth="1"/>
    <col min="10" max="10" width="11.5546875" bestFit="1" customWidth="1"/>
    <col min="12" max="12" width="14.33203125" customWidth="1"/>
    <col min="13" max="14" width="10.33203125" customWidth="1"/>
    <col min="15" max="15" width="12.44140625" bestFit="1" customWidth="1"/>
    <col min="16" max="16" width="11.5546875" bestFit="1" customWidth="1"/>
    <col min="17" max="17" width="12.21875" bestFit="1" customWidth="1"/>
    <col min="19" max="19" width="10.33203125" customWidth="1"/>
    <col min="20" max="20" width="13.77734375" customWidth="1"/>
    <col min="21" max="21" width="13.44140625" customWidth="1"/>
    <col min="23" max="24" width="15.5546875" bestFit="1" customWidth="1"/>
    <col min="25" max="25" width="12.44140625" bestFit="1" customWidth="1"/>
    <col min="26" max="26" width="12.21875" bestFit="1" customWidth="1"/>
    <col min="27" max="27" width="11.5546875" bestFit="1" customWidth="1"/>
    <col min="28" max="32" width="15.5546875" bestFit="1" customWidth="1"/>
    <col min="33" max="33" width="12.44140625" bestFit="1" customWidth="1"/>
    <col min="34" max="34" width="12.21875" bestFit="1" customWidth="1"/>
    <col min="35" max="35" width="11.5546875" bestFit="1" customWidth="1"/>
    <col min="36" max="39" width="15.5546875" bestFit="1" customWidth="1"/>
    <col min="40" max="40" width="10.5546875" bestFit="1" customWidth="1"/>
  </cols>
  <sheetData>
    <row r="2" spans="1:35" s="8" customFormat="1" ht="25.8" x14ac:dyDescent="0.5"/>
    <row r="3" spans="1:35" s="7" customFormat="1" ht="36.6" x14ac:dyDescent="0.7">
      <c r="A3" s="2" t="s">
        <v>7</v>
      </c>
      <c r="B3" t="s">
        <v>66</v>
      </c>
      <c r="C3"/>
      <c r="D3"/>
      <c r="E3" s="8" t="s">
        <v>73</v>
      </c>
      <c r="G3"/>
      <c r="H3"/>
      <c r="I3"/>
      <c r="J3"/>
      <c r="K3"/>
      <c r="L3"/>
      <c r="M3"/>
      <c r="N3"/>
      <c r="O3" s="7" t="s">
        <v>77</v>
      </c>
      <c r="P3" s="8"/>
    </row>
    <row r="5" spans="1:35" ht="36.6" x14ac:dyDescent="0.7">
      <c r="A5" s="2" t="s">
        <v>63</v>
      </c>
      <c r="B5" t="s">
        <v>62</v>
      </c>
      <c r="E5" t="s">
        <v>61</v>
      </c>
      <c r="F5" t="s">
        <v>3</v>
      </c>
      <c r="I5" s="10" t="s">
        <v>72</v>
      </c>
      <c r="J5" s="7"/>
      <c r="P5" s="2" t="s">
        <v>63</v>
      </c>
      <c r="Q5" t="s">
        <v>65</v>
      </c>
      <c r="S5" t="s">
        <v>0</v>
      </c>
      <c r="T5" t="s">
        <v>15</v>
      </c>
    </row>
    <row r="6" spans="1:35" x14ac:dyDescent="0.3">
      <c r="A6" s="3" t="s">
        <v>70</v>
      </c>
      <c r="B6" s="11">
        <v>2934.6000000000004</v>
      </c>
      <c r="E6" t="str">
        <f t="shared" ref="E6:E11" si="0">A6</f>
        <v>Feb</v>
      </c>
      <c r="F6">
        <f t="shared" ref="F6:F11" si="1">IFERROR(GETPIVOTDATA("Debit",$A$5,"Month",E6),0)</f>
        <v>2934.6000000000004</v>
      </c>
      <c r="P6" s="3" t="s">
        <v>15</v>
      </c>
      <c r="Q6">
        <v>-35274.999999999993</v>
      </c>
    </row>
    <row r="7" spans="1:35" x14ac:dyDescent="0.3">
      <c r="A7" s="3" t="s">
        <v>64</v>
      </c>
      <c r="B7" s="11">
        <v>2934.6000000000004</v>
      </c>
      <c r="E7" t="str">
        <f t="shared" si="0"/>
        <v>Grand Total</v>
      </c>
      <c r="F7">
        <f t="shared" si="1"/>
        <v>0</v>
      </c>
      <c r="I7" s="2" t="s">
        <v>63</v>
      </c>
      <c r="J7" t="s">
        <v>62</v>
      </c>
      <c r="L7" t="s">
        <v>0</v>
      </c>
      <c r="M7" t="s">
        <v>3</v>
      </c>
      <c r="P7" s="3" t="s">
        <v>11</v>
      </c>
      <c r="Q7">
        <v>48000</v>
      </c>
      <c r="S7" t="str">
        <f>P6</f>
        <v>Expense</v>
      </c>
      <c r="T7">
        <f>IFERROR(GETPIVOTDATA("Amount",$P$5,"Category Type",S7),0)</f>
        <v>-35274.999999999993</v>
      </c>
    </row>
    <row r="8" spans="1:35" x14ac:dyDescent="0.3">
      <c r="E8">
        <f t="shared" si="0"/>
        <v>0</v>
      </c>
      <c r="F8">
        <f t="shared" si="1"/>
        <v>0</v>
      </c>
      <c r="I8" s="3" t="s">
        <v>9</v>
      </c>
      <c r="J8" s="11">
        <v>1226.0999999999999</v>
      </c>
      <c r="L8" t="str">
        <f>I8</f>
        <v>Checking</v>
      </c>
      <c r="M8">
        <f>IFERROR(GETPIVOTDATA("Debit",$I$7,"Account",L8),0)</f>
        <v>1226.0999999999999</v>
      </c>
      <c r="P8" s="3" t="s">
        <v>64</v>
      </c>
      <c r="Q8">
        <v>12725.000000000007</v>
      </c>
      <c r="S8" t="str">
        <f>P7</f>
        <v>Income</v>
      </c>
      <c r="T8">
        <f>IFERROR(GETPIVOTDATA("Amount",$P$5,"Category Type",S8),0)</f>
        <v>48000</v>
      </c>
    </row>
    <row r="9" spans="1:35" x14ac:dyDescent="0.3">
      <c r="E9">
        <f t="shared" si="0"/>
        <v>0</v>
      </c>
      <c r="F9">
        <f t="shared" si="1"/>
        <v>0</v>
      </c>
      <c r="I9" s="3" t="s">
        <v>4</v>
      </c>
      <c r="J9" s="11">
        <v>1708.5000000000002</v>
      </c>
      <c r="L9" t="str">
        <f>I9</f>
        <v>Credit</v>
      </c>
      <c r="M9">
        <f>IFERROR(GETPIVOTDATA("Debit",$I$7,"Account",L9),0)</f>
        <v>1708.5000000000002</v>
      </c>
    </row>
    <row r="10" spans="1:35" x14ac:dyDescent="0.3">
      <c r="E10">
        <f t="shared" si="0"/>
        <v>0</v>
      </c>
      <c r="F10">
        <f t="shared" si="1"/>
        <v>0</v>
      </c>
      <c r="I10" s="3" t="s">
        <v>64</v>
      </c>
      <c r="J10" s="11">
        <v>2934.6000000000004</v>
      </c>
    </row>
    <row r="11" spans="1:35" x14ac:dyDescent="0.3">
      <c r="E11">
        <f t="shared" si="0"/>
        <v>0</v>
      </c>
      <c r="F11">
        <f t="shared" si="1"/>
        <v>0</v>
      </c>
    </row>
    <row r="13" spans="1:35" ht="25.8" x14ac:dyDescent="0.5">
      <c r="S13" s="9"/>
      <c r="T13" s="9"/>
    </row>
    <row r="14" spans="1:35" s="9" customFormat="1" ht="25.8" x14ac:dyDescent="0.5">
      <c r="A14"/>
      <c r="B14"/>
      <c r="I14" s="8" t="s">
        <v>76</v>
      </c>
      <c r="J14" s="8"/>
      <c r="K14" s="8"/>
      <c r="O14" s="8" t="s">
        <v>75</v>
      </c>
      <c r="S14" s="8"/>
      <c r="T14" s="8"/>
    </row>
    <row r="15" spans="1:35" x14ac:dyDescent="0.3">
      <c r="AG15" s="2" t="s">
        <v>63</v>
      </c>
      <c r="AH15" t="s">
        <v>67</v>
      </c>
      <c r="AI15" t="s">
        <v>62</v>
      </c>
    </row>
    <row r="16" spans="1:35" x14ac:dyDescent="0.3">
      <c r="E16" t="s">
        <v>74</v>
      </c>
      <c r="F16" t="s">
        <v>3</v>
      </c>
      <c r="I16" s="2" t="s">
        <v>63</v>
      </c>
      <c r="J16" t="s">
        <v>62</v>
      </c>
      <c r="AG16" s="3" t="s">
        <v>70</v>
      </c>
      <c r="AH16" s="11">
        <v>4000</v>
      </c>
      <c r="AI16" s="11">
        <v>2934.6000000000004</v>
      </c>
    </row>
    <row r="17" spans="1:35" x14ac:dyDescent="0.3">
      <c r="E17" t="str">
        <f t="shared" ref="E17:E32" si="2">A23</f>
        <v>Clothes</v>
      </c>
      <c r="F17">
        <f t="shared" ref="F17:F32" si="3">IFERROR(GETPIVOTDATA("Debit",$A$23,"Sub-category",E17),0)</f>
        <v>508</v>
      </c>
      <c r="I17" s="3" t="s">
        <v>50</v>
      </c>
      <c r="J17" s="11">
        <v>55</v>
      </c>
      <c r="L17" t="s">
        <v>7</v>
      </c>
      <c r="M17" t="s">
        <v>3</v>
      </c>
      <c r="O17" s="2" t="s">
        <v>63</v>
      </c>
      <c r="P17" t="s">
        <v>62</v>
      </c>
      <c r="Q17" t="s">
        <v>67</v>
      </c>
      <c r="S17" t="s">
        <v>61</v>
      </c>
      <c r="T17" t="s">
        <v>11</v>
      </c>
      <c r="U17" t="s">
        <v>15</v>
      </c>
      <c r="AG17" s="3" t="s">
        <v>64</v>
      </c>
      <c r="AH17" s="11">
        <v>4000</v>
      </c>
      <c r="AI17" s="11">
        <v>2934.6000000000004</v>
      </c>
    </row>
    <row r="18" spans="1:35" x14ac:dyDescent="0.3">
      <c r="E18" t="str">
        <f t="shared" si="2"/>
        <v>Coffee</v>
      </c>
      <c r="F18">
        <f t="shared" si="3"/>
        <v>105</v>
      </c>
      <c r="I18" s="3" t="s">
        <v>14</v>
      </c>
      <c r="J18" s="11">
        <v>208.8</v>
      </c>
      <c r="L18" t="str">
        <f t="shared" ref="L18:L24" si="4">I17</f>
        <v>Charity</v>
      </c>
      <c r="M18">
        <f>IFERROR(GETPIVOTDATA("Debit",$I$16,"Category",L18),0)</f>
        <v>55</v>
      </c>
      <c r="O18" s="3" t="s">
        <v>70</v>
      </c>
      <c r="P18" s="11">
        <v>2934.6000000000004</v>
      </c>
      <c r="Q18" s="11">
        <v>4000</v>
      </c>
      <c r="S18" t="str">
        <f>O18</f>
        <v>Feb</v>
      </c>
      <c r="T18">
        <f>IFERROR(GETPIVOTDATA("Sum of Credit",$O$17,"Month",S18),0)</f>
        <v>4000</v>
      </c>
      <c r="U18">
        <f>IFERROR(GETPIVOTDATA("Sum of Debit",$O$17,"Month",S18),0)</f>
        <v>2934.6000000000004</v>
      </c>
    </row>
    <row r="19" spans="1:35" x14ac:dyDescent="0.3">
      <c r="E19" t="str">
        <f t="shared" si="2"/>
        <v>Donation</v>
      </c>
      <c r="F19">
        <f t="shared" si="3"/>
        <v>55</v>
      </c>
      <c r="I19" s="3" t="s">
        <v>29</v>
      </c>
      <c r="J19" s="11">
        <v>659.8</v>
      </c>
      <c r="L19" t="str">
        <f t="shared" si="4"/>
        <v>Dining Out</v>
      </c>
      <c r="M19">
        <f t="shared" ref="M19:M24" si="5">IFERROR(GETPIVOTDATA("Debit",$I$16,"Category",L19),0)</f>
        <v>208.8</v>
      </c>
      <c r="O19" s="3" t="s">
        <v>64</v>
      </c>
      <c r="P19" s="11">
        <v>2934.6000000000004</v>
      </c>
      <c r="Q19" s="11">
        <v>4000</v>
      </c>
      <c r="S19" t="str">
        <f t="shared" ref="S19:S29" si="6">O19</f>
        <v>Grand Total</v>
      </c>
      <c r="T19">
        <f t="shared" ref="T19:T29" si="7">IFERROR(GETPIVOTDATA("Sum of Credit",$O$17,"Month",S19),0)</f>
        <v>0</v>
      </c>
      <c r="U19">
        <f t="shared" ref="U19:U29" si="8">IFERROR(GETPIVOTDATA("Sum of Debit",$O$17,"Month",S19),0)</f>
        <v>0</v>
      </c>
    </row>
    <row r="20" spans="1:35" ht="25.8" x14ac:dyDescent="0.5">
      <c r="A20" s="12" t="s">
        <v>79</v>
      </c>
      <c r="B20" s="8"/>
      <c r="E20" t="str">
        <f t="shared" si="2"/>
        <v>Entertainment</v>
      </c>
      <c r="F20">
        <f t="shared" si="3"/>
        <v>225.9</v>
      </c>
      <c r="I20" s="3" t="s">
        <v>18</v>
      </c>
      <c r="J20" s="11">
        <v>1665.9</v>
      </c>
      <c r="L20" t="str">
        <f t="shared" si="4"/>
        <v>Discretionary</v>
      </c>
      <c r="M20">
        <f t="shared" si="5"/>
        <v>659.8</v>
      </c>
      <c r="S20">
        <f t="shared" si="6"/>
        <v>0</v>
      </c>
      <c r="T20">
        <f t="shared" si="7"/>
        <v>0</v>
      </c>
      <c r="U20">
        <f t="shared" si="8"/>
        <v>0</v>
      </c>
    </row>
    <row r="21" spans="1:35" x14ac:dyDescent="0.3">
      <c r="E21" t="str">
        <f t="shared" si="2"/>
        <v>Gas/Electrics</v>
      </c>
      <c r="F21">
        <f t="shared" si="3"/>
        <v>51.1</v>
      </c>
      <c r="I21" s="3" t="s">
        <v>10</v>
      </c>
      <c r="J21" s="11">
        <v>0</v>
      </c>
      <c r="L21" t="str">
        <f t="shared" si="4"/>
        <v>Living Expenses</v>
      </c>
      <c r="M21">
        <f t="shared" si="5"/>
        <v>1665.9</v>
      </c>
      <c r="S21">
        <f t="shared" si="6"/>
        <v>0</v>
      </c>
      <c r="T21">
        <f t="shared" si="7"/>
        <v>0</v>
      </c>
      <c r="U21">
        <f t="shared" si="8"/>
        <v>0</v>
      </c>
    </row>
    <row r="22" spans="1:35" x14ac:dyDescent="0.3">
      <c r="A22" s="2" t="s">
        <v>63</v>
      </c>
      <c r="B22" t="s">
        <v>62</v>
      </c>
      <c r="E22" t="str">
        <f t="shared" si="2"/>
        <v>Gifts</v>
      </c>
      <c r="F22">
        <f t="shared" si="3"/>
        <v>45.9</v>
      </c>
      <c r="I22" s="3" t="s">
        <v>21</v>
      </c>
      <c r="J22" s="11">
        <v>345.1</v>
      </c>
      <c r="L22" t="str">
        <f t="shared" si="4"/>
        <v>Salary</v>
      </c>
      <c r="M22">
        <f t="shared" si="5"/>
        <v>0</v>
      </c>
      <c r="S22">
        <f t="shared" si="6"/>
        <v>0</v>
      </c>
      <c r="T22">
        <f t="shared" si="7"/>
        <v>0</v>
      </c>
      <c r="U22">
        <f t="shared" si="8"/>
        <v>0</v>
      </c>
    </row>
    <row r="23" spans="1:35" x14ac:dyDescent="0.3">
      <c r="A23" s="3" t="s">
        <v>31</v>
      </c>
      <c r="B23" s="11">
        <v>508</v>
      </c>
      <c r="D23" s="11"/>
      <c r="E23" t="str">
        <f t="shared" si="2"/>
        <v>Groceries</v>
      </c>
      <c r="F23">
        <f t="shared" si="3"/>
        <v>674.8</v>
      </c>
      <c r="I23" s="3" t="s">
        <v>64</v>
      </c>
      <c r="J23" s="11">
        <v>2934.6</v>
      </c>
      <c r="L23" t="str">
        <f t="shared" si="4"/>
        <v>Transport</v>
      </c>
      <c r="M23">
        <f t="shared" si="5"/>
        <v>345.1</v>
      </c>
      <c r="S23">
        <f t="shared" si="6"/>
        <v>0</v>
      </c>
      <c r="T23">
        <f t="shared" si="7"/>
        <v>0</v>
      </c>
      <c r="U23">
        <f t="shared" si="8"/>
        <v>0</v>
      </c>
    </row>
    <row r="24" spans="1:35" x14ac:dyDescent="0.3">
      <c r="A24" s="3" t="s">
        <v>13</v>
      </c>
      <c r="B24" s="11">
        <v>105</v>
      </c>
      <c r="D24" s="11"/>
      <c r="E24" t="str">
        <f t="shared" si="2"/>
        <v>Gym</v>
      </c>
      <c r="F24">
        <f t="shared" si="3"/>
        <v>30</v>
      </c>
      <c r="L24" t="str">
        <f t="shared" si="4"/>
        <v>Grand Total</v>
      </c>
      <c r="M24">
        <f t="shared" si="5"/>
        <v>0</v>
      </c>
      <c r="S24">
        <f t="shared" si="6"/>
        <v>0</v>
      </c>
      <c r="T24">
        <f t="shared" si="7"/>
        <v>0</v>
      </c>
      <c r="U24">
        <f t="shared" si="8"/>
        <v>0</v>
      </c>
    </row>
    <row r="25" spans="1:35" x14ac:dyDescent="0.3">
      <c r="A25" s="3" t="s">
        <v>49</v>
      </c>
      <c r="B25" s="11">
        <v>55</v>
      </c>
      <c r="D25" s="11"/>
      <c r="E25" t="str">
        <f t="shared" si="2"/>
        <v>MV Fuel</v>
      </c>
      <c r="F25">
        <f t="shared" si="3"/>
        <v>142.1</v>
      </c>
      <c r="S25">
        <f t="shared" si="6"/>
        <v>0</v>
      </c>
      <c r="T25">
        <f t="shared" si="7"/>
        <v>0</v>
      </c>
      <c r="U25">
        <f t="shared" si="8"/>
        <v>0</v>
      </c>
    </row>
    <row r="26" spans="1:35" x14ac:dyDescent="0.3">
      <c r="A26" s="3" t="s">
        <v>20</v>
      </c>
      <c r="B26" s="11">
        <v>225.9</v>
      </c>
      <c r="D26" s="11"/>
      <c r="E26" t="str">
        <f t="shared" si="2"/>
        <v>Phone</v>
      </c>
      <c r="F26">
        <f t="shared" si="3"/>
        <v>40</v>
      </c>
      <c r="S26">
        <f t="shared" si="6"/>
        <v>0</v>
      </c>
      <c r="T26">
        <f t="shared" si="7"/>
        <v>0</v>
      </c>
      <c r="U26">
        <f t="shared" si="8"/>
        <v>0</v>
      </c>
    </row>
    <row r="27" spans="1:35" x14ac:dyDescent="0.3">
      <c r="A27" s="3" t="s">
        <v>25</v>
      </c>
      <c r="B27" s="11">
        <v>51.1</v>
      </c>
      <c r="D27" s="11"/>
      <c r="E27" t="str">
        <f t="shared" si="2"/>
        <v>Rent</v>
      </c>
      <c r="F27">
        <f t="shared" si="3"/>
        <v>900</v>
      </c>
      <c r="S27">
        <f t="shared" si="6"/>
        <v>0</v>
      </c>
      <c r="T27">
        <f t="shared" si="7"/>
        <v>0</v>
      </c>
      <c r="U27">
        <f t="shared" si="8"/>
        <v>0</v>
      </c>
    </row>
    <row r="28" spans="1:35" x14ac:dyDescent="0.3">
      <c r="A28" s="3" t="s">
        <v>44</v>
      </c>
      <c r="B28" s="11">
        <v>45.9</v>
      </c>
      <c r="D28" s="11"/>
      <c r="E28" t="str">
        <f t="shared" si="2"/>
        <v>Restaurant</v>
      </c>
      <c r="F28">
        <f t="shared" si="3"/>
        <v>103.8</v>
      </c>
      <c r="S28">
        <f t="shared" si="6"/>
        <v>0</v>
      </c>
      <c r="T28">
        <f t="shared" si="7"/>
        <v>0</v>
      </c>
      <c r="U28">
        <f t="shared" si="8"/>
        <v>0</v>
      </c>
    </row>
    <row r="29" spans="1:35" x14ac:dyDescent="0.3">
      <c r="A29" s="3" t="s">
        <v>23</v>
      </c>
      <c r="B29" s="11">
        <v>674.8</v>
      </c>
      <c r="D29" s="11"/>
      <c r="E29" t="str">
        <f t="shared" si="2"/>
        <v>Salary</v>
      </c>
      <c r="F29">
        <f t="shared" si="3"/>
        <v>0</v>
      </c>
      <c r="S29">
        <f t="shared" si="6"/>
        <v>0</v>
      </c>
      <c r="T29">
        <f t="shared" si="7"/>
        <v>0</v>
      </c>
      <c r="U29">
        <f t="shared" si="8"/>
        <v>0</v>
      </c>
    </row>
    <row r="30" spans="1:35" x14ac:dyDescent="0.3">
      <c r="A30" s="3" t="s">
        <v>37</v>
      </c>
      <c r="B30" s="11">
        <v>30</v>
      </c>
      <c r="D30" s="11"/>
      <c r="E30" t="str">
        <f t="shared" si="2"/>
        <v>Taxi</v>
      </c>
      <c r="F30">
        <f t="shared" si="3"/>
        <v>53</v>
      </c>
    </row>
    <row r="31" spans="1:35" x14ac:dyDescent="0.3">
      <c r="A31" s="3" t="s">
        <v>27</v>
      </c>
      <c r="B31" s="11">
        <v>142.1</v>
      </c>
      <c r="D31" s="11"/>
      <c r="E31" t="str">
        <f t="shared" si="2"/>
        <v>Grand Total</v>
      </c>
      <c r="F31">
        <f t="shared" si="3"/>
        <v>0</v>
      </c>
    </row>
    <row r="32" spans="1:35" x14ac:dyDescent="0.3">
      <c r="A32" s="3" t="s">
        <v>42</v>
      </c>
      <c r="B32" s="11">
        <v>40</v>
      </c>
      <c r="D32" s="11"/>
      <c r="E32">
        <f t="shared" si="2"/>
        <v>0</v>
      </c>
      <c r="F32">
        <f t="shared" si="3"/>
        <v>0</v>
      </c>
    </row>
    <row r="33" spans="1:11" x14ac:dyDescent="0.3">
      <c r="A33" s="3" t="s">
        <v>17</v>
      </c>
      <c r="B33" s="11">
        <v>900</v>
      </c>
      <c r="D33" s="11"/>
    </row>
    <row r="34" spans="1:11" ht="25.8" x14ac:dyDescent="0.5">
      <c r="A34" s="3" t="s">
        <v>33</v>
      </c>
      <c r="B34" s="11">
        <v>103.8</v>
      </c>
      <c r="D34" s="11"/>
      <c r="I34" s="8" t="s">
        <v>78</v>
      </c>
      <c r="J34" s="7"/>
      <c r="K34" s="7"/>
    </row>
    <row r="35" spans="1:11" x14ac:dyDescent="0.3">
      <c r="A35" s="3" t="s">
        <v>10</v>
      </c>
      <c r="B35" s="11">
        <v>0</v>
      </c>
      <c r="D35" s="11"/>
    </row>
    <row r="36" spans="1:11" x14ac:dyDescent="0.3">
      <c r="A36" s="3" t="s">
        <v>35</v>
      </c>
      <c r="B36" s="11">
        <v>53</v>
      </c>
      <c r="I36" t="s">
        <v>61</v>
      </c>
      <c r="J36" t="s">
        <v>68</v>
      </c>
    </row>
    <row r="37" spans="1:11" x14ac:dyDescent="0.3">
      <c r="A37" s="3" t="s">
        <v>64</v>
      </c>
      <c r="B37" s="11">
        <v>2934.6</v>
      </c>
      <c r="I37" t="str">
        <f>O18</f>
        <v>Feb</v>
      </c>
      <c r="J37">
        <f>IFERROR(GETPIVOTDATA("Sum of Credit",$O$17,"Month",I37),0)-IFERROR(GETPIVOTDATA("Sum of Debit",$O$17,"Month",I37),0)</f>
        <v>1065.3999999999996</v>
      </c>
    </row>
    <row r="38" spans="1:11" x14ac:dyDescent="0.3">
      <c r="I38" t="str">
        <f t="shared" ref="I38:I56" si="9">O19</f>
        <v>Grand Total</v>
      </c>
      <c r="J38">
        <f t="shared" ref="J38:J48" si="10">IFERROR(GETPIVOTDATA("Sum of Credit",$O$17,"Month",I38),0)-IFERROR(GETPIVOTDATA("Sum of Debit",$O$17,"Month",I38),0)</f>
        <v>0</v>
      </c>
    </row>
    <row r="39" spans="1:11" x14ac:dyDescent="0.3">
      <c r="I39">
        <f t="shared" si="9"/>
        <v>0</v>
      </c>
      <c r="J39">
        <f t="shared" si="10"/>
        <v>0</v>
      </c>
    </row>
    <row r="40" spans="1:11" x14ac:dyDescent="0.3">
      <c r="I40">
        <f t="shared" si="9"/>
        <v>0</v>
      </c>
      <c r="J40">
        <f t="shared" si="10"/>
        <v>0</v>
      </c>
    </row>
    <row r="41" spans="1:11" x14ac:dyDescent="0.3">
      <c r="I41">
        <f t="shared" si="9"/>
        <v>0</v>
      </c>
      <c r="J41">
        <f t="shared" si="10"/>
        <v>0</v>
      </c>
    </row>
    <row r="42" spans="1:11" x14ac:dyDescent="0.3">
      <c r="I42">
        <f t="shared" si="9"/>
        <v>0</v>
      </c>
      <c r="J42">
        <f t="shared" si="10"/>
        <v>0</v>
      </c>
    </row>
    <row r="43" spans="1:11" x14ac:dyDescent="0.3">
      <c r="I43">
        <f t="shared" si="9"/>
        <v>0</v>
      </c>
      <c r="J43">
        <f t="shared" si="10"/>
        <v>0</v>
      </c>
    </row>
    <row r="44" spans="1:11" x14ac:dyDescent="0.3">
      <c r="I44">
        <f t="shared" si="9"/>
        <v>0</v>
      </c>
      <c r="J44">
        <f t="shared" si="10"/>
        <v>0</v>
      </c>
    </row>
    <row r="45" spans="1:11" x14ac:dyDescent="0.3">
      <c r="I45">
        <f t="shared" si="9"/>
        <v>0</v>
      </c>
      <c r="J45">
        <f t="shared" si="10"/>
        <v>0</v>
      </c>
    </row>
    <row r="46" spans="1:11" x14ac:dyDescent="0.3">
      <c r="I46">
        <f t="shared" si="9"/>
        <v>0</v>
      </c>
      <c r="J46">
        <f t="shared" si="10"/>
        <v>0</v>
      </c>
    </row>
    <row r="47" spans="1:11" x14ac:dyDescent="0.3">
      <c r="I47">
        <f t="shared" si="9"/>
        <v>0</v>
      </c>
      <c r="J47">
        <f t="shared" si="10"/>
        <v>0</v>
      </c>
    </row>
    <row r="48" spans="1:11" x14ac:dyDescent="0.3">
      <c r="I48">
        <f t="shared" si="9"/>
        <v>0</v>
      </c>
      <c r="J48">
        <f t="shared" si="10"/>
        <v>0</v>
      </c>
    </row>
  </sheetData>
  <pageMargins left="0.7" right="0.7" top="0.75" bottom="0.75" header="0.3" footer="0.3"/>
  <tableParts count="7">
    <tablePart r:id="rId8"/>
    <tablePart r:id="rId9"/>
    <tablePart r:id="rId10"/>
    <tablePart r:id="rId11"/>
    <tablePart r:id="rId12"/>
    <tablePart r:id="rId13"/>
    <tablePart r:id="rId1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db0ba53e-1dc5-4ed7-8881-11f125da468b">
      <Terms xmlns="http://schemas.microsoft.com/office/infopath/2007/PartnerControls"/>
    </lcf76f155ced4ddcb4097134ff3c332f>
    <TaxCatchAll xmlns="4d07b3ec-8c3b-4de2-8537-6a594c5b2a50"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C3A24CEB0E906C4F895CA8E1DA6E79B7" ma:contentTypeVersion="14" ma:contentTypeDescription="Create a new document." ma:contentTypeScope="" ma:versionID="2d182cbf4e0c58d1bc53e5a2471e0746">
  <xsd:schema xmlns:xsd="http://www.w3.org/2001/XMLSchema" xmlns:xs="http://www.w3.org/2001/XMLSchema" xmlns:p="http://schemas.microsoft.com/office/2006/metadata/properties" xmlns:ns2="db0ba53e-1dc5-4ed7-8881-11f125da468b" xmlns:ns3="4d07b3ec-8c3b-4de2-8537-6a594c5b2a50" targetNamespace="http://schemas.microsoft.com/office/2006/metadata/properties" ma:root="true" ma:fieldsID="d8b321db6dbd9435439cdb1372e753de" ns2:_="" ns3:_="">
    <xsd:import namespace="db0ba53e-1dc5-4ed7-8881-11f125da468b"/>
    <xsd:import namespace="4d07b3ec-8c3b-4de2-8537-6a594c5b2a50"/>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element ref="ns2:MediaServiceDateTaken" minOccurs="0"/>
                <xsd:element ref="ns3:SharedWithUsers" minOccurs="0"/>
                <xsd:element ref="ns3:SharedWithDetail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b0ba53e-1dc5-4ed7-8881-11f125da468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LengthInSeconds" ma:index="13" nillable="true" ma:displayName="MediaLengthInSeconds" ma:hidden="true" ma:internalName="MediaLengthInSeconds" ma:readOnly="true">
      <xsd:simpleType>
        <xsd:restriction base="dms:Unknown"/>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80f99ef8-ea5b-44e7-83e2-69542dda6505" ma:termSetId="09814cd3-568e-fe90-9814-8d621ff8fb84" ma:anchorId="fba54fb3-c3e1-fe81-a776-ca4b69148c4d" ma:open="true" ma:isKeyword="false">
      <xsd:complexType>
        <xsd:sequence>
          <xsd:element ref="pc:Terms" minOccurs="0" maxOccurs="1"/>
        </xsd:sequence>
      </xsd:complexType>
    </xsd:element>
    <xsd:element name="MediaServiceOCR" ma:index="17" nillable="true" ma:displayName="Extracted Text" ma:internalName="MediaServiceOCR" ma:readOnly="true">
      <xsd:simpleType>
        <xsd:restriction base="dms:Note">
          <xsd:maxLength value="255"/>
        </xsd:restriction>
      </xsd:simpleType>
    </xsd:element>
    <xsd:element name="MediaServiceDateTaken" ma:index="18" nillable="true" ma:displayName="MediaServiceDateTaken" ma:hidden="true" ma:indexed="true" ma:internalName="MediaServiceDateTaken" ma:readOnly="true">
      <xsd:simpleType>
        <xsd:restriction base="dms:Text"/>
      </xsd:simpleType>
    </xsd:element>
    <xsd:element name="MediaServiceSearchProperties" ma:index="21"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4d07b3ec-8c3b-4de2-8537-6a594c5b2a50" elementFormDefault="qualified">
    <xsd:import namespace="http://schemas.microsoft.com/office/2006/documentManagement/types"/>
    <xsd:import namespace="http://schemas.microsoft.com/office/infopath/2007/PartnerControls"/>
    <xsd:element name="TaxCatchAll" ma:index="16" nillable="true" ma:displayName="Taxonomy Catch All Column" ma:hidden="true" ma:list="{922f2c27-e328-46cc-8fe7-20ece0ffefdb}" ma:internalName="TaxCatchAll" ma:showField="CatchAllData" ma:web="4d07b3ec-8c3b-4de2-8537-6a594c5b2a50">
      <xsd:complexType>
        <xsd:complexContent>
          <xsd:extension base="dms:MultiChoiceLookup">
            <xsd:sequence>
              <xsd:element name="Value" type="dms:Lookup" maxOccurs="unbounded" minOccurs="0" nillable="true"/>
            </xsd:sequence>
          </xsd:extension>
        </xsd:complexContent>
      </xsd:complexType>
    </xsd:element>
    <xsd:element name="SharedWithUsers" ma:index="1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B7C8241-58FC-43B8-BA26-5CB655B320F0}">
  <ds:schemaRefs>
    <ds:schemaRef ds:uri="http://schemas.microsoft.com/office/2006/metadata/properties"/>
    <ds:schemaRef ds:uri="http://schemas.microsoft.com/office/infopath/2007/PartnerControls"/>
    <ds:schemaRef ds:uri="db0ba53e-1dc5-4ed7-8881-11f125da468b"/>
    <ds:schemaRef ds:uri="4d07b3ec-8c3b-4de2-8537-6a594c5b2a50"/>
  </ds:schemaRefs>
</ds:datastoreItem>
</file>

<file path=customXml/itemProps2.xml><?xml version="1.0" encoding="utf-8"?>
<ds:datastoreItem xmlns:ds="http://schemas.openxmlformats.org/officeDocument/2006/customXml" ds:itemID="{6497BB6F-9771-446D-B8AC-0D08CF847989}">
  <ds:schemaRefs>
    <ds:schemaRef ds:uri="http://schemas.microsoft.com/sharepoint/v3/contenttype/forms"/>
  </ds:schemaRefs>
</ds:datastoreItem>
</file>

<file path=customXml/itemProps3.xml><?xml version="1.0" encoding="utf-8"?>
<ds:datastoreItem xmlns:ds="http://schemas.openxmlformats.org/officeDocument/2006/customXml" ds:itemID="{C1D87AA3-B74D-4D51-9F2C-839842FC59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b0ba53e-1dc5-4ed7-8881-11f125da468b"/>
    <ds:schemaRef ds:uri="4d07b3ec-8c3b-4de2-8537-6a594c5b2a5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Input Data Sheet</vt:lpstr>
      <vt:lpstr>Dashboard</vt:lpstr>
      <vt:lpstr>Pivot Tables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Shiva kumar N</dc:creator>
  <cp:lastModifiedBy>Karan Bhayana</cp:lastModifiedBy>
  <dcterms:created xsi:type="dcterms:W3CDTF">2025-02-01T11:41:15Z</dcterms:created>
  <dcterms:modified xsi:type="dcterms:W3CDTF">2025-06-19T14:44:24Z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0x010100C3A24CEB0E906C4F895CA8E1DA6E79B7</vt:lpwstr>
  </property>
</Properties>
</file>