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lacement Training\EXCEL\Projects\"/>
    </mc:Choice>
  </mc:AlternateContent>
  <xr:revisionPtr revIDLastSave="0" documentId="13_ncr:1_{353AEDCB-33CC-4AAE-82A6-838309E66B82}" xr6:coauthVersionLast="47" xr6:coauthVersionMax="47" xr10:uidLastSave="{00000000-0000-0000-0000-000000000000}"/>
  <bookViews>
    <workbookView xWindow="-108" yWindow="-108" windowWidth="23256" windowHeight="12456" xr2:uid="{764E7567-F501-40F9-ADFA-B2D7A2AEAA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13" i="1"/>
  <c r="E12" i="1"/>
  <c r="E11" i="1"/>
  <c r="E10" i="1"/>
  <c r="C13" i="1"/>
  <c r="C12" i="1"/>
  <c r="C11" i="1"/>
  <c r="C10" i="1"/>
  <c r="E6" i="1"/>
  <c r="C7" i="1"/>
  <c r="E14" i="1" l="1"/>
  <c r="C14" i="1"/>
  <c r="E15" i="1" l="1"/>
</calcChain>
</file>

<file path=xl/sharedStrings.xml><?xml version="1.0" encoding="utf-8"?>
<sst xmlns="http://schemas.openxmlformats.org/spreadsheetml/2006/main" count="51" uniqueCount="41">
  <si>
    <t>Lodi Sreel India Pvt Ltd</t>
  </si>
  <si>
    <t>Rabale Industrial Area</t>
  </si>
  <si>
    <t>Monthly Salary Slip</t>
  </si>
  <si>
    <t>Employee Id</t>
  </si>
  <si>
    <t>Employee Name</t>
  </si>
  <si>
    <t>Designation</t>
  </si>
  <si>
    <t>Month/Year</t>
  </si>
  <si>
    <t xml:space="preserve">Earnings </t>
  </si>
  <si>
    <t>Deduction</t>
  </si>
  <si>
    <t>Basic</t>
  </si>
  <si>
    <t>Overtime</t>
  </si>
  <si>
    <t>Conveyance</t>
  </si>
  <si>
    <t>Extra Income</t>
  </si>
  <si>
    <t>Total Earnings</t>
  </si>
  <si>
    <t>Provident Fund</t>
  </si>
  <si>
    <t>E.S.I</t>
  </si>
  <si>
    <t xml:space="preserve">Loan </t>
  </si>
  <si>
    <t>Taxes</t>
  </si>
  <si>
    <t>Total Deduction</t>
  </si>
  <si>
    <t>Net Salary</t>
  </si>
  <si>
    <t>Signature of Employee _________________</t>
  </si>
  <si>
    <t>Director_________________</t>
  </si>
  <si>
    <t>Month &amp; Year</t>
  </si>
  <si>
    <t>Tax</t>
  </si>
  <si>
    <t>Employee ID</t>
  </si>
  <si>
    <t>A101</t>
  </si>
  <si>
    <t>A102</t>
  </si>
  <si>
    <t>A103</t>
  </si>
  <si>
    <t>A104</t>
  </si>
  <si>
    <t>A105</t>
  </si>
  <si>
    <t>Karthickkameshwar</t>
  </si>
  <si>
    <t>Lalithkishore</t>
  </si>
  <si>
    <t>Praveen</t>
  </si>
  <si>
    <t>Jothivanan</t>
  </si>
  <si>
    <t>Krishna</t>
  </si>
  <si>
    <t>Supervisor</t>
  </si>
  <si>
    <t>Manager</t>
  </si>
  <si>
    <t>Product Designer</t>
  </si>
  <si>
    <t>Junior Engineer</t>
  </si>
  <si>
    <t>Intern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</si>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</sst>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yyyy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Alignment="1">
      <alignment horizontal="left" vertical="center"/>
    </xf>
    <xf numFmtId="17" fontId="0" fillId="0" borderId="0" xfId="0" applyNumberFormat="1"/>
    <xf numFmtId="166" fontId="1" fillId="2" borderId="2" xfId="0" applyNumberFormat="1" applyFon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6E679-444B-479D-8742-6CC425A48681}" name="Table3" displayName="Table3" ref="A4:L9" totalsRowShown="0">
  <autoFilter ref="A4:L9" xr:uid="{4886E679-444B-479D-8742-6CC425A48681}"/>
  <tableColumns count="12">
    <tableColumn id="1" xr3:uid="{EC1490E5-9D78-41EF-8B70-5DE4BAF87B8C}" name="Employee ID"/>
    <tableColumn id="2" xr3:uid="{35A81BF0-D764-4F8B-9753-F5EC1696E911}" name="Employee Name"/>
    <tableColumn id="3" xr3:uid="{14B27BEE-B637-499A-B16B-DBA77CC46377}" name="Designation"/>
    <tableColumn id="4" xr3:uid="{7BB8ACE3-2D5C-43C6-8AC5-F81767450C33}" name="Month &amp; Year"/>
    <tableColumn id="5" xr3:uid="{54BA678B-DB19-4E45-8462-BC86BE9A48C6}" name="Basic"/>
    <tableColumn id="6" xr3:uid="{DC3D8C77-5A57-42C2-A190-F1D1958A7071}" name="Overtime"/>
    <tableColumn id="7" xr3:uid="{9671A612-CEC2-4B6F-8AB0-0556F39CE363}" name="Conveyance"/>
    <tableColumn id="8" xr3:uid="{6285C7E0-C964-4F20-8D74-8A3391F5A933}" name="Extra Income"/>
    <tableColumn id="9" xr3:uid="{2ACA6BB7-3891-469B-B7C2-FB6CFDBDD7B5}" name="Provident Fund"/>
    <tableColumn id="10" xr3:uid="{D5A6B7F2-365B-4632-9381-88C806BD92FB}" name="E.S.I"/>
    <tableColumn id="11" xr3:uid="{1EB4DD18-4F8F-4933-A6C3-83ED07681E12}" name="Loan "/>
    <tableColumn id="12" xr3:uid="{ADA85FED-6977-4CF6-8E22-3EC7571319CF}" name="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50C0-E485-4458-91B5-225E9F27C542}">
  <dimension ref="B2:I19"/>
  <sheetViews>
    <sheetView tabSelected="1" view="pageLayout" topLeftCell="A10" zoomScale="130" zoomScaleNormal="100" zoomScalePageLayoutView="130" workbookViewId="0">
      <selection activeCell="I12" sqref="I12"/>
    </sheetView>
  </sheetViews>
  <sheetFormatPr defaultRowHeight="14.4" x14ac:dyDescent="0.3"/>
  <cols>
    <col min="2" max="2" width="17.88671875" customWidth="1"/>
    <col min="3" max="3" width="21.6640625" bestFit="1" customWidth="1"/>
    <col min="4" max="4" width="17.6640625" customWidth="1"/>
    <col min="5" max="5" width="19.109375" bestFit="1" customWidth="1"/>
  </cols>
  <sheetData>
    <row r="2" spans="2:9" ht="21" x14ac:dyDescent="0.4">
      <c r="B2" s="14" t="s">
        <v>0</v>
      </c>
      <c r="C2" s="15"/>
      <c r="D2" s="15"/>
      <c r="E2" s="16"/>
    </row>
    <row r="3" spans="2:9" ht="18" x14ac:dyDescent="0.35">
      <c r="B3" s="17" t="s">
        <v>1</v>
      </c>
      <c r="C3" s="18"/>
      <c r="D3" s="18"/>
      <c r="E3" s="19"/>
    </row>
    <row r="4" spans="2:9" ht="18" x14ac:dyDescent="0.35">
      <c r="B4" s="20" t="s">
        <v>2</v>
      </c>
      <c r="C4" s="1"/>
      <c r="D4" s="1"/>
      <c r="E4" s="21"/>
    </row>
    <row r="5" spans="2:9" x14ac:dyDescent="0.3">
      <c r="B5" s="22"/>
      <c r="C5" s="23"/>
      <c r="D5" s="23"/>
      <c r="E5" s="24"/>
    </row>
    <row r="6" spans="2:9" ht="18" x14ac:dyDescent="0.35">
      <c r="B6" s="2" t="s">
        <v>3</v>
      </c>
      <c r="C6" s="2" t="s">
        <v>29</v>
      </c>
      <c r="D6" s="2" t="s">
        <v>5</v>
      </c>
      <c r="E6" s="2" t="str">
        <f>VLOOKUP(C6,Table3[#All],3,0)</f>
        <v>Manager</v>
      </c>
    </row>
    <row r="7" spans="2:9" ht="18" x14ac:dyDescent="0.35">
      <c r="B7" s="2" t="s">
        <v>4</v>
      </c>
      <c r="C7" s="2" t="str">
        <f>VLOOKUP(C6,Table3[#All],2,0)</f>
        <v>Karthickkameshwar</v>
      </c>
      <c r="D7" s="2" t="s">
        <v>6</v>
      </c>
      <c r="E7" s="27">
        <f>VLOOKUP(C6,Table3[#All],4,0)</f>
        <v>36892</v>
      </c>
    </row>
    <row r="8" spans="2:9" x14ac:dyDescent="0.3">
      <c r="B8" s="22"/>
      <c r="C8" s="23"/>
      <c r="D8" s="23"/>
      <c r="E8" s="24"/>
    </row>
    <row r="9" spans="2:9" ht="18" x14ac:dyDescent="0.35">
      <c r="B9" s="3" t="s">
        <v>7</v>
      </c>
      <c r="C9" s="4"/>
      <c r="D9" s="3" t="s">
        <v>8</v>
      </c>
      <c r="E9" s="4"/>
    </row>
    <row r="10" spans="2:9" ht="18" x14ac:dyDescent="0.35">
      <c r="B10" s="2" t="s">
        <v>9</v>
      </c>
      <c r="C10" s="4">
        <f>VLOOKUP(C6,Table3[#All],5,0)</f>
        <v>50000</v>
      </c>
      <c r="D10" s="2" t="s">
        <v>14</v>
      </c>
      <c r="E10" s="4">
        <f>VLOOKUP(C6,Table3[#All],9,0)</f>
        <v>3500</v>
      </c>
    </row>
    <row r="11" spans="2:9" ht="18" x14ac:dyDescent="0.35">
      <c r="B11" s="2" t="s">
        <v>10</v>
      </c>
      <c r="C11" s="4">
        <f>VLOOKUP(C6,Table3[#All],6,0)</f>
        <v>3300</v>
      </c>
      <c r="D11" s="2" t="s">
        <v>15</v>
      </c>
      <c r="E11" s="4">
        <f>VLOOKUP(C6,Table3[#All],10,0)</f>
        <v>200</v>
      </c>
    </row>
    <row r="12" spans="2:9" ht="18" x14ac:dyDescent="0.35">
      <c r="B12" s="2" t="s">
        <v>11</v>
      </c>
      <c r="C12" s="4">
        <f>VLOOKUP(C6,Table3[#All],7,0)</f>
        <v>400</v>
      </c>
      <c r="D12" s="2" t="s">
        <v>16</v>
      </c>
      <c r="E12" s="4">
        <f>VLOOKUP(C6,Table3[#All],11,0)</f>
        <v>0</v>
      </c>
      <c r="I12" s="28"/>
    </row>
    <row r="13" spans="2:9" ht="18" x14ac:dyDescent="0.35">
      <c r="B13" s="2" t="s">
        <v>12</v>
      </c>
      <c r="C13" s="4">
        <f>VLOOKUP(C6,Table3[#All],8,0)</f>
        <v>0</v>
      </c>
      <c r="D13" s="2" t="s">
        <v>17</v>
      </c>
      <c r="E13" s="4">
        <f>VLOOKUP(C6,Table3[#All],12,0)</f>
        <v>0</v>
      </c>
    </row>
    <row r="14" spans="2:9" ht="18" x14ac:dyDescent="0.35">
      <c r="B14" s="2" t="s">
        <v>13</v>
      </c>
      <c r="C14" s="4">
        <f>SUM(C10:C13)</f>
        <v>53700</v>
      </c>
      <c r="D14" s="2" t="s">
        <v>18</v>
      </c>
      <c r="E14" s="4">
        <f>SUM(E10:E13)</f>
        <v>3700</v>
      </c>
    </row>
    <row r="15" spans="2:9" ht="18" x14ac:dyDescent="0.35">
      <c r="B15" s="4"/>
      <c r="C15" s="4"/>
      <c r="D15" s="3" t="s">
        <v>19</v>
      </c>
      <c r="E15" s="4">
        <f>C14-E14</f>
        <v>50000</v>
      </c>
    </row>
    <row r="16" spans="2:9" x14ac:dyDescent="0.3">
      <c r="B16" s="5"/>
      <c r="C16" s="6"/>
      <c r="D16" s="6"/>
      <c r="E16" s="7"/>
    </row>
    <row r="17" spans="2:5" x14ac:dyDescent="0.3">
      <c r="B17" s="8" t="s">
        <v>20</v>
      </c>
      <c r="C17" s="9"/>
      <c r="D17" s="9" t="s">
        <v>21</v>
      </c>
      <c r="E17" s="10"/>
    </row>
    <row r="18" spans="2:5" x14ac:dyDescent="0.3">
      <c r="B18" s="11"/>
      <c r="C18" s="12"/>
      <c r="D18" s="12"/>
      <c r="E18" s="13"/>
    </row>
    <row r="19" spans="2:5" x14ac:dyDescent="0.3">
      <c r="B19" s="11"/>
      <c r="C19" s="12"/>
      <c r="D19" s="12"/>
      <c r="E19" s="13"/>
    </row>
  </sheetData>
  <mergeCells count="5">
    <mergeCell ref="B2:E2"/>
    <mergeCell ref="B3:E3"/>
    <mergeCell ref="B4:E4"/>
    <mergeCell ref="B17:C17"/>
    <mergeCell ref="D17:E17"/>
  </mergeCells>
  <pageMargins left="0.25" right="0.25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D6480BF-E42C-4901-970E-0EB931662064}">
          <x14:formula1>
            <xm:f>Sheet2!$A$5:$A$9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540A-84D7-4282-89F2-CFE0A84E4B11}">
  <dimension ref="A4:L12"/>
  <sheetViews>
    <sheetView zoomScale="130" zoomScaleNormal="130" workbookViewId="0">
      <selection activeCell="C15" sqref="C15"/>
    </sheetView>
  </sheetViews>
  <sheetFormatPr defaultRowHeight="14.4" x14ac:dyDescent="0.3"/>
  <cols>
    <col min="1" max="1" width="11.21875" customWidth="1"/>
    <col min="2" max="2" width="17.109375" bestFit="1" customWidth="1"/>
    <col min="3" max="3" width="14.88671875" bestFit="1" customWidth="1"/>
    <col min="4" max="4" width="14.6640625" customWidth="1"/>
    <col min="5" max="5" width="7.109375" customWidth="1"/>
    <col min="6" max="6" width="10.6640625" customWidth="1"/>
    <col min="7" max="7" width="13.21875" customWidth="1"/>
    <col min="8" max="8" width="13.88671875" customWidth="1"/>
    <col min="9" max="9" width="15.77734375" customWidth="1"/>
  </cols>
  <sheetData>
    <row r="4" spans="1:12" x14ac:dyDescent="0.3">
      <c r="A4" t="s">
        <v>24</v>
      </c>
      <c r="B4" t="s">
        <v>4</v>
      </c>
      <c r="C4" t="s">
        <v>5</v>
      </c>
      <c r="D4" t="s">
        <v>22</v>
      </c>
      <c r="E4" s="25" t="s">
        <v>9</v>
      </c>
      <c r="F4" t="s">
        <v>10</v>
      </c>
      <c r="G4" t="s">
        <v>11</v>
      </c>
      <c r="H4" t="s">
        <v>12</v>
      </c>
      <c r="I4" t="s">
        <v>14</v>
      </c>
      <c r="J4" t="s">
        <v>15</v>
      </c>
      <c r="K4" t="s">
        <v>16</v>
      </c>
      <c r="L4" t="s">
        <v>23</v>
      </c>
    </row>
    <row r="5" spans="1:12" x14ac:dyDescent="0.3">
      <c r="A5" t="s">
        <v>25</v>
      </c>
      <c r="B5" t="s">
        <v>34</v>
      </c>
      <c r="C5" t="s">
        <v>39</v>
      </c>
      <c r="D5" s="26">
        <v>36892</v>
      </c>
      <c r="E5">
        <v>10000</v>
      </c>
      <c r="F5">
        <v>5000</v>
      </c>
      <c r="G5">
        <v>230</v>
      </c>
      <c r="I5">
        <v>2000</v>
      </c>
      <c r="J5">
        <v>200</v>
      </c>
    </row>
    <row r="6" spans="1:12" x14ac:dyDescent="0.3">
      <c r="A6" t="s">
        <v>26</v>
      </c>
      <c r="B6" t="s">
        <v>33</v>
      </c>
      <c r="C6" t="s">
        <v>38</v>
      </c>
      <c r="D6" s="26">
        <v>36892</v>
      </c>
      <c r="E6">
        <v>25000</v>
      </c>
      <c r="F6">
        <v>4500</v>
      </c>
      <c r="G6">
        <v>330</v>
      </c>
      <c r="I6">
        <v>1000</v>
      </c>
      <c r="J6">
        <v>200</v>
      </c>
    </row>
    <row r="7" spans="1:12" x14ac:dyDescent="0.3">
      <c r="A7" t="s">
        <v>27</v>
      </c>
      <c r="B7" t="s">
        <v>32</v>
      </c>
      <c r="C7" t="s">
        <v>35</v>
      </c>
      <c r="D7" s="26">
        <v>36892</v>
      </c>
      <c r="E7">
        <v>30000</v>
      </c>
      <c r="F7">
        <v>5500</v>
      </c>
      <c r="G7">
        <v>210</v>
      </c>
      <c r="I7">
        <v>2000</v>
      </c>
      <c r="J7">
        <v>200</v>
      </c>
    </row>
    <row r="8" spans="1:12" x14ac:dyDescent="0.3">
      <c r="A8" t="s">
        <v>28</v>
      </c>
      <c r="B8" t="s">
        <v>31</v>
      </c>
      <c r="C8" t="s">
        <v>37</v>
      </c>
      <c r="D8" s="26">
        <v>36892</v>
      </c>
      <c r="E8">
        <v>40000</v>
      </c>
      <c r="F8">
        <v>2500</v>
      </c>
      <c r="G8">
        <v>210</v>
      </c>
      <c r="I8">
        <v>2500</v>
      </c>
      <c r="J8">
        <v>200</v>
      </c>
    </row>
    <row r="9" spans="1:12" x14ac:dyDescent="0.3">
      <c r="A9" t="s">
        <v>29</v>
      </c>
      <c r="B9" t="s">
        <v>30</v>
      </c>
      <c r="C9" t="s">
        <v>36</v>
      </c>
      <c r="D9" s="26">
        <v>36892</v>
      </c>
      <c r="E9">
        <v>50000</v>
      </c>
      <c r="F9">
        <v>3300</v>
      </c>
      <c r="G9">
        <v>400</v>
      </c>
      <c r="I9">
        <v>3500</v>
      </c>
      <c r="J9">
        <v>200</v>
      </c>
    </row>
    <row r="12" spans="1:12" x14ac:dyDescent="0.3">
      <c r="G12" t="s">
        <v>40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</dc:creator>
  <cp:lastModifiedBy>Karan A</cp:lastModifiedBy>
  <dcterms:created xsi:type="dcterms:W3CDTF">2025-02-07T03:31:27Z</dcterms:created>
  <dcterms:modified xsi:type="dcterms:W3CDTF">2025-02-07T04:32:31Z</dcterms:modified>
</cp:coreProperties>
</file>