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Volumes/Space/Final Project/Files/Data-Electric/1/Raw_files/"/>
    </mc:Choice>
  </mc:AlternateContent>
  <xr:revisionPtr revIDLastSave="0" documentId="13_ncr:1_{00DB6CB0-1A8A-3546-B278-26AEE6CE3572}" xr6:coauthVersionLast="45" xr6:coauthVersionMax="45" xr10:uidLastSave="{00000000-0000-0000-0000-000000000000}"/>
  <bookViews>
    <workbookView xWindow="0" yWindow="460" windowWidth="28800" windowHeight="16220" xr2:uid="{00000000-000D-0000-FFFF-FFFF00000000}"/>
  </bookViews>
  <sheets>
    <sheet name="Global" sheetId="2" r:id="rId1"/>
    <sheet name="USA" sheetId="4" r:id="rId2"/>
    <sheet name="Canada" sheetId="3" r:id="rId3"/>
    <sheet name="China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4" l="1"/>
  <c r="I6" i="4"/>
  <c r="D6" i="4"/>
  <c r="C6" i="4"/>
  <c r="C5" i="4" s="1"/>
  <c r="I5" i="4"/>
  <c r="H5" i="4"/>
  <c r="G5" i="4"/>
  <c r="F5" i="4"/>
  <c r="E5" i="4"/>
  <c r="D5" i="4"/>
  <c r="H23" i="3"/>
  <c r="K6" i="3"/>
  <c r="I6" i="3"/>
  <c r="H6" i="3"/>
  <c r="G6" i="3"/>
  <c r="F6" i="3"/>
  <c r="E6" i="3"/>
  <c r="D6" i="3"/>
  <c r="C6" i="3"/>
  <c r="J5" i="3"/>
  <c r="B11" i="2" l="1"/>
  <c r="C11" i="2"/>
  <c r="D11" i="2"/>
  <c r="E11" i="2"/>
  <c r="F11" i="2"/>
</calcChain>
</file>

<file path=xl/sharedStrings.xml><?xml version="1.0" encoding="utf-8"?>
<sst xmlns="http://schemas.openxmlformats.org/spreadsheetml/2006/main" count="508" uniqueCount="164">
  <si>
    <t>Canada</t>
  </si>
  <si>
    <t>Total</t>
  </si>
  <si>
    <t>China</t>
  </si>
  <si>
    <t>Japan</t>
  </si>
  <si>
    <t>Country/Region</t>
  </si>
  <si>
    <t>Western Europe</t>
  </si>
  <si>
    <t>United States</t>
  </si>
  <si>
    <t>Global Plug-In Vehicle Sales, 2011-2015</t>
  </si>
  <si>
    <t>Notes:</t>
  </si>
  <si>
    <t>These countries/regions account for about 95% of global PEV sales.</t>
  </si>
  <si>
    <t>Japan numbers are estimated based on sales reported by August 2015.</t>
  </si>
  <si>
    <t>Source:</t>
  </si>
  <si>
    <t>Source: Data compiled by Argonne National Laboratory, Argonne, IL, February 2016.</t>
  </si>
  <si>
    <t>U.S. Department of Energy, Vehicle Technology Office</t>
  </si>
  <si>
    <t>Fact of the Week # 918</t>
  </si>
  <si>
    <t>USA</t>
  </si>
  <si>
    <t>PHEV</t>
  </si>
  <si>
    <t>PEV</t>
  </si>
  <si>
    <t>Plug-in Hybrid EV</t>
  </si>
  <si>
    <t>Plug-in EV</t>
  </si>
  <si>
    <t>EV</t>
  </si>
  <si>
    <t>Total PEV</t>
  </si>
  <si>
    <t>Others</t>
  </si>
  <si>
    <t>Europe</t>
  </si>
  <si>
    <t>Quebec</t>
  </si>
  <si>
    <t>Ontario</t>
  </si>
  <si>
    <t>BC</t>
  </si>
  <si>
    <t>Rest</t>
  </si>
  <si>
    <t>Chevy Volt</t>
  </si>
  <si>
    <t>Nissan LEAF</t>
  </si>
  <si>
    <t>Tesla S</t>
  </si>
  <si>
    <t>Tesla X</t>
  </si>
  <si>
    <t>BEV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</si>
  <si>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</si>
  <si>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</si>
  <si>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</si>
  <si>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</si>
  <si>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</si>
  <si>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</si>
  <si>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</si>
  <si>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</si>
  <si>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</si>
  <si>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</si>
  <si>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</si>
  <si>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</si>
  <si>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Alberta</t>
  </si>
  <si>
    <t>Manitoba</t>
  </si>
  <si>
    <t>New Brunswick</t>
  </si>
  <si>
    <t>Kia SOUL</t>
  </si>
  <si>
    <t>fleetcarma</t>
  </si>
  <si>
    <t>statista</t>
  </si>
  <si>
    <t>EV volumes</t>
  </si>
  <si>
    <t>Statistics Canada</t>
  </si>
  <si>
    <t>Electric mobility Canada</t>
  </si>
  <si>
    <t>Tesla 3</t>
  </si>
  <si>
    <t>goodcarbadcar</t>
  </si>
  <si>
    <t>Nova Scotio</t>
  </si>
  <si>
    <t>Sakketchwan</t>
  </si>
  <si>
    <t>Tesla</t>
  </si>
  <si>
    <t>BYD</t>
  </si>
  <si>
    <t>BAIC</t>
  </si>
  <si>
    <t>BMW</t>
  </si>
  <si>
    <t>VW</t>
  </si>
  <si>
    <t>Hyundai-Kia</t>
  </si>
  <si>
    <t>GM</t>
  </si>
  <si>
    <t>Nissan</t>
  </si>
  <si>
    <t>SAIC</t>
  </si>
  <si>
    <t>Geely (cn)</t>
  </si>
  <si>
    <t>Renault</t>
  </si>
  <si>
    <t>Toyota</t>
  </si>
  <si>
    <t>Mitsubishi</t>
  </si>
  <si>
    <t>Daimler</t>
  </si>
  <si>
    <t>GAC</t>
  </si>
  <si>
    <t>Geely-Volvo</t>
  </si>
  <si>
    <t>Dongfeng</t>
  </si>
  <si>
    <t>Changan</t>
  </si>
  <si>
    <t>Great Wall</t>
  </si>
  <si>
    <t>JAC</t>
  </si>
  <si>
    <t>Tata-JLR</t>
  </si>
  <si>
    <t>FAW</t>
  </si>
  <si>
    <t>NIO</t>
  </si>
  <si>
    <t>WM motor</t>
  </si>
  <si>
    <t>Honda</t>
  </si>
  <si>
    <t>JMC</t>
  </si>
  <si>
    <t>Hawtai</t>
  </si>
  <si>
    <t>Xiaopeng</t>
  </si>
  <si>
    <t>2019 OEMs</t>
  </si>
  <si>
    <t>EV type</t>
  </si>
  <si>
    <t>Year</t>
  </si>
  <si>
    <t>Sales</t>
  </si>
  <si>
    <t>Chery</t>
  </si>
  <si>
    <t>others = Ford, FCA, PSA, Hozon, DHL,Hanteng, Lifan, Yudo, Subaru, Zotye, etc.</t>
  </si>
  <si>
    <t>Tesla Model 3</t>
  </si>
  <si>
    <t>BJEV EU-series EV</t>
  </si>
  <si>
    <t>Nissan Leaf EV</t>
  </si>
  <si>
    <t>GM-SAIC Baojun E100/E200 EV</t>
  </si>
  <si>
    <t>BYD e5 450 EV</t>
  </si>
  <si>
    <t>Mitsubishi Outlander PHEV</t>
  </si>
  <si>
    <t>Renault Zoe EV</t>
  </si>
  <si>
    <t>Hyundai Kona EV</t>
  </si>
  <si>
    <t>BMW i3 EV/EREV</t>
  </si>
  <si>
    <t>Tesla Model X</t>
  </si>
  <si>
    <t>Top-10 EV Model-GLOBAL</t>
  </si>
  <si>
    <t>EV Model</t>
  </si>
  <si>
    <t>Company</t>
  </si>
  <si>
    <t>Model 3</t>
  </si>
  <si>
    <t>Prius Gen-2-PHEV</t>
  </si>
  <si>
    <t>Model X</t>
  </si>
  <si>
    <t>Model S</t>
  </si>
  <si>
    <t>Volt EREV</t>
  </si>
  <si>
    <t>Clarity PHEV</t>
  </si>
  <si>
    <t>Bolt EV</t>
  </si>
  <si>
    <t>Leaf EV</t>
  </si>
  <si>
    <t>530e PHEV</t>
  </si>
  <si>
    <t>Fusion Energi PHEV</t>
  </si>
  <si>
    <t>Pacifica PHEV</t>
  </si>
  <si>
    <t>i3 EV/EREV</t>
  </si>
  <si>
    <t>X5 PHEV</t>
  </si>
  <si>
    <t>Outlander PHEV</t>
  </si>
  <si>
    <t>Niro PHEV</t>
  </si>
  <si>
    <t>330e PHEV</t>
  </si>
  <si>
    <t>A3 e-Tron PHEV</t>
  </si>
  <si>
    <t>XC60 PHEV</t>
  </si>
  <si>
    <t>500e</t>
  </si>
  <si>
    <t>C350e PHEV</t>
  </si>
  <si>
    <t>Ioniq PHEV</t>
  </si>
  <si>
    <t>Countryman PHEV</t>
  </si>
  <si>
    <t>XC90 PHEV</t>
  </si>
  <si>
    <t>e-Golf EV</t>
  </si>
  <si>
    <t>Chevrolet</t>
  </si>
  <si>
    <t>Ford</t>
  </si>
  <si>
    <t>Chrysler</t>
  </si>
  <si>
    <t>Kia</t>
  </si>
  <si>
    <t>Audi</t>
  </si>
  <si>
    <t>Volvo</t>
  </si>
  <si>
    <t>Fiat</t>
  </si>
  <si>
    <t>Porsche</t>
  </si>
  <si>
    <t>Mercedes</t>
  </si>
  <si>
    <t>Hyundai</t>
  </si>
  <si>
    <t>Mini</t>
  </si>
  <si>
    <t>Country/Continent</t>
  </si>
  <si>
    <t>GLOBAL</t>
  </si>
  <si>
    <t>carsalesbase</t>
  </si>
  <si>
    <t>Evvolume</t>
  </si>
  <si>
    <t>afdc.energy.gov</t>
  </si>
  <si>
    <t>Cayenne S E-Hybrid</t>
  </si>
  <si>
    <t>China - Total sales</t>
  </si>
  <si>
    <t>NEV</t>
  </si>
  <si>
    <t>NEV= New Energy Vehicle</t>
  </si>
  <si>
    <t xml:space="preserve">e5 300/450 </t>
  </si>
  <si>
    <t>EQ</t>
  </si>
  <si>
    <t>Yuan</t>
  </si>
  <si>
    <t>EC180/200</t>
  </si>
  <si>
    <t>BJEV</t>
  </si>
  <si>
    <t>Tang</t>
  </si>
  <si>
    <t>Song</t>
  </si>
  <si>
    <t>EC36</t>
  </si>
  <si>
    <t>Roewe Ei5</t>
  </si>
  <si>
    <t xml:space="preserve">530Le </t>
  </si>
  <si>
    <t>iEV7S</t>
  </si>
  <si>
    <t>Tour E-series</t>
  </si>
  <si>
    <t>Link</t>
  </si>
  <si>
    <t>EV Type</t>
  </si>
  <si>
    <t>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</si>
</sst>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  <font>
      <u/>
      <sz val="12"/>
      <color theme="10"/>
      <name val="Arial"/>
      <family val="2"/>
    </font>
    <font>
      <u/>
      <sz val="12"/>
      <color rgb="FF0000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1" fontId="2" fillId="0" borderId="0" xfId="0" applyNumberFormat="1" applyFont="1"/>
    <xf numFmtId="3" fontId="2" fillId="0" borderId="0" xfId="0" applyNumberFormat="1" applyFont="1"/>
    <xf numFmtId="164" fontId="2" fillId="0" borderId="0" xfId="1" applyNumberFormat="1" applyFont="1"/>
    <xf numFmtId="0" fontId="2" fillId="0" borderId="2" xfId="0" applyFont="1" applyBorder="1"/>
    <xf numFmtId="0" fontId="3" fillId="0" borderId="1" xfId="0" applyFont="1" applyBorder="1"/>
    <xf numFmtId="164" fontId="3" fillId="0" borderId="1" xfId="1" applyNumberFormat="1" applyFont="1" applyBorder="1"/>
    <xf numFmtId="0" fontId="3" fillId="0" borderId="3" xfId="0" applyFont="1" applyBorder="1"/>
    <xf numFmtId="164" fontId="2" fillId="0" borderId="2" xfId="1" applyNumberFormat="1" applyFont="1" applyBorder="1"/>
    <xf numFmtId="0" fontId="3" fillId="0" borderId="2" xfId="0" applyFont="1" applyBorder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6" fillId="0" borderId="0" xfId="2" applyFont="1" applyAlignment="1" applyProtection="1"/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 applyBorder="1"/>
    <xf numFmtId="1" fontId="2" fillId="0" borderId="5" xfId="0" applyNumberFormat="1" applyFont="1" applyBorder="1"/>
    <xf numFmtId="1" fontId="2" fillId="0" borderId="6" xfId="0" applyNumberFormat="1" applyFont="1" applyBorder="1"/>
    <xf numFmtId="0" fontId="8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8" fillId="0" borderId="0" xfId="0" applyFont="1" applyBorder="1"/>
    <xf numFmtId="0" fontId="2" fillId="0" borderId="7" xfId="0" applyFont="1" applyBorder="1"/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center"/>
    </xf>
    <xf numFmtId="1" fontId="2" fillId="0" borderId="0" xfId="0" applyNumberFormat="1" applyFont="1" applyBorder="1"/>
    <xf numFmtId="0" fontId="3" fillId="0" borderId="1" xfId="0" applyFont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nergy.gov/eere/vehicles/fact-918-march-28-2016-global-plug-light-vehicle-sales-increased-about-80-2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"/>
  <sheetViews>
    <sheetView tabSelected="1" topLeftCell="A3" workbookViewId="0">
      <selection activeCell="G77" sqref="G77"/>
    </sheetView>
  </sheetViews>
  <sheetFormatPr baseColWidth="10" defaultColWidth="8.83203125" defaultRowHeight="14" x14ac:dyDescent="0.15"/>
  <cols>
    <col min="1" max="1" width="16.5" style="1" customWidth="1"/>
    <col min="2" max="4" width="12.33203125" style="1" bestFit="1" customWidth="1"/>
    <col min="5" max="6" width="13.5" style="1" bestFit="1" customWidth="1"/>
    <col min="7" max="10" width="8.83203125" style="1"/>
    <col min="11" max="11" width="32.33203125" style="1" customWidth="1"/>
    <col min="12" max="16384" width="8.83203125" style="1"/>
  </cols>
  <sheetData>
    <row r="1" spans="1:23" ht="16" x14ac:dyDescent="0.2">
      <c r="A1" s="13" t="s">
        <v>13</v>
      </c>
    </row>
    <row r="2" spans="1:23" ht="16" x14ac:dyDescent="0.2">
      <c r="A2" s="14" t="s">
        <v>14</v>
      </c>
    </row>
    <row r="3" spans="1:23" x14ac:dyDescent="0.15">
      <c r="J3" s="18"/>
      <c r="K3" s="27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" thickBot="1" x14ac:dyDescent="0.2">
      <c r="A4" s="29" t="s">
        <v>7</v>
      </c>
      <c r="B4" s="29"/>
      <c r="C4" s="29"/>
      <c r="D4" s="29"/>
      <c r="E4" s="29"/>
      <c r="F4" s="29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x14ac:dyDescent="0.15">
      <c r="A5" s="8" t="s">
        <v>4</v>
      </c>
      <c r="B5" s="8">
        <v>2011</v>
      </c>
      <c r="C5" s="8">
        <v>2012</v>
      </c>
      <c r="D5" s="8">
        <v>2013</v>
      </c>
      <c r="E5" s="8">
        <v>2014</v>
      </c>
      <c r="F5" s="8">
        <v>2015</v>
      </c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15">
      <c r="A6" s="1" t="s">
        <v>2</v>
      </c>
      <c r="B6" s="4">
        <v>5202</v>
      </c>
      <c r="C6" s="4">
        <v>10699</v>
      </c>
      <c r="D6" s="4">
        <v>15004</v>
      </c>
      <c r="E6" s="4">
        <v>61984</v>
      </c>
      <c r="F6" s="4">
        <v>214283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15">
      <c r="A7" s="1" t="s">
        <v>5</v>
      </c>
      <c r="B7" s="4">
        <v>14160</v>
      </c>
      <c r="C7" s="4">
        <v>40000</v>
      </c>
      <c r="D7" s="4">
        <v>71233.333333333328</v>
      </c>
      <c r="E7" s="4">
        <v>102564.91228070177</v>
      </c>
      <c r="F7" s="4">
        <v>184500</v>
      </c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x14ac:dyDescent="0.15">
      <c r="A8" s="1" t="s">
        <v>6</v>
      </c>
      <c r="B8" s="4">
        <v>17763</v>
      </c>
      <c r="C8" s="4">
        <v>53169</v>
      </c>
      <c r="D8" s="4">
        <v>97102</v>
      </c>
      <c r="E8" s="4">
        <v>118882</v>
      </c>
      <c r="F8" s="4">
        <v>115262</v>
      </c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x14ac:dyDescent="0.15">
      <c r="A9" s="1" t="s">
        <v>3</v>
      </c>
      <c r="B9" s="4">
        <v>12600</v>
      </c>
      <c r="C9" s="4">
        <v>20667</v>
      </c>
      <c r="D9" s="4">
        <v>28716</v>
      </c>
      <c r="E9" s="4">
        <v>30567</v>
      </c>
      <c r="F9" s="4">
        <v>46339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x14ac:dyDescent="0.15">
      <c r="A10" s="5" t="s">
        <v>0</v>
      </c>
      <c r="B10" s="9">
        <v>275</v>
      </c>
      <c r="C10" s="9">
        <v>1225</v>
      </c>
      <c r="D10" s="9">
        <v>931</v>
      </c>
      <c r="E10" s="9">
        <v>1521</v>
      </c>
      <c r="F10" s="9">
        <v>5284</v>
      </c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" thickBot="1" x14ac:dyDescent="0.2">
      <c r="A11" s="6" t="s">
        <v>1</v>
      </c>
      <c r="B11" s="7">
        <f>SUM(B6:B10)</f>
        <v>50000</v>
      </c>
      <c r="C11" s="7">
        <f>SUM(C6:C10)</f>
        <v>125760</v>
      </c>
      <c r="D11" s="7">
        <f>SUM(D6:D10)</f>
        <v>212986.33333333331</v>
      </c>
      <c r="E11" s="7">
        <f>SUM(E6:E10)</f>
        <v>315518.9122807018</v>
      </c>
      <c r="F11" s="7">
        <f>SUM(F6:F10)</f>
        <v>565668</v>
      </c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x14ac:dyDescent="0.15">
      <c r="C12" s="3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x14ac:dyDescent="0.15">
      <c r="A13" s="10" t="s">
        <v>8</v>
      </c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x14ac:dyDescent="0.15">
      <c r="A14" s="1" t="s">
        <v>10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x14ac:dyDescent="0.15">
      <c r="A15" s="1" t="s">
        <v>9</v>
      </c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x14ac:dyDescent="0.15"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x14ac:dyDescent="0.15">
      <c r="A17" s="12" t="s">
        <v>11</v>
      </c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x14ac:dyDescent="0.15">
      <c r="A18" s="11" t="s">
        <v>12</v>
      </c>
      <c r="C18" s="2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x14ac:dyDescent="0.15"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x14ac:dyDescent="0.15">
      <c r="C20" s="2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x14ac:dyDescent="0.15">
      <c r="A21" s="27"/>
      <c r="B21" s="18"/>
      <c r="C21" s="28"/>
      <c r="D21" s="18"/>
      <c r="E21" s="18"/>
      <c r="F21" s="18"/>
      <c r="G21" s="18"/>
      <c r="H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x14ac:dyDescent="0.15">
      <c r="J22" s="18"/>
      <c r="K22" s="1" t="s">
        <v>102</v>
      </c>
      <c r="P22" s="18"/>
      <c r="Q22" s="18"/>
      <c r="R22" s="18"/>
      <c r="S22" s="18"/>
      <c r="T22" s="18"/>
      <c r="U22" s="18"/>
      <c r="V22" s="18"/>
      <c r="W22" s="18"/>
    </row>
    <row r="23" spans="1:23" x14ac:dyDescent="0.15">
      <c r="A23" s="12" t="s">
        <v>141</v>
      </c>
      <c r="J23" s="18"/>
      <c r="L23" s="1" t="s">
        <v>88</v>
      </c>
      <c r="M23" s="1" t="s">
        <v>89</v>
      </c>
      <c r="P23" s="18"/>
      <c r="Q23" s="18"/>
      <c r="R23" s="18"/>
      <c r="S23" s="18"/>
      <c r="T23" s="18"/>
      <c r="U23" s="18"/>
      <c r="V23" s="18"/>
      <c r="W23" s="18"/>
    </row>
    <row r="24" spans="1:23" x14ac:dyDescent="0.15">
      <c r="J24" s="18"/>
      <c r="K24" s="1" t="s">
        <v>92</v>
      </c>
      <c r="L24" s="1">
        <v>2018</v>
      </c>
      <c r="M24" s="1">
        <v>145000</v>
      </c>
      <c r="P24" s="18"/>
      <c r="Q24" s="18"/>
      <c r="R24" s="18"/>
      <c r="S24" s="18"/>
      <c r="T24" s="18"/>
      <c r="U24" s="18"/>
      <c r="V24" s="18"/>
      <c r="W24" s="18"/>
    </row>
    <row r="25" spans="1:23" x14ac:dyDescent="0.15">
      <c r="A25" s="16" t="s">
        <v>140</v>
      </c>
      <c r="B25" s="17">
        <v>2015</v>
      </c>
      <c r="C25" s="17">
        <v>2016</v>
      </c>
      <c r="D25" s="17">
        <v>2017</v>
      </c>
      <c r="E25" s="17">
        <v>2018</v>
      </c>
      <c r="F25" s="17">
        <v>2019</v>
      </c>
      <c r="J25" s="18"/>
      <c r="K25" s="1" t="s">
        <v>93</v>
      </c>
      <c r="L25" s="1">
        <v>2018</v>
      </c>
      <c r="M25" s="1">
        <v>35000</v>
      </c>
      <c r="P25" s="18"/>
      <c r="Q25" s="18"/>
      <c r="R25" s="18"/>
      <c r="S25" s="18"/>
      <c r="T25" s="18"/>
      <c r="U25" s="18"/>
      <c r="V25" s="18"/>
      <c r="W25" s="18"/>
    </row>
    <row r="26" spans="1:23" x14ac:dyDescent="0.15">
      <c r="A26" s="1" t="s">
        <v>2</v>
      </c>
      <c r="B26" s="24">
        <v>214283</v>
      </c>
      <c r="C26" s="17">
        <v>351000</v>
      </c>
      <c r="D26" s="17">
        <v>602000</v>
      </c>
      <c r="E26" s="17">
        <v>1160000</v>
      </c>
      <c r="F26" s="17">
        <v>1196000</v>
      </c>
      <c r="J26" s="18"/>
      <c r="K26" s="1" t="s">
        <v>94</v>
      </c>
      <c r="L26" s="1">
        <v>2018</v>
      </c>
      <c r="M26" s="1">
        <v>82000</v>
      </c>
      <c r="P26" s="18"/>
      <c r="Q26" s="18"/>
      <c r="R26" s="18"/>
      <c r="S26" s="18"/>
      <c r="T26" s="18"/>
      <c r="U26" s="18"/>
      <c r="V26" s="18"/>
      <c r="W26" s="18"/>
    </row>
    <row r="27" spans="1:23" x14ac:dyDescent="0.15">
      <c r="A27" s="1" t="s">
        <v>23</v>
      </c>
      <c r="B27" s="17">
        <v>184500</v>
      </c>
      <c r="C27" s="17">
        <v>222000</v>
      </c>
      <c r="D27" s="17">
        <v>307000</v>
      </c>
      <c r="E27" s="17">
        <v>410000</v>
      </c>
      <c r="F27" s="17">
        <v>590000</v>
      </c>
      <c r="J27" s="18"/>
      <c r="K27" s="1" t="s">
        <v>95</v>
      </c>
      <c r="L27" s="1">
        <v>2018</v>
      </c>
      <c r="M27" s="1">
        <v>25000</v>
      </c>
      <c r="P27" s="18"/>
      <c r="Q27" s="18"/>
      <c r="R27" s="18"/>
      <c r="S27" s="18"/>
      <c r="T27" s="18"/>
      <c r="U27" s="18"/>
      <c r="V27" s="18"/>
      <c r="W27" s="18"/>
    </row>
    <row r="28" spans="1:23" x14ac:dyDescent="0.15">
      <c r="A28" s="1" t="s">
        <v>6</v>
      </c>
      <c r="B28" s="17">
        <v>115262</v>
      </c>
      <c r="C28" s="17">
        <v>157130</v>
      </c>
      <c r="D28" s="21">
        <v>180000</v>
      </c>
      <c r="E28" s="17">
        <v>360809</v>
      </c>
      <c r="F28" s="17">
        <v>318000</v>
      </c>
      <c r="J28" s="18"/>
      <c r="K28" s="1" t="s">
        <v>96</v>
      </c>
      <c r="L28" s="1">
        <v>2018</v>
      </c>
      <c r="M28" s="1">
        <v>45000</v>
      </c>
      <c r="P28" s="18"/>
      <c r="Q28" s="18"/>
      <c r="R28" s="18"/>
      <c r="S28" s="18"/>
      <c r="T28" s="18"/>
      <c r="U28" s="18"/>
      <c r="V28" s="18"/>
      <c r="W28" s="18"/>
    </row>
    <row r="29" spans="1:23" x14ac:dyDescent="0.15">
      <c r="A29" s="1" t="s">
        <v>3</v>
      </c>
      <c r="B29" s="1">
        <v>46339</v>
      </c>
      <c r="C29" s="1">
        <v>22000</v>
      </c>
      <c r="D29" s="1">
        <v>56000</v>
      </c>
      <c r="E29" s="1">
        <v>53000</v>
      </c>
      <c r="F29" s="1">
        <v>44000</v>
      </c>
      <c r="J29" s="18"/>
      <c r="K29" s="1" t="s">
        <v>97</v>
      </c>
      <c r="L29" s="1">
        <v>2018</v>
      </c>
      <c r="M29" s="1">
        <v>40000</v>
      </c>
      <c r="P29" s="18"/>
      <c r="Q29" s="18"/>
      <c r="R29" s="18"/>
      <c r="S29" s="18"/>
      <c r="T29" s="18"/>
      <c r="U29" s="18"/>
      <c r="V29" s="18"/>
      <c r="W29" s="18"/>
    </row>
    <row r="30" spans="1:23" x14ac:dyDescent="0.15">
      <c r="A30" s="18" t="s">
        <v>22</v>
      </c>
      <c r="B30" s="1">
        <v>11500</v>
      </c>
      <c r="C30" s="1">
        <v>23000</v>
      </c>
      <c r="D30" s="1">
        <v>53000</v>
      </c>
      <c r="E30" s="1">
        <v>99000</v>
      </c>
      <c r="F30" s="1">
        <v>117000</v>
      </c>
      <c r="J30" s="18"/>
      <c r="K30" s="1" t="s">
        <v>98</v>
      </c>
      <c r="L30" s="1">
        <v>2018</v>
      </c>
      <c r="M30" s="1">
        <v>38000</v>
      </c>
      <c r="P30" s="18"/>
      <c r="Q30" s="18"/>
      <c r="R30" s="18"/>
      <c r="S30" s="18"/>
      <c r="T30" s="18"/>
      <c r="U30" s="18"/>
      <c r="V30" s="18"/>
      <c r="W30" s="18"/>
    </row>
    <row r="31" spans="1:23" x14ac:dyDescent="0.15">
      <c r="J31" s="18"/>
      <c r="K31" s="1" t="s">
        <v>99</v>
      </c>
      <c r="L31" s="1">
        <v>2018</v>
      </c>
      <c r="M31" s="1">
        <v>15000</v>
      </c>
      <c r="P31" s="18"/>
      <c r="Q31" s="18"/>
      <c r="R31" s="18"/>
      <c r="S31" s="18"/>
      <c r="T31" s="18"/>
      <c r="U31" s="18"/>
      <c r="V31" s="18"/>
      <c r="W31" s="18"/>
    </row>
    <row r="32" spans="1:23" x14ac:dyDescent="0.15">
      <c r="J32" s="18"/>
      <c r="K32" s="1" t="s">
        <v>100</v>
      </c>
      <c r="L32" s="1">
        <v>2018</v>
      </c>
      <c r="M32" s="1">
        <v>30000</v>
      </c>
      <c r="P32" s="18"/>
      <c r="Q32" s="18"/>
      <c r="R32" s="18"/>
      <c r="S32" s="18"/>
      <c r="T32" s="18"/>
      <c r="U32" s="18"/>
      <c r="V32" s="18"/>
      <c r="W32" s="18"/>
    </row>
    <row r="33" spans="1:23" x14ac:dyDescent="0.15">
      <c r="A33" s="1" t="s">
        <v>86</v>
      </c>
      <c r="B33" s="1" t="s">
        <v>87</v>
      </c>
      <c r="C33" s="1" t="s">
        <v>88</v>
      </c>
      <c r="D33" s="26" t="s">
        <v>89</v>
      </c>
      <c r="J33" s="18"/>
      <c r="K33" s="1" t="s">
        <v>101</v>
      </c>
      <c r="L33" s="1">
        <v>2018</v>
      </c>
      <c r="M33" s="1">
        <v>49000</v>
      </c>
      <c r="P33" s="18"/>
      <c r="Q33" s="18"/>
      <c r="R33" s="18"/>
      <c r="S33" s="18"/>
      <c r="T33" s="18"/>
      <c r="U33" s="18"/>
      <c r="V33" s="18"/>
      <c r="W33" s="18"/>
    </row>
    <row r="34" spans="1:23" x14ac:dyDescent="0.15">
      <c r="A34" s="1" t="s">
        <v>58</v>
      </c>
      <c r="B34" s="1" t="s">
        <v>32</v>
      </c>
      <c r="C34" s="1">
        <v>2019</v>
      </c>
      <c r="D34" s="1">
        <v>365000</v>
      </c>
      <c r="J34" s="18"/>
      <c r="K34" s="1" t="s">
        <v>92</v>
      </c>
      <c r="L34" s="1">
        <v>2019</v>
      </c>
      <c r="M34" s="1">
        <v>300000</v>
      </c>
      <c r="P34" s="18"/>
      <c r="Q34" s="18"/>
      <c r="R34" s="18"/>
      <c r="S34" s="18"/>
      <c r="T34" s="18"/>
      <c r="U34" s="18"/>
      <c r="V34" s="18"/>
      <c r="W34" s="18"/>
    </row>
    <row r="35" spans="1:23" x14ac:dyDescent="0.15">
      <c r="A35" s="1" t="s">
        <v>59</v>
      </c>
      <c r="B35" s="1" t="s">
        <v>32</v>
      </c>
      <c r="C35" s="1">
        <v>2019</v>
      </c>
      <c r="D35" s="1">
        <v>150000</v>
      </c>
      <c r="J35" s="18"/>
      <c r="K35" s="1" t="s">
        <v>93</v>
      </c>
      <c r="L35" s="1">
        <v>2019</v>
      </c>
      <c r="M35" s="1">
        <v>111000</v>
      </c>
      <c r="P35" s="18"/>
      <c r="Q35" s="18"/>
      <c r="R35" s="18"/>
      <c r="S35" s="18"/>
      <c r="T35" s="18"/>
      <c r="U35" s="18"/>
      <c r="V35" s="18"/>
      <c r="W35" s="18"/>
    </row>
    <row r="36" spans="1:23" x14ac:dyDescent="0.15">
      <c r="A36" s="1" t="s">
        <v>60</v>
      </c>
      <c r="B36" s="1" t="s">
        <v>32</v>
      </c>
      <c r="C36" s="1">
        <v>2019</v>
      </c>
      <c r="D36" s="1">
        <v>165000</v>
      </c>
      <c r="J36" s="18"/>
      <c r="K36" s="1" t="s">
        <v>94</v>
      </c>
      <c r="L36" s="1">
        <v>2019</v>
      </c>
      <c r="M36" s="1">
        <v>70000</v>
      </c>
      <c r="P36" s="18"/>
      <c r="Q36" s="18"/>
      <c r="R36" s="18"/>
      <c r="S36" s="18"/>
      <c r="T36" s="18"/>
      <c r="U36" s="18"/>
      <c r="V36" s="18"/>
      <c r="W36" s="18"/>
    </row>
    <row r="37" spans="1:23" x14ac:dyDescent="0.15">
      <c r="A37" s="1" t="s">
        <v>61</v>
      </c>
      <c r="B37" s="1" t="s">
        <v>32</v>
      </c>
      <c r="C37" s="1">
        <v>2019</v>
      </c>
      <c r="D37" s="1">
        <v>40000</v>
      </c>
      <c r="J37" s="18"/>
      <c r="K37" s="1" t="s">
        <v>95</v>
      </c>
      <c r="L37" s="1">
        <v>2019</v>
      </c>
      <c r="M37" s="1">
        <v>60000</v>
      </c>
      <c r="P37" s="18"/>
      <c r="Q37" s="18"/>
      <c r="R37" s="18"/>
      <c r="S37" s="18"/>
      <c r="T37" s="18"/>
      <c r="U37" s="18"/>
      <c r="V37" s="18"/>
      <c r="W37" s="18"/>
    </row>
    <row r="38" spans="1:23" x14ac:dyDescent="0.15">
      <c r="A38" s="1" t="s">
        <v>62</v>
      </c>
      <c r="B38" s="1" t="s">
        <v>32</v>
      </c>
      <c r="C38" s="1">
        <v>2019</v>
      </c>
      <c r="D38" s="1">
        <v>85000</v>
      </c>
      <c r="J38" s="18"/>
      <c r="K38" s="1" t="s">
        <v>96</v>
      </c>
      <c r="L38" s="1">
        <v>2019</v>
      </c>
      <c r="M38" s="1">
        <v>58000</v>
      </c>
      <c r="P38" s="18"/>
      <c r="Q38" s="18"/>
      <c r="R38" s="18"/>
      <c r="S38" s="18"/>
      <c r="T38" s="18"/>
      <c r="U38" s="18"/>
      <c r="V38" s="18"/>
      <c r="W38" s="18"/>
    </row>
    <row r="39" spans="1:23" x14ac:dyDescent="0.15">
      <c r="A39" s="1" t="s">
        <v>63</v>
      </c>
      <c r="B39" s="1" t="s">
        <v>32</v>
      </c>
      <c r="C39" s="1">
        <v>2019</v>
      </c>
      <c r="D39" s="1">
        <v>90000</v>
      </c>
      <c r="J39" s="18"/>
      <c r="K39" s="1" t="s">
        <v>97</v>
      </c>
      <c r="L39" s="1">
        <v>2019</v>
      </c>
      <c r="M39" s="1">
        <v>50000</v>
      </c>
      <c r="P39" s="18"/>
      <c r="Q39" s="18"/>
      <c r="R39" s="18"/>
      <c r="S39" s="18"/>
      <c r="T39" s="18"/>
      <c r="U39" s="18"/>
      <c r="V39" s="18"/>
      <c r="W39" s="18"/>
    </row>
    <row r="40" spans="1:23" x14ac:dyDescent="0.15">
      <c r="A40" s="1" t="s">
        <v>64</v>
      </c>
      <c r="B40" s="1" t="s">
        <v>32</v>
      </c>
      <c r="C40" s="1">
        <v>2019</v>
      </c>
      <c r="D40" s="1">
        <v>92000</v>
      </c>
      <c r="J40" s="18"/>
      <c r="K40" s="1" t="s">
        <v>98</v>
      </c>
      <c r="L40" s="1">
        <v>2019</v>
      </c>
      <c r="M40" s="1">
        <v>48000</v>
      </c>
      <c r="P40" s="18"/>
      <c r="Q40" s="18"/>
      <c r="R40" s="18"/>
      <c r="S40" s="18"/>
      <c r="T40" s="18"/>
      <c r="U40" s="18"/>
      <c r="V40" s="18"/>
      <c r="W40" s="18"/>
    </row>
    <row r="41" spans="1:23" x14ac:dyDescent="0.15">
      <c r="A41" s="1" t="s">
        <v>65</v>
      </c>
      <c r="B41" s="1" t="s">
        <v>32</v>
      </c>
      <c r="C41" s="1">
        <v>2019</v>
      </c>
      <c r="D41" s="1">
        <v>91000</v>
      </c>
      <c r="J41" s="18"/>
      <c r="K41" s="1" t="s">
        <v>99</v>
      </c>
      <c r="L41" s="1">
        <v>2019</v>
      </c>
      <c r="M41" s="1">
        <v>44000</v>
      </c>
      <c r="P41" s="18"/>
      <c r="Q41" s="18"/>
      <c r="R41" s="18"/>
      <c r="S41" s="18"/>
      <c r="T41" s="18"/>
      <c r="U41" s="18"/>
      <c r="V41" s="18"/>
      <c r="W41" s="18"/>
    </row>
    <row r="42" spans="1:23" x14ac:dyDescent="0.15">
      <c r="A42" s="1" t="s">
        <v>66</v>
      </c>
      <c r="B42" s="1" t="s">
        <v>32</v>
      </c>
      <c r="C42" s="1">
        <v>2019</v>
      </c>
      <c r="D42" s="1">
        <v>50000</v>
      </c>
      <c r="J42" s="18"/>
      <c r="K42" s="1" t="s">
        <v>100</v>
      </c>
      <c r="L42" s="1">
        <v>2019</v>
      </c>
      <c r="M42" s="1">
        <v>42000</v>
      </c>
      <c r="P42" s="18"/>
      <c r="Q42" s="18"/>
      <c r="R42" s="18"/>
      <c r="S42" s="18"/>
      <c r="T42" s="18"/>
      <c r="U42" s="18"/>
      <c r="V42" s="18"/>
      <c r="W42" s="18"/>
    </row>
    <row r="43" spans="1:23" x14ac:dyDescent="0.15">
      <c r="A43" s="1" t="s">
        <v>67</v>
      </c>
      <c r="B43" s="1" t="s">
        <v>32</v>
      </c>
      <c r="C43" s="1">
        <v>2019</v>
      </c>
      <c r="D43" s="1">
        <v>60000</v>
      </c>
      <c r="J43" s="18"/>
      <c r="K43" s="1" t="s">
        <v>101</v>
      </c>
      <c r="L43" s="1">
        <v>2019</v>
      </c>
      <c r="M43" s="1">
        <v>40000</v>
      </c>
      <c r="P43" s="18"/>
      <c r="Q43" s="18"/>
      <c r="R43" s="18"/>
      <c r="S43" s="18"/>
      <c r="T43" s="18"/>
      <c r="U43" s="18"/>
      <c r="V43" s="18"/>
      <c r="W43" s="18"/>
    </row>
    <row r="44" spans="1:23" x14ac:dyDescent="0.15">
      <c r="A44" s="1" t="s">
        <v>68</v>
      </c>
      <c r="B44" s="1" t="s">
        <v>32</v>
      </c>
      <c r="C44" s="1">
        <v>2019</v>
      </c>
      <c r="D44" s="1">
        <v>70000</v>
      </c>
      <c r="J44" s="18"/>
      <c r="P44" s="18"/>
      <c r="Q44" s="18"/>
      <c r="R44" s="18"/>
      <c r="S44" s="18"/>
      <c r="T44" s="18"/>
      <c r="U44" s="18"/>
      <c r="V44" s="18"/>
      <c r="W44" s="18"/>
    </row>
    <row r="45" spans="1:23" x14ac:dyDescent="0.15">
      <c r="A45" s="1" t="s">
        <v>69</v>
      </c>
      <c r="B45" s="1" t="s">
        <v>32</v>
      </c>
      <c r="C45" s="1">
        <v>2019</v>
      </c>
      <c r="D45" s="1">
        <v>4000</v>
      </c>
      <c r="J45" s="18"/>
      <c r="P45" s="18"/>
      <c r="Q45" s="18"/>
      <c r="R45" s="18"/>
      <c r="S45" s="18"/>
      <c r="T45" s="18"/>
      <c r="U45" s="18"/>
      <c r="V45" s="18"/>
      <c r="W45" s="18"/>
    </row>
    <row r="46" spans="1:23" x14ac:dyDescent="0.15">
      <c r="A46" s="1" t="s">
        <v>70</v>
      </c>
      <c r="B46" s="1" t="s">
        <v>32</v>
      </c>
      <c r="C46" s="1">
        <v>2019</v>
      </c>
      <c r="D46" s="1">
        <v>3000</v>
      </c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</row>
    <row r="47" spans="1:23" x14ac:dyDescent="0.15">
      <c r="A47" s="1" t="s">
        <v>71</v>
      </c>
      <c r="B47" s="1" t="s">
        <v>32</v>
      </c>
      <c r="C47" s="1">
        <v>2019</v>
      </c>
      <c r="D47" s="1">
        <v>30000</v>
      </c>
    </row>
    <row r="48" spans="1:23" x14ac:dyDescent="0.15">
      <c r="A48" s="1" t="s">
        <v>72</v>
      </c>
      <c r="B48" s="1" t="s">
        <v>32</v>
      </c>
      <c r="C48" s="1">
        <v>2019</v>
      </c>
      <c r="D48" s="1">
        <v>45000</v>
      </c>
    </row>
    <row r="49" spans="1:4" x14ac:dyDescent="0.15">
      <c r="A49" s="1" t="s">
        <v>74</v>
      </c>
      <c r="B49" s="1" t="s">
        <v>32</v>
      </c>
      <c r="C49" s="1">
        <v>2019</v>
      </c>
      <c r="D49" s="1">
        <v>40000</v>
      </c>
    </row>
    <row r="50" spans="1:4" x14ac:dyDescent="0.15">
      <c r="A50" s="1" t="s">
        <v>90</v>
      </c>
      <c r="B50" s="1" t="s">
        <v>32</v>
      </c>
      <c r="C50" s="1">
        <v>2019</v>
      </c>
      <c r="D50" s="1">
        <v>38000</v>
      </c>
    </row>
    <row r="51" spans="1:4" x14ac:dyDescent="0.15">
      <c r="A51" s="1" t="s">
        <v>75</v>
      </c>
      <c r="B51" s="1" t="s">
        <v>32</v>
      </c>
      <c r="C51" s="1">
        <v>2019</v>
      </c>
      <c r="D51" s="1">
        <v>35000</v>
      </c>
    </row>
    <row r="52" spans="1:4" x14ac:dyDescent="0.15">
      <c r="A52" s="1" t="s">
        <v>76</v>
      </c>
      <c r="B52" s="1" t="s">
        <v>32</v>
      </c>
      <c r="C52" s="1">
        <v>2019</v>
      </c>
      <c r="D52" s="1">
        <v>32000</v>
      </c>
    </row>
    <row r="53" spans="1:4" x14ac:dyDescent="0.15">
      <c r="A53" s="1" t="s">
        <v>77</v>
      </c>
      <c r="B53" s="1" t="s">
        <v>32</v>
      </c>
      <c r="C53" s="1">
        <v>2019</v>
      </c>
      <c r="D53" s="1">
        <v>31000</v>
      </c>
    </row>
    <row r="54" spans="1:4" x14ac:dyDescent="0.15">
      <c r="A54" s="1" t="s">
        <v>78</v>
      </c>
      <c r="B54" s="1" t="s">
        <v>32</v>
      </c>
      <c r="C54" s="1">
        <v>2019</v>
      </c>
      <c r="D54" s="1">
        <v>15000</v>
      </c>
    </row>
    <row r="55" spans="1:4" x14ac:dyDescent="0.15">
      <c r="A55" s="1" t="s">
        <v>79</v>
      </c>
      <c r="B55" s="1" t="s">
        <v>32</v>
      </c>
      <c r="C55" s="1">
        <v>2019</v>
      </c>
      <c r="D55" s="1">
        <v>26000</v>
      </c>
    </row>
    <row r="56" spans="1:4" x14ac:dyDescent="0.15">
      <c r="A56" s="1" t="s">
        <v>80</v>
      </c>
      <c r="B56" s="1" t="s">
        <v>32</v>
      </c>
      <c r="C56" s="1">
        <v>2019</v>
      </c>
      <c r="D56" s="1">
        <v>21000</v>
      </c>
    </row>
    <row r="57" spans="1:4" x14ac:dyDescent="0.15">
      <c r="A57" s="1" t="s">
        <v>81</v>
      </c>
      <c r="B57" s="1" t="s">
        <v>32</v>
      </c>
      <c r="C57" s="1">
        <v>2019</v>
      </c>
      <c r="D57" s="1">
        <v>15000</v>
      </c>
    </row>
    <row r="58" spans="1:4" x14ac:dyDescent="0.15">
      <c r="A58" s="1" t="s">
        <v>82</v>
      </c>
      <c r="B58" s="1" t="s">
        <v>32</v>
      </c>
      <c r="C58" s="1">
        <v>2019</v>
      </c>
      <c r="D58" s="1">
        <v>2500</v>
      </c>
    </row>
    <row r="59" spans="1:4" x14ac:dyDescent="0.15">
      <c r="A59" s="1" t="s">
        <v>83</v>
      </c>
      <c r="B59" s="1" t="s">
        <v>32</v>
      </c>
      <c r="C59" s="1">
        <v>2019</v>
      </c>
      <c r="D59" s="1">
        <v>15000</v>
      </c>
    </row>
    <row r="60" spans="1:4" x14ac:dyDescent="0.15">
      <c r="A60" s="1" t="s">
        <v>84</v>
      </c>
      <c r="B60" s="1" t="s">
        <v>32</v>
      </c>
      <c r="C60" s="1">
        <v>2019</v>
      </c>
      <c r="D60" s="1">
        <v>15000</v>
      </c>
    </row>
    <row r="61" spans="1:4" x14ac:dyDescent="0.15">
      <c r="A61" s="1" t="s">
        <v>85</v>
      </c>
      <c r="B61" s="1" t="s">
        <v>32</v>
      </c>
      <c r="C61" s="1">
        <v>2019</v>
      </c>
      <c r="D61" s="1">
        <v>13000</v>
      </c>
    </row>
    <row r="62" spans="1:4" x14ac:dyDescent="0.15">
      <c r="A62" s="1" t="s">
        <v>22</v>
      </c>
      <c r="B62" s="1" t="s">
        <v>32</v>
      </c>
      <c r="C62" s="1">
        <v>2019</v>
      </c>
      <c r="D62" s="1">
        <v>82000</v>
      </c>
    </row>
    <row r="63" spans="1:4" x14ac:dyDescent="0.15">
      <c r="A63" s="1" t="s">
        <v>59</v>
      </c>
      <c r="B63" s="1" t="s">
        <v>16</v>
      </c>
      <c r="C63" s="1">
        <v>2019</v>
      </c>
      <c r="D63" s="1">
        <v>75000</v>
      </c>
    </row>
    <row r="64" spans="1:4" x14ac:dyDescent="0.15">
      <c r="A64" s="1" t="s">
        <v>61</v>
      </c>
      <c r="B64" s="1" t="s">
        <v>16</v>
      </c>
      <c r="C64" s="1">
        <v>2019</v>
      </c>
      <c r="D64" s="1">
        <v>113000</v>
      </c>
    </row>
    <row r="65" spans="1:4" x14ac:dyDescent="0.15">
      <c r="A65" s="1" t="s">
        <v>62</v>
      </c>
      <c r="B65" s="1" t="s">
        <v>16</v>
      </c>
      <c r="C65" s="1">
        <v>2019</v>
      </c>
      <c r="D65" s="1">
        <v>60000</v>
      </c>
    </row>
    <row r="66" spans="1:4" x14ac:dyDescent="0.15">
      <c r="A66" s="1" t="s">
        <v>63</v>
      </c>
      <c r="B66" s="1" t="s">
        <v>16</v>
      </c>
      <c r="C66" s="1">
        <v>2019</v>
      </c>
      <c r="D66" s="1">
        <v>45000</v>
      </c>
    </row>
    <row r="67" spans="1:4" x14ac:dyDescent="0.15">
      <c r="A67" s="1" t="s">
        <v>64</v>
      </c>
      <c r="B67" s="1" t="s">
        <v>16</v>
      </c>
      <c r="C67" s="1">
        <v>2019</v>
      </c>
      <c r="D67" s="1">
        <v>6000</v>
      </c>
    </row>
    <row r="68" spans="1:4" x14ac:dyDescent="0.15">
      <c r="A68" s="1" t="s">
        <v>66</v>
      </c>
      <c r="B68" s="1" t="s">
        <v>16</v>
      </c>
      <c r="C68" s="1">
        <v>2019</v>
      </c>
      <c r="D68" s="1">
        <v>35000</v>
      </c>
    </row>
    <row r="69" spans="1:4" x14ac:dyDescent="0.15">
      <c r="A69" s="1" t="s">
        <v>67</v>
      </c>
      <c r="B69" s="1" t="s">
        <v>16</v>
      </c>
      <c r="C69" s="1">
        <v>2019</v>
      </c>
      <c r="D69" s="1">
        <v>20000</v>
      </c>
    </row>
    <row r="70" spans="1:4" x14ac:dyDescent="0.15">
      <c r="A70" s="1" t="s">
        <v>69</v>
      </c>
      <c r="B70" s="1" t="s">
        <v>16</v>
      </c>
      <c r="C70" s="1">
        <v>2019</v>
      </c>
      <c r="D70" s="1">
        <v>60000</v>
      </c>
    </row>
    <row r="71" spans="1:4" x14ac:dyDescent="0.15">
      <c r="A71" s="1" t="s">
        <v>70</v>
      </c>
      <c r="B71" s="1" t="s">
        <v>16</v>
      </c>
      <c r="C71" s="1">
        <v>2019</v>
      </c>
      <c r="D71" s="1">
        <v>53000</v>
      </c>
    </row>
    <row r="72" spans="1:4" x14ac:dyDescent="0.15">
      <c r="A72" s="1" t="s">
        <v>71</v>
      </c>
      <c r="B72" s="1" t="s">
        <v>16</v>
      </c>
      <c r="C72" s="1">
        <v>2019</v>
      </c>
      <c r="D72" s="1">
        <v>31000</v>
      </c>
    </row>
    <row r="73" spans="1:4" x14ac:dyDescent="0.15">
      <c r="A73" s="1" t="s">
        <v>72</v>
      </c>
      <c r="B73" s="1" t="s">
        <v>16</v>
      </c>
      <c r="C73" s="1">
        <v>2019</v>
      </c>
      <c r="D73" s="1">
        <v>10000</v>
      </c>
    </row>
    <row r="74" spans="1:4" x14ac:dyDescent="0.15">
      <c r="A74" s="1" t="s">
        <v>73</v>
      </c>
      <c r="B74" s="1" t="s">
        <v>16</v>
      </c>
      <c r="C74" s="1">
        <v>2019</v>
      </c>
      <c r="D74" s="1">
        <v>50000</v>
      </c>
    </row>
    <row r="75" spans="1:4" x14ac:dyDescent="0.15">
      <c r="A75" s="1" t="s">
        <v>75</v>
      </c>
      <c r="B75" s="1" t="s">
        <v>16</v>
      </c>
      <c r="C75" s="1">
        <v>2019</v>
      </c>
      <c r="D75" s="1">
        <v>1000</v>
      </c>
    </row>
    <row r="76" spans="1:4" x14ac:dyDescent="0.15">
      <c r="A76" s="1" t="s">
        <v>76</v>
      </c>
      <c r="B76" s="1" t="s">
        <v>16</v>
      </c>
      <c r="C76" s="1">
        <v>2019</v>
      </c>
      <c r="D76" s="1">
        <v>2000</v>
      </c>
    </row>
    <row r="77" spans="1:4" x14ac:dyDescent="0.15">
      <c r="A77" s="1" t="s">
        <v>78</v>
      </c>
      <c r="B77" s="1" t="s">
        <v>16</v>
      </c>
      <c r="C77" s="1">
        <v>2019</v>
      </c>
      <c r="D77" s="1">
        <v>15000</v>
      </c>
    </row>
    <row r="78" spans="1:4" x14ac:dyDescent="0.15">
      <c r="A78" s="1" t="s">
        <v>79</v>
      </c>
      <c r="B78" s="1" t="s">
        <v>16</v>
      </c>
      <c r="C78" s="1">
        <v>2019</v>
      </c>
      <c r="D78" s="1">
        <v>500</v>
      </c>
    </row>
    <row r="79" spans="1:4" x14ac:dyDescent="0.15">
      <c r="A79" s="1" t="s">
        <v>82</v>
      </c>
      <c r="B79" s="1" t="s">
        <v>16</v>
      </c>
      <c r="C79" s="1">
        <v>2019</v>
      </c>
      <c r="D79" s="1">
        <v>11000</v>
      </c>
    </row>
    <row r="80" spans="1:4" x14ac:dyDescent="0.15">
      <c r="A80" s="1" t="s">
        <v>22</v>
      </c>
      <c r="B80" s="1" t="s">
        <v>16</v>
      </c>
      <c r="C80" s="1">
        <v>2019</v>
      </c>
      <c r="D80" s="1">
        <v>8000</v>
      </c>
    </row>
    <row r="83" spans="1:1" x14ac:dyDescent="0.15">
      <c r="A83" s="1" t="s">
        <v>91</v>
      </c>
    </row>
    <row r="109" spans="1:8" x14ac:dyDescent="0.15">
      <c r="F109" s="18"/>
      <c r="G109" s="18"/>
      <c r="H109" s="18"/>
    </row>
    <row r="110" spans="1:8" x14ac:dyDescent="0.15">
      <c r="A110" s="18"/>
      <c r="B110" s="18"/>
      <c r="C110" s="18"/>
      <c r="D110" s="18"/>
      <c r="E110" s="18"/>
      <c r="F110" s="18"/>
      <c r="G110" s="18"/>
      <c r="H110" s="18"/>
    </row>
    <row r="111" spans="1:8" x14ac:dyDescent="0.15">
      <c r="A111" s="18"/>
      <c r="B111" s="18"/>
      <c r="C111" s="18"/>
      <c r="D111" s="18"/>
      <c r="E111" s="18"/>
      <c r="F111" s="18"/>
      <c r="G111" s="18"/>
      <c r="H111" s="18"/>
    </row>
    <row r="112" spans="1:8" x14ac:dyDescent="0.15">
      <c r="A112" s="18"/>
      <c r="B112" s="18"/>
      <c r="C112" s="18"/>
      <c r="D112" s="18"/>
      <c r="E112" s="18"/>
      <c r="F112" s="18"/>
      <c r="G112" s="18"/>
      <c r="H112" s="18"/>
    </row>
    <row r="113" spans="1:8" x14ac:dyDescent="0.15">
      <c r="A113" s="18"/>
      <c r="B113" s="18"/>
      <c r="C113" s="18"/>
      <c r="D113" s="18"/>
      <c r="E113" s="18"/>
      <c r="F113" s="18"/>
      <c r="G113" s="18"/>
      <c r="H113" s="18"/>
    </row>
    <row r="114" spans="1:8" x14ac:dyDescent="0.15">
      <c r="A114" s="18"/>
      <c r="B114" s="18"/>
      <c r="C114" s="18"/>
      <c r="D114" s="18"/>
      <c r="E114" s="18"/>
      <c r="F114" s="18"/>
      <c r="G114" s="18"/>
      <c r="H114" s="18"/>
    </row>
    <row r="115" spans="1:8" x14ac:dyDescent="0.15">
      <c r="A115" s="18"/>
      <c r="B115" s="18"/>
      <c r="C115" s="18"/>
      <c r="D115" s="18"/>
      <c r="E115" s="18"/>
      <c r="F115" s="18"/>
      <c r="G115" s="18"/>
      <c r="H115" s="18"/>
    </row>
    <row r="116" spans="1:8" x14ac:dyDescent="0.15">
      <c r="A116" s="18"/>
      <c r="B116" s="18"/>
      <c r="C116" s="18"/>
      <c r="D116" s="18"/>
      <c r="E116" s="18"/>
      <c r="F116" s="18"/>
      <c r="G116" s="18"/>
      <c r="H116" s="18"/>
    </row>
    <row r="117" spans="1:8" x14ac:dyDescent="0.15">
      <c r="A117" s="18"/>
      <c r="B117" s="18"/>
      <c r="C117" s="18"/>
      <c r="D117" s="18"/>
      <c r="E117" s="18"/>
      <c r="F117" s="18"/>
      <c r="G117" s="18"/>
      <c r="H117" s="18"/>
    </row>
    <row r="118" spans="1:8" x14ac:dyDescent="0.15">
      <c r="A118" s="18"/>
      <c r="B118" s="18"/>
      <c r="C118" s="18"/>
      <c r="D118" s="18"/>
      <c r="E118" s="18"/>
      <c r="F118" s="18"/>
      <c r="G118" s="18"/>
      <c r="H118" s="18"/>
    </row>
    <row r="119" spans="1:8" x14ac:dyDescent="0.15">
      <c r="A119" s="18"/>
      <c r="B119" s="18"/>
      <c r="C119" s="18"/>
      <c r="D119" s="18"/>
      <c r="E119" s="18"/>
      <c r="F119" s="18"/>
      <c r="G119" s="18"/>
      <c r="H119" s="18"/>
    </row>
    <row r="120" spans="1:8" x14ac:dyDescent="0.15">
      <c r="A120" s="18"/>
      <c r="B120" s="18"/>
      <c r="C120" s="18"/>
      <c r="D120" s="18"/>
      <c r="E120" s="18"/>
      <c r="F120" s="18"/>
      <c r="G120" s="18"/>
      <c r="H120" s="18"/>
    </row>
    <row r="121" spans="1:8" x14ac:dyDescent="0.15">
      <c r="A121" s="18"/>
      <c r="B121" s="18"/>
      <c r="C121" s="18"/>
      <c r="D121" s="18"/>
      <c r="E121" s="18"/>
      <c r="F121" s="18"/>
      <c r="G121" s="18"/>
      <c r="H121" s="18"/>
    </row>
    <row r="122" spans="1:8" x14ac:dyDescent="0.15">
      <c r="A122" s="18"/>
      <c r="B122" s="18"/>
      <c r="C122" s="18"/>
      <c r="D122" s="18"/>
      <c r="E122" s="18"/>
      <c r="F122" s="18"/>
      <c r="G122" s="18"/>
      <c r="H122" s="18"/>
    </row>
    <row r="123" spans="1:8" x14ac:dyDescent="0.15">
      <c r="A123" s="18"/>
      <c r="B123" s="18"/>
      <c r="C123" s="18"/>
      <c r="D123" s="18"/>
      <c r="E123" s="18"/>
      <c r="F123" s="18"/>
      <c r="G123" s="18"/>
      <c r="H123" s="18"/>
    </row>
    <row r="124" spans="1:8" x14ac:dyDescent="0.15">
      <c r="A124" s="18"/>
      <c r="B124" s="18"/>
      <c r="C124" s="18"/>
      <c r="D124" s="18"/>
      <c r="E124" s="18"/>
      <c r="F124" s="18"/>
      <c r="G124" s="18"/>
      <c r="H124" s="18"/>
    </row>
    <row r="125" spans="1:8" x14ac:dyDescent="0.15">
      <c r="A125" s="18"/>
      <c r="B125" s="18"/>
      <c r="C125" s="18"/>
      <c r="D125" s="18"/>
      <c r="E125" s="18"/>
      <c r="F125" s="18"/>
      <c r="G125" s="18"/>
      <c r="H125" s="18"/>
    </row>
  </sheetData>
  <mergeCells count="1">
    <mergeCell ref="A4:F4"/>
  </mergeCells>
  <phoneticPr fontId="9" type="noConversion"/>
  <hyperlinks>
    <hyperlink ref="A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555C3-EB83-714C-B65E-830F97BC4201}">
  <dimension ref="B3:J97"/>
  <sheetViews>
    <sheetView workbookViewId="0">
      <selection activeCell="J18" sqref="J18"/>
    </sheetView>
  </sheetViews>
  <sheetFormatPr baseColWidth="10" defaultRowHeight="15" x14ac:dyDescent="0.2"/>
  <sheetData>
    <row r="3" spans="2:10" x14ac:dyDescent="0.2">
      <c r="B3" s="15" t="s">
        <v>15</v>
      </c>
      <c r="C3" s="1"/>
      <c r="D3" s="2"/>
      <c r="E3" s="1"/>
      <c r="F3" s="1"/>
      <c r="G3" s="1"/>
      <c r="H3" s="1"/>
      <c r="I3" s="1"/>
      <c r="J3" s="1"/>
    </row>
    <row r="4" spans="2:10" x14ac:dyDescent="0.2">
      <c r="B4" s="1"/>
      <c r="C4" s="1">
        <v>2013</v>
      </c>
      <c r="D4" s="1">
        <v>2014</v>
      </c>
      <c r="E4" s="1">
        <v>2015</v>
      </c>
      <c r="F4" s="1">
        <v>2016</v>
      </c>
      <c r="G4" s="1">
        <v>2017</v>
      </c>
      <c r="H4" s="1">
        <v>2018</v>
      </c>
      <c r="I4" s="1">
        <v>2019</v>
      </c>
      <c r="J4" s="1"/>
    </row>
    <row r="5" spans="2:10" x14ac:dyDescent="0.2">
      <c r="B5" s="1" t="s">
        <v>16</v>
      </c>
      <c r="C5" s="1">
        <f t="shared" ref="C5:I5" si="0">C7-C6</f>
        <v>48960</v>
      </c>
      <c r="D5" s="1">
        <f t="shared" si="0"/>
        <v>55107.999999999993</v>
      </c>
      <c r="E5" s="19">
        <f t="shared" si="0"/>
        <v>50282.2</v>
      </c>
      <c r="F5" s="1">
        <f t="shared" si="0"/>
        <v>80905</v>
      </c>
      <c r="G5" s="22">
        <f t="shared" si="0"/>
        <v>89730</v>
      </c>
      <c r="H5" s="1">
        <f t="shared" si="0"/>
        <v>126996</v>
      </c>
      <c r="I5" s="22">
        <f t="shared" si="0"/>
        <v>106000</v>
      </c>
      <c r="J5" s="1"/>
    </row>
    <row r="6" spans="2:10" x14ac:dyDescent="0.2">
      <c r="B6" s="1" t="s">
        <v>20</v>
      </c>
      <c r="C6" s="1">
        <f>C7*0.49</f>
        <v>47040</v>
      </c>
      <c r="D6" s="1">
        <f>D7*0.54</f>
        <v>64692.000000000007</v>
      </c>
      <c r="E6" s="20">
        <v>50281</v>
      </c>
      <c r="F6" s="1">
        <v>76225</v>
      </c>
      <c r="G6" s="23">
        <v>90270</v>
      </c>
      <c r="H6" s="1">
        <v>233813</v>
      </c>
      <c r="I6" s="23">
        <f>I7/1.5</f>
        <v>212000</v>
      </c>
      <c r="J6" s="1"/>
    </row>
    <row r="7" spans="2:10" x14ac:dyDescent="0.2">
      <c r="B7" s="1" t="s">
        <v>21</v>
      </c>
      <c r="C7" s="1">
        <v>96000</v>
      </c>
      <c r="D7" s="1">
        <v>119800</v>
      </c>
      <c r="E7" s="2">
        <f>F7*(1-0.36)</f>
        <v>100563.2</v>
      </c>
      <c r="F7" s="1">
        <v>157130</v>
      </c>
      <c r="G7" s="1">
        <v>180000</v>
      </c>
      <c r="H7" s="1">
        <v>360809</v>
      </c>
      <c r="I7" s="1">
        <v>318000</v>
      </c>
      <c r="J7" s="1"/>
    </row>
    <row r="8" spans="2:10" x14ac:dyDescent="0.2">
      <c r="B8" s="1"/>
      <c r="C8" s="1"/>
      <c r="D8" s="1"/>
      <c r="E8" s="1"/>
      <c r="F8" s="1"/>
      <c r="G8" s="1"/>
      <c r="H8" s="1"/>
      <c r="I8" s="1"/>
      <c r="J8" s="1"/>
    </row>
    <row r="9" spans="2:10" x14ac:dyDescent="0.2">
      <c r="B9" s="1" t="s">
        <v>18</v>
      </c>
      <c r="C9" s="1" t="s">
        <v>16</v>
      </c>
      <c r="D9" s="1"/>
      <c r="E9" s="1"/>
      <c r="F9" s="1"/>
      <c r="G9" s="1"/>
      <c r="H9" s="1"/>
      <c r="I9" s="1"/>
      <c r="J9" s="1"/>
    </row>
    <row r="10" spans="2:10" x14ac:dyDescent="0.2">
      <c r="B10" s="1" t="s">
        <v>19</v>
      </c>
      <c r="C10" s="1" t="s">
        <v>17</v>
      </c>
      <c r="D10" s="1"/>
      <c r="E10" s="1"/>
      <c r="F10" s="1"/>
      <c r="G10" s="1"/>
      <c r="H10" s="1"/>
      <c r="I10" s="1"/>
      <c r="J10" s="1"/>
    </row>
    <row r="11" spans="2:10" x14ac:dyDescent="0.2">
      <c r="B11" s="1"/>
      <c r="C11" s="1"/>
      <c r="D11" s="1"/>
      <c r="E11" s="1"/>
      <c r="F11" s="1"/>
      <c r="G11" s="1"/>
      <c r="H11" s="1"/>
      <c r="I11" s="1"/>
      <c r="J11" s="1"/>
    </row>
    <row r="12" spans="2:10" x14ac:dyDescent="0.2">
      <c r="B12" s="1"/>
      <c r="C12" s="1"/>
      <c r="D12" s="1"/>
      <c r="E12" s="1"/>
      <c r="F12" s="1"/>
      <c r="G12" s="1"/>
      <c r="H12" s="1"/>
      <c r="I12" s="1"/>
      <c r="J12" s="1"/>
    </row>
    <row r="13" spans="2:10" x14ac:dyDescent="0.2">
      <c r="B13" s="12" t="s">
        <v>103</v>
      </c>
      <c r="C13" s="12" t="s">
        <v>87</v>
      </c>
      <c r="D13" s="12" t="s">
        <v>104</v>
      </c>
      <c r="E13" s="12" t="s">
        <v>88</v>
      </c>
      <c r="F13" s="12" t="s">
        <v>89</v>
      </c>
      <c r="G13" s="1"/>
      <c r="H13" s="1"/>
      <c r="I13" s="1"/>
      <c r="J13" s="1"/>
    </row>
    <row r="14" spans="2:10" x14ac:dyDescent="0.2">
      <c r="B14" s="1" t="s">
        <v>105</v>
      </c>
      <c r="C14" s="1" t="s">
        <v>32</v>
      </c>
      <c r="D14" s="1" t="s">
        <v>58</v>
      </c>
      <c r="E14" s="1">
        <v>2017</v>
      </c>
      <c r="F14" s="1">
        <v>1764</v>
      </c>
      <c r="G14" s="1"/>
      <c r="H14" s="1"/>
      <c r="I14" s="1"/>
      <c r="J14" s="1"/>
    </row>
    <row r="15" spans="2:10" x14ac:dyDescent="0.2">
      <c r="B15" s="1" t="s">
        <v>106</v>
      </c>
      <c r="C15" s="1" t="s">
        <v>16</v>
      </c>
      <c r="D15" s="1" t="s">
        <v>69</v>
      </c>
      <c r="E15" s="1">
        <v>2017</v>
      </c>
      <c r="F15" s="1">
        <v>20905</v>
      </c>
      <c r="G15" s="1"/>
      <c r="H15" s="1"/>
      <c r="I15" s="1"/>
      <c r="J15" s="1"/>
    </row>
    <row r="16" spans="2:10" x14ac:dyDescent="0.2">
      <c r="B16" s="1" t="s">
        <v>107</v>
      </c>
      <c r="C16" s="1" t="s">
        <v>32</v>
      </c>
      <c r="D16" s="1" t="s">
        <v>58</v>
      </c>
      <c r="E16" s="1">
        <v>2017</v>
      </c>
      <c r="F16" s="1">
        <v>21393</v>
      </c>
      <c r="G16" s="1"/>
      <c r="H16" s="1"/>
      <c r="I16" s="1"/>
      <c r="J16" s="1"/>
    </row>
    <row r="17" spans="2:10" x14ac:dyDescent="0.2">
      <c r="B17" s="1" t="s">
        <v>108</v>
      </c>
      <c r="C17" s="1" t="s">
        <v>32</v>
      </c>
      <c r="D17" s="1" t="s">
        <v>58</v>
      </c>
      <c r="E17" s="1">
        <v>2017</v>
      </c>
      <c r="F17" s="1">
        <v>27100</v>
      </c>
      <c r="G17" s="1"/>
      <c r="H17" s="1"/>
      <c r="I17" s="1"/>
      <c r="J17" s="1"/>
    </row>
    <row r="18" spans="2:10" x14ac:dyDescent="0.2">
      <c r="B18" s="1" t="s">
        <v>109</v>
      </c>
      <c r="C18" s="1" t="s">
        <v>16</v>
      </c>
      <c r="D18" s="1" t="s">
        <v>129</v>
      </c>
      <c r="E18" s="1">
        <v>2017</v>
      </c>
      <c r="F18" s="1">
        <v>20340</v>
      </c>
      <c r="G18" s="1"/>
      <c r="H18" s="17"/>
      <c r="I18" s="17"/>
      <c r="J18" s="1"/>
    </row>
    <row r="19" spans="2:10" x14ac:dyDescent="0.2">
      <c r="B19" s="1" t="s">
        <v>110</v>
      </c>
      <c r="C19" s="1" t="s">
        <v>16</v>
      </c>
      <c r="D19" s="1" t="s">
        <v>82</v>
      </c>
      <c r="E19" s="1">
        <v>2017</v>
      </c>
      <c r="F19" s="1">
        <v>903</v>
      </c>
      <c r="G19" s="1"/>
      <c r="H19" s="17"/>
      <c r="I19" s="17"/>
      <c r="J19" s="1"/>
    </row>
    <row r="20" spans="2:10" x14ac:dyDescent="0.2">
      <c r="B20" s="1" t="s">
        <v>111</v>
      </c>
      <c r="C20" s="1" t="s">
        <v>32</v>
      </c>
      <c r="D20" s="1" t="s">
        <v>129</v>
      </c>
      <c r="E20" s="1">
        <v>2017</v>
      </c>
      <c r="F20" s="1">
        <v>23401</v>
      </c>
      <c r="G20" s="1"/>
      <c r="H20" s="17"/>
      <c r="I20" s="17"/>
      <c r="J20" s="1"/>
    </row>
    <row r="21" spans="2:10" x14ac:dyDescent="0.2">
      <c r="B21" s="1" t="s">
        <v>112</v>
      </c>
      <c r="C21" s="1" t="s">
        <v>32</v>
      </c>
      <c r="D21" s="1" t="s">
        <v>65</v>
      </c>
      <c r="E21" s="1">
        <v>2017</v>
      </c>
      <c r="F21" s="1">
        <v>11233</v>
      </c>
      <c r="G21" s="1"/>
      <c r="H21" s="1"/>
      <c r="I21" s="1"/>
      <c r="J21" s="1"/>
    </row>
    <row r="22" spans="2:10" x14ac:dyDescent="0.2">
      <c r="B22" s="1" t="s">
        <v>113</v>
      </c>
      <c r="C22" s="1" t="s">
        <v>16</v>
      </c>
      <c r="D22" s="1" t="s">
        <v>61</v>
      </c>
      <c r="E22" s="1">
        <v>2017</v>
      </c>
      <c r="F22" s="1">
        <v>619</v>
      </c>
      <c r="G22" s="1"/>
      <c r="H22" s="1"/>
      <c r="I22" s="1"/>
      <c r="J22" s="1"/>
    </row>
    <row r="23" spans="2:10" x14ac:dyDescent="0.2">
      <c r="B23" s="1" t="s">
        <v>114</v>
      </c>
      <c r="C23" s="1" t="s">
        <v>16</v>
      </c>
      <c r="D23" s="1" t="s">
        <v>130</v>
      </c>
      <c r="E23" s="1">
        <v>2017</v>
      </c>
      <c r="F23" s="1">
        <v>9612</v>
      </c>
      <c r="G23" s="1"/>
      <c r="H23" s="1"/>
      <c r="I23" s="1"/>
      <c r="J23" s="1"/>
    </row>
    <row r="24" spans="2:10" x14ac:dyDescent="0.2">
      <c r="B24" s="1" t="s">
        <v>115</v>
      </c>
      <c r="C24" s="1" t="s">
        <v>16</v>
      </c>
      <c r="D24" s="1" t="s">
        <v>131</v>
      </c>
      <c r="E24" s="1">
        <v>2017</v>
      </c>
      <c r="F24" s="1">
        <v>4585</v>
      </c>
      <c r="G24" s="1"/>
      <c r="H24" s="1"/>
      <c r="I24" s="1"/>
      <c r="J24" s="1"/>
    </row>
    <row r="25" spans="2:10" x14ac:dyDescent="0.2">
      <c r="B25" s="1" t="s">
        <v>116</v>
      </c>
      <c r="C25" s="1" t="s">
        <v>32</v>
      </c>
      <c r="D25" s="1" t="s">
        <v>61</v>
      </c>
      <c r="E25" s="1">
        <v>2017</v>
      </c>
      <c r="F25" s="1">
        <v>6306</v>
      </c>
      <c r="G25" s="1"/>
      <c r="H25" s="1"/>
      <c r="I25" s="1"/>
      <c r="J25" s="1"/>
    </row>
    <row r="26" spans="2:10" x14ac:dyDescent="0.2">
      <c r="B26" s="1" t="s">
        <v>117</v>
      </c>
      <c r="C26" s="1" t="s">
        <v>16</v>
      </c>
      <c r="D26" s="1" t="s">
        <v>61</v>
      </c>
      <c r="E26" s="1">
        <v>2017</v>
      </c>
      <c r="F26" s="1">
        <v>5342</v>
      </c>
      <c r="G26" s="1"/>
      <c r="H26" s="1"/>
      <c r="I26" s="1"/>
      <c r="J26" s="1"/>
    </row>
    <row r="27" spans="2:10" x14ac:dyDescent="0.2">
      <c r="B27" s="1" t="s">
        <v>118</v>
      </c>
      <c r="C27" s="1" t="s">
        <v>16</v>
      </c>
      <c r="D27" s="1" t="s">
        <v>70</v>
      </c>
      <c r="E27" s="1">
        <v>2017</v>
      </c>
      <c r="F27" s="1">
        <v>99</v>
      </c>
      <c r="G27" s="1"/>
      <c r="H27" s="1"/>
      <c r="I27" s="1"/>
      <c r="J27" s="1"/>
    </row>
    <row r="28" spans="2:10" x14ac:dyDescent="0.2">
      <c r="B28" s="1" t="s">
        <v>119</v>
      </c>
      <c r="C28" s="1" t="s">
        <v>16</v>
      </c>
      <c r="D28" s="1" t="s">
        <v>132</v>
      </c>
      <c r="E28" s="1">
        <v>2017</v>
      </c>
      <c r="F28" s="1">
        <v>0</v>
      </c>
      <c r="G28" s="1"/>
      <c r="H28" s="1"/>
      <c r="I28" s="1"/>
      <c r="J28" s="1"/>
    </row>
    <row r="29" spans="2:10" x14ac:dyDescent="0.2">
      <c r="B29" s="1" t="s">
        <v>120</v>
      </c>
      <c r="C29" s="1" t="s">
        <v>16</v>
      </c>
      <c r="D29" s="1" t="s">
        <v>61</v>
      </c>
      <c r="E29" s="1">
        <v>2017</v>
      </c>
      <c r="F29" s="1">
        <v>4127</v>
      </c>
      <c r="G29" s="1"/>
      <c r="H29" s="1"/>
      <c r="I29" s="1"/>
      <c r="J29" s="1"/>
    </row>
    <row r="30" spans="2:10" x14ac:dyDescent="0.2">
      <c r="B30" s="1" t="s">
        <v>121</v>
      </c>
      <c r="C30" s="1" t="s">
        <v>16</v>
      </c>
      <c r="D30" s="1" t="s">
        <v>133</v>
      </c>
      <c r="E30" s="1">
        <v>2017</v>
      </c>
      <c r="F30" s="1">
        <v>2885</v>
      </c>
      <c r="G30" s="1"/>
      <c r="H30" s="1"/>
      <c r="I30" s="1"/>
      <c r="J30" s="1"/>
    </row>
    <row r="31" spans="2:10" x14ac:dyDescent="0.2">
      <c r="B31" s="1" t="s">
        <v>122</v>
      </c>
      <c r="C31" s="1" t="s">
        <v>16</v>
      </c>
      <c r="D31" s="1" t="s">
        <v>134</v>
      </c>
      <c r="E31" s="1">
        <v>2017</v>
      </c>
      <c r="F31" s="1">
        <v>531</v>
      </c>
      <c r="G31" s="1"/>
      <c r="H31" s="1"/>
      <c r="I31" s="1"/>
      <c r="J31" s="1"/>
    </row>
    <row r="32" spans="2:10" x14ac:dyDescent="0.2">
      <c r="B32" s="1" t="s">
        <v>123</v>
      </c>
      <c r="C32" s="1" t="s">
        <v>32</v>
      </c>
      <c r="D32" s="1" t="s">
        <v>135</v>
      </c>
      <c r="E32" s="1">
        <v>2017</v>
      </c>
      <c r="F32" s="1">
        <v>5357</v>
      </c>
      <c r="G32" s="1"/>
      <c r="H32" s="1"/>
      <c r="I32" s="1"/>
      <c r="J32" s="1"/>
    </row>
    <row r="33" spans="2:10" x14ac:dyDescent="0.2">
      <c r="B33" s="1" t="s">
        <v>145</v>
      </c>
      <c r="C33" s="1" t="s">
        <v>16</v>
      </c>
      <c r="D33" s="1" t="s">
        <v>136</v>
      </c>
      <c r="E33" s="1">
        <v>2017</v>
      </c>
      <c r="F33" s="1">
        <v>1574</v>
      </c>
      <c r="G33" s="1"/>
      <c r="H33" s="1"/>
      <c r="I33" s="1"/>
      <c r="J33" s="1"/>
    </row>
    <row r="34" spans="2:10" x14ac:dyDescent="0.2">
      <c r="B34" s="1" t="s">
        <v>124</v>
      </c>
      <c r="C34" s="1" t="s">
        <v>16</v>
      </c>
      <c r="D34" s="1" t="s">
        <v>137</v>
      </c>
      <c r="E34" s="1">
        <v>2017</v>
      </c>
      <c r="F34" s="1">
        <v>816</v>
      </c>
      <c r="G34" s="1"/>
      <c r="H34" s="1"/>
      <c r="I34" s="1"/>
      <c r="J34" s="1"/>
    </row>
    <row r="35" spans="2:10" x14ac:dyDescent="0.2">
      <c r="B35" s="1" t="s">
        <v>125</v>
      </c>
      <c r="C35" s="1" t="s">
        <v>16</v>
      </c>
      <c r="D35" s="1" t="s">
        <v>138</v>
      </c>
      <c r="E35" s="1">
        <v>2017</v>
      </c>
      <c r="F35" s="1">
        <v>0</v>
      </c>
      <c r="G35" s="1"/>
      <c r="H35" s="1"/>
      <c r="I35" s="1"/>
      <c r="J35" s="1"/>
    </row>
    <row r="36" spans="2:10" x14ac:dyDescent="0.2">
      <c r="B36" s="1" t="s">
        <v>126</v>
      </c>
      <c r="C36" s="1" t="s">
        <v>16</v>
      </c>
      <c r="D36" s="1" t="s">
        <v>139</v>
      </c>
      <c r="E36" s="1">
        <v>2017</v>
      </c>
      <c r="F36" s="1">
        <v>475</v>
      </c>
      <c r="G36" s="1"/>
      <c r="H36" s="1"/>
      <c r="I36" s="1"/>
      <c r="J36" s="1"/>
    </row>
    <row r="37" spans="2:10" x14ac:dyDescent="0.2">
      <c r="B37" s="1" t="s">
        <v>127</v>
      </c>
      <c r="C37" s="1" t="s">
        <v>16</v>
      </c>
      <c r="D37" s="1" t="s">
        <v>134</v>
      </c>
      <c r="E37" s="1">
        <v>2017</v>
      </c>
      <c r="F37" s="1">
        <v>2201</v>
      </c>
      <c r="G37" s="1"/>
      <c r="H37" s="1"/>
      <c r="I37" s="1"/>
      <c r="J37" s="1"/>
    </row>
    <row r="38" spans="2:10" x14ac:dyDescent="0.2">
      <c r="B38" s="1" t="s">
        <v>128</v>
      </c>
      <c r="C38" s="1" t="s">
        <v>32</v>
      </c>
      <c r="D38" s="1" t="s">
        <v>62</v>
      </c>
      <c r="E38" s="1">
        <v>2017</v>
      </c>
      <c r="F38" s="1">
        <v>3563</v>
      </c>
      <c r="G38" s="1"/>
      <c r="H38" s="1"/>
      <c r="I38" s="1"/>
      <c r="J38" s="1"/>
    </row>
    <row r="39" spans="2:10" x14ac:dyDescent="0.2">
      <c r="B39" s="1" t="s">
        <v>105</v>
      </c>
      <c r="C39" s="1" t="s">
        <v>32</v>
      </c>
      <c r="D39" s="1" t="s">
        <v>58</v>
      </c>
      <c r="E39" s="1">
        <v>2018</v>
      </c>
      <c r="F39" s="1">
        <v>139513</v>
      </c>
      <c r="G39" s="1"/>
      <c r="H39" s="1"/>
      <c r="I39" s="1"/>
      <c r="J39" s="1"/>
    </row>
    <row r="40" spans="2:10" x14ac:dyDescent="0.2">
      <c r="B40" s="1" t="s">
        <v>106</v>
      </c>
      <c r="C40" s="1" t="s">
        <v>16</v>
      </c>
      <c r="D40" s="1" t="s">
        <v>69</v>
      </c>
      <c r="E40" s="1">
        <v>2018</v>
      </c>
      <c r="F40" s="1">
        <v>27595</v>
      </c>
      <c r="G40" s="1"/>
      <c r="H40" s="1"/>
      <c r="I40" s="1"/>
      <c r="J40" s="1"/>
    </row>
    <row r="41" spans="2:10" x14ac:dyDescent="0.2">
      <c r="B41" s="1" t="s">
        <v>107</v>
      </c>
      <c r="C41" s="1" t="s">
        <v>32</v>
      </c>
      <c r="D41" s="1" t="s">
        <v>58</v>
      </c>
      <c r="E41" s="1">
        <v>2018</v>
      </c>
      <c r="F41" s="1">
        <v>26100</v>
      </c>
      <c r="G41" s="1"/>
      <c r="H41" s="1"/>
      <c r="I41" s="1"/>
      <c r="J41" s="1"/>
    </row>
    <row r="42" spans="2:10" x14ac:dyDescent="0.2">
      <c r="B42" s="1" t="s">
        <v>108</v>
      </c>
      <c r="C42" s="1" t="s">
        <v>32</v>
      </c>
      <c r="D42" s="1" t="s">
        <v>58</v>
      </c>
      <c r="E42" s="1">
        <v>2018</v>
      </c>
      <c r="F42" s="1">
        <v>25745</v>
      </c>
      <c r="G42" s="1"/>
      <c r="H42" s="1"/>
      <c r="I42" s="1"/>
      <c r="J42" s="1"/>
    </row>
    <row r="43" spans="2:10" x14ac:dyDescent="0.2">
      <c r="B43" s="1" t="s">
        <v>109</v>
      </c>
      <c r="C43" s="1" t="s">
        <v>16</v>
      </c>
      <c r="D43" s="1" t="s">
        <v>129</v>
      </c>
      <c r="E43" s="1">
        <v>2018</v>
      </c>
      <c r="F43" s="1">
        <v>18306</v>
      </c>
      <c r="G43" s="1"/>
      <c r="H43" s="1"/>
      <c r="I43" s="1"/>
      <c r="J43" s="1"/>
    </row>
    <row r="44" spans="2:10" x14ac:dyDescent="0.2">
      <c r="B44" s="1" t="s">
        <v>110</v>
      </c>
      <c r="C44" s="1" t="s">
        <v>16</v>
      </c>
      <c r="D44" s="1" t="s">
        <v>82</v>
      </c>
      <c r="E44" s="1">
        <v>2018</v>
      </c>
      <c r="F44" s="1">
        <v>18194</v>
      </c>
      <c r="G44" s="1"/>
      <c r="H44" s="1"/>
      <c r="I44" s="1"/>
      <c r="J44" s="1"/>
    </row>
    <row r="45" spans="2:10" x14ac:dyDescent="0.2">
      <c r="B45" s="1" t="s">
        <v>111</v>
      </c>
      <c r="C45" s="1" t="s">
        <v>32</v>
      </c>
      <c r="D45" s="1" t="s">
        <v>129</v>
      </c>
      <c r="E45" s="1">
        <v>2018</v>
      </c>
      <c r="F45" s="1">
        <v>18019</v>
      </c>
      <c r="G45" s="1"/>
      <c r="H45" s="1"/>
      <c r="I45" s="1"/>
      <c r="J45" s="1"/>
    </row>
    <row r="46" spans="2:10" x14ac:dyDescent="0.2">
      <c r="B46" s="1" t="s">
        <v>112</v>
      </c>
      <c r="C46" s="1" t="s">
        <v>32</v>
      </c>
      <c r="D46" s="1" t="s">
        <v>65</v>
      </c>
      <c r="E46" s="1">
        <v>2018</v>
      </c>
      <c r="F46" s="1">
        <v>14715</v>
      </c>
      <c r="G46" s="1"/>
      <c r="H46" s="1"/>
      <c r="I46" s="1"/>
      <c r="J46" s="1"/>
    </row>
    <row r="47" spans="2:10" x14ac:dyDescent="0.2">
      <c r="B47" s="1" t="s">
        <v>113</v>
      </c>
      <c r="C47" s="1" t="s">
        <v>16</v>
      </c>
      <c r="D47" s="1" t="s">
        <v>61</v>
      </c>
      <c r="E47" s="1">
        <v>2018</v>
      </c>
      <c r="F47" s="1">
        <v>8664</v>
      </c>
      <c r="G47" s="1"/>
      <c r="H47" s="1"/>
      <c r="I47" s="1"/>
      <c r="J47" s="1"/>
    </row>
    <row r="48" spans="2:10" x14ac:dyDescent="0.2">
      <c r="B48" s="1" t="s">
        <v>114</v>
      </c>
      <c r="C48" s="1" t="s">
        <v>16</v>
      </c>
      <c r="D48" s="1" t="s">
        <v>130</v>
      </c>
      <c r="E48" s="1">
        <v>2018</v>
      </c>
      <c r="F48" s="1">
        <v>8074</v>
      </c>
      <c r="G48" s="1"/>
      <c r="H48" s="1"/>
      <c r="I48" s="1"/>
      <c r="J48" s="1"/>
    </row>
    <row r="49" spans="2:10" x14ac:dyDescent="0.2">
      <c r="B49" s="1" t="s">
        <v>115</v>
      </c>
      <c r="C49" s="1" t="s">
        <v>16</v>
      </c>
      <c r="D49" s="1" t="s">
        <v>131</v>
      </c>
      <c r="E49" s="1">
        <v>2018</v>
      </c>
      <c r="F49" s="1">
        <v>7062</v>
      </c>
      <c r="G49" s="1"/>
      <c r="H49" s="1"/>
      <c r="I49" s="1"/>
      <c r="J49" s="1"/>
    </row>
    <row r="50" spans="2:10" x14ac:dyDescent="0.2">
      <c r="B50" s="1" t="s">
        <v>116</v>
      </c>
      <c r="C50" s="1" t="s">
        <v>32</v>
      </c>
      <c r="D50" s="1" t="s">
        <v>61</v>
      </c>
      <c r="E50" s="1">
        <v>2018</v>
      </c>
      <c r="F50" s="1">
        <v>6117</v>
      </c>
      <c r="G50" s="1"/>
      <c r="H50" s="1"/>
      <c r="I50" s="1"/>
      <c r="J50" s="1"/>
    </row>
    <row r="51" spans="2:10" x14ac:dyDescent="0.2">
      <c r="B51" s="1" t="s">
        <v>117</v>
      </c>
      <c r="C51" s="1" t="s">
        <v>16</v>
      </c>
      <c r="D51" s="1" t="s">
        <v>61</v>
      </c>
      <c r="E51" s="1">
        <v>2018</v>
      </c>
      <c r="F51" s="1">
        <v>4434</v>
      </c>
      <c r="G51" s="1"/>
      <c r="H51" s="1"/>
      <c r="I51" s="1"/>
      <c r="J51" s="1"/>
    </row>
    <row r="52" spans="2:10" x14ac:dyDescent="0.2">
      <c r="B52" s="1" t="s">
        <v>118</v>
      </c>
      <c r="C52" s="1" t="s">
        <v>16</v>
      </c>
      <c r="D52" s="1" t="s">
        <v>70</v>
      </c>
      <c r="E52" s="1">
        <v>2018</v>
      </c>
      <c r="F52" s="1">
        <v>4166</v>
      </c>
      <c r="G52" s="1"/>
      <c r="H52" s="1"/>
      <c r="I52" s="1"/>
      <c r="J52" s="1"/>
    </row>
    <row r="53" spans="2:10" x14ac:dyDescent="0.2">
      <c r="B53" s="1" t="s">
        <v>119</v>
      </c>
      <c r="C53" s="1" t="s">
        <v>16</v>
      </c>
      <c r="D53" s="1" t="s">
        <v>132</v>
      </c>
      <c r="E53" s="1">
        <v>2018</v>
      </c>
      <c r="F53" s="1">
        <v>3389</v>
      </c>
      <c r="G53" s="1"/>
      <c r="H53" s="1"/>
      <c r="I53" s="1"/>
      <c r="J53" s="1"/>
    </row>
    <row r="54" spans="2:10" x14ac:dyDescent="0.2">
      <c r="B54" s="1" t="s">
        <v>120</v>
      </c>
      <c r="C54" s="1" t="s">
        <v>16</v>
      </c>
      <c r="D54" s="1" t="s">
        <v>61</v>
      </c>
      <c r="E54" s="1">
        <v>2018</v>
      </c>
      <c r="F54" s="1">
        <v>2600</v>
      </c>
      <c r="G54" s="1"/>
      <c r="H54" s="1"/>
      <c r="I54" s="1"/>
      <c r="J54" s="1"/>
    </row>
    <row r="55" spans="2:10" x14ac:dyDescent="0.2">
      <c r="B55" s="1" t="s">
        <v>121</v>
      </c>
      <c r="C55" s="1" t="s">
        <v>16</v>
      </c>
      <c r="D55" s="1" t="s">
        <v>133</v>
      </c>
      <c r="E55" s="1">
        <v>2018</v>
      </c>
      <c r="F55" s="1">
        <v>2597</v>
      </c>
      <c r="G55" s="1"/>
      <c r="H55" s="1"/>
      <c r="I55" s="1"/>
      <c r="J55" s="1"/>
    </row>
    <row r="56" spans="2:10" x14ac:dyDescent="0.2">
      <c r="B56" s="1" t="s">
        <v>122</v>
      </c>
      <c r="C56" s="1" t="s">
        <v>16</v>
      </c>
      <c r="D56" s="1" t="s">
        <v>134</v>
      </c>
      <c r="E56" s="1">
        <v>2018</v>
      </c>
      <c r="F56" s="1">
        <v>2267</v>
      </c>
      <c r="G56" s="1"/>
      <c r="H56" s="1"/>
      <c r="I56" s="1"/>
      <c r="J56" s="1"/>
    </row>
    <row r="57" spans="2:10" x14ac:dyDescent="0.2">
      <c r="B57" s="1" t="s">
        <v>123</v>
      </c>
      <c r="C57" s="1" t="s">
        <v>32</v>
      </c>
      <c r="D57" s="1" t="s">
        <v>135</v>
      </c>
      <c r="E57" s="1">
        <v>2018</v>
      </c>
      <c r="F57" s="1">
        <v>2250</v>
      </c>
      <c r="G57" s="1"/>
      <c r="H57" s="1"/>
      <c r="I57" s="1"/>
      <c r="J57" s="1"/>
    </row>
    <row r="58" spans="2:10" x14ac:dyDescent="0.2">
      <c r="B58" s="1" t="s">
        <v>145</v>
      </c>
      <c r="C58" s="1" t="s">
        <v>16</v>
      </c>
      <c r="D58" s="1" t="s">
        <v>136</v>
      </c>
      <c r="E58" s="1">
        <v>2018</v>
      </c>
      <c r="F58" s="1">
        <v>1022</v>
      </c>
      <c r="G58" s="1"/>
      <c r="H58" s="1"/>
      <c r="I58" s="1"/>
      <c r="J58" s="1"/>
    </row>
    <row r="59" spans="2:10" x14ac:dyDescent="0.2">
      <c r="B59" s="1" t="s">
        <v>124</v>
      </c>
      <c r="C59" s="1" t="s">
        <v>16</v>
      </c>
      <c r="D59" s="1" t="s">
        <v>137</v>
      </c>
      <c r="E59" s="1">
        <v>2018</v>
      </c>
      <c r="F59" s="1">
        <v>1721</v>
      </c>
      <c r="G59" s="1"/>
      <c r="H59" s="1"/>
      <c r="I59" s="1"/>
      <c r="J59" s="1"/>
    </row>
    <row r="60" spans="2:10" x14ac:dyDescent="0.2">
      <c r="B60" s="1" t="s">
        <v>125</v>
      </c>
      <c r="C60" s="1" t="s">
        <v>16</v>
      </c>
      <c r="D60" s="1" t="s">
        <v>138</v>
      </c>
      <c r="E60" s="1">
        <v>2018</v>
      </c>
      <c r="F60" s="1">
        <v>1590</v>
      </c>
      <c r="G60" s="1"/>
      <c r="H60" s="1"/>
      <c r="I60" s="1"/>
      <c r="J60" s="1"/>
    </row>
    <row r="61" spans="2:10" x14ac:dyDescent="0.2">
      <c r="B61" s="1" t="s">
        <v>126</v>
      </c>
      <c r="C61" s="1" t="s">
        <v>16</v>
      </c>
      <c r="D61" s="1" t="s">
        <v>139</v>
      </c>
      <c r="E61" s="1">
        <v>2018</v>
      </c>
      <c r="F61" s="1">
        <v>1564</v>
      </c>
      <c r="G61" s="1"/>
      <c r="H61" s="1"/>
      <c r="I61" s="1"/>
      <c r="J61" s="1"/>
    </row>
    <row r="62" spans="2:10" x14ac:dyDescent="0.2">
      <c r="B62" s="1" t="s">
        <v>127</v>
      </c>
      <c r="C62" s="1" t="s">
        <v>16</v>
      </c>
      <c r="D62" s="1" t="s">
        <v>134</v>
      </c>
      <c r="E62" s="1">
        <v>2018</v>
      </c>
      <c r="F62" s="1">
        <v>1387</v>
      </c>
      <c r="G62" s="1"/>
      <c r="H62" s="1"/>
      <c r="I62" s="1"/>
      <c r="J62" s="1"/>
    </row>
    <row r="63" spans="2:10" x14ac:dyDescent="0.2">
      <c r="B63" s="1" t="s">
        <v>128</v>
      </c>
      <c r="C63" s="1" t="s">
        <v>32</v>
      </c>
      <c r="D63" s="1" t="s">
        <v>62</v>
      </c>
      <c r="E63" s="1">
        <v>2018</v>
      </c>
      <c r="F63" s="1">
        <v>1354</v>
      </c>
      <c r="G63" s="1"/>
      <c r="H63" s="1"/>
      <c r="I63" s="1"/>
      <c r="J63" s="1"/>
    </row>
    <row r="64" spans="2:10" x14ac:dyDescent="0.2">
      <c r="B64" s="1" t="s">
        <v>105</v>
      </c>
      <c r="C64" s="1" t="s">
        <v>32</v>
      </c>
      <c r="D64" s="1" t="s">
        <v>58</v>
      </c>
      <c r="E64" s="1">
        <v>2019</v>
      </c>
      <c r="F64" s="1">
        <v>154836</v>
      </c>
      <c r="G64" s="1"/>
      <c r="H64" s="1"/>
      <c r="I64" s="1"/>
      <c r="J64" s="1"/>
    </row>
    <row r="65" spans="2:10" x14ac:dyDescent="0.2">
      <c r="B65" s="1" t="s">
        <v>106</v>
      </c>
      <c r="C65" s="1" t="s">
        <v>16</v>
      </c>
      <c r="D65" s="1" t="s">
        <v>69</v>
      </c>
      <c r="E65" s="1">
        <v>2019</v>
      </c>
      <c r="F65" s="1">
        <v>15705</v>
      </c>
      <c r="G65" s="1"/>
      <c r="H65" s="1"/>
      <c r="I65" s="1"/>
      <c r="J65" s="1"/>
    </row>
    <row r="66" spans="2:10" x14ac:dyDescent="0.2">
      <c r="B66" s="1" t="s">
        <v>107</v>
      </c>
      <c r="C66" s="1" t="s">
        <v>32</v>
      </c>
      <c r="D66" s="1" t="s">
        <v>58</v>
      </c>
      <c r="E66" s="1">
        <v>2019</v>
      </c>
      <c r="F66" s="1">
        <v>19425</v>
      </c>
      <c r="G66" s="1"/>
      <c r="H66" s="1"/>
      <c r="I66" s="1"/>
      <c r="J66" s="1"/>
    </row>
    <row r="67" spans="2:10" x14ac:dyDescent="0.2">
      <c r="B67" s="1" t="s">
        <v>108</v>
      </c>
      <c r="C67" s="1" t="s">
        <v>32</v>
      </c>
      <c r="D67" s="1" t="s">
        <v>58</v>
      </c>
      <c r="E67" s="1">
        <v>2019</v>
      </c>
      <c r="F67" s="1">
        <v>15090</v>
      </c>
      <c r="G67" s="1"/>
      <c r="H67" s="1"/>
      <c r="I67" s="1"/>
      <c r="J67" s="1"/>
    </row>
    <row r="68" spans="2:10" x14ac:dyDescent="0.2">
      <c r="B68" s="1" t="s">
        <v>109</v>
      </c>
      <c r="C68" s="1" t="s">
        <v>16</v>
      </c>
      <c r="D68" s="1" t="s">
        <v>129</v>
      </c>
      <c r="E68" s="1">
        <v>2019</v>
      </c>
      <c r="F68" s="1">
        <v>4915</v>
      </c>
      <c r="G68" s="1"/>
      <c r="H68" s="1"/>
      <c r="I68" s="1"/>
      <c r="J68" s="1"/>
    </row>
    <row r="69" spans="2:10" x14ac:dyDescent="0.2">
      <c r="B69" s="1" t="s">
        <v>110</v>
      </c>
      <c r="C69" s="1" t="s">
        <v>16</v>
      </c>
      <c r="D69" s="1" t="s">
        <v>82</v>
      </c>
      <c r="E69" s="1">
        <v>2019</v>
      </c>
      <c r="F69" s="1">
        <v>11000</v>
      </c>
      <c r="G69" s="1"/>
      <c r="H69" s="1"/>
      <c r="I69" s="1"/>
      <c r="J69" s="1"/>
    </row>
    <row r="70" spans="2:10" x14ac:dyDescent="0.2">
      <c r="B70" s="1" t="s">
        <v>111</v>
      </c>
      <c r="C70" s="1" t="s">
        <v>32</v>
      </c>
      <c r="D70" s="1" t="s">
        <v>129</v>
      </c>
      <c r="E70" s="1">
        <v>2019</v>
      </c>
      <c r="F70" s="1">
        <v>16418</v>
      </c>
      <c r="G70" s="1"/>
      <c r="H70" s="1"/>
      <c r="I70" s="1"/>
      <c r="J70" s="1"/>
    </row>
    <row r="71" spans="2:10" x14ac:dyDescent="0.2">
      <c r="B71" s="1" t="s">
        <v>112</v>
      </c>
      <c r="C71" s="1" t="s">
        <v>32</v>
      </c>
      <c r="D71" s="1" t="s">
        <v>65</v>
      </c>
      <c r="E71" s="1">
        <v>2019</v>
      </c>
      <c r="F71" s="1">
        <v>12365</v>
      </c>
      <c r="G71" s="1"/>
      <c r="H71" s="1"/>
      <c r="I71" s="1"/>
      <c r="J71" s="1"/>
    </row>
    <row r="72" spans="2:10" x14ac:dyDescent="0.2">
      <c r="B72" s="1" t="s">
        <v>113</v>
      </c>
      <c r="C72" s="1" t="s">
        <v>16</v>
      </c>
      <c r="D72" s="1" t="s">
        <v>61</v>
      </c>
      <c r="E72" s="1">
        <v>2019</v>
      </c>
      <c r="F72" s="1">
        <v>5862</v>
      </c>
      <c r="G72" s="1"/>
      <c r="H72" s="1"/>
      <c r="I72" s="1"/>
      <c r="J72" s="1"/>
    </row>
    <row r="73" spans="2:10" x14ac:dyDescent="0.2">
      <c r="B73" s="1" t="s">
        <v>114</v>
      </c>
      <c r="C73" s="1" t="s">
        <v>16</v>
      </c>
      <c r="D73" s="1" t="s">
        <v>130</v>
      </c>
      <c r="E73" s="1">
        <v>2019</v>
      </c>
      <c r="F73" s="1">
        <v>7476</v>
      </c>
      <c r="G73" s="1"/>
      <c r="H73" s="1"/>
      <c r="I73" s="1"/>
      <c r="J73" s="1"/>
    </row>
    <row r="74" spans="2:10" x14ac:dyDescent="0.2">
      <c r="B74" s="1" t="s">
        <v>115</v>
      </c>
      <c r="C74" s="1" t="s">
        <v>16</v>
      </c>
      <c r="D74" s="1" t="s">
        <v>131</v>
      </c>
      <c r="E74" s="1">
        <v>2019</v>
      </c>
      <c r="F74" s="1">
        <v>5811</v>
      </c>
      <c r="G74" s="1"/>
      <c r="H74" s="1"/>
      <c r="I74" s="1"/>
      <c r="J74" s="1"/>
    </row>
    <row r="75" spans="2:10" x14ac:dyDescent="0.2">
      <c r="B75" s="1" t="s">
        <v>116</v>
      </c>
      <c r="C75" s="1" t="s">
        <v>32</v>
      </c>
      <c r="D75" s="1" t="s">
        <v>61</v>
      </c>
      <c r="E75" s="1">
        <v>2019</v>
      </c>
      <c r="F75" s="1">
        <v>4854</v>
      </c>
      <c r="G75" s="1"/>
      <c r="H75" s="1"/>
      <c r="I75" s="1"/>
      <c r="J75" s="1"/>
    </row>
    <row r="76" spans="2:10" x14ac:dyDescent="0.2">
      <c r="B76" s="1" t="s">
        <v>117</v>
      </c>
      <c r="C76" s="1" t="s">
        <v>16</v>
      </c>
      <c r="D76" s="1" t="s">
        <v>61</v>
      </c>
      <c r="E76" s="1">
        <v>2019</v>
      </c>
      <c r="F76" s="1">
        <v>167</v>
      </c>
      <c r="G76" s="1"/>
      <c r="H76" s="1"/>
      <c r="I76" s="1"/>
      <c r="J76" s="1"/>
    </row>
    <row r="77" spans="2:10" x14ac:dyDescent="0.2">
      <c r="B77" s="1" t="s">
        <v>118</v>
      </c>
      <c r="C77" s="1" t="s">
        <v>16</v>
      </c>
      <c r="D77" s="1" t="s">
        <v>70</v>
      </c>
      <c r="E77" s="1">
        <v>2019</v>
      </c>
      <c r="F77" s="1">
        <v>2810</v>
      </c>
      <c r="G77" s="1"/>
      <c r="H77" s="1"/>
      <c r="I77" s="1"/>
      <c r="J77" s="1"/>
    </row>
    <row r="78" spans="2:10" x14ac:dyDescent="0.2">
      <c r="B78" s="1" t="s">
        <v>119</v>
      </c>
      <c r="C78" s="1" t="s">
        <v>16</v>
      </c>
      <c r="D78" s="1" t="s">
        <v>132</v>
      </c>
      <c r="E78" s="1">
        <v>2019</v>
      </c>
      <c r="F78" s="1">
        <v>4051</v>
      </c>
      <c r="G78" s="1"/>
      <c r="H78" s="1"/>
      <c r="I78" s="1"/>
      <c r="J78" s="1"/>
    </row>
    <row r="79" spans="2:10" x14ac:dyDescent="0.2">
      <c r="B79" s="1" t="s">
        <v>120</v>
      </c>
      <c r="C79" s="1" t="s">
        <v>16</v>
      </c>
      <c r="D79" s="1" t="s">
        <v>61</v>
      </c>
      <c r="E79" s="1">
        <v>2019</v>
      </c>
      <c r="F79" s="1">
        <v>705</v>
      </c>
      <c r="G79" s="1"/>
      <c r="H79" s="1"/>
      <c r="I79" s="1"/>
      <c r="J79" s="1"/>
    </row>
    <row r="80" spans="2:10" x14ac:dyDescent="0.2">
      <c r="B80" s="1" t="s">
        <v>121</v>
      </c>
      <c r="C80" s="1" t="s">
        <v>16</v>
      </c>
      <c r="D80" s="1" t="s">
        <v>133</v>
      </c>
      <c r="E80" s="1">
        <v>2019</v>
      </c>
      <c r="F80" s="1">
        <v>5369</v>
      </c>
      <c r="G80" s="1"/>
      <c r="H80" s="1"/>
      <c r="I80" s="1"/>
      <c r="J80" s="1"/>
    </row>
    <row r="81" spans="2:10" x14ac:dyDescent="0.2">
      <c r="B81" s="1" t="s">
        <v>122</v>
      </c>
      <c r="C81" s="1" t="s">
        <v>16</v>
      </c>
      <c r="D81" s="1" t="s">
        <v>134</v>
      </c>
      <c r="E81" s="1">
        <v>2019</v>
      </c>
      <c r="F81" s="1">
        <v>1682</v>
      </c>
      <c r="G81" s="1"/>
      <c r="H81" s="1"/>
      <c r="I81" s="1"/>
      <c r="J81" s="1"/>
    </row>
    <row r="82" spans="2:10" x14ac:dyDescent="0.2">
      <c r="B82" s="1" t="s">
        <v>123</v>
      </c>
      <c r="C82" s="1" t="s">
        <v>32</v>
      </c>
      <c r="D82" s="1" t="s">
        <v>135</v>
      </c>
      <c r="E82" s="1">
        <v>2019</v>
      </c>
      <c r="F82" s="1">
        <v>632</v>
      </c>
      <c r="G82" s="1"/>
      <c r="H82" s="1"/>
      <c r="I82" s="1"/>
      <c r="J82" s="1"/>
    </row>
    <row r="83" spans="2:10" x14ac:dyDescent="0.2">
      <c r="B83" s="1" t="s">
        <v>145</v>
      </c>
      <c r="C83" s="1" t="s">
        <v>16</v>
      </c>
      <c r="D83" s="1" t="s">
        <v>136</v>
      </c>
      <c r="E83" s="1">
        <v>2019</v>
      </c>
      <c r="F83" s="1">
        <v>1140</v>
      </c>
      <c r="G83" s="1"/>
      <c r="H83" s="1"/>
      <c r="I83" s="1"/>
      <c r="J83" s="1"/>
    </row>
    <row r="84" spans="2:10" x14ac:dyDescent="0.2">
      <c r="B84" s="1" t="s">
        <v>124</v>
      </c>
      <c r="C84" s="1" t="s">
        <v>16</v>
      </c>
      <c r="D84" s="1" t="s">
        <v>137</v>
      </c>
      <c r="E84" s="1">
        <v>2019</v>
      </c>
      <c r="F84" s="1">
        <v>2459</v>
      </c>
      <c r="G84" s="1"/>
      <c r="H84" s="1"/>
      <c r="I84" s="1"/>
      <c r="J84" s="1"/>
    </row>
    <row r="85" spans="2:10" x14ac:dyDescent="0.2">
      <c r="B85" s="1" t="s">
        <v>125</v>
      </c>
      <c r="C85" s="1" t="s">
        <v>16</v>
      </c>
      <c r="D85" s="1" t="s">
        <v>138</v>
      </c>
      <c r="E85" s="1">
        <v>2019</v>
      </c>
      <c r="F85" s="1">
        <v>1765</v>
      </c>
      <c r="G85" s="1"/>
      <c r="H85" s="1"/>
      <c r="I85" s="1"/>
      <c r="J85" s="1"/>
    </row>
    <row r="86" spans="2:10" x14ac:dyDescent="0.2">
      <c r="B86" s="1" t="s">
        <v>126</v>
      </c>
      <c r="C86" s="1" t="s">
        <v>16</v>
      </c>
      <c r="D86" s="1" t="s">
        <v>139</v>
      </c>
      <c r="E86" s="1">
        <v>2019</v>
      </c>
      <c r="F86" s="1">
        <v>494</v>
      </c>
      <c r="G86" s="1"/>
      <c r="H86" s="1"/>
      <c r="I86" s="1"/>
      <c r="J86" s="1"/>
    </row>
    <row r="87" spans="2:10" x14ac:dyDescent="0.2">
      <c r="B87" s="1" t="s">
        <v>127</v>
      </c>
      <c r="C87" s="1" t="s">
        <v>16</v>
      </c>
      <c r="D87" s="1" t="s">
        <v>134</v>
      </c>
      <c r="E87" s="1">
        <v>2019</v>
      </c>
      <c r="F87" s="1">
        <v>1710</v>
      </c>
      <c r="G87" s="1"/>
      <c r="H87" s="1"/>
      <c r="I87" s="1"/>
      <c r="J87" s="1"/>
    </row>
    <row r="88" spans="2:10" x14ac:dyDescent="0.2">
      <c r="B88" s="1" t="s">
        <v>128</v>
      </c>
      <c r="C88" s="1" t="s">
        <v>32</v>
      </c>
      <c r="D88" s="1" t="s">
        <v>62</v>
      </c>
      <c r="E88" s="1">
        <v>2019</v>
      </c>
      <c r="F88" s="1">
        <v>4863</v>
      </c>
      <c r="G88" s="1"/>
      <c r="H88" s="1"/>
      <c r="I88" s="1"/>
      <c r="J88" s="1"/>
    </row>
    <row r="89" spans="2:10" x14ac:dyDescent="0.2">
      <c r="B89" s="1"/>
      <c r="C89" s="1"/>
      <c r="D89" s="1"/>
      <c r="E89" s="1"/>
      <c r="F89" s="1"/>
      <c r="G89" s="1"/>
      <c r="H89" s="1"/>
      <c r="I89" s="1"/>
      <c r="J89" s="1"/>
    </row>
    <row r="90" spans="2:10" x14ac:dyDescent="0.2">
      <c r="B90" s="1"/>
      <c r="C90" s="1"/>
      <c r="D90" s="1"/>
      <c r="E90" s="1"/>
      <c r="F90" s="1"/>
      <c r="G90" s="1"/>
      <c r="H90" s="1"/>
      <c r="I90" s="1"/>
      <c r="J90" s="1"/>
    </row>
    <row r="91" spans="2:10" x14ac:dyDescent="0.2">
      <c r="B91" s="1"/>
      <c r="C91" s="1"/>
      <c r="D91" s="1"/>
      <c r="E91" s="1"/>
      <c r="F91" s="1"/>
      <c r="G91" s="1"/>
      <c r="H91" s="1"/>
      <c r="I91" s="1"/>
      <c r="J91" s="1"/>
    </row>
    <row r="92" spans="2:10" x14ac:dyDescent="0.2">
      <c r="B92" s="1"/>
      <c r="C92" s="1"/>
      <c r="D92" s="1"/>
      <c r="E92" s="1"/>
      <c r="F92" s="1"/>
      <c r="G92" s="1"/>
      <c r="H92" s="1"/>
      <c r="I92" s="1"/>
      <c r="J92" s="1"/>
    </row>
    <row r="93" spans="2:10" x14ac:dyDescent="0.2">
      <c r="B93" s="1"/>
      <c r="C93" s="1"/>
      <c r="D93" s="1"/>
      <c r="E93" s="1"/>
      <c r="F93" s="1"/>
      <c r="G93" s="1"/>
      <c r="H93" s="1"/>
      <c r="I93" s="1"/>
      <c r="J93" s="1"/>
    </row>
    <row r="94" spans="2:10" x14ac:dyDescent="0.2">
      <c r="B94" s="1" t="s">
        <v>142</v>
      </c>
      <c r="C94" s="1"/>
      <c r="D94" s="1"/>
      <c r="E94" s="1"/>
      <c r="F94" s="1"/>
      <c r="G94" s="1"/>
      <c r="H94" s="1"/>
      <c r="I94" s="1"/>
      <c r="J94" s="1"/>
    </row>
    <row r="95" spans="2:10" x14ac:dyDescent="0.2">
      <c r="B95" s="1" t="s">
        <v>143</v>
      </c>
      <c r="C95" s="1"/>
      <c r="D95" s="1"/>
      <c r="E95" s="1"/>
      <c r="F95" s="1"/>
      <c r="G95" s="1"/>
      <c r="H95" s="1"/>
      <c r="I95" s="1"/>
      <c r="J95" s="1"/>
    </row>
    <row r="96" spans="2:10" x14ac:dyDescent="0.2">
      <c r="B96" s="1" t="s">
        <v>144</v>
      </c>
      <c r="C96" s="1"/>
      <c r="D96" s="1"/>
      <c r="E96" s="1"/>
      <c r="F96" s="1"/>
      <c r="G96" s="1"/>
      <c r="H96" s="1"/>
      <c r="I96" s="1"/>
      <c r="J96" s="1"/>
    </row>
    <row r="97" spans="2:10" x14ac:dyDescent="0.2">
      <c r="B97" s="1"/>
      <c r="C97" s="1"/>
      <c r="D97" s="1"/>
      <c r="E97" s="1"/>
      <c r="F97" s="1"/>
      <c r="G97" s="1"/>
      <c r="H97" s="1"/>
      <c r="I97" s="1"/>
      <c r="J9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02A57-B870-1D40-A849-094FAB83C1C1}">
  <dimension ref="B3:N45"/>
  <sheetViews>
    <sheetView workbookViewId="0">
      <selection activeCell="L26" sqref="L26"/>
    </sheetView>
  </sheetViews>
  <sheetFormatPr baseColWidth="10" defaultRowHeight="15" x14ac:dyDescent="0.2"/>
  <sheetData>
    <row r="3" spans="2:14" x14ac:dyDescent="0.2">
      <c r="B3" s="15" t="s">
        <v>0</v>
      </c>
      <c r="C3" s="1">
        <v>2011</v>
      </c>
      <c r="D3" s="1">
        <v>2012</v>
      </c>
      <c r="E3" s="1">
        <v>2013</v>
      </c>
      <c r="F3" s="1">
        <v>2014</v>
      </c>
      <c r="G3" s="1">
        <v>2015</v>
      </c>
      <c r="H3" s="1">
        <v>2016</v>
      </c>
      <c r="I3" s="1">
        <v>2017</v>
      </c>
      <c r="J3" s="1">
        <v>2018</v>
      </c>
      <c r="K3" s="1">
        <v>2019</v>
      </c>
      <c r="L3" s="1"/>
      <c r="M3" s="1"/>
      <c r="N3" s="1"/>
    </row>
    <row r="4" spans="2:14" x14ac:dyDescent="0.2">
      <c r="B4" s="1" t="s">
        <v>16</v>
      </c>
      <c r="C4" s="1"/>
      <c r="D4" s="1"/>
      <c r="E4" s="1">
        <v>1613</v>
      </c>
      <c r="F4" s="1">
        <v>2470</v>
      </c>
      <c r="G4" s="1">
        <v>2694</v>
      </c>
      <c r="H4" s="1">
        <v>5893</v>
      </c>
      <c r="I4" s="1">
        <v>8726</v>
      </c>
      <c r="J4" s="1">
        <v>21200</v>
      </c>
      <c r="K4" s="1"/>
      <c r="L4" s="1"/>
      <c r="M4" s="1"/>
      <c r="N4" s="1"/>
    </row>
    <row r="5" spans="2:14" x14ac:dyDescent="0.2">
      <c r="B5" s="1" t="s">
        <v>32</v>
      </c>
      <c r="C5" s="1"/>
      <c r="D5" s="1"/>
      <c r="E5" s="1">
        <v>1641</v>
      </c>
      <c r="F5" s="1">
        <v>2886</v>
      </c>
      <c r="G5" s="1">
        <v>4378</v>
      </c>
      <c r="H5" s="1">
        <v>5130</v>
      </c>
      <c r="I5" s="1">
        <v>9838</v>
      </c>
      <c r="J5" s="1">
        <f>J6-J4</f>
        <v>22975</v>
      </c>
      <c r="K5" s="1"/>
      <c r="L5" s="1"/>
      <c r="M5" s="1"/>
      <c r="N5" s="1"/>
    </row>
    <row r="6" spans="2:14" x14ac:dyDescent="0.2">
      <c r="B6" s="1" t="s">
        <v>1</v>
      </c>
      <c r="C6" s="1">
        <f>SUM(C17:C23)</f>
        <v>445</v>
      </c>
      <c r="D6" s="1">
        <f>SUM(D17:D23)</f>
        <v>1528</v>
      </c>
      <c r="E6" s="1">
        <f>E5+E4</f>
        <v>3254</v>
      </c>
      <c r="F6" s="1">
        <f>F5+F4</f>
        <v>5356</v>
      </c>
      <c r="G6" s="1">
        <f>G5+G4</f>
        <v>7072</v>
      </c>
      <c r="H6" s="1">
        <f>H4+H5</f>
        <v>11023</v>
      </c>
      <c r="I6" s="1">
        <f>I5+I4</f>
        <v>18564</v>
      </c>
      <c r="J6" s="1">
        <v>44175</v>
      </c>
      <c r="K6" s="1">
        <f>SUM(C30:N30)</f>
        <v>56893</v>
      </c>
      <c r="L6" s="1"/>
      <c r="M6" s="1"/>
      <c r="N6" s="1"/>
    </row>
    <row r="7" spans="2:14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2:14" x14ac:dyDescent="0.2">
      <c r="B8" s="1" t="s">
        <v>24</v>
      </c>
      <c r="C8" s="1"/>
      <c r="D8" s="1"/>
      <c r="E8" s="1">
        <v>1438</v>
      </c>
      <c r="F8" s="1">
        <v>2679</v>
      </c>
      <c r="G8" s="1">
        <v>3229</v>
      </c>
      <c r="H8" s="1">
        <v>5005</v>
      </c>
      <c r="I8" s="1">
        <v>7194</v>
      </c>
      <c r="J8" s="22">
        <v>17557</v>
      </c>
      <c r="K8" s="1"/>
      <c r="L8" s="1"/>
      <c r="M8" s="1"/>
      <c r="N8" s="1"/>
    </row>
    <row r="9" spans="2:14" x14ac:dyDescent="0.2">
      <c r="B9" s="1" t="s">
        <v>25</v>
      </c>
      <c r="C9" s="1"/>
      <c r="D9" s="1"/>
      <c r="E9" s="1">
        <v>1092</v>
      </c>
      <c r="F9" s="1">
        <v>1736</v>
      </c>
      <c r="G9" s="1">
        <v>2049</v>
      </c>
      <c r="H9" s="1">
        <v>3412</v>
      </c>
      <c r="I9" s="1">
        <v>7477</v>
      </c>
      <c r="J9" s="25">
        <v>16814</v>
      </c>
      <c r="K9" s="1"/>
      <c r="L9" s="1"/>
      <c r="M9" s="1"/>
      <c r="N9" s="1"/>
    </row>
    <row r="10" spans="2:14" x14ac:dyDescent="0.2">
      <c r="B10" s="1" t="s">
        <v>26</v>
      </c>
      <c r="C10" s="1"/>
      <c r="D10" s="1"/>
      <c r="E10" s="1">
        <v>567</v>
      </c>
      <c r="F10" s="1">
        <v>769</v>
      </c>
      <c r="G10" s="1">
        <v>1546</v>
      </c>
      <c r="H10" s="1">
        <v>2135</v>
      </c>
      <c r="I10" s="1">
        <v>3270</v>
      </c>
      <c r="J10" s="25">
        <v>8449</v>
      </c>
      <c r="K10" s="1"/>
      <c r="L10" s="1"/>
      <c r="M10" s="1"/>
      <c r="N10" s="1"/>
    </row>
    <row r="11" spans="2:14" x14ac:dyDescent="0.2">
      <c r="B11" s="1" t="s">
        <v>45</v>
      </c>
      <c r="C11" s="1"/>
      <c r="D11" s="1"/>
      <c r="E11" s="1">
        <v>94</v>
      </c>
      <c r="F11" s="1">
        <v>78</v>
      </c>
      <c r="G11" s="1">
        <v>162</v>
      </c>
      <c r="H11" s="1">
        <v>342</v>
      </c>
      <c r="I11" s="1">
        <v>430</v>
      </c>
      <c r="J11" s="25">
        <v>926</v>
      </c>
      <c r="K11" s="1"/>
      <c r="L11" s="1"/>
      <c r="M11" s="1"/>
      <c r="N11" s="1"/>
    </row>
    <row r="12" spans="2:14" x14ac:dyDescent="0.2">
      <c r="B12" s="1" t="s">
        <v>46</v>
      </c>
      <c r="C12" s="1"/>
      <c r="D12" s="1"/>
      <c r="E12" s="1">
        <v>28</v>
      </c>
      <c r="F12" s="1">
        <v>29</v>
      </c>
      <c r="G12" s="1">
        <v>33</v>
      </c>
      <c r="H12" s="1">
        <v>58</v>
      </c>
      <c r="I12" s="1">
        <v>64</v>
      </c>
      <c r="J12" s="25">
        <v>164</v>
      </c>
      <c r="K12" s="1"/>
      <c r="L12" s="1"/>
      <c r="M12" s="1"/>
      <c r="N12" s="1"/>
    </row>
    <row r="13" spans="2:14" x14ac:dyDescent="0.2">
      <c r="B13" s="1" t="s">
        <v>47</v>
      </c>
      <c r="C13" s="1"/>
      <c r="D13" s="1"/>
      <c r="E13" s="1">
        <v>10</v>
      </c>
      <c r="F13" s="1">
        <v>18</v>
      </c>
      <c r="G13" s="1">
        <v>14</v>
      </c>
      <c r="H13" s="1">
        <v>24</v>
      </c>
      <c r="I13" s="1">
        <v>53</v>
      </c>
      <c r="J13" s="23">
        <v>59</v>
      </c>
      <c r="K13" s="1"/>
      <c r="L13" s="1"/>
      <c r="M13" s="1"/>
      <c r="N13" s="1"/>
    </row>
    <row r="14" spans="2:14" x14ac:dyDescent="0.2">
      <c r="B14" s="1" t="s">
        <v>56</v>
      </c>
      <c r="C14" s="1"/>
      <c r="D14" s="1"/>
      <c r="E14" s="1"/>
      <c r="F14" s="1"/>
      <c r="G14" s="1"/>
      <c r="H14" s="1"/>
      <c r="I14" s="1">
        <v>25</v>
      </c>
      <c r="J14" s="1">
        <v>92</v>
      </c>
      <c r="K14" s="1"/>
      <c r="L14" s="1"/>
      <c r="M14" s="1"/>
      <c r="N14" s="1"/>
    </row>
    <row r="15" spans="2:14" x14ac:dyDescent="0.2">
      <c r="B15" s="1" t="s">
        <v>57</v>
      </c>
      <c r="C15" s="1"/>
      <c r="D15" s="1"/>
      <c r="E15" s="1"/>
      <c r="F15" s="1"/>
      <c r="G15" s="1"/>
      <c r="H15" s="1"/>
      <c r="I15" s="1">
        <v>27</v>
      </c>
      <c r="J15" s="1">
        <v>84</v>
      </c>
      <c r="K15" s="1"/>
      <c r="L15" s="1"/>
      <c r="M15" s="1"/>
      <c r="N15" s="1"/>
    </row>
    <row r="16" spans="2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 t="s">
        <v>28</v>
      </c>
      <c r="C17" s="1">
        <v>275</v>
      </c>
      <c r="D17" s="1">
        <v>1225</v>
      </c>
      <c r="E17" s="1">
        <v>931</v>
      </c>
      <c r="F17" s="1">
        <v>1664</v>
      </c>
      <c r="G17" s="1">
        <v>1538</v>
      </c>
      <c r="H17" s="1">
        <v>3508</v>
      </c>
      <c r="I17" s="1">
        <v>4340</v>
      </c>
      <c r="J17" s="1"/>
      <c r="K17" s="1"/>
      <c r="L17" s="1"/>
      <c r="M17" s="1"/>
      <c r="N17" s="1"/>
    </row>
    <row r="18" spans="2:14" x14ac:dyDescent="0.2">
      <c r="B18" s="1" t="s">
        <v>29</v>
      </c>
      <c r="C18" s="1">
        <v>170</v>
      </c>
      <c r="D18" s="1">
        <v>240</v>
      </c>
      <c r="E18" s="1">
        <v>470</v>
      </c>
      <c r="F18" s="1">
        <v>1162</v>
      </c>
      <c r="G18" s="1">
        <v>1427</v>
      </c>
      <c r="H18" s="1">
        <v>1572</v>
      </c>
      <c r="I18" s="1">
        <v>1380</v>
      </c>
      <c r="J18" s="1"/>
      <c r="K18" s="1"/>
      <c r="L18" s="1"/>
      <c r="M18" s="1"/>
      <c r="N18" s="1"/>
    </row>
    <row r="19" spans="2:14" x14ac:dyDescent="0.2">
      <c r="B19" s="1" t="s">
        <v>30</v>
      </c>
      <c r="C19" s="1"/>
      <c r="D19" s="1"/>
      <c r="E19" s="1"/>
      <c r="F19" s="1">
        <v>847</v>
      </c>
      <c r="G19" s="1">
        <v>2010</v>
      </c>
      <c r="H19" s="1">
        <v>1466</v>
      </c>
      <c r="I19" s="1">
        <v>1675</v>
      </c>
      <c r="J19" s="1"/>
      <c r="K19" s="1"/>
      <c r="L19" s="1"/>
      <c r="M19" s="1"/>
      <c r="N19" s="1"/>
    </row>
    <row r="20" spans="2:14" x14ac:dyDescent="0.2">
      <c r="B20" s="1" t="s">
        <v>31</v>
      </c>
      <c r="C20" s="1"/>
      <c r="D20" s="1"/>
      <c r="E20" s="1"/>
      <c r="F20" s="1"/>
      <c r="G20" s="1"/>
      <c r="H20" s="1">
        <v>1032</v>
      </c>
      <c r="I20" s="1">
        <v>1803</v>
      </c>
      <c r="J20" s="1"/>
      <c r="K20" s="1"/>
      <c r="L20" s="1"/>
      <c r="M20" s="1"/>
      <c r="N20" s="1"/>
    </row>
    <row r="21" spans="2:14" x14ac:dyDescent="0.2">
      <c r="B21" s="1" t="s">
        <v>48</v>
      </c>
      <c r="C21" s="1"/>
      <c r="D21" s="1"/>
      <c r="E21" s="1"/>
      <c r="F21" s="1"/>
      <c r="G21" s="1"/>
      <c r="H21" s="1">
        <v>708</v>
      </c>
      <c r="I21" s="1">
        <v>644</v>
      </c>
      <c r="J21" s="1"/>
      <c r="K21" s="1"/>
      <c r="L21" s="1"/>
      <c r="M21" s="1"/>
      <c r="N21" s="1"/>
    </row>
    <row r="22" spans="2:14" x14ac:dyDescent="0.2">
      <c r="B22" s="1" t="s">
        <v>54</v>
      </c>
      <c r="C22" s="1"/>
      <c r="D22" s="1"/>
      <c r="E22" s="1"/>
      <c r="F22" s="1"/>
      <c r="G22" s="1"/>
      <c r="H22" s="1"/>
      <c r="I22" s="1"/>
      <c r="J22" s="1">
        <v>11000</v>
      </c>
      <c r="K22" s="1">
        <v>9900</v>
      </c>
      <c r="L22" s="1"/>
      <c r="M22" s="1"/>
      <c r="N22" s="1"/>
    </row>
    <row r="23" spans="2:14" x14ac:dyDescent="0.2">
      <c r="B23" s="1" t="s">
        <v>27</v>
      </c>
      <c r="C23" s="1"/>
      <c r="D23" s="1">
        <v>63</v>
      </c>
      <c r="E23" s="1">
        <v>212</v>
      </c>
      <c r="F23" s="1">
        <v>1683</v>
      </c>
      <c r="G23" s="1">
        <v>2097</v>
      </c>
      <c r="H23" s="1">
        <f>4514-H20-H21</f>
        <v>2774</v>
      </c>
      <c r="I23" s="1"/>
      <c r="J23" s="1"/>
      <c r="K23" s="1"/>
      <c r="L23" s="1"/>
      <c r="M23" s="1"/>
      <c r="N23" s="1"/>
    </row>
    <row r="24" spans="2: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B29" s="1"/>
      <c r="C29" s="1" t="s">
        <v>33</v>
      </c>
      <c r="D29" s="1" t="s">
        <v>34</v>
      </c>
      <c r="E29" s="1" t="s">
        <v>35</v>
      </c>
      <c r="F29" s="1" t="s">
        <v>36</v>
      </c>
      <c r="G29" s="1" t="s">
        <v>37</v>
      </c>
      <c r="H29" s="1" t="s">
        <v>38</v>
      </c>
      <c r="I29" s="1" t="s">
        <v>39</v>
      </c>
      <c r="J29" s="1" t="s">
        <v>40</v>
      </c>
      <c r="K29" s="1" t="s">
        <v>41</v>
      </c>
      <c r="L29" s="1" t="s">
        <v>42</v>
      </c>
      <c r="M29" s="1" t="s">
        <v>43</v>
      </c>
      <c r="N29" s="1" t="s">
        <v>44</v>
      </c>
    </row>
    <row r="30" spans="2:14" x14ac:dyDescent="0.2">
      <c r="B30" s="1">
        <v>2019</v>
      </c>
      <c r="C30" s="1">
        <v>2127</v>
      </c>
      <c r="D30" s="1">
        <v>2390</v>
      </c>
      <c r="E30" s="1">
        <v>3472</v>
      </c>
      <c r="F30" s="1">
        <v>3490</v>
      </c>
      <c r="G30" s="1">
        <v>8525</v>
      </c>
      <c r="H30" s="1">
        <v>7298</v>
      </c>
      <c r="I30" s="1">
        <v>4510</v>
      </c>
      <c r="J30" s="1">
        <v>5162</v>
      </c>
      <c r="K30" s="1">
        <v>6419</v>
      </c>
      <c r="L30" s="1">
        <v>5500</v>
      </c>
      <c r="M30" s="1">
        <v>4500</v>
      </c>
      <c r="N30" s="1">
        <v>3500</v>
      </c>
    </row>
    <row r="31" spans="2:14" x14ac:dyDescent="0.2">
      <c r="B31" s="1">
        <v>2018</v>
      </c>
      <c r="C31" s="1">
        <v>1437</v>
      </c>
      <c r="D31" s="1">
        <v>1813</v>
      </c>
      <c r="E31" s="1">
        <v>3347</v>
      </c>
      <c r="F31" s="1">
        <v>3124</v>
      </c>
      <c r="G31" s="1">
        <v>4743</v>
      </c>
      <c r="H31" s="1">
        <v>6759</v>
      </c>
      <c r="I31" s="1">
        <v>3489</v>
      </c>
      <c r="J31" s="1">
        <v>4172</v>
      </c>
      <c r="K31" s="1">
        <v>5473</v>
      </c>
      <c r="L31" s="1">
        <v>3100</v>
      </c>
      <c r="M31" s="1">
        <v>2800</v>
      </c>
      <c r="N31" s="1">
        <v>2449</v>
      </c>
    </row>
    <row r="32" spans="2:14" x14ac:dyDescent="0.2">
      <c r="B32" s="1">
        <v>2017</v>
      </c>
      <c r="C32" s="1">
        <v>820</v>
      </c>
      <c r="D32" s="1">
        <v>830</v>
      </c>
      <c r="E32" s="1">
        <v>1437</v>
      </c>
      <c r="F32" s="1">
        <v>1213</v>
      </c>
      <c r="G32" s="1">
        <v>1617</v>
      </c>
      <c r="H32" s="1">
        <v>1814</v>
      </c>
      <c r="I32" s="1">
        <v>1429</v>
      </c>
      <c r="J32" s="1">
        <v>1245</v>
      </c>
      <c r="K32" s="1">
        <v>2240</v>
      </c>
      <c r="L32" s="1">
        <v>2229</v>
      </c>
      <c r="M32" s="1">
        <v>1917</v>
      </c>
      <c r="N32" s="1">
        <v>1774</v>
      </c>
    </row>
    <row r="33" spans="2:14" x14ac:dyDescent="0.2">
      <c r="B33" s="1">
        <v>2016</v>
      </c>
      <c r="C33" s="1">
        <v>730</v>
      </c>
      <c r="D33" s="1">
        <v>427</v>
      </c>
      <c r="E33" s="1">
        <v>474</v>
      </c>
      <c r="F33" s="1">
        <v>922</v>
      </c>
      <c r="G33" s="1">
        <v>887</v>
      </c>
      <c r="H33" s="1">
        <v>768</v>
      </c>
      <c r="I33" s="1">
        <v>1136</v>
      </c>
      <c r="J33" s="1">
        <v>993</v>
      </c>
      <c r="K33" s="1">
        <v>1112</v>
      </c>
      <c r="L33" s="1">
        <v>1327</v>
      </c>
      <c r="M33" s="1">
        <v>1003</v>
      </c>
      <c r="N33" s="1">
        <v>996</v>
      </c>
    </row>
    <row r="34" spans="2:14" x14ac:dyDescent="0.2">
      <c r="B34" s="1">
        <v>2015</v>
      </c>
      <c r="C34" s="1">
        <v>328</v>
      </c>
      <c r="D34" s="1">
        <v>281</v>
      </c>
      <c r="E34" s="1">
        <v>425</v>
      </c>
      <c r="F34" s="1">
        <v>583</v>
      </c>
      <c r="G34" s="1">
        <v>567</v>
      </c>
      <c r="H34" s="1">
        <v>675</v>
      </c>
      <c r="I34" s="1">
        <v>694</v>
      </c>
      <c r="J34" s="1">
        <v>675</v>
      </c>
      <c r="K34" s="1">
        <v>799</v>
      </c>
      <c r="L34" s="1">
        <v>682</v>
      </c>
      <c r="M34" s="1">
        <v>641</v>
      </c>
      <c r="N34" s="1">
        <v>730</v>
      </c>
    </row>
    <row r="35" spans="2:14" x14ac:dyDescent="0.2">
      <c r="B35" s="1">
        <v>2014</v>
      </c>
      <c r="C35" s="1">
        <v>188</v>
      </c>
      <c r="D35" s="1">
        <v>222</v>
      </c>
      <c r="E35" s="1">
        <v>420</v>
      </c>
      <c r="F35" s="1">
        <v>466</v>
      </c>
      <c r="G35" s="1">
        <v>567</v>
      </c>
      <c r="H35" s="1">
        <v>555</v>
      </c>
      <c r="I35" s="1">
        <v>510</v>
      </c>
      <c r="J35" s="1">
        <v>573</v>
      </c>
      <c r="K35" s="1">
        <v>685</v>
      </c>
      <c r="L35" s="1">
        <v>408</v>
      </c>
      <c r="M35" s="1">
        <v>312</v>
      </c>
      <c r="N35" s="1">
        <v>395</v>
      </c>
    </row>
    <row r="36" spans="2:14" x14ac:dyDescent="0.2">
      <c r="B36" s="1">
        <v>2013</v>
      </c>
      <c r="C36" s="1">
        <v>140</v>
      </c>
      <c r="D36" s="1">
        <v>160</v>
      </c>
      <c r="E36" s="1">
        <v>330</v>
      </c>
      <c r="F36" s="1">
        <v>304</v>
      </c>
      <c r="G36" s="1">
        <v>296</v>
      </c>
      <c r="H36" s="1">
        <v>306</v>
      </c>
      <c r="I36" s="1">
        <v>240</v>
      </c>
      <c r="J36" s="1">
        <v>342</v>
      </c>
      <c r="K36" s="1">
        <v>270</v>
      </c>
      <c r="L36" s="1">
        <v>236</v>
      </c>
      <c r="M36" s="1">
        <v>315</v>
      </c>
      <c r="N36" s="1">
        <v>293</v>
      </c>
    </row>
    <row r="37" spans="2:1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 t="s">
        <v>49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1" t="s">
        <v>50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 t="s">
        <v>51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 t="s">
        <v>52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 t="s">
        <v>53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 t="s">
        <v>55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7209A-310A-264C-ACB7-87348B230AF9}">
  <dimension ref="B4:N44"/>
  <sheetViews>
    <sheetView workbookViewId="0">
      <selection activeCell="J25" sqref="J25"/>
    </sheetView>
  </sheetViews>
  <sheetFormatPr baseColWidth="10" defaultRowHeight="15" x14ac:dyDescent="0.2"/>
  <cols>
    <col min="2" max="2" width="19.33203125" customWidth="1"/>
  </cols>
  <sheetData>
    <row r="4" spans="2:14" x14ac:dyDescent="0.2">
      <c r="B4" t="s">
        <v>146</v>
      </c>
    </row>
    <row r="5" spans="2:14" x14ac:dyDescent="0.2">
      <c r="C5">
        <v>2015</v>
      </c>
      <c r="D5">
        <v>2016</v>
      </c>
      <c r="E5">
        <v>2017</v>
      </c>
      <c r="F5">
        <v>2018</v>
      </c>
      <c r="G5">
        <v>2019</v>
      </c>
    </row>
    <row r="6" spans="2:14" x14ac:dyDescent="0.2">
      <c r="B6" t="s">
        <v>147</v>
      </c>
      <c r="C6">
        <v>190000</v>
      </c>
      <c r="D6">
        <v>371000</v>
      </c>
      <c r="E6">
        <v>648000</v>
      </c>
      <c r="F6">
        <v>1161000</v>
      </c>
      <c r="G6">
        <v>1800000</v>
      </c>
    </row>
    <row r="8" spans="2:14" x14ac:dyDescent="0.2">
      <c r="B8" t="s">
        <v>148</v>
      </c>
    </row>
    <row r="11" spans="2:14" x14ac:dyDescent="0.2">
      <c r="B11" s="1"/>
      <c r="C11" s="1" t="s">
        <v>33</v>
      </c>
      <c r="D11" s="1" t="s">
        <v>34</v>
      </c>
      <c r="E11" s="1" t="s">
        <v>35</v>
      </c>
      <c r="F11" s="1" t="s">
        <v>36</v>
      </c>
      <c r="G11" s="1" t="s">
        <v>37</v>
      </c>
      <c r="H11" s="1" t="s">
        <v>38</v>
      </c>
      <c r="I11" s="1" t="s">
        <v>39</v>
      </c>
      <c r="J11" s="1" t="s">
        <v>40</v>
      </c>
      <c r="K11" s="1" t="s">
        <v>41</v>
      </c>
      <c r="L11" s="1" t="s">
        <v>42</v>
      </c>
      <c r="M11" s="1" t="s">
        <v>43</v>
      </c>
      <c r="N11" s="1" t="s">
        <v>44</v>
      </c>
    </row>
    <row r="12" spans="2:14" x14ac:dyDescent="0.2">
      <c r="B12" s="1">
        <v>2019</v>
      </c>
      <c r="C12" s="1">
        <v>100000</v>
      </c>
      <c r="D12" s="1">
        <v>54000</v>
      </c>
      <c r="E12" s="1">
        <v>122000</v>
      </c>
      <c r="F12" s="1">
        <v>96000</v>
      </c>
      <c r="G12" s="1">
        <v>106000</v>
      </c>
      <c r="H12" s="1">
        <v>168000</v>
      </c>
      <c r="I12" s="1">
        <v>74000</v>
      </c>
      <c r="J12" s="1">
        <v>84000</v>
      </c>
      <c r="K12" s="1">
        <v>80000</v>
      </c>
      <c r="L12" s="1">
        <v>70000</v>
      </c>
      <c r="M12" s="1">
        <v>90000</v>
      </c>
      <c r="N12" s="1">
        <v>120000</v>
      </c>
    </row>
    <row r="13" spans="2:14" x14ac:dyDescent="0.2">
      <c r="B13" s="1">
        <v>2018</v>
      </c>
      <c r="C13" s="1">
        <v>34000</v>
      </c>
      <c r="D13" s="1">
        <v>33000</v>
      </c>
      <c r="E13" s="1">
        <v>62000</v>
      </c>
      <c r="F13" s="1">
        <v>74000</v>
      </c>
      <c r="G13" s="1">
        <v>98000</v>
      </c>
      <c r="H13" s="1">
        <v>85000</v>
      </c>
      <c r="I13" s="1">
        <v>76000</v>
      </c>
      <c r="J13" s="1">
        <v>96000</v>
      </c>
      <c r="K13" s="1">
        <v>108000</v>
      </c>
      <c r="L13" s="1">
        <v>138000</v>
      </c>
      <c r="M13" s="1">
        <v>152000</v>
      </c>
      <c r="N13" s="1">
        <v>200000</v>
      </c>
    </row>
    <row r="14" spans="2:14" x14ac:dyDescent="0.2">
      <c r="B14" s="1">
        <v>2017</v>
      </c>
      <c r="C14" s="1">
        <v>8000</v>
      </c>
      <c r="D14" s="1">
        <v>19000</v>
      </c>
      <c r="E14" s="1">
        <v>34000</v>
      </c>
      <c r="F14" s="1">
        <v>32000</v>
      </c>
      <c r="G14" s="1">
        <v>42000</v>
      </c>
      <c r="H14" s="1">
        <v>52000</v>
      </c>
      <c r="I14" s="1">
        <v>48000</v>
      </c>
      <c r="J14" s="1">
        <v>60000</v>
      </c>
      <c r="K14" s="1">
        <v>66000</v>
      </c>
      <c r="L14" s="1">
        <v>78000</v>
      </c>
      <c r="M14" s="1">
        <v>90000</v>
      </c>
      <c r="N14" s="1">
        <v>116000</v>
      </c>
    </row>
    <row r="15" spans="2:14" x14ac:dyDescent="0.2">
      <c r="B15" s="1">
        <v>2016</v>
      </c>
      <c r="C15" s="1">
        <v>18000</v>
      </c>
      <c r="D15" s="1">
        <v>12000</v>
      </c>
      <c r="E15" s="1">
        <v>19000</v>
      </c>
      <c r="F15" s="1">
        <v>24000</v>
      </c>
      <c r="G15" s="1">
        <v>30000</v>
      </c>
      <c r="H15" s="1">
        <v>38000</v>
      </c>
      <c r="I15" s="1">
        <v>37000</v>
      </c>
      <c r="J15" s="1">
        <v>35000</v>
      </c>
      <c r="K15" s="1">
        <v>35000</v>
      </c>
      <c r="L15" s="1">
        <v>36000</v>
      </c>
      <c r="M15" s="1">
        <v>46000</v>
      </c>
      <c r="N15" s="1">
        <v>45000</v>
      </c>
    </row>
    <row r="16" spans="2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22" spans="2:14" x14ac:dyDescent="0.2">
      <c r="B22" t="s">
        <v>163</v>
      </c>
      <c r="C22" t="s">
        <v>162</v>
      </c>
      <c r="D22" t="s">
        <v>104</v>
      </c>
      <c r="E22" t="s">
        <v>88</v>
      </c>
      <c r="F22" t="s">
        <v>89</v>
      </c>
    </row>
    <row r="23" spans="2:14" x14ac:dyDescent="0.2">
      <c r="B23" t="s">
        <v>149</v>
      </c>
      <c r="C23" t="s">
        <v>20</v>
      </c>
      <c r="D23" t="s">
        <v>59</v>
      </c>
      <c r="E23">
        <v>2017</v>
      </c>
      <c r="F23">
        <v>110000</v>
      </c>
    </row>
    <row r="24" spans="2:14" x14ac:dyDescent="0.2">
      <c r="B24" t="s">
        <v>150</v>
      </c>
      <c r="C24" t="s">
        <v>20</v>
      </c>
      <c r="D24" t="s">
        <v>90</v>
      </c>
      <c r="E24">
        <v>2017</v>
      </c>
      <c r="F24">
        <v>175000</v>
      </c>
    </row>
    <row r="25" spans="2:14" x14ac:dyDescent="0.2">
      <c r="B25" t="s">
        <v>151</v>
      </c>
      <c r="C25" t="s">
        <v>20</v>
      </c>
      <c r="D25" t="s">
        <v>59</v>
      </c>
      <c r="E25">
        <v>2017</v>
      </c>
      <c r="F25">
        <v>40000</v>
      </c>
    </row>
    <row r="26" spans="2:14" x14ac:dyDescent="0.2">
      <c r="B26" t="s">
        <v>152</v>
      </c>
      <c r="C26" t="s">
        <v>20</v>
      </c>
      <c r="D26" t="s">
        <v>153</v>
      </c>
      <c r="E26">
        <v>2017</v>
      </c>
      <c r="F26">
        <v>125000</v>
      </c>
    </row>
    <row r="27" spans="2:14" x14ac:dyDescent="0.2">
      <c r="B27" t="s">
        <v>154</v>
      </c>
      <c r="C27" t="s">
        <v>16</v>
      </c>
      <c r="D27" t="s">
        <v>59</v>
      </c>
      <c r="E27">
        <v>2017</v>
      </c>
      <c r="F27">
        <v>25000</v>
      </c>
    </row>
    <row r="28" spans="2:14" x14ac:dyDescent="0.2">
      <c r="B28" t="s">
        <v>155</v>
      </c>
      <c r="C28" t="s">
        <v>16</v>
      </c>
      <c r="D28" t="s">
        <v>59</v>
      </c>
      <c r="E28">
        <v>2017</v>
      </c>
      <c r="F28">
        <v>35000</v>
      </c>
    </row>
    <row r="29" spans="2:14" x14ac:dyDescent="0.2">
      <c r="B29" t="s">
        <v>156</v>
      </c>
      <c r="C29" t="s">
        <v>20</v>
      </c>
      <c r="D29" t="s">
        <v>74</v>
      </c>
      <c r="E29">
        <v>2017</v>
      </c>
      <c r="F29">
        <v>42000</v>
      </c>
    </row>
    <row r="30" spans="2:14" x14ac:dyDescent="0.2">
      <c r="B30" t="s">
        <v>157</v>
      </c>
      <c r="C30" t="s">
        <v>16</v>
      </c>
      <c r="D30" t="s">
        <v>66</v>
      </c>
      <c r="E30">
        <v>2017</v>
      </c>
      <c r="F30">
        <v>20000</v>
      </c>
    </row>
    <row r="31" spans="2:14" x14ac:dyDescent="0.2">
      <c r="B31" t="s">
        <v>158</v>
      </c>
      <c r="C31" t="s">
        <v>16</v>
      </c>
      <c r="D31" t="s">
        <v>61</v>
      </c>
      <c r="E31">
        <v>2017</v>
      </c>
      <c r="F31">
        <v>12000</v>
      </c>
    </row>
    <row r="32" spans="2:14" x14ac:dyDescent="0.2">
      <c r="B32" t="s">
        <v>159</v>
      </c>
      <c r="C32" t="s">
        <v>20</v>
      </c>
      <c r="D32" t="s">
        <v>77</v>
      </c>
      <c r="E32">
        <v>2017</v>
      </c>
      <c r="F32">
        <v>30000</v>
      </c>
    </row>
    <row r="33" spans="2:6" x14ac:dyDescent="0.2">
      <c r="B33" t="s">
        <v>160</v>
      </c>
      <c r="C33" t="s">
        <v>20</v>
      </c>
      <c r="D33" t="s">
        <v>161</v>
      </c>
      <c r="E33">
        <v>2017</v>
      </c>
      <c r="F33">
        <v>25000</v>
      </c>
    </row>
    <row r="34" spans="2:6" x14ac:dyDescent="0.2">
      <c r="B34" t="s">
        <v>149</v>
      </c>
      <c r="C34" t="s">
        <v>20</v>
      </c>
      <c r="D34" t="s">
        <v>59</v>
      </c>
      <c r="E34">
        <v>2018</v>
      </c>
      <c r="F34">
        <v>270000</v>
      </c>
    </row>
    <row r="35" spans="2:6" x14ac:dyDescent="0.2">
      <c r="B35" t="s">
        <v>150</v>
      </c>
      <c r="C35" t="s">
        <v>20</v>
      </c>
      <c r="D35" t="s">
        <v>90</v>
      </c>
      <c r="E35">
        <v>2018</v>
      </c>
      <c r="F35">
        <v>240000</v>
      </c>
    </row>
    <row r="36" spans="2:6" x14ac:dyDescent="0.2">
      <c r="B36" t="s">
        <v>151</v>
      </c>
      <c r="C36" t="s">
        <v>20</v>
      </c>
      <c r="D36" t="s">
        <v>59</v>
      </c>
      <c r="E36">
        <v>2018</v>
      </c>
      <c r="F36">
        <v>200000</v>
      </c>
    </row>
    <row r="37" spans="2:6" x14ac:dyDescent="0.2">
      <c r="B37" t="s">
        <v>152</v>
      </c>
      <c r="C37" t="s">
        <v>20</v>
      </c>
      <c r="D37" t="s">
        <v>153</v>
      </c>
      <c r="E37">
        <v>2018</v>
      </c>
      <c r="F37">
        <v>120000</v>
      </c>
    </row>
    <row r="38" spans="2:6" x14ac:dyDescent="0.2">
      <c r="B38" t="s">
        <v>154</v>
      </c>
      <c r="C38" t="s">
        <v>16</v>
      </c>
      <c r="D38" t="s">
        <v>59</v>
      </c>
      <c r="E38">
        <v>2018</v>
      </c>
      <c r="F38">
        <v>62000</v>
      </c>
    </row>
    <row r="39" spans="2:6" x14ac:dyDescent="0.2">
      <c r="B39" t="s">
        <v>155</v>
      </c>
      <c r="C39" t="s">
        <v>16</v>
      </c>
      <c r="D39" t="s">
        <v>59</v>
      </c>
      <c r="E39">
        <v>2018</v>
      </c>
      <c r="F39">
        <v>60000</v>
      </c>
    </row>
    <row r="40" spans="2:6" x14ac:dyDescent="0.2">
      <c r="B40" t="s">
        <v>156</v>
      </c>
      <c r="C40" t="s">
        <v>20</v>
      </c>
      <c r="D40" t="s">
        <v>74</v>
      </c>
      <c r="E40">
        <v>2018</v>
      </c>
      <c r="F40">
        <v>58000</v>
      </c>
    </row>
    <row r="41" spans="2:6" x14ac:dyDescent="0.2">
      <c r="B41" t="s">
        <v>157</v>
      </c>
      <c r="C41" t="s">
        <v>16</v>
      </c>
      <c r="D41" t="s">
        <v>66</v>
      </c>
      <c r="E41">
        <v>2018</v>
      </c>
      <c r="F41">
        <v>40000</v>
      </c>
    </row>
    <row r="42" spans="2:6" x14ac:dyDescent="0.2">
      <c r="B42" t="s">
        <v>158</v>
      </c>
      <c r="C42" t="s">
        <v>16</v>
      </c>
      <c r="D42" t="s">
        <v>61</v>
      </c>
      <c r="E42">
        <v>2018</v>
      </c>
      <c r="F42">
        <v>38000</v>
      </c>
    </row>
    <row r="43" spans="2:6" x14ac:dyDescent="0.2">
      <c r="B43" t="s">
        <v>159</v>
      </c>
      <c r="C43" t="s">
        <v>20</v>
      </c>
      <c r="D43" t="s">
        <v>77</v>
      </c>
      <c r="E43">
        <v>2018</v>
      </c>
      <c r="F43">
        <v>20000</v>
      </c>
    </row>
    <row r="44" spans="2:6" x14ac:dyDescent="0.2">
      <c r="B44" t="s">
        <v>160</v>
      </c>
      <c r="C44" t="s">
        <v>20</v>
      </c>
      <c r="D44" t="s">
        <v>161</v>
      </c>
      <c r="E44">
        <v>2018</v>
      </c>
      <c r="F44">
        <v>42000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</vt:lpstr>
      <vt:lpstr>USA</vt:lpstr>
      <vt:lpstr>Canada</vt:lpstr>
      <vt:lpstr>China</vt:lpstr>
    </vt:vector>
  </TitlesOfParts>
  <Company>Argonne National Labs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Global Plug-In Vehicle Sales, 2011-2015</dc:title>
  <dc:subject>Global Plug-In Vehicle Sales, 2011-2015</dc:subject>
  <dc:creator>Oak Ridge National Laboratory</dc:creator>
  <cp:keywords>Global Plug-In Vehicle Sales</cp:keywords>
  <cp:lastModifiedBy>Microsoft Office User</cp:lastModifiedBy>
  <cp:lastPrinted>2016-03-02T18:27:47Z</cp:lastPrinted>
  <dcterms:created xsi:type="dcterms:W3CDTF">2016-02-18T16:39:21Z</dcterms:created>
  <dcterms:modified xsi:type="dcterms:W3CDTF">2020-03-23T20:29:55Z</dcterms:modified>
</cp:coreProperties>
</file>