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9040" windowHeight="15720" tabRatio="842" activeTab="3"/>
  </bookViews>
  <sheets>
    <sheet name="Raw Data" sheetId="16" r:id="rId1"/>
    <sheet name="SUM SUM IFS" sheetId="17" r:id="rId2"/>
    <sheet name="Pie Chart" sheetId="18" r:id="rId3"/>
    <sheet name="Bar Chart" sheetId="19" r:id="rId4"/>
  </sheets>
  <definedNames>
    <definedName name="_xlnm._FilterDatabase" localSheetId="2" hidden="1">'Pie Chart'!$A$1:$G$201</definedName>
    <definedName name="_xlnm._FilterDatabase" localSheetId="0" hidden="1">'Raw Data'!$A$1:$G$201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8" l="1"/>
  <c r="K5" i="18"/>
  <c r="K4" i="18"/>
  <c r="K3" i="18"/>
  <c r="J5" i="18"/>
  <c r="J4" i="18"/>
  <c r="J3" i="18"/>
  <c r="J2" i="18"/>
  <c r="N3" i="17"/>
  <c r="N4" i="17"/>
  <c r="N5" i="17"/>
  <c r="N2" i="17"/>
  <c r="M2" i="17"/>
  <c r="M5" i="17"/>
  <c r="M4" i="17"/>
  <c r="M3" i="17"/>
  <c r="L5" i="17"/>
  <c r="L4" i="17"/>
  <c r="L3" i="17"/>
  <c r="L2" i="17"/>
  <c r="K5" i="17"/>
  <c r="I2" i="17"/>
  <c r="K4" i="17"/>
  <c r="K3" i="17"/>
  <c r="K2" i="17"/>
  <c r="S3" i="16" l="1"/>
  <c r="Q3" i="16"/>
  <c r="R5" i="16"/>
  <c r="R6" i="16"/>
  <c r="R7" i="16"/>
  <c r="R4" i="16"/>
  <c r="R3" i="16"/>
  <c r="O4" i="16"/>
  <c r="O3" i="16"/>
  <c r="O2" i="16"/>
  <c r="M11" i="16"/>
  <c r="M12" i="16"/>
  <c r="M13" i="16"/>
  <c r="M10" i="16"/>
  <c r="M4" i="16"/>
  <c r="M5" i="16"/>
  <c r="M6" i="16"/>
  <c r="M3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" i="16"/>
  <c r="G204" i="16"/>
  <c r="G205" i="16"/>
  <c r="F205" i="16"/>
  <c r="F204" i="16"/>
  <c r="G203" i="16"/>
  <c r="F203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" i="16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M7" i="16" l="1"/>
  <c r="M14" i="16"/>
</calcChain>
</file>

<file path=xl/sharedStrings.xml><?xml version="1.0" encoding="utf-8"?>
<sst xmlns="http://schemas.openxmlformats.org/spreadsheetml/2006/main" count="2479" uniqueCount="45">
  <si>
    <t>Year</t>
  </si>
  <si>
    <t>Quarter</t>
  </si>
  <si>
    <t>Geography</t>
  </si>
  <si>
    <t>Product Segment</t>
  </si>
  <si>
    <t>Sales</t>
  </si>
  <si>
    <t>Sales Returns</t>
  </si>
  <si>
    <t>North</t>
  </si>
  <si>
    <t>South</t>
  </si>
  <si>
    <t>East</t>
  </si>
  <si>
    <t>West</t>
  </si>
  <si>
    <t>Home Entertainment</t>
  </si>
  <si>
    <t>Home Security</t>
  </si>
  <si>
    <t>Commercial Security</t>
  </si>
  <si>
    <t>Intercom</t>
  </si>
  <si>
    <t>Other Durables</t>
  </si>
  <si>
    <t>LEDs</t>
  </si>
  <si>
    <t>Projectors</t>
  </si>
  <si>
    <t>AND</t>
  </si>
  <si>
    <t>OR</t>
  </si>
  <si>
    <t>IF AND</t>
  </si>
  <si>
    <t>Sum</t>
  </si>
  <si>
    <t>Avg</t>
  </si>
  <si>
    <t>Count</t>
  </si>
  <si>
    <t>Product</t>
  </si>
  <si>
    <t>Digital Communicator</t>
  </si>
  <si>
    <t>Sound Systems</t>
  </si>
  <si>
    <t>Digital Lighting</t>
  </si>
  <si>
    <t>Computers&amp; Parts</t>
  </si>
  <si>
    <t>SUM IF</t>
  </si>
  <si>
    <t>Grand Total</t>
  </si>
  <si>
    <t>Total Sales</t>
  </si>
  <si>
    <t>Region Wise</t>
  </si>
  <si>
    <t>SUM IFS</t>
  </si>
  <si>
    <t>LED</t>
  </si>
  <si>
    <t>Count IF</t>
  </si>
  <si>
    <t>How Many sales are done in East Section</t>
  </si>
  <si>
    <t>Count the number of transactions where sales exceeded $200,000.</t>
  </si>
  <si>
    <t>Count the number of transactions where sales exceeded $200,000 in west region.</t>
  </si>
  <si>
    <t>Sum of Sales</t>
  </si>
  <si>
    <t>Count of Sales</t>
  </si>
  <si>
    <t>Count of Sales Retuurn</t>
  </si>
  <si>
    <t>Calculate sum of  sales for quarter 3</t>
  </si>
  <si>
    <t>Create pi chart</t>
  </si>
  <si>
    <t>Quarter 3</t>
  </si>
  <si>
    <t>Make a bar chart to show comparison in overall sales in different Exercise: Make a bar chart to show a comparison in overall sales in different quarters. What observations can you make from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</si>
</sst>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;&quot;$&quot;\ \-#,##0"/>
    <numFmt numFmtId="165" formatCode="#,##0_ ;\-#,##0\ 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3161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0" fillId="0" borderId="0" xfId="0" applyAlignment="1"/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1" fillId="2" borderId="0" xfId="0" applyFont="1" applyFill="1"/>
    <xf numFmtId="2" fontId="1" fillId="2" borderId="0" xfId="0" applyNumberFormat="1" applyFont="1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/>
    <xf numFmtId="0" fontId="1" fillId="5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Chart'!$K$1</c:f>
              <c:strCache>
                <c:ptCount val="1"/>
                <c:pt idx="0">
                  <c:v>Quarter 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Chart'!$I$2:$I$5</c:f>
              <c:strCache>
                <c:ptCount val="4"/>
                <c:pt idx="0">
                  <c:v>Commercial Security</c:v>
                </c:pt>
                <c:pt idx="1">
                  <c:v>Home Entertainment</c:v>
                </c:pt>
                <c:pt idx="2">
                  <c:v>Other Durables</c:v>
                </c:pt>
                <c:pt idx="3">
                  <c:v>Home Security</c:v>
                </c:pt>
              </c:strCache>
            </c:strRef>
          </c:cat>
          <c:val>
            <c:numRef>
              <c:f>'Pie Chart'!$K$2:$K$5</c:f>
              <c:numCache>
                <c:formatCode>0.00</c:formatCode>
                <c:ptCount val="4"/>
                <c:pt idx="0">
                  <c:v>26526879</c:v>
                </c:pt>
                <c:pt idx="1">
                  <c:v>60488973</c:v>
                </c:pt>
                <c:pt idx="2">
                  <c:v>70749913</c:v>
                </c:pt>
                <c:pt idx="3">
                  <c:v>22088529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5</xdr:row>
      <xdr:rowOff>155575</xdr:rowOff>
    </xdr:from>
    <xdr:to>
      <xdr:col>12</xdr:col>
      <xdr:colOff>1330325</xdr:colOff>
      <xdr:row>22</xdr:row>
      <xdr:rowOff>92075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zoomScale="90" zoomScaleNormal="120" workbookViewId="0">
      <pane xSplit="7" ySplit="1" topLeftCell="H175" activePane="bottomRight" state="frozen"/>
      <selection pane="topRight" activeCell="H1" sqref="H1"/>
      <selection pane="bottomLeft" activeCell="A2" sqref="A2"/>
      <selection pane="bottomRight" sqref="A1:G201"/>
    </sheetView>
  </sheetViews>
  <sheetFormatPr defaultColWidth="10.69921875" defaultRowHeight="13" x14ac:dyDescent="0.3"/>
  <cols>
    <col min="1" max="1" width="4.8984375" style="1" bestFit="1" customWidth="1"/>
    <col min="2" max="2" width="7.3984375" style="1" bestFit="1" customWidth="1"/>
    <col min="3" max="3" width="10" style="1" bestFit="1" customWidth="1"/>
    <col min="4" max="4" width="18.69921875" style="1" bestFit="1" customWidth="1"/>
    <col min="5" max="5" width="19.296875" style="1" customWidth="1"/>
    <col min="6" max="6" width="13.69921875" style="1" bestFit="1" customWidth="1"/>
    <col min="7" max="7" width="12.09765625" style="1" bestFit="1" customWidth="1"/>
    <col min="8" max="8" width="12.09765625" style="1" customWidth="1"/>
    <col min="9" max="10" width="10.69921875" style="1"/>
    <col min="11" max="11" width="12.69921875" style="1" bestFit="1" customWidth="1"/>
    <col min="12" max="13" width="13.69921875" bestFit="1" customWidth="1"/>
    <col min="14" max="14" width="19.296875" bestFit="1" customWidth="1"/>
    <col min="15" max="15" width="13.69921875" customWidth="1"/>
    <col min="16" max="16" width="9.5" customWidth="1"/>
    <col min="17" max="17" width="19.3984375" customWidth="1"/>
    <col min="18" max="18" width="15.19921875" customWidth="1"/>
    <col min="19" max="19" width="21.5" customWidth="1"/>
    <col min="20" max="29" width="9.5" customWidth="1"/>
    <col min="30" max="210" width="10.5" customWidth="1"/>
    <col min="211" max="211" width="13.69921875" bestFit="1" customWidth="1"/>
  </cols>
  <sheetData>
    <row r="1" spans="1:1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23</v>
      </c>
      <c r="F1" s="7" t="s">
        <v>4</v>
      </c>
      <c r="G1" s="7" t="s">
        <v>5</v>
      </c>
      <c r="I1" s="7" t="s">
        <v>17</v>
      </c>
      <c r="J1" s="8" t="s">
        <v>18</v>
      </c>
      <c r="K1" s="7" t="s">
        <v>19</v>
      </c>
      <c r="L1" s="23" t="s">
        <v>28</v>
      </c>
      <c r="M1" s="23"/>
      <c r="O1" s="7" t="s">
        <v>32</v>
      </c>
      <c r="Q1" s="7" t="s">
        <v>34</v>
      </c>
    </row>
    <row r="2" spans="1:19" ht="52" x14ac:dyDescent="0.3">
      <c r="A2" s="1">
        <v>2020</v>
      </c>
      <c r="B2" s="10">
        <v>4</v>
      </c>
      <c r="C2" s="9" t="s">
        <v>9</v>
      </c>
      <c r="D2" s="1" t="s">
        <v>12</v>
      </c>
      <c r="E2" s="1" t="s">
        <v>24</v>
      </c>
      <c r="F2" s="5">
        <v>1968907</v>
      </c>
      <c r="G2" s="6">
        <v>457514</v>
      </c>
      <c r="H2" s="2"/>
      <c r="I2" s="2" t="b">
        <f t="shared" ref="I2:I33" si="0">AND(F2&lt;2000000,G2&gt;400000)</f>
        <v>1</v>
      </c>
      <c r="J2" s="2" t="b">
        <f>OR(G2&lt;2000000,F2&gt;400000)</f>
        <v>1</v>
      </c>
      <c r="K2" s="2" t="str">
        <f t="shared" ref="K2:K33" si="1">IF(AND(F2&lt;2000000,G2&gt;400000),"Attention Req","Usual")</f>
        <v>Attention Req</v>
      </c>
      <c r="L2" s="13" t="s">
        <v>1</v>
      </c>
      <c r="M2" s="13" t="s">
        <v>30</v>
      </c>
      <c r="N2" t="s">
        <v>26</v>
      </c>
      <c r="O2" s="12">
        <f>SUMIFS($F$2:$F$201,$E$2:$E$201,"Digital Lighting",$C$2:$C$201,"West")</f>
        <v>20324540</v>
      </c>
      <c r="Q2" s="19" t="s">
        <v>36</v>
      </c>
      <c r="R2" s="20" t="s">
        <v>35</v>
      </c>
      <c r="S2" s="19" t="s">
        <v>37</v>
      </c>
    </row>
    <row r="3" spans="1:19" x14ac:dyDescent="0.3">
      <c r="A3" s="1">
        <v>2020</v>
      </c>
      <c r="B3" s="10">
        <v>1</v>
      </c>
      <c r="C3" s="9" t="s">
        <v>8</v>
      </c>
      <c r="D3" s="1" t="s">
        <v>10</v>
      </c>
      <c r="E3" s="1" t="s">
        <v>25</v>
      </c>
      <c r="F3" s="5">
        <v>8683228</v>
      </c>
      <c r="G3" s="6">
        <v>200405</v>
      </c>
      <c r="H3" s="3"/>
      <c r="I3" s="2" t="b">
        <f t="shared" si="0"/>
        <v>0</v>
      </c>
      <c r="J3" s="2" t="b">
        <f t="shared" ref="J3:J66" si="2">OR(G3&lt;2000000,F3&gt;400000)</f>
        <v>1</v>
      </c>
      <c r="K3" s="2" t="str">
        <f t="shared" si="1"/>
        <v>Usual</v>
      </c>
      <c r="L3">
        <v>1</v>
      </c>
      <c r="M3" s="12">
        <f>SUMIF($B$2:$B$201,L3,$F$2:$F$201)</f>
        <v>164466223</v>
      </c>
      <c r="N3" t="s">
        <v>33</v>
      </c>
      <c r="O3" s="12">
        <f>SUMIFS($F$2:$F$201,$E$2:$E$201,"LEDs",$C$2:$C$201,"West")</f>
        <v>63888585</v>
      </c>
      <c r="Q3">
        <f>COUNTIF($F$2:$F$201,"&gt;200000")</f>
        <v>197</v>
      </c>
      <c r="R3">
        <f>COUNTIF($C$2:$C$201,"East")</f>
        <v>58</v>
      </c>
      <c r="S3">
        <f>COUNTIFS($C$2:$C$201,"West",$F$2:$F$201,"&gt;2000000")</f>
        <v>40</v>
      </c>
    </row>
    <row r="4" spans="1:19" x14ac:dyDescent="0.3">
      <c r="A4" s="1">
        <v>2020</v>
      </c>
      <c r="B4" s="10">
        <v>4</v>
      </c>
      <c r="C4" s="9" t="s">
        <v>8</v>
      </c>
      <c r="D4" s="1" t="s">
        <v>12</v>
      </c>
      <c r="E4" s="1" t="s">
        <v>24</v>
      </c>
      <c r="F4" s="5">
        <v>7740713</v>
      </c>
      <c r="G4" s="6">
        <v>494070</v>
      </c>
      <c r="H4" s="3"/>
      <c r="I4" s="2" t="b">
        <f t="shared" si="0"/>
        <v>0</v>
      </c>
      <c r="J4" s="2" t="b">
        <f t="shared" si="2"/>
        <v>1</v>
      </c>
      <c r="K4" s="2" t="str">
        <f t="shared" si="1"/>
        <v>Usual</v>
      </c>
      <c r="L4">
        <v>2</v>
      </c>
      <c r="M4" s="12">
        <f t="shared" ref="M4:M6" si="3">SUMIF($B$2:$B$201,L4,$F$2:$F$201)</f>
        <v>302845462</v>
      </c>
      <c r="N4" t="s">
        <v>24</v>
      </c>
      <c r="O4" s="12">
        <f>SUMIFS($F$2:$F$201,$E$2:$E$201,"Digital Communicator",$C$2:$C$201,"West")</f>
        <v>30114787</v>
      </c>
      <c r="Q4" s="22" t="s">
        <v>8</v>
      </c>
      <c r="R4" s="21">
        <f>COUNTIF($C$2:$C$201,Q4)</f>
        <v>58</v>
      </c>
    </row>
    <row r="5" spans="1:19" x14ac:dyDescent="0.3">
      <c r="A5" s="1">
        <v>2020</v>
      </c>
      <c r="B5" s="10">
        <v>4</v>
      </c>
      <c r="C5" s="9" t="s">
        <v>8</v>
      </c>
      <c r="D5" s="1" t="s">
        <v>14</v>
      </c>
      <c r="E5" s="1" t="s">
        <v>26</v>
      </c>
      <c r="F5" s="5">
        <v>7927526</v>
      </c>
      <c r="G5" s="6">
        <v>502810</v>
      </c>
      <c r="H5" s="3"/>
      <c r="I5" s="2" t="b">
        <f t="shared" si="0"/>
        <v>0</v>
      </c>
      <c r="J5" s="2" t="b">
        <f t="shared" si="2"/>
        <v>1</v>
      </c>
      <c r="K5" s="2" t="str">
        <f t="shared" si="1"/>
        <v>Usual</v>
      </c>
      <c r="L5">
        <v>3</v>
      </c>
      <c r="M5" s="12">
        <f t="shared" si="3"/>
        <v>179854294</v>
      </c>
      <c r="Q5" s="22" t="s">
        <v>9</v>
      </c>
      <c r="R5" s="21">
        <f t="shared" ref="R5:R7" si="4">COUNTIF($C$2:$C$201,Q5)</f>
        <v>47</v>
      </c>
    </row>
    <row r="6" spans="1:19" x14ac:dyDescent="0.3">
      <c r="A6" s="1">
        <v>2020</v>
      </c>
      <c r="B6" s="10">
        <v>1</v>
      </c>
      <c r="C6" s="9" t="s">
        <v>7</v>
      </c>
      <c r="D6" s="1" t="s">
        <v>11</v>
      </c>
      <c r="E6" s="1" t="s">
        <v>13</v>
      </c>
      <c r="F6" s="5">
        <v>4383598</v>
      </c>
      <c r="G6" s="6">
        <v>58589</v>
      </c>
      <c r="H6" s="3"/>
      <c r="I6" s="2" t="b">
        <f t="shared" si="0"/>
        <v>0</v>
      </c>
      <c r="J6" s="2" t="b">
        <f t="shared" si="2"/>
        <v>1</v>
      </c>
      <c r="K6" s="2" t="str">
        <f t="shared" si="1"/>
        <v>Usual</v>
      </c>
      <c r="L6">
        <v>4</v>
      </c>
      <c r="M6" s="12">
        <f t="shared" si="3"/>
        <v>440338591</v>
      </c>
      <c r="Q6" s="22" t="s">
        <v>6</v>
      </c>
      <c r="R6" s="21">
        <f t="shared" si="4"/>
        <v>43</v>
      </c>
    </row>
    <row r="7" spans="1:19" x14ac:dyDescent="0.3">
      <c r="A7" s="1">
        <v>2020</v>
      </c>
      <c r="B7" s="10">
        <v>4</v>
      </c>
      <c r="C7" s="9" t="s">
        <v>6</v>
      </c>
      <c r="D7" s="1" t="s">
        <v>14</v>
      </c>
      <c r="E7" s="1" t="s">
        <v>27</v>
      </c>
      <c r="F7" s="6">
        <v>8754448</v>
      </c>
      <c r="G7" s="5">
        <v>639806</v>
      </c>
      <c r="H7" s="4"/>
      <c r="I7" s="2" t="b">
        <f t="shared" si="0"/>
        <v>0</v>
      </c>
      <c r="J7" s="2" t="b">
        <f t="shared" si="2"/>
        <v>1</v>
      </c>
      <c r="K7" s="2" t="str">
        <f t="shared" si="1"/>
        <v>Usual</v>
      </c>
      <c r="L7" s="17" t="s">
        <v>29</v>
      </c>
      <c r="M7" s="18">
        <f>SUM(M3:M6)</f>
        <v>1087504570</v>
      </c>
      <c r="Q7" s="22" t="s">
        <v>7</v>
      </c>
      <c r="R7" s="21">
        <f t="shared" si="4"/>
        <v>52</v>
      </c>
    </row>
    <row r="8" spans="1:19" x14ac:dyDescent="0.3">
      <c r="A8" s="1">
        <v>2020</v>
      </c>
      <c r="B8" s="10">
        <v>1</v>
      </c>
      <c r="C8" s="9" t="s">
        <v>7</v>
      </c>
      <c r="D8" s="1" t="s">
        <v>14</v>
      </c>
      <c r="E8" s="1" t="s">
        <v>27</v>
      </c>
      <c r="F8" s="6">
        <v>5684234</v>
      </c>
      <c r="G8" s="5">
        <v>129145</v>
      </c>
      <c r="H8" s="4"/>
      <c r="I8" s="2" t="b">
        <f t="shared" si="0"/>
        <v>0</v>
      </c>
      <c r="J8" s="2" t="b">
        <f t="shared" si="2"/>
        <v>1</v>
      </c>
      <c r="K8" s="2" t="str">
        <f t="shared" si="1"/>
        <v>Usual</v>
      </c>
      <c r="L8" s="12"/>
    </row>
    <row r="9" spans="1:19" x14ac:dyDescent="0.3">
      <c r="A9" s="1">
        <v>2020</v>
      </c>
      <c r="B9" s="10">
        <v>2</v>
      </c>
      <c r="C9" s="9" t="s">
        <v>7</v>
      </c>
      <c r="D9" s="1" t="s">
        <v>10</v>
      </c>
      <c r="E9" s="1" t="s">
        <v>25</v>
      </c>
      <c r="F9" s="6">
        <v>8450306</v>
      </c>
      <c r="G9" s="5">
        <v>399642</v>
      </c>
      <c r="H9" s="4"/>
      <c r="I9" s="2" t="b">
        <f t="shared" si="0"/>
        <v>0</v>
      </c>
      <c r="J9" s="2" t="b">
        <f t="shared" si="2"/>
        <v>1</v>
      </c>
      <c r="K9" s="2" t="str">
        <f t="shared" si="1"/>
        <v>Usual</v>
      </c>
      <c r="L9" s="13" t="s">
        <v>31</v>
      </c>
      <c r="M9" s="13" t="s">
        <v>30</v>
      </c>
    </row>
    <row r="10" spans="1:19" x14ac:dyDescent="0.3">
      <c r="A10" s="1">
        <v>2020</v>
      </c>
      <c r="B10" s="10">
        <v>4</v>
      </c>
      <c r="C10" s="9" t="s">
        <v>7</v>
      </c>
      <c r="D10" s="1" t="s">
        <v>14</v>
      </c>
      <c r="E10" s="1" t="s">
        <v>26</v>
      </c>
      <c r="F10" s="6">
        <v>5691039</v>
      </c>
      <c r="G10" s="5">
        <v>400914</v>
      </c>
      <c r="H10" s="4"/>
      <c r="I10" s="2" t="b">
        <f t="shared" si="0"/>
        <v>0</v>
      </c>
      <c r="J10" s="2" t="b">
        <f t="shared" si="2"/>
        <v>1</v>
      </c>
      <c r="K10" s="2" t="str">
        <f t="shared" si="1"/>
        <v>Usual</v>
      </c>
      <c r="L10" t="s">
        <v>6</v>
      </c>
      <c r="M10" s="12">
        <f>SUMIF($C$2:$C$201,L10,$F$2:$F$201)</f>
        <v>270609814</v>
      </c>
    </row>
    <row r="11" spans="1:19" x14ac:dyDescent="0.3">
      <c r="A11" s="1">
        <v>2020</v>
      </c>
      <c r="B11" s="11">
        <v>1</v>
      </c>
      <c r="C11" s="9" t="s">
        <v>8</v>
      </c>
      <c r="D11" s="1" t="s">
        <v>12</v>
      </c>
      <c r="E11" s="1" t="s">
        <v>24</v>
      </c>
      <c r="F11" s="6">
        <v>3761989</v>
      </c>
      <c r="G11" s="6">
        <v>624746</v>
      </c>
      <c r="H11" s="2"/>
      <c r="I11" s="2" t="b">
        <f t="shared" si="0"/>
        <v>0</v>
      </c>
      <c r="J11" s="2" t="b">
        <f t="shared" si="2"/>
        <v>1</v>
      </c>
      <c r="K11" s="2" t="str">
        <f t="shared" si="1"/>
        <v>Usual</v>
      </c>
      <c r="L11" t="s">
        <v>7</v>
      </c>
      <c r="M11" s="12">
        <f t="shared" ref="M11:M13" si="5">SUMIF($C$2:$C$201,L11,$F$2:$F$201)</f>
        <v>257825008</v>
      </c>
    </row>
    <row r="12" spans="1:19" x14ac:dyDescent="0.3">
      <c r="A12" s="1">
        <v>2020</v>
      </c>
      <c r="B12" s="11">
        <v>1</v>
      </c>
      <c r="C12" s="9" t="s">
        <v>9</v>
      </c>
      <c r="D12" s="1" t="s">
        <v>14</v>
      </c>
      <c r="E12" s="1" t="s">
        <v>27</v>
      </c>
      <c r="F12" s="6">
        <v>4476181</v>
      </c>
      <c r="G12" s="6">
        <v>350762</v>
      </c>
      <c r="H12" s="2"/>
      <c r="I12" s="2" t="b">
        <f t="shared" si="0"/>
        <v>0</v>
      </c>
      <c r="J12" s="2" t="b">
        <f t="shared" si="2"/>
        <v>1</v>
      </c>
      <c r="K12" s="2" t="str">
        <f t="shared" si="1"/>
        <v>Usual</v>
      </c>
      <c r="L12" s="15" t="s">
        <v>8</v>
      </c>
      <c r="M12" s="16">
        <f t="shared" si="5"/>
        <v>318221725</v>
      </c>
    </row>
    <row r="13" spans="1:19" x14ac:dyDescent="0.3">
      <c r="A13" s="1">
        <v>2020</v>
      </c>
      <c r="B13" s="11">
        <v>1</v>
      </c>
      <c r="C13" s="9" t="s">
        <v>9</v>
      </c>
      <c r="D13" s="1" t="s">
        <v>11</v>
      </c>
      <c r="E13" s="1" t="s">
        <v>13</v>
      </c>
      <c r="F13" s="6">
        <v>4736562</v>
      </c>
      <c r="G13" s="6">
        <v>113156</v>
      </c>
      <c r="H13" s="2"/>
      <c r="I13" s="2" t="b">
        <f t="shared" si="0"/>
        <v>0</v>
      </c>
      <c r="J13" s="2" t="b">
        <f t="shared" si="2"/>
        <v>1</v>
      </c>
      <c r="K13" s="2" t="str">
        <f t="shared" si="1"/>
        <v>Usual</v>
      </c>
      <c r="L13" t="s">
        <v>9</v>
      </c>
      <c r="M13" s="12">
        <f t="shared" si="5"/>
        <v>240848023</v>
      </c>
    </row>
    <row r="14" spans="1:19" x14ac:dyDescent="0.3">
      <c r="A14" s="1">
        <v>2020</v>
      </c>
      <c r="B14" s="11">
        <v>2</v>
      </c>
      <c r="C14" s="9" t="s">
        <v>9</v>
      </c>
      <c r="D14" s="1" t="s">
        <v>14</v>
      </c>
      <c r="E14" s="1" t="s">
        <v>16</v>
      </c>
      <c r="F14" s="6">
        <v>7681847</v>
      </c>
      <c r="G14" s="6">
        <v>24897</v>
      </c>
      <c r="H14" s="2"/>
      <c r="I14" s="2" t="b">
        <f t="shared" si="0"/>
        <v>0</v>
      </c>
      <c r="J14" s="2" t="b">
        <f t="shared" si="2"/>
        <v>1</v>
      </c>
      <c r="K14" s="2" t="str">
        <f t="shared" si="1"/>
        <v>Usual</v>
      </c>
      <c r="L14" s="17" t="s">
        <v>29</v>
      </c>
      <c r="M14" s="18">
        <f>SUM(M10:M13)</f>
        <v>1087504570</v>
      </c>
    </row>
    <row r="15" spans="1:19" x14ac:dyDescent="0.3">
      <c r="A15" s="1">
        <v>2020</v>
      </c>
      <c r="B15" s="11">
        <v>2</v>
      </c>
      <c r="C15" s="9" t="s">
        <v>7</v>
      </c>
      <c r="D15" s="1" t="s">
        <v>14</v>
      </c>
      <c r="E15" s="1" t="s">
        <v>27</v>
      </c>
      <c r="F15" s="6">
        <v>6801314</v>
      </c>
      <c r="G15" s="6">
        <v>210686</v>
      </c>
      <c r="H15" s="2"/>
      <c r="I15" s="2" t="b">
        <f t="shared" si="0"/>
        <v>0</v>
      </c>
      <c r="J15" s="2" t="b">
        <f t="shared" si="2"/>
        <v>1</v>
      </c>
      <c r="K15" s="2" t="str">
        <f t="shared" si="1"/>
        <v>Usual</v>
      </c>
      <c r="L15" s="12"/>
    </row>
    <row r="16" spans="1:19" x14ac:dyDescent="0.3">
      <c r="A16" s="1">
        <v>2020</v>
      </c>
      <c r="B16" s="11">
        <v>4</v>
      </c>
      <c r="C16" s="9" t="s">
        <v>9</v>
      </c>
      <c r="D16" s="1" t="s">
        <v>10</v>
      </c>
      <c r="E16" s="1" t="s">
        <v>15</v>
      </c>
      <c r="F16" s="5">
        <v>7141585</v>
      </c>
      <c r="G16" s="6">
        <v>103261</v>
      </c>
      <c r="H16" s="2"/>
      <c r="I16" s="2" t="b">
        <f t="shared" si="0"/>
        <v>0</v>
      </c>
      <c r="J16" s="2" t="b">
        <f t="shared" si="2"/>
        <v>1</v>
      </c>
      <c r="K16" s="2" t="str">
        <f t="shared" si="1"/>
        <v>Usual</v>
      </c>
      <c r="L16" s="12"/>
    </row>
    <row r="17" spans="1:12" x14ac:dyDescent="0.3">
      <c r="A17" s="1">
        <v>2020</v>
      </c>
      <c r="B17" s="11">
        <v>1</v>
      </c>
      <c r="C17" s="9" t="s">
        <v>6</v>
      </c>
      <c r="D17" s="1" t="s">
        <v>14</v>
      </c>
      <c r="E17" s="1" t="s">
        <v>26</v>
      </c>
      <c r="F17" s="5">
        <v>7395699</v>
      </c>
      <c r="G17" s="6">
        <v>132617</v>
      </c>
      <c r="H17" s="2"/>
      <c r="I17" s="2" t="b">
        <f t="shared" si="0"/>
        <v>0</v>
      </c>
      <c r="J17" s="2" t="b">
        <f t="shared" si="2"/>
        <v>1</v>
      </c>
      <c r="K17" s="2" t="str">
        <f t="shared" si="1"/>
        <v>Usual</v>
      </c>
      <c r="L17" s="12"/>
    </row>
    <row r="18" spans="1:12" x14ac:dyDescent="0.3">
      <c r="A18" s="1">
        <v>2020</v>
      </c>
      <c r="B18" s="11">
        <v>4</v>
      </c>
      <c r="C18" s="9" t="s">
        <v>8</v>
      </c>
      <c r="D18" s="1" t="s">
        <v>10</v>
      </c>
      <c r="E18" s="1" t="s">
        <v>25</v>
      </c>
      <c r="F18" s="5">
        <v>4440476</v>
      </c>
      <c r="G18" s="6">
        <v>679512</v>
      </c>
      <c r="H18" s="2"/>
      <c r="I18" s="2" t="b">
        <f t="shared" si="0"/>
        <v>0</v>
      </c>
      <c r="J18" s="2" t="b">
        <f t="shared" si="2"/>
        <v>1</v>
      </c>
      <c r="K18" s="2" t="str">
        <f t="shared" si="1"/>
        <v>Usual</v>
      </c>
      <c r="L18" s="12"/>
    </row>
    <row r="19" spans="1:12" x14ac:dyDescent="0.3">
      <c r="A19" s="1">
        <v>2020</v>
      </c>
      <c r="B19" s="10">
        <v>3</v>
      </c>
      <c r="C19" s="9" t="s">
        <v>9</v>
      </c>
      <c r="D19" s="1" t="s">
        <v>10</v>
      </c>
      <c r="E19" s="1" t="s">
        <v>15</v>
      </c>
      <c r="F19" s="5">
        <v>9968069</v>
      </c>
      <c r="G19" s="5">
        <v>642661</v>
      </c>
      <c r="H19" s="4"/>
      <c r="I19" s="2" t="b">
        <f t="shared" si="0"/>
        <v>0</v>
      </c>
      <c r="J19" s="2" t="b">
        <f t="shared" si="2"/>
        <v>1</v>
      </c>
      <c r="K19" s="2" t="str">
        <f t="shared" si="1"/>
        <v>Usual</v>
      </c>
      <c r="L19" s="12"/>
    </row>
    <row r="20" spans="1:12" x14ac:dyDescent="0.3">
      <c r="A20" s="1">
        <v>2020</v>
      </c>
      <c r="B20" s="10">
        <v>2</v>
      </c>
      <c r="C20" s="9" t="s">
        <v>7</v>
      </c>
      <c r="D20" s="1" t="s">
        <v>11</v>
      </c>
      <c r="E20" s="1" t="s">
        <v>13</v>
      </c>
      <c r="F20" s="5">
        <v>3101753</v>
      </c>
      <c r="G20" s="5">
        <v>216144</v>
      </c>
      <c r="H20" s="4"/>
      <c r="I20" s="2" t="b">
        <f t="shared" si="0"/>
        <v>0</v>
      </c>
      <c r="J20" s="2" t="b">
        <f t="shared" si="2"/>
        <v>1</v>
      </c>
      <c r="K20" s="2" t="str">
        <f t="shared" si="1"/>
        <v>Usual</v>
      </c>
      <c r="L20" s="12"/>
    </row>
    <row r="21" spans="1:12" x14ac:dyDescent="0.3">
      <c r="A21" s="1">
        <v>2020</v>
      </c>
      <c r="B21" s="10">
        <v>2</v>
      </c>
      <c r="C21" s="9" t="s">
        <v>9</v>
      </c>
      <c r="D21" s="1" t="s">
        <v>10</v>
      </c>
      <c r="E21" s="1" t="s">
        <v>25</v>
      </c>
      <c r="F21" s="6">
        <v>4005347</v>
      </c>
      <c r="G21" s="5">
        <v>403975</v>
      </c>
      <c r="H21" s="4"/>
      <c r="I21" s="2" t="b">
        <f t="shared" si="0"/>
        <v>0</v>
      </c>
      <c r="J21" s="2" t="b">
        <f t="shared" si="2"/>
        <v>1</v>
      </c>
      <c r="K21" s="2" t="str">
        <f t="shared" si="1"/>
        <v>Usual</v>
      </c>
      <c r="L21" s="12"/>
    </row>
    <row r="22" spans="1:12" x14ac:dyDescent="0.3">
      <c r="A22" s="1">
        <v>2020</v>
      </c>
      <c r="B22" s="10">
        <v>4</v>
      </c>
      <c r="C22" s="9" t="s">
        <v>9</v>
      </c>
      <c r="D22" s="1" t="s">
        <v>14</v>
      </c>
      <c r="E22" s="1" t="s">
        <v>27</v>
      </c>
      <c r="F22" s="6">
        <v>3079384</v>
      </c>
      <c r="G22" s="5">
        <v>686551</v>
      </c>
      <c r="H22" s="4"/>
      <c r="I22" s="2" t="b">
        <f t="shared" si="0"/>
        <v>0</v>
      </c>
      <c r="J22" s="2" t="b">
        <f t="shared" si="2"/>
        <v>1</v>
      </c>
      <c r="K22" s="2" t="str">
        <f t="shared" si="1"/>
        <v>Usual</v>
      </c>
      <c r="L22" s="12"/>
    </row>
    <row r="23" spans="1:12" x14ac:dyDescent="0.3">
      <c r="A23" s="1">
        <v>2020</v>
      </c>
      <c r="B23" s="10">
        <v>4</v>
      </c>
      <c r="C23" s="9" t="s">
        <v>9</v>
      </c>
      <c r="D23" s="1" t="s">
        <v>10</v>
      </c>
      <c r="E23" s="1" t="s">
        <v>25</v>
      </c>
      <c r="F23" s="6">
        <v>7914609</v>
      </c>
      <c r="G23" s="6">
        <v>433552</v>
      </c>
      <c r="H23" s="2"/>
      <c r="I23" s="2" t="b">
        <f t="shared" si="0"/>
        <v>0</v>
      </c>
      <c r="J23" s="2" t="b">
        <f t="shared" si="2"/>
        <v>1</v>
      </c>
      <c r="K23" s="2" t="str">
        <f t="shared" si="1"/>
        <v>Usual</v>
      </c>
      <c r="L23" s="12"/>
    </row>
    <row r="24" spans="1:12" x14ac:dyDescent="0.3">
      <c r="A24" s="1">
        <v>2020</v>
      </c>
      <c r="B24" s="10">
        <v>4</v>
      </c>
      <c r="C24" s="9" t="s">
        <v>7</v>
      </c>
      <c r="D24" s="1" t="s">
        <v>14</v>
      </c>
      <c r="E24" s="1" t="s">
        <v>16</v>
      </c>
      <c r="F24" s="6">
        <v>8729647</v>
      </c>
      <c r="G24" s="6">
        <v>685137</v>
      </c>
      <c r="H24" s="2"/>
      <c r="I24" s="2" t="b">
        <f t="shared" si="0"/>
        <v>0</v>
      </c>
      <c r="J24" s="2" t="b">
        <f t="shared" si="2"/>
        <v>1</v>
      </c>
      <c r="K24" s="2" t="str">
        <f t="shared" si="1"/>
        <v>Usual</v>
      </c>
      <c r="L24" s="12"/>
    </row>
    <row r="25" spans="1:12" x14ac:dyDescent="0.3">
      <c r="A25" s="1">
        <v>2020</v>
      </c>
      <c r="B25" s="10">
        <v>4</v>
      </c>
      <c r="C25" s="9" t="s">
        <v>8</v>
      </c>
      <c r="D25" s="1" t="s">
        <v>14</v>
      </c>
      <c r="E25" s="1" t="s">
        <v>27</v>
      </c>
      <c r="F25" s="6">
        <v>3134124</v>
      </c>
      <c r="G25" s="6">
        <v>605012</v>
      </c>
      <c r="H25" s="2"/>
      <c r="I25" s="2" t="b">
        <f t="shared" si="0"/>
        <v>0</v>
      </c>
      <c r="J25" s="2" t="b">
        <f t="shared" si="2"/>
        <v>1</v>
      </c>
      <c r="K25" s="2" t="str">
        <f t="shared" si="1"/>
        <v>Usual</v>
      </c>
      <c r="L25" s="12"/>
    </row>
    <row r="26" spans="1:12" x14ac:dyDescent="0.3">
      <c r="A26" s="1">
        <v>2020</v>
      </c>
      <c r="B26" s="10">
        <v>4</v>
      </c>
      <c r="C26" s="9" t="s">
        <v>8</v>
      </c>
      <c r="D26" s="1" t="s">
        <v>14</v>
      </c>
      <c r="E26" s="1" t="s">
        <v>26</v>
      </c>
      <c r="F26" s="6">
        <v>1114019</v>
      </c>
      <c r="G26" s="6">
        <v>617310</v>
      </c>
      <c r="H26" s="2"/>
      <c r="I26" s="2" t="b">
        <f t="shared" si="0"/>
        <v>1</v>
      </c>
      <c r="J26" s="2" t="b">
        <f t="shared" si="2"/>
        <v>1</v>
      </c>
      <c r="K26" s="2" t="str">
        <f t="shared" si="1"/>
        <v>Attention Req</v>
      </c>
      <c r="L26" s="12"/>
    </row>
    <row r="27" spans="1:12" x14ac:dyDescent="0.3">
      <c r="A27" s="1">
        <v>2020</v>
      </c>
      <c r="B27" s="10">
        <v>4</v>
      </c>
      <c r="C27" s="9" t="s">
        <v>7</v>
      </c>
      <c r="D27" s="1" t="s">
        <v>11</v>
      </c>
      <c r="E27" s="1" t="s">
        <v>13</v>
      </c>
      <c r="F27" s="6">
        <v>482628</v>
      </c>
      <c r="G27" s="6">
        <v>415591</v>
      </c>
      <c r="H27" s="2"/>
      <c r="I27" s="2" t="b">
        <f t="shared" si="0"/>
        <v>1</v>
      </c>
      <c r="J27" s="2" t="b">
        <f t="shared" si="2"/>
        <v>1</v>
      </c>
      <c r="K27" s="2" t="str">
        <f t="shared" si="1"/>
        <v>Attention Req</v>
      </c>
      <c r="L27" s="12"/>
    </row>
    <row r="28" spans="1:12" x14ac:dyDescent="0.3">
      <c r="A28" s="1">
        <v>2020</v>
      </c>
      <c r="B28" s="11">
        <v>4</v>
      </c>
      <c r="C28" s="9" t="s">
        <v>9</v>
      </c>
      <c r="D28" s="1" t="s">
        <v>14</v>
      </c>
      <c r="E28" s="1" t="s">
        <v>26</v>
      </c>
      <c r="F28" s="6">
        <v>5923889</v>
      </c>
      <c r="G28" s="6">
        <v>473295</v>
      </c>
      <c r="H28" s="2"/>
      <c r="I28" s="2" t="b">
        <f t="shared" si="0"/>
        <v>0</v>
      </c>
      <c r="J28" s="2" t="b">
        <f t="shared" si="2"/>
        <v>1</v>
      </c>
      <c r="K28" s="2" t="str">
        <f t="shared" si="1"/>
        <v>Usual</v>
      </c>
      <c r="L28" s="12"/>
    </row>
    <row r="29" spans="1:12" x14ac:dyDescent="0.3">
      <c r="A29" s="1">
        <v>2020</v>
      </c>
      <c r="B29" s="11">
        <v>4</v>
      </c>
      <c r="C29" s="9" t="s">
        <v>9</v>
      </c>
      <c r="D29" s="1" t="s">
        <v>11</v>
      </c>
      <c r="E29" s="1" t="s">
        <v>13</v>
      </c>
      <c r="F29" s="6">
        <v>8674701</v>
      </c>
      <c r="G29" s="6">
        <v>255297</v>
      </c>
      <c r="H29" s="2"/>
      <c r="I29" s="2" t="b">
        <f t="shared" si="0"/>
        <v>0</v>
      </c>
      <c r="J29" s="2" t="b">
        <f t="shared" si="2"/>
        <v>1</v>
      </c>
      <c r="K29" s="2" t="str">
        <f t="shared" si="1"/>
        <v>Usual</v>
      </c>
      <c r="L29" s="12"/>
    </row>
    <row r="30" spans="1:12" x14ac:dyDescent="0.3">
      <c r="A30" s="1">
        <v>2020</v>
      </c>
      <c r="B30" s="11">
        <v>2</v>
      </c>
      <c r="C30" s="9" t="s">
        <v>7</v>
      </c>
      <c r="D30" s="1" t="s">
        <v>14</v>
      </c>
      <c r="E30" s="1" t="s">
        <v>16</v>
      </c>
      <c r="F30" s="5">
        <v>197114</v>
      </c>
      <c r="G30" s="6">
        <v>574627</v>
      </c>
      <c r="H30" s="2"/>
      <c r="I30" s="2" t="b">
        <f t="shared" si="0"/>
        <v>1</v>
      </c>
      <c r="J30" s="2" t="b">
        <f t="shared" si="2"/>
        <v>1</v>
      </c>
      <c r="K30" s="2" t="str">
        <f t="shared" si="1"/>
        <v>Attention Req</v>
      </c>
      <c r="L30" s="12"/>
    </row>
    <row r="31" spans="1:12" x14ac:dyDescent="0.3">
      <c r="A31" s="1">
        <v>2020</v>
      </c>
      <c r="B31" s="11">
        <v>4</v>
      </c>
      <c r="C31" s="9" t="s">
        <v>8</v>
      </c>
      <c r="D31" s="1" t="s">
        <v>11</v>
      </c>
      <c r="E31" s="1" t="s">
        <v>13</v>
      </c>
      <c r="F31" s="5">
        <v>2552184</v>
      </c>
      <c r="G31" s="6">
        <v>459954</v>
      </c>
      <c r="H31" s="2"/>
      <c r="I31" s="2" t="b">
        <f t="shared" si="0"/>
        <v>0</v>
      </c>
      <c r="J31" s="2" t="b">
        <f t="shared" si="2"/>
        <v>1</v>
      </c>
      <c r="K31" s="2" t="str">
        <f t="shared" si="1"/>
        <v>Usual</v>
      </c>
      <c r="L31" s="12"/>
    </row>
    <row r="32" spans="1:12" x14ac:dyDescent="0.3">
      <c r="A32" s="1">
        <v>2020</v>
      </c>
      <c r="B32" s="11">
        <v>4</v>
      </c>
      <c r="C32" s="9" t="s">
        <v>8</v>
      </c>
      <c r="D32" s="1" t="s">
        <v>14</v>
      </c>
      <c r="E32" s="1" t="s">
        <v>16</v>
      </c>
      <c r="F32" s="5">
        <v>5312261</v>
      </c>
      <c r="G32" s="5">
        <v>264510</v>
      </c>
      <c r="H32" s="4"/>
      <c r="I32" s="2" t="b">
        <f t="shared" si="0"/>
        <v>0</v>
      </c>
      <c r="J32" s="2" t="b">
        <f t="shared" si="2"/>
        <v>1</v>
      </c>
      <c r="K32" s="2" t="str">
        <f t="shared" si="1"/>
        <v>Usual</v>
      </c>
      <c r="L32" s="12"/>
    </row>
    <row r="33" spans="1:12" x14ac:dyDescent="0.3">
      <c r="A33" s="1">
        <v>2020</v>
      </c>
      <c r="B33" s="11">
        <v>1</v>
      </c>
      <c r="C33" s="9" t="s">
        <v>6</v>
      </c>
      <c r="D33" s="1" t="s">
        <v>10</v>
      </c>
      <c r="E33" s="1" t="s">
        <v>15</v>
      </c>
      <c r="F33" s="5">
        <v>6156665</v>
      </c>
      <c r="G33" s="5">
        <v>334521</v>
      </c>
      <c r="H33" s="4"/>
      <c r="I33" s="2" t="b">
        <f t="shared" si="0"/>
        <v>0</v>
      </c>
      <c r="J33" s="2" t="b">
        <f t="shared" si="2"/>
        <v>1</v>
      </c>
      <c r="K33" s="2" t="str">
        <f t="shared" si="1"/>
        <v>Usual</v>
      </c>
      <c r="L33" s="12"/>
    </row>
    <row r="34" spans="1:12" x14ac:dyDescent="0.3">
      <c r="A34" s="1">
        <v>2020</v>
      </c>
      <c r="B34" s="11">
        <v>3</v>
      </c>
      <c r="C34" s="9" t="s">
        <v>6</v>
      </c>
      <c r="D34" s="1" t="s">
        <v>10</v>
      </c>
      <c r="E34" s="1" t="s">
        <v>25</v>
      </c>
      <c r="F34" s="5">
        <v>8315235</v>
      </c>
      <c r="G34" s="5">
        <v>82298</v>
      </c>
      <c r="H34" s="4"/>
      <c r="I34" s="2" t="b">
        <f t="shared" ref="I34:I65" si="6">AND(F34&lt;2000000,G34&gt;400000)</f>
        <v>0</v>
      </c>
      <c r="J34" s="2" t="b">
        <f t="shared" si="2"/>
        <v>1</v>
      </c>
      <c r="K34" s="2" t="str">
        <f t="shared" ref="K34:K65" si="7">IF(AND(F34&lt;2000000,G34&gt;400000),"Attention Req","Usual")</f>
        <v>Usual</v>
      </c>
      <c r="L34" s="12"/>
    </row>
    <row r="35" spans="1:12" x14ac:dyDescent="0.3">
      <c r="A35" s="1">
        <v>2020</v>
      </c>
      <c r="B35" s="11">
        <v>4</v>
      </c>
      <c r="C35" s="9" t="s">
        <v>6</v>
      </c>
      <c r="D35" s="1" t="s">
        <v>14</v>
      </c>
      <c r="E35" s="1" t="s">
        <v>16</v>
      </c>
      <c r="F35" s="6">
        <v>9034732</v>
      </c>
      <c r="G35" s="5">
        <v>247387</v>
      </c>
      <c r="H35" s="4"/>
      <c r="I35" s="2" t="b">
        <f t="shared" si="6"/>
        <v>0</v>
      </c>
      <c r="J35" s="2" t="b">
        <f t="shared" si="2"/>
        <v>1</v>
      </c>
      <c r="K35" s="2" t="str">
        <f t="shared" si="7"/>
        <v>Usual</v>
      </c>
      <c r="L35" s="12"/>
    </row>
    <row r="36" spans="1:12" x14ac:dyDescent="0.3">
      <c r="A36" s="1">
        <v>2020</v>
      </c>
      <c r="B36" s="11">
        <v>2</v>
      </c>
      <c r="C36" s="9" t="s">
        <v>6</v>
      </c>
      <c r="D36" s="1" t="s">
        <v>11</v>
      </c>
      <c r="E36" s="1" t="s">
        <v>13</v>
      </c>
      <c r="F36" s="6">
        <v>8063547</v>
      </c>
      <c r="G36" s="6">
        <v>185691</v>
      </c>
      <c r="H36" s="2"/>
      <c r="I36" s="2" t="b">
        <f t="shared" si="6"/>
        <v>0</v>
      </c>
      <c r="J36" s="2" t="b">
        <f t="shared" si="2"/>
        <v>1</v>
      </c>
      <c r="K36" s="2" t="str">
        <f t="shared" si="7"/>
        <v>Usual</v>
      </c>
      <c r="L36" s="12"/>
    </row>
    <row r="37" spans="1:12" x14ac:dyDescent="0.3">
      <c r="A37" s="1">
        <v>2020</v>
      </c>
      <c r="B37" s="11">
        <v>4</v>
      </c>
      <c r="C37" s="9" t="s">
        <v>6</v>
      </c>
      <c r="D37" s="1" t="s">
        <v>12</v>
      </c>
      <c r="E37" s="1" t="s">
        <v>24</v>
      </c>
      <c r="F37" s="6">
        <v>8250141</v>
      </c>
      <c r="G37" s="6">
        <v>91335</v>
      </c>
      <c r="H37" s="2"/>
      <c r="I37" s="2" t="b">
        <f t="shared" si="6"/>
        <v>0</v>
      </c>
      <c r="J37" s="2" t="b">
        <f t="shared" si="2"/>
        <v>1</v>
      </c>
      <c r="K37" s="2" t="str">
        <f t="shared" si="7"/>
        <v>Usual</v>
      </c>
      <c r="L37" s="12"/>
    </row>
    <row r="38" spans="1:12" x14ac:dyDescent="0.3">
      <c r="A38" s="1">
        <v>2020</v>
      </c>
      <c r="B38" s="11">
        <v>1</v>
      </c>
      <c r="C38" s="9" t="s">
        <v>7</v>
      </c>
      <c r="D38" s="1" t="s">
        <v>11</v>
      </c>
      <c r="E38" s="1" t="s">
        <v>13</v>
      </c>
      <c r="F38" s="6">
        <v>2789935</v>
      </c>
      <c r="G38" s="6">
        <v>538019</v>
      </c>
      <c r="H38" s="2"/>
      <c r="I38" s="2" t="b">
        <f t="shared" si="6"/>
        <v>0</v>
      </c>
      <c r="J38" s="2" t="b">
        <f t="shared" si="2"/>
        <v>1</v>
      </c>
      <c r="K38" s="2" t="str">
        <f t="shared" si="7"/>
        <v>Usual</v>
      </c>
      <c r="L38" s="12"/>
    </row>
    <row r="39" spans="1:12" x14ac:dyDescent="0.3">
      <c r="A39" s="1">
        <v>2020</v>
      </c>
      <c r="B39" s="10">
        <v>2</v>
      </c>
      <c r="C39" s="9" t="s">
        <v>7</v>
      </c>
      <c r="D39" s="1" t="s">
        <v>14</v>
      </c>
      <c r="E39" s="1" t="s">
        <v>16</v>
      </c>
      <c r="F39" s="6">
        <v>434177</v>
      </c>
      <c r="G39" s="6">
        <v>644424</v>
      </c>
      <c r="H39" s="2"/>
      <c r="I39" s="2" t="b">
        <f t="shared" si="6"/>
        <v>1</v>
      </c>
      <c r="J39" s="2" t="b">
        <f t="shared" si="2"/>
        <v>1</v>
      </c>
      <c r="K39" s="2" t="str">
        <f t="shared" si="7"/>
        <v>Attention Req</v>
      </c>
      <c r="L39" s="12"/>
    </row>
    <row r="40" spans="1:12" x14ac:dyDescent="0.3">
      <c r="A40" s="1">
        <v>2020</v>
      </c>
      <c r="B40" s="10">
        <v>4</v>
      </c>
      <c r="C40" s="9" t="s">
        <v>8</v>
      </c>
      <c r="D40" s="1" t="s">
        <v>11</v>
      </c>
      <c r="E40" s="1" t="s">
        <v>13</v>
      </c>
      <c r="F40" s="6">
        <v>140894</v>
      </c>
      <c r="G40" s="6">
        <v>60363</v>
      </c>
      <c r="H40" s="2"/>
      <c r="I40" s="2" t="b">
        <f t="shared" si="6"/>
        <v>0</v>
      </c>
      <c r="J40" s="2" t="b">
        <f t="shared" si="2"/>
        <v>1</v>
      </c>
      <c r="K40" s="2" t="str">
        <f t="shared" si="7"/>
        <v>Usual</v>
      </c>
      <c r="L40" s="12"/>
    </row>
    <row r="41" spans="1:12" x14ac:dyDescent="0.3">
      <c r="A41" s="1">
        <v>2020</v>
      </c>
      <c r="B41" s="10">
        <v>4</v>
      </c>
      <c r="C41" s="9" t="s">
        <v>6</v>
      </c>
      <c r="D41" s="1" t="s">
        <v>12</v>
      </c>
      <c r="E41" s="1" t="s">
        <v>24</v>
      </c>
      <c r="F41" s="6">
        <v>7156351</v>
      </c>
      <c r="G41" s="6">
        <v>306948</v>
      </c>
      <c r="H41" s="2"/>
      <c r="I41" s="2" t="b">
        <f t="shared" si="6"/>
        <v>0</v>
      </c>
      <c r="J41" s="2" t="b">
        <f t="shared" si="2"/>
        <v>1</v>
      </c>
      <c r="K41" s="2" t="str">
        <f t="shared" si="7"/>
        <v>Usual</v>
      </c>
      <c r="L41" s="12"/>
    </row>
    <row r="42" spans="1:12" x14ac:dyDescent="0.3">
      <c r="A42" s="1">
        <v>2020</v>
      </c>
      <c r="B42" s="10">
        <v>2</v>
      </c>
      <c r="C42" s="9" t="s">
        <v>8</v>
      </c>
      <c r="D42" s="1" t="s">
        <v>14</v>
      </c>
      <c r="E42" s="1" t="s">
        <v>26</v>
      </c>
      <c r="F42" s="6">
        <v>9941762</v>
      </c>
      <c r="G42" s="6">
        <v>386026</v>
      </c>
      <c r="H42" s="2"/>
      <c r="I42" s="2" t="b">
        <f t="shared" si="6"/>
        <v>0</v>
      </c>
      <c r="J42" s="2" t="b">
        <f t="shared" si="2"/>
        <v>1</v>
      </c>
      <c r="K42" s="2" t="str">
        <f t="shared" si="7"/>
        <v>Usual</v>
      </c>
      <c r="L42" s="12"/>
    </row>
    <row r="43" spans="1:12" x14ac:dyDescent="0.3">
      <c r="A43" s="1">
        <v>2020</v>
      </c>
      <c r="B43" s="10">
        <v>2</v>
      </c>
      <c r="C43" s="9" t="s">
        <v>8</v>
      </c>
      <c r="D43" s="1" t="s">
        <v>12</v>
      </c>
      <c r="E43" s="1" t="s">
        <v>24</v>
      </c>
      <c r="F43" s="6">
        <v>7720476</v>
      </c>
      <c r="G43" s="5">
        <v>450344</v>
      </c>
      <c r="H43" s="4"/>
      <c r="I43" s="2" t="b">
        <f t="shared" si="6"/>
        <v>0</v>
      </c>
      <c r="J43" s="2" t="b">
        <f t="shared" si="2"/>
        <v>1</v>
      </c>
      <c r="K43" s="2" t="str">
        <f t="shared" si="7"/>
        <v>Usual</v>
      </c>
      <c r="L43" s="12"/>
    </row>
    <row r="44" spans="1:12" x14ac:dyDescent="0.3">
      <c r="A44" s="1">
        <v>2020</v>
      </c>
      <c r="B44" s="10">
        <v>4</v>
      </c>
      <c r="C44" s="9" t="s">
        <v>9</v>
      </c>
      <c r="D44" s="1" t="s">
        <v>12</v>
      </c>
      <c r="E44" s="1" t="s">
        <v>24</v>
      </c>
      <c r="F44" s="5">
        <v>4743139</v>
      </c>
      <c r="G44" s="5">
        <v>212986</v>
      </c>
      <c r="H44" s="4"/>
      <c r="I44" s="2" t="b">
        <f t="shared" si="6"/>
        <v>0</v>
      </c>
      <c r="J44" s="2" t="b">
        <f t="shared" si="2"/>
        <v>1</v>
      </c>
      <c r="K44" s="2" t="str">
        <f t="shared" si="7"/>
        <v>Usual</v>
      </c>
      <c r="L44" s="12"/>
    </row>
    <row r="45" spans="1:12" x14ac:dyDescent="0.3">
      <c r="A45" s="1">
        <v>2020</v>
      </c>
      <c r="B45" s="10">
        <v>2</v>
      </c>
      <c r="C45" s="9" t="s">
        <v>8</v>
      </c>
      <c r="D45" s="1" t="s">
        <v>12</v>
      </c>
      <c r="E45" s="1" t="s">
        <v>24</v>
      </c>
      <c r="F45" s="5">
        <v>1133259</v>
      </c>
      <c r="G45" s="5">
        <v>150074</v>
      </c>
      <c r="H45" s="4"/>
      <c r="I45" s="2" t="b">
        <f t="shared" si="6"/>
        <v>0</v>
      </c>
      <c r="J45" s="2" t="b">
        <f t="shared" si="2"/>
        <v>1</v>
      </c>
      <c r="K45" s="2" t="str">
        <f t="shared" si="7"/>
        <v>Usual</v>
      </c>
      <c r="L45" s="12"/>
    </row>
    <row r="46" spans="1:12" x14ac:dyDescent="0.3">
      <c r="A46" s="1">
        <v>2020</v>
      </c>
      <c r="B46" s="10">
        <v>4</v>
      </c>
      <c r="C46" s="9" t="s">
        <v>7</v>
      </c>
      <c r="D46" s="1" t="s">
        <v>14</v>
      </c>
      <c r="E46" s="1" t="s">
        <v>27</v>
      </c>
      <c r="F46" s="5">
        <v>6538689</v>
      </c>
      <c r="G46" s="5">
        <v>264983</v>
      </c>
      <c r="H46" s="4"/>
      <c r="I46" s="2" t="b">
        <f t="shared" si="6"/>
        <v>0</v>
      </c>
      <c r="J46" s="2" t="b">
        <f t="shared" si="2"/>
        <v>1</v>
      </c>
      <c r="K46" s="2" t="str">
        <f t="shared" si="7"/>
        <v>Usual</v>
      </c>
      <c r="L46" s="12"/>
    </row>
    <row r="47" spans="1:12" x14ac:dyDescent="0.3">
      <c r="A47" s="1">
        <v>2020</v>
      </c>
      <c r="B47" s="10">
        <v>4</v>
      </c>
      <c r="C47" s="9" t="s">
        <v>8</v>
      </c>
      <c r="D47" s="1" t="s">
        <v>11</v>
      </c>
      <c r="E47" s="1" t="s">
        <v>13</v>
      </c>
      <c r="F47" s="5">
        <v>6143948</v>
      </c>
      <c r="G47" s="6">
        <v>306252</v>
      </c>
      <c r="H47" s="2"/>
      <c r="I47" s="2" t="b">
        <f t="shared" si="6"/>
        <v>0</v>
      </c>
      <c r="J47" s="2" t="b">
        <f t="shared" si="2"/>
        <v>1</v>
      </c>
      <c r="K47" s="2" t="str">
        <f t="shared" si="7"/>
        <v>Usual</v>
      </c>
      <c r="L47" s="12"/>
    </row>
    <row r="48" spans="1:12" x14ac:dyDescent="0.3">
      <c r="A48" s="1">
        <v>2020</v>
      </c>
      <c r="B48" s="11">
        <v>4</v>
      </c>
      <c r="C48" s="9" t="s">
        <v>8</v>
      </c>
      <c r="D48" s="1" t="s">
        <v>14</v>
      </c>
      <c r="E48" s="1" t="s">
        <v>26</v>
      </c>
      <c r="F48" s="5">
        <v>5047861</v>
      </c>
      <c r="G48" s="6">
        <v>483447</v>
      </c>
      <c r="H48" s="2"/>
      <c r="I48" s="2" t="b">
        <f t="shared" si="6"/>
        <v>0</v>
      </c>
      <c r="J48" s="2" t="b">
        <f t="shared" si="2"/>
        <v>1</v>
      </c>
      <c r="K48" s="2" t="str">
        <f t="shared" si="7"/>
        <v>Usual</v>
      </c>
      <c r="L48" s="12"/>
    </row>
    <row r="49" spans="1:12" x14ac:dyDescent="0.3">
      <c r="A49" s="1">
        <v>2020</v>
      </c>
      <c r="B49" s="11">
        <v>3</v>
      </c>
      <c r="C49" s="9" t="s">
        <v>8</v>
      </c>
      <c r="D49" s="1" t="s">
        <v>10</v>
      </c>
      <c r="E49" s="1" t="s">
        <v>25</v>
      </c>
      <c r="F49" s="6">
        <v>5533806</v>
      </c>
      <c r="G49" s="6">
        <v>674022</v>
      </c>
      <c r="H49" s="2"/>
      <c r="I49" s="2" t="b">
        <f t="shared" si="6"/>
        <v>0</v>
      </c>
      <c r="J49" s="2" t="b">
        <f t="shared" si="2"/>
        <v>1</v>
      </c>
      <c r="K49" s="2" t="str">
        <f t="shared" si="7"/>
        <v>Usual</v>
      </c>
      <c r="L49" s="12"/>
    </row>
    <row r="50" spans="1:12" x14ac:dyDescent="0.3">
      <c r="A50" s="1">
        <v>2020</v>
      </c>
      <c r="B50" s="11">
        <v>1</v>
      </c>
      <c r="C50" s="9" t="s">
        <v>8</v>
      </c>
      <c r="D50" s="1" t="s">
        <v>10</v>
      </c>
      <c r="E50" s="1" t="s">
        <v>15</v>
      </c>
      <c r="F50" s="6">
        <v>1319919</v>
      </c>
      <c r="G50" s="6">
        <v>200456</v>
      </c>
      <c r="H50" s="2"/>
      <c r="I50" s="2" t="b">
        <f t="shared" si="6"/>
        <v>0</v>
      </c>
      <c r="J50" s="2" t="b">
        <f t="shared" si="2"/>
        <v>1</v>
      </c>
      <c r="K50" s="2" t="str">
        <f t="shared" si="7"/>
        <v>Usual</v>
      </c>
      <c r="L50" s="12"/>
    </row>
    <row r="51" spans="1:12" x14ac:dyDescent="0.3">
      <c r="A51" s="1">
        <v>2020</v>
      </c>
      <c r="B51" s="11">
        <v>2</v>
      </c>
      <c r="C51" s="9" t="s">
        <v>6</v>
      </c>
      <c r="D51" s="1" t="s">
        <v>10</v>
      </c>
      <c r="E51" s="1" t="s">
        <v>15</v>
      </c>
      <c r="F51" s="6">
        <v>4065037</v>
      </c>
      <c r="G51" s="6">
        <v>676285</v>
      </c>
      <c r="H51" s="2"/>
      <c r="I51" s="2" t="b">
        <f t="shared" si="6"/>
        <v>0</v>
      </c>
      <c r="J51" s="2" t="b">
        <f t="shared" si="2"/>
        <v>1</v>
      </c>
      <c r="K51" s="2" t="str">
        <f t="shared" si="7"/>
        <v>Usual</v>
      </c>
      <c r="L51" s="12"/>
    </row>
    <row r="52" spans="1:12" x14ac:dyDescent="0.3">
      <c r="A52" s="1">
        <v>2020</v>
      </c>
      <c r="B52" s="11">
        <v>4</v>
      </c>
      <c r="C52" s="9" t="s">
        <v>6</v>
      </c>
      <c r="D52" s="1" t="s">
        <v>11</v>
      </c>
      <c r="E52" s="1" t="s">
        <v>13</v>
      </c>
      <c r="F52" s="6">
        <v>9769358</v>
      </c>
      <c r="G52" s="6">
        <v>263296</v>
      </c>
      <c r="H52" s="2"/>
      <c r="I52" s="2" t="b">
        <f t="shared" si="6"/>
        <v>0</v>
      </c>
      <c r="J52" s="2" t="b">
        <f t="shared" si="2"/>
        <v>1</v>
      </c>
      <c r="K52" s="2" t="str">
        <f t="shared" si="7"/>
        <v>Usual</v>
      </c>
      <c r="L52" s="12"/>
    </row>
    <row r="53" spans="1:12" x14ac:dyDescent="0.3">
      <c r="A53" s="1">
        <v>2020</v>
      </c>
      <c r="B53" s="11">
        <v>4</v>
      </c>
      <c r="C53" s="9" t="s">
        <v>8</v>
      </c>
      <c r="D53" s="1" t="s">
        <v>14</v>
      </c>
      <c r="E53" s="1" t="s">
        <v>27</v>
      </c>
      <c r="F53" s="6">
        <v>4717037</v>
      </c>
      <c r="G53" s="6">
        <v>602873</v>
      </c>
      <c r="H53" s="2"/>
      <c r="I53" s="2" t="b">
        <f t="shared" si="6"/>
        <v>0</v>
      </c>
      <c r="J53" s="2" t="b">
        <f t="shared" si="2"/>
        <v>1</v>
      </c>
      <c r="K53" s="2" t="str">
        <f t="shared" si="7"/>
        <v>Usual</v>
      </c>
      <c r="L53" s="12"/>
    </row>
    <row r="54" spans="1:12" x14ac:dyDescent="0.3">
      <c r="A54" s="1">
        <v>2020</v>
      </c>
      <c r="B54" s="11">
        <v>2</v>
      </c>
      <c r="C54" s="9" t="s">
        <v>7</v>
      </c>
      <c r="D54" s="1" t="s">
        <v>12</v>
      </c>
      <c r="E54" s="1" t="s">
        <v>24</v>
      </c>
      <c r="F54" s="6">
        <v>8147746</v>
      </c>
      <c r="G54" s="6">
        <v>373444</v>
      </c>
      <c r="H54" s="2"/>
      <c r="I54" s="2" t="b">
        <f t="shared" si="6"/>
        <v>0</v>
      </c>
      <c r="J54" s="2" t="b">
        <f t="shared" si="2"/>
        <v>1</v>
      </c>
      <c r="K54" s="2" t="str">
        <f t="shared" si="7"/>
        <v>Usual</v>
      </c>
      <c r="L54" s="12"/>
    </row>
    <row r="55" spans="1:12" x14ac:dyDescent="0.3">
      <c r="A55" s="1">
        <v>2020</v>
      </c>
      <c r="B55" s="11">
        <v>3</v>
      </c>
      <c r="C55" s="9" t="s">
        <v>8</v>
      </c>
      <c r="D55" s="1" t="s">
        <v>10</v>
      </c>
      <c r="E55" s="1" t="s">
        <v>15</v>
      </c>
      <c r="F55" s="6">
        <v>1170128</v>
      </c>
      <c r="G55" s="6">
        <v>379619</v>
      </c>
      <c r="H55" s="2"/>
      <c r="I55" s="2" t="b">
        <f t="shared" si="6"/>
        <v>0</v>
      </c>
      <c r="J55" s="2" t="b">
        <f t="shared" si="2"/>
        <v>1</v>
      </c>
      <c r="K55" s="2" t="str">
        <f t="shared" si="7"/>
        <v>Usual</v>
      </c>
      <c r="L55" s="12"/>
    </row>
    <row r="56" spans="1:12" x14ac:dyDescent="0.3">
      <c r="A56" s="1">
        <v>2020</v>
      </c>
      <c r="B56" s="11">
        <v>4</v>
      </c>
      <c r="C56" s="9" t="s">
        <v>7</v>
      </c>
      <c r="D56" s="1" t="s">
        <v>10</v>
      </c>
      <c r="E56" s="1" t="s">
        <v>25</v>
      </c>
      <c r="F56" s="6">
        <v>3838949</v>
      </c>
      <c r="G56" s="5">
        <v>370118</v>
      </c>
      <c r="H56" s="4"/>
      <c r="I56" s="2" t="b">
        <f t="shared" si="6"/>
        <v>0</v>
      </c>
      <c r="J56" s="2" t="b">
        <f t="shared" si="2"/>
        <v>1</v>
      </c>
      <c r="K56" s="2" t="str">
        <f t="shared" si="7"/>
        <v>Usual</v>
      </c>
      <c r="L56" s="12"/>
    </row>
    <row r="57" spans="1:12" x14ac:dyDescent="0.3">
      <c r="A57" s="1">
        <v>2020</v>
      </c>
      <c r="B57" s="11">
        <v>4</v>
      </c>
      <c r="C57" s="9" t="s">
        <v>8</v>
      </c>
      <c r="D57" s="1" t="s">
        <v>12</v>
      </c>
      <c r="E57" s="1" t="s">
        <v>24</v>
      </c>
      <c r="F57" s="6">
        <v>9519927</v>
      </c>
      <c r="G57" s="5">
        <v>332418</v>
      </c>
      <c r="H57" s="4"/>
      <c r="I57" s="2" t="b">
        <f t="shared" si="6"/>
        <v>0</v>
      </c>
      <c r="J57" s="2" t="b">
        <f t="shared" si="2"/>
        <v>1</v>
      </c>
      <c r="K57" s="2" t="str">
        <f t="shared" si="7"/>
        <v>Usual</v>
      </c>
      <c r="L57" s="12"/>
    </row>
    <row r="58" spans="1:12" x14ac:dyDescent="0.3">
      <c r="A58" s="1">
        <v>2020</v>
      </c>
      <c r="B58" s="11">
        <v>4</v>
      </c>
      <c r="C58" s="9" t="s">
        <v>8</v>
      </c>
      <c r="D58" s="1" t="s">
        <v>11</v>
      </c>
      <c r="E58" s="1" t="s">
        <v>13</v>
      </c>
      <c r="F58" s="6">
        <v>8019955</v>
      </c>
      <c r="G58" s="5">
        <v>677199</v>
      </c>
      <c r="H58" s="4"/>
      <c r="I58" s="2" t="b">
        <f t="shared" si="6"/>
        <v>0</v>
      </c>
      <c r="J58" s="2" t="b">
        <f t="shared" si="2"/>
        <v>1</v>
      </c>
      <c r="K58" s="2" t="str">
        <f t="shared" si="7"/>
        <v>Usual</v>
      </c>
      <c r="L58" s="12"/>
    </row>
    <row r="59" spans="1:12" x14ac:dyDescent="0.3">
      <c r="A59" s="1">
        <v>2020</v>
      </c>
      <c r="B59" s="11">
        <v>2</v>
      </c>
      <c r="C59" s="9" t="s">
        <v>6</v>
      </c>
      <c r="D59" s="1" t="s">
        <v>14</v>
      </c>
      <c r="E59" s="1" t="s">
        <v>26</v>
      </c>
      <c r="F59" s="6">
        <v>9125226</v>
      </c>
      <c r="G59" s="5">
        <v>618164</v>
      </c>
      <c r="H59" s="4"/>
      <c r="I59" s="2" t="b">
        <f t="shared" si="6"/>
        <v>0</v>
      </c>
      <c r="J59" s="2" t="b">
        <f t="shared" si="2"/>
        <v>1</v>
      </c>
      <c r="K59" s="2" t="str">
        <f t="shared" si="7"/>
        <v>Usual</v>
      </c>
      <c r="L59" s="12"/>
    </row>
    <row r="60" spans="1:12" x14ac:dyDescent="0.3">
      <c r="A60" s="1">
        <v>2020</v>
      </c>
      <c r="B60" s="11">
        <v>2</v>
      </c>
      <c r="C60" s="9" t="s">
        <v>7</v>
      </c>
      <c r="D60" s="1" t="s">
        <v>14</v>
      </c>
      <c r="E60" s="1" t="s">
        <v>27</v>
      </c>
      <c r="F60" s="5">
        <v>1470315</v>
      </c>
      <c r="G60" s="6">
        <v>652498</v>
      </c>
      <c r="H60" s="2"/>
      <c r="I60" s="2" t="b">
        <f t="shared" si="6"/>
        <v>1</v>
      </c>
      <c r="J60" s="2" t="b">
        <f t="shared" si="2"/>
        <v>1</v>
      </c>
      <c r="K60" s="2" t="str">
        <f t="shared" si="7"/>
        <v>Attention Req</v>
      </c>
      <c r="L60" s="12"/>
    </row>
    <row r="61" spans="1:12" x14ac:dyDescent="0.3">
      <c r="A61" s="1">
        <v>2020</v>
      </c>
      <c r="B61" s="11">
        <v>4</v>
      </c>
      <c r="C61" s="9" t="s">
        <v>9</v>
      </c>
      <c r="D61" s="1" t="s">
        <v>10</v>
      </c>
      <c r="E61" s="1" t="s">
        <v>15</v>
      </c>
      <c r="F61" s="5">
        <v>6644436</v>
      </c>
      <c r="G61" s="6">
        <v>375475</v>
      </c>
      <c r="H61" s="2"/>
      <c r="I61" s="2" t="b">
        <f t="shared" si="6"/>
        <v>0</v>
      </c>
      <c r="J61" s="2" t="b">
        <f t="shared" si="2"/>
        <v>1</v>
      </c>
      <c r="K61" s="2" t="str">
        <f t="shared" si="7"/>
        <v>Usual</v>
      </c>
      <c r="L61" s="12"/>
    </row>
    <row r="62" spans="1:12" x14ac:dyDescent="0.3">
      <c r="A62" s="1">
        <v>2020</v>
      </c>
      <c r="B62" s="11">
        <v>4</v>
      </c>
      <c r="C62" s="9" t="s">
        <v>9</v>
      </c>
      <c r="D62" s="1" t="s">
        <v>14</v>
      </c>
      <c r="E62" s="1" t="s">
        <v>16</v>
      </c>
      <c r="F62" s="5">
        <v>2895119</v>
      </c>
      <c r="G62" s="6">
        <v>487568</v>
      </c>
      <c r="H62" s="2"/>
      <c r="I62" s="2" t="b">
        <f t="shared" si="6"/>
        <v>0</v>
      </c>
      <c r="J62" s="2" t="b">
        <f t="shared" si="2"/>
        <v>1</v>
      </c>
      <c r="K62" s="2" t="str">
        <f t="shared" si="7"/>
        <v>Usual</v>
      </c>
      <c r="L62" s="12"/>
    </row>
    <row r="63" spans="1:12" x14ac:dyDescent="0.3">
      <c r="A63" s="1">
        <v>2020</v>
      </c>
      <c r="B63" s="11">
        <v>4</v>
      </c>
      <c r="C63" s="9" t="s">
        <v>7</v>
      </c>
      <c r="D63" s="1" t="s">
        <v>12</v>
      </c>
      <c r="E63" s="1" t="s">
        <v>24</v>
      </c>
      <c r="F63" s="5">
        <v>9847887</v>
      </c>
      <c r="G63" s="6">
        <v>257675</v>
      </c>
      <c r="H63" s="2"/>
      <c r="I63" s="2" t="b">
        <f t="shared" si="6"/>
        <v>0</v>
      </c>
      <c r="J63" s="2" t="b">
        <f t="shared" si="2"/>
        <v>1</v>
      </c>
      <c r="K63" s="2" t="str">
        <f t="shared" si="7"/>
        <v>Usual</v>
      </c>
      <c r="L63" s="12"/>
    </row>
    <row r="64" spans="1:12" x14ac:dyDescent="0.3">
      <c r="A64" s="1">
        <v>2020</v>
      </c>
      <c r="B64" s="11">
        <v>4</v>
      </c>
      <c r="C64" s="9" t="s">
        <v>9</v>
      </c>
      <c r="D64" s="1" t="s">
        <v>10</v>
      </c>
      <c r="E64" s="1" t="s">
        <v>15</v>
      </c>
      <c r="F64" s="5">
        <v>5548477</v>
      </c>
      <c r="G64" s="6">
        <v>216015</v>
      </c>
      <c r="H64" s="2"/>
      <c r="I64" s="2" t="b">
        <f t="shared" si="6"/>
        <v>0</v>
      </c>
      <c r="J64" s="2" t="b">
        <f t="shared" si="2"/>
        <v>1</v>
      </c>
      <c r="K64" s="2" t="str">
        <f t="shared" si="7"/>
        <v>Usual</v>
      </c>
      <c r="L64" s="12"/>
    </row>
    <row r="65" spans="1:12" x14ac:dyDescent="0.3">
      <c r="A65" s="1">
        <v>2020</v>
      </c>
      <c r="B65" s="10">
        <v>4</v>
      </c>
      <c r="C65" s="9" t="s">
        <v>7</v>
      </c>
      <c r="D65" s="1" t="s">
        <v>14</v>
      </c>
      <c r="E65" s="1" t="s">
        <v>27</v>
      </c>
      <c r="F65" s="6">
        <v>4064101</v>
      </c>
      <c r="G65" s="6">
        <v>271650</v>
      </c>
      <c r="H65" s="2"/>
      <c r="I65" s="2" t="b">
        <f t="shared" si="6"/>
        <v>0</v>
      </c>
      <c r="J65" s="2" t="b">
        <f t="shared" si="2"/>
        <v>1</v>
      </c>
      <c r="K65" s="2" t="str">
        <f t="shared" si="7"/>
        <v>Usual</v>
      </c>
      <c r="L65" s="12"/>
    </row>
    <row r="66" spans="1:12" x14ac:dyDescent="0.3">
      <c r="A66" s="1">
        <v>2020</v>
      </c>
      <c r="B66" s="10">
        <v>4</v>
      </c>
      <c r="C66" s="9" t="s">
        <v>8</v>
      </c>
      <c r="D66" s="1" t="s">
        <v>14</v>
      </c>
      <c r="E66" s="1" t="s">
        <v>27</v>
      </c>
      <c r="F66" s="6">
        <v>7168449</v>
      </c>
      <c r="G66" s="6">
        <v>736752</v>
      </c>
      <c r="H66" s="2"/>
      <c r="I66" s="2" t="b">
        <f t="shared" ref="I66:I97" si="8">AND(F66&lt;2000000,G66&gt;400000)</f>
        <v>0</v>
      </c>
      <c r="J66" s="2" t="b">
        <f t="shared" si="2"/>
        <v>1</v>
      </c>
      <c r="K66" s="2" t="str">
        <f t="shared" ref="K66:K97" si="9">IF(AND(F66&lt;2000000,G66&gt;400000),"Attention Req","Usual")</f>
        <v>Usual</v>
      </c>
      <c r="L66" s="12"/>
    </row>
    <row r="67" spans="1:12" x14ac:dyDescent="0.3">
      <c r="A67" s="1">
        <v>2020</v>
      </c>
      <c r="B67" s="10">
        <v>2</v>
      </c>
      <c r="C67" s="9" t="s">
        <v>6</v>
      </c>
      <c r="D67" s="1" t="s">
        <v>10</v>
      </c>
      <c r="E67" s="1" t="s">
        <v>15</v>
      </c>
      <c r="F67" s="6">
        <v>8574561</v>
      </c>
      <c r="G67" s="5">
        <v>285935</v>
      </c>
      <c r="H67" s="4"/>
      <c r="I67" s="2" t="b">
        <f t="shared" si="8"/>
        <v>0</v>
      </c>
      <c r="J67" s="2" t="b">
        <f t="shared" ref="J67:J130" si="10">OR(G67&lt;2000000,F67&gt;400000)</f>
        <v>1</v>
      </c>
      <c r="K67" s="2" t="str">
        <f t="shared" si="9"/>
        <v>Usual</v>
      </c>
      <c r="L67" s="12"/>
    </row>
    <row r="68" spans="1:12" x14ac:dyDescent="0.3">
      <c r="A68" s="1">
        <v>2020</v>
      </c>
      <c r="B68" s="10">
        <v>4</v>
      </c>
      <c r="C68" s="9" t="s">
        <v>6</v>
      </c>
      <c r="D68" s="1" t="s">
        <v>14</v>
      </c>
      <c r="E68" s="1" t="s">
        <v>26</v>
      </c>
      <c r="F68" s="6">
        <v>3309537</v>
      </c>
      <c r="G68" s="5">
        <v>282232</v>
      </c>
      <c r="H68" s="4"/>
      <c r="I68" s="2" t="b">
        <f t="shared" si="8"/>
        <v>0</v>
      </c>
      <c r="J68" s="2" t="b">
        <f t="shared" si="10"/>
        <v>1</v>
      </c>
      <c r="K68" s="2" t="str">
        <f t="shared" si="9"/>
        <v>Usual</v>
      </c>
      <c r="L68" s="12"/>
    </row>
    <row r="69" spans="1:12" x14ac:dyDescent="0.3">
      <c r="A69" s="1">
        <v>2020</v>
      </c>
      <c r="B69" s="10">
        <v>2</v>
      </c>
      <c r="C69" s="9" t="s">
        <v>8</v>
      </c>
      <c r="D69" s="1" t="s">
        <v>10</v>
      </c>
      <c r="E69" s="1" t="s">
        <v>25</v>
      </c>
      <c r="F69" s="6">
        <v>496636</v>
      </c>
      <c r="G69" s="5">
        <v>129147</v>
      </c>
      <c r="H69" s="4"/>
      <c r="I69" s="2" t="b">
        <f t="shared" si="8"/>
        <v>0</v>
      </c>
      <c r="J69" s="2" t="b">
        <f t="shared" si="10"/>
        <v>1</v>
      </c>
      <c r="K69" s="2" t="str">
        <f t="shared" si="9"/>
        <v>Usual</v>
      </c>
      <c r="L69" s="12"/>
    </row>
    <row r="70" spans="1:12" x14ac:dyDescent="0.3">
      <c r="A70" s="1">
        <v>2020</v>
      </c>
      <c r="B70" s="10">
        <v>3</v>
      </c>
      <c r="C70" s="9" t="s">
        <v>8</v>
      </c>
      <c r="D70" s="1" t="s">
        <v>11</v>
      </c>
      <c r="E70" s="1" t="s">
        <v>13</v>
      </c>
      <c r="F70" s="6">
        <v>8720305</v>
      </c>
      <c r="G70" s="5">
        <v>63359</v>
      </c>
      <c r="H70" s="4"/>
      <c r="I70" s="2" t="b">
        <f t="shared" si="8"/>
        <v>0</v>
      </c>
      <c r="J70" s="2" t="b">
        <f t="shared" si="10"/>
        <v>1</v>
      </c>
      <c r="K70" s="2" t="str">
        <f t="shared" si="9"/>
        <v>Usual</v>
      </c>
      <c r="L70" s="12"/>
    </row>
    <row r="71" spans="1:12" x14ac:dyDescent="0.3">
      <c r="A71" s="1">
        <v>2020</v>
      </c>
      <c r="B71" s="10">
        <v>4</v>
      </c>
      <c r="C71" s="9" t="s">
        <v>8</v>
      </c>
      <c r="D71" s="1" t="s">
        <v>10</v>
      </c>
      <c r="E71" s="1" t="s">
        <v>15</v>
      </c>
      <c r="F71" s="6">
        <v>9891972</v>
      </c>
      <c r="G71" s="6">
        <v>94712</v>
      </c>
      <c r="H71" s="2"/>
      <c r="I71" s="2" t="b">
        <f t="shared" si="8"/>
        <v>0</v>
      </c>
      <c r="J71" s="2" t="b">
        <f t="shared" si="10"/>
        <v>1</v>
      </c>
      <c r="K71" s="2" t="str">
        <f t="shared" si="9"/>
        <v>Usual</v>
      </c>
      <c r="L71" s="12"/>
    </row>
    <row r="72" spans="1:12" x14ac:dyDescent="0.3">
      <c r="A72" s="1">
        <v>2020</v>
      </c>
      <c r="B72" s="10">
        <v>3</v>
      </c>
      <c r="C72" s="9" t="s">
        <v>7</v>
      </c>
      <c r="D72" s="1" t="s">
        <v>10</v>
      </c>
      <c r="E72" s="1" t="s">
        <v>25</v>
      </c>
      <c r="F72" s="6">
        <v>5046981</v>
      </c>
      <c r="G72" s="6">
        <v>96220</v>
      </c>
      <c r="H72" s="2"/>
      <c r="I72" s="2" t="b">
        <f t="shared" si="8"/>
        <v>0</v>
      </c>
      <c r="J72" s="2" t="b">
        <f t="shared" si="10"/>
        <v>1</v>
      </c>
      <c r="K72" s="2" t="str">
        <f t="shared" si="9"/>
        <v>Usual</v>
      </c>
      <c r="L72" s="12"/>
    </row>
    <row r="73" spans="1:12" x14ac:dyDescent="0.3">
      <c r="A73" s="1">
        <v>2020</v>
      </c>
      <c r="B73" s="10">
        <v>4</v>
      </c>
      <c r="C73" s="9" t="s">
        <v>7</v>
      </c>
      <c r="D73" s="1" t="s">
        <v>14</v>
      </c>
      <c r="E73" s="1" t="s">
        <v>26</v>
      </c>
      <c r="F73" s="5">
        <v>3400534</v>
      </c>
      <c r="G73" s="6">
        <v>680822</v>
      </c>
      <c r="H73" s="2"/>
      <c r="I73" s="2" t="b">
        <f t="shared" si="8"/>
        <v>0</v>
      </c>
      <c r="J73" s="2" t="b">
        <f t="shared" si="10"/>
        <v>1</v>
      </c>
      <c r="K73" s="2" t="str">
        <f t="shared" si="9"/>
        <v>Usual</v>
      </c>
      <c r="L73" s="12"/>
    </row>
    <row r="74" spans="1:12" x14ac:dyDescent="0.3">
      <c r="A74" s="1">
        <v>2020</v>
      </c>
      <c r="B74" s="11">
        <v>4</v>
      </c>
      <c r="C74" s="9" t="s">
        <v>6</v>
      </c>
      <c r="D74" s="1" t="s">
        <v>14</v>
      </c>
      <c r="E74" s="1" t="s">
        <v>26</v>
      </c>
      <c r="F74" s="5">
        <v>5826012</v>
      </c>
      <c r="G74" s="6">
        <v>338541</v>
      </c>
      <c r="H74" s="2"/>
      <c r="I74" s="2" t="b">
        <f t="shared" si="8"/>
        <v>0</v>
      </c>
      <c r="J74" s="2" t="b">
        <f t="shared" si="10"/>
        <v>1</v>
      </c>
      <c r="K74" s="2" t="str">
        <f t="shared" si="9"/>
        <v>Usual</v>
      </c>
      <c r="L74" s="12"/>
    </row>
    <row r="75" spans="1:12" x14ac:dyDescent="0.3">
      <c r="A75" s="1">
        <v>2020</v>
      </c>
      <c r="B75" s="11">
        <v>4</v>
      </c>
      <c r="C75" s="9" t="s">
        <v>6</v>
      </c>
      <c r="D75" s="1" t="s">
        <v>10</v>
      </c>
      <c r="E75" s="1" t="s">
        <v>15</v>
      </c>
      <c r="F75" s="5">
        <v>6700286</v>
      </c>
      <c r="G75" s="6">
        <v>450193</v>
      </c>
      <c r="H75" s="2"/>
      <c r="I75" s="2" t="b">
        <f t="shared" si="8"/>
        <v>0</v>
      </c>
      <c r="J75" s="2" t="b">
        <f t="shared" si="10"/>
        <v>1</v>
      </c>
      <c r="K75" s="2" t="str">
        <f t="shared" si="9"/>
        <v>Usual</v>
      </c>
      <c r="L75" s="12"/>
    </row>
    <row r="76" spans="1:12" x14ac:dyDescent="0.3">
      <c r="A76" s="1">
        <v>2020</v>
      </c>
      <c r="B76" s="11">
        <v>2</v>
      </c>
      <c r="C76" s="9" t="s">
        <v>6</v>
      </c>
      <c r="D76" s="1" t="s">
        <v>10</v>
      </c>
      <c r="E76" s="1" t="s">
        <v>25</v>
      </c>
      <c r="F76" s="5">
        <v>7990481</v>
      </c>
      <c r="G76" s="6">
        <v>669151</v>
      </c>
      <c r="H76" s="2"/>
      <c r="I76" s="2" t="b">
        <f t="shared" si="8"/>
        <v>0</v>
      </c>
      <c r="J76" s="2" t="b">
        <f t="shared" si="10"/>
        <v>1</v>
      </c>
      <c r="K76" s="2" t="str">
        <f t="shared" si="9"/>
        <v>Usual</v>
      </c>
      <c r="L76" s="12"/>
    </row>
    <row r="77" spans="1:12" x14ac:dyDescent="0.3">
      <c r="A77" s="1">
        <v>2020</v>
      </c>
      <c r="B77" s="11">
        <v>1</v>
      </c>
      <c r="C77" s="9" t="s">
        <v>8</v>
      </c>
      <c r="D77" s="1" t="s">
        <v>14</v>
      </c>
      <c r="E77" s="1" t="s">
        <v>26</v>
      </c>
      <c r="F77" s="5">
        <v>8333672</v>
      </c>
      <c r="G77" s="6">
        <v>136064</v>
      </c>
      <c r="H77" s="2"/>
      <c r="I77" s="2" t="b">
        <f t="shared" si="8"/>
        <v>0</v>
      </c>
      <c r="J77" s="2" t="b">
        <f t="shared" si="10"/>
        <v>1</v>
      </c>
      <c r="K77" s="2" t="str">
        <f t="shared" si="9"/>
        <v>Usual</v>
      </c>
      <c r="L77" s="12"/>
    </row>
    <row r="78" spans="1:12" x14ac:dyDescent="0.3">
      <c r="A78" s="1">
        <v>2020</v>
      </c>
      <c r="B78" s="11">
        <v>2</v>
      </c>
      <c r="C78" s="9" t="s">
        <v>8</v>
      </c>
      <c r="D78" s="1" t="s">
        <v>11</v>
      </c>
      <c r="E78" s="1" t="s">
        <v>13</v>
      </c>
      <c r="F78" s="6">
        <v>5942340</v>
      </c>
      <c r="G78" s="5">
        <v>376615</v>
      </c>
      <c r="H78" s="4"/>
      <c r="I78" s="2" t="b">
        <f t="shared" si="8"/>
        <v>0</v>
      </c>
      <c r="J78" s="2" t="b">
        <f t="shared" si="10"/>
        <v>1</v>
      </c>
      <c r="K78" s="2" t="str">
        <f t="shared" si="9"/>
        <v>Usual</v>
      </c>
      <c r="L78" s="12"/>
    </row>
    <row r="79" spans="1:12" x14ac:dyDescent="0.3">
      <c r="A79" s="1">
        <v>2020</v>
      </c>
      <c r="B79" s="11">
        <v>2</v>
      </c>
      <c r="C79" s="9" t="s">
        <v>6</v>
      </c>
      <c r="D79" s="1" t="s">
        <v>14</v>
      </c>
      <c r="E79" s="1" t="s">
        <v>26</v>
      </c>
      <c r="F79" s="6">
        <v>5407949</v>
      </c>
      <c r="G79" s="5">
        <v>127000</v>
      </c>
      <c r="H79" s="4"/>
      <c r="I79" s="2" t="b">
        <f t="shared" si="8"/>
        <v>0</v>
      </c>
      <c r="J79" s="2" t="b">
        <f t="shared" si="10"/>
        <v>1</v>
      </c>
      <c r="K79" s="2" t="str">
        <f t="shared" si="9"/>
        <v>Usual</v>
      </c>
      <c r="L79" s="12"/>
    </row>
    <row r="80" spans="1:12" x14ac:dyDescent="0.3">
      <c r="A80" s="1">
        <v>2020</v>
      </c>
      <c r="B80" s="11">
        <v>4</v>
      </c>
      <c r="C80" s="9" t="s">
        <v>8</v>
      </c>
      <c r="D80" s="1" t="s">
        <v>14</v>
      </c>
      <c r="E80" s="1" t="s">
        <v>16</v>
      </c>
      <c r="F80" s="6">
        <v>5859008</v>
      </c>
      <c r="G80" s="5">
        <v>650469</v>
      </c>
      <c r="H80" s="4"/>
      <c r="I80" s="2" t="b">
        <f t="shared" si="8"/>
        <v>0</v>
      </c>
      <c r="J80" s="2" t="b">
        <f t="shared" si="10"/>
        <v>1</v>
      </c>
      <c r="K80" s="2" t="str">
        <f t="shared" si="9"/>
        <v>Usual</v>
      </c>
      <c r="L80" s="12"/>
    </row>
    <row r="81" spans="1:12" x14ac:dyDescent="0.3">
      <c r="A81" s="1">
        <v>2020</v>
      </c>
      <c r="B81" s="11">
        <v>3</v>
      </c>
      <c r="C81" s="9" t="s">
        <v>8</v>
      </c>
      <c r="D81" s="1" t="s">
        <v>14</v>
      </c>
      <c r="E81" s="1" t="s">
        <v>26</v>
      </c>
      <c r="F81" s="6">
        <v>1840875</v>
      </c>
      <c r="G81" s="5">
        <v>573659</v>
      </c>
      <c r="H81" s="4"/>
      <c r="I81" s="2" t="b">
        <f t="shared" si="8"/>
        <v>1</v>
      </c>
      <c r="J81" s="2" t="b">
        <f t="shared" si="10"/>
        <v>1</v>
      </c>
      <c r="K81" s="2" t="str">
        <f t="shared" si="9"/>
        <v>Attention Req</v>
      </c>
      <c r="L81" s="12"/>
    </row>
    <row r="82" spans="1:12" x14ac:dyDescent="0.3">
      <c r="A82" s="1">
        <v>2020</v>
      </c>
      <c r="B82" s="11">
        <v>1</v>
      </c>
      <c r="C82" s="9" t="s">
        <v>6</v>
      </c>
      <c r="D82" s="1" t="s">
        <v>14</v>
      </c>
      <c r="E82" s="1" t="s">
        <v>16</v>
      </c>
      <c r="F82" s="6">
        <v>6595214</v>
      </c>
      <c r="G82" s="6">
        <v>201821</v>
      </c>
      <c r="H82" s="2"/>
      <c r="I82" s="2" t="b">
        <f t="shared" si="8"/>
        <v>0</v>
      </c>
      <c r="J82" s="2" t="b">
        <f t="shared" si="10"/>
        <v>1</v>
      </c>
      <c r="K82" s="2" t="str">
        <f t="shared" si="9"/>
        <v>Usual</v>
      </c>
      <c r="L82" s="12"/>
    </row>
    <row r="83" spans="1:12" x14ac:dyDescent="0.3">
      <c r="A83" s="1">
        <v>2020</v>
      </c>
      <c r="B83" s="10">
        <v>2</v>
      </c>
      <c r="C83" s="9" t="s">
        <v>6</v>
      </c>
      <c r="D83" s="1" t="s">
        <v>12</v>
      </c>
      <c r="E83" s="1" t="s">
        <v>24</v>
      </c>
      <c r="F83" s="6">
        <v>7742703</v>
      </c>
      <c r="G83" s="6">
        <v>640010</v>
      </c>
      <c r="H83" s="2"/>
      <c r="I83" s="2" t="b">
        <f t="shared" si="8"/>
        <v>0</v>
      </c>
      <c r="J83" s="2" t="b">
        <f t="shared" si="10"/>
        <v>1</v>
      </c>
      <c r="K83" s="2" t="str">
        <f t="shared" si="9"/>
        <v>Usual</v>
      </c>
      <c r="L83" s="12"/>
    </row>
    <row r="84" spans="1:12" x14ac:dyDescent="0.3">
      <c r="A84" s="1">
        <v>2020</v>
      </c>
      <c r="B84" s="10">
        <v>2</v>
      </c>
      <c r="C84" s="9" t="s">
        <v>9</v>
      </c>
      <c r="D84" s="1" t="s">
        <v>10</v>
      </c>
      <c r="E84" s="1" t="s">
        <v>25</v>
      </c>
      <c r="F84" s="6">
        <v>4111968</v>
      </c>
      <c r="G84" s="6">
        <v>168314</v>
      </c>
      <c r="H84" s="2"/>
      <c r="I84" s="2" t="b">
        <f t="shared" si="8"/>
        <v>0</v>
      </c>
      <c r="J84" s="2" t="b">
        <f t="shared" si="10"/>
        <v>1</v>
      </c>
      <c r="K84" s="2" t="str">
        <f t="shared" si="9"/>
        <v>Usual</v>
      </c>
      <c r="L84" s="12"/>
    </row>
    <row r="85" spans="1:12" x14ac:dyDescent="0.3">
      <c r="A85" s="1">
        <v>2020</v>
      </c>
      <c r="B85" s="10">
        <v>2</v>
      </c>
      <c r="C85" s="9" t="s">
        <v>9</v>
      </c>
      <c r="D85" s="1" t="s">
        <v>14</v>
      </c>
      <c r="E85" s="1" t="s">
        <v>16</v>
      </c>
      <c r="F85" s="6">
        <v>3726481</v>
      </c>
      <c r="G85" s="6">
        <v>688397</v>
      </c>
      <c r="H85" s="2"/>
      <c r="I85" s="2" t="b">
        <f t="shared" si="8"/>
        <v>0</v>
      </c>
      <c r="J85" s="2" t="b">
        <f t="shared" si="10"/>
        <v>1</v>
      </c>
      <c r="K85" s="2" t="str">
        <f t="shared" si="9"/>
        <v>Usual</v>
      </c>
      <c r="L85" s="12"/>
    </row>
    <row r="86" spans="1:12" x14ac:dyDescent="0.3">
      <c r="A86" s="1">
        <v>2020</v>
      </c>
      <c r="B86" s="10">
        <v>2</v>
      </c>
      <c r="C86" s="9" t="s">
        <v>9</v>
      </c>
      <c r="D86" s="1" t="s">
        <v>14</v>
      </c>
      <c r="E86" s="1" t="s">
        <v>27</v>
      </c>
      <c r="F86" s="6">
        <v>8417538</v>
      </c>
      <c r="G86" s="6">
        <v>165030</v>
      </c>
      <c r="H86" s="2"/>
      <c r="I86" s="2" t="b">
        <f t="shared" si="8"/>
        <v>0</v>
      </c>
      <c r="J86" s="2" t="b">
        <f t="shared" si="10"/>
        <v>1</v>
      </c>
      <c r="K86" s="2" t="str">
        <f t="shared" si="9"/>
        <v>Usual</v>
      </c>
      <c r="L86" s="12"/>
    </row>
    <row r="87" spans="1:12" x14ac:dyDescent="0.3">
      <c r="A87" s="1">
        <v>2020</v>
      </c>
      <c r="B87" s="10">
        <v>3</v>
      </c>
      <c r="C87" s="9" t="s">
        <v>6</v>
      </c>
      <c r="D87" s="1" t="s">
        <v>14</v>
      </c>
      <c r="E87" s="1" t="s">
        <v>27</v>
      </c>
      <c r="F87" s="5">
        <v>7296628</v>
      </c>
      <c r="G87" s="6">
        <v>711108</v>
      </c>
      <c r="H87" s="2"/>
      <c r="I87" s="2" t="b">
        <f t="shared" si="8"/>
        <v>0</v>
      </c>
      <c r="J87" s="2" t="b">
        <f t="shared" si="10"/>
        <v>1</v>
      </c>
      <c r="K87" s="2" t="str">
        <f t="shared" si="9"/>
        <v>Usual</v>
      </c>
      <c r="L87" s="12"/>
    </row>
    <row r="88" spans="1:12" x14ac:dyDescent="0.3">
      <c r="A88" s="1">
        <v>2020</v>
      </c>
      <c r="B88" s="10">
        <v>4</v>
      </c>
      <c r="C88" s="9" t="s">
        <v>8</v>
      </c>
      <c r="D88" s="1" t="s">
        <v>14</v>
      </c>
      <c r="E88" s="1" t="s">
        <v>26</v>
      </c>
      <c r="F88" s="5">
        <v>3097235</v>
      </c>
      <c r="G88" s="6">
        <v>610594</v>
      </c>
      <c r="H88" s="2"/>
      <c r="I88" s="2" t="b">
        <f t="shared" si="8"/>
        <v>0</v>
      </c>
      <c r="J88" s="2" t="b">
        <f t="shared" si="10"/>
        <v>1</v>
      </c>
      <c r="K88" s="2" t="str">
        <f t="shared" si="9"/>
        <v>Usual</v>
      </c>
      <c r="L88" s="12"/>
    </row>
    <row r="89" spans="1:12" x14ac:dyDescent="0.3">
      <c r="A89" s="1">
        <v>2020</v>
      </c>
      <c r="B89" s="10">
        <v>4</v>
      </c>
      <c r="C89" s="9" t="s">
        <v>8</v>
      </c>
      <c r="D89" s="1" t="s">
        <v>12</v>
      </c>
      <c r="E89" s="1" t="s">
        <v>24</v>
      </c>
      <c r="F89" s="5">
        <v>8898933</v>
      </c>
      <c r="G89" s="6">
        <v>668283</v>
      </c>
      <c r="H89" s="2"/>
      <c r="I89" s="2" t="b">
        <f t="shared" si="8"/>
        <v>0</v>
      </c>
      <c r="J89" s="2" t="b">
        <f t="shared" si="10"/>
        <v>1</v>
      </c>
      <c r="K89" s="2" t="str">
        <f t="shared" si="9"/>
        <v>Usual</v>
      </c>
      <c r="L89" s="12"/>
    </row>
    <row r="90" spans="1:12" x14ac:dyDescent="0.3">
      <c r="A90" s="1">
        <v>2020</v>
      </c>
      <c r="B90" s="10">
        <v>4</v>
      </c>
      <c r="C90" s="9" t="s">
        <v>9</v>
      </c>
      <c r="D90" s="1" t="s">
        <v>10</v>
      </c>
      <c r="E90" s="1" t="s">
        <v>15</v>
      </c>
      <c r="F90" s="5">
        <v>7567108</v>
      </c>
      <c r="G90" s="5">
        <v>732966</v>
      </c>
      <c r="H90" s="4"/>
      <c r="I90" s="2" t="b">
        <f t="shared" si="8"/>
        <v>0</v>
      </c>
      <c r="J90" s="2" t="b">
        <f t="shared" si="10"/>
        <v>1</v>
      </c>
      <c r="K90" s="2" t="str">
        <f t="shared" si="9"/>
        <v>Usual</v>
      </c>
      <c r="L90" s="12"/>
    </row>
    <row r="91" spans="1:12" x14ac:dyDescent="0.3">
      <c r="A91" s="1">
        <v>2020</v>
      </c>
      <c r="B91" s="10">
        <v>1</v>
      </c>
      <c r="C91" s="9" t="s">
        <v>8</v>
      </c>
      <c r="D91" s="1" t="s">
        <v>14</v>
      </c>
      <c r="E91" s="1" t="s">
        <v>26</v>
      </c>
      <c r="F91" s="5">
        <v>9091750</v>
      </c>
      <c r="G91" s="5">
        <v>232640</v>
      </c>
      <c r="H91" s="4"/>
      <c r="I91" s="2" t="b">
        <f t="shared" si="8"/>
        <v>0</v>
      </c>
      <c r="J91" s="2" t="b">
        <f t="shared" si="10"/>
        <v>1</v>
      </c>
      <c r="K91" s="2" t="str">
        <f t="shared" si="9"/>
        <v>Usual</v>
      </c>
      <c r="L91" s="12"/>
    </row>
    <row r="92" spans="1:12" x14ac:dyDescent="0.3">
      <c r="A92" s="1">
        <v>2020</v>
      </c>
      <c r="B92" s="11">
        <v>2</v>
      </c>
      <c r="C92" s="9" t="s">
        <v>8</v>
      </c>
      <c r="D92" s="1" t="s">
        <v>14</v>
      </c>
      <c r="E92" s="1" t="s">
        <v>27</v>
      </c>
      <c r="F92" s="6">
        <v>7615330</v>
      </c>
      <c r="G92" s="5">
        <v>46016</v>
      </c>
      <c r="H92" s="4"/>
      <c r="I92" s="2" t="b">
        <f t="shared" si="8"/>
        <v>0</v>
      </c>
      <c r="J92" s="2" t="b">
        <f t="shared" si="10"/>
        <v>1</v>
      </c>
      <c r="K92" s="2" t="str">
        <f t="shared" si="9"/>
        <v>Usual</v>
      </c>
      <c r="L92" s="12"/>
    </row>
    <row r="93" spans="1:12" x14ac:dyDescent="0.3">
      <c r="A93" s="1">
        <v>2020</v>
      </c>
      <c r="B93" s="11">
        <v>3</v>
      </c>
      <c r="C93" s="9" t="s">
        <v>8</v>
      </c>
      <c r="D93" s="1" t="s">
        <v>14</v>
      </c>
      <c r="E93" s="1" t="s">
        <v>16</v>
      </c>
      <c r="F93" s="6">
        <v>6942599</v>
      </c>
      <c r="G93" s="5">
        <v>437470</v>
      </c>
      <c r="H93" s="4"/>
      <c r="I93" s="2" t="b">
        <f t="shared" si="8"/>
        <v>0</v>
      </c>
      <c r="J93" s="2" t="b">
        <f t="shared" si="10"/>
        <v>1</v>
      </c>
      <c r="K93" s="2" t="str">
        <f t="shared" si="9"/>
        <v>Usual</v>
      </c>
      <c r="L93" s="12"/>
    </row>
    <row r="94" spans="1:12" x14ac:dyDescent="0.3">
      <c r="A94" s="1">
        <v>2020</v>
      </c>
      <c r="B94" s="11">
        <v>1</v>
      </c>
      <c r="C94" s="9" t="s">
        <v>7</v>
      </c>
      <c r="D94" s="1" t="s">
        <v>11</v>
      </c>
      <c r="E94" s="1" t="s">
        <v>13</v>
      </c>
      <c r="F94" s="6">
        <v>9745066</v>
      </c>
      <c r="G94" s="6">
        <v>54645</v>
      </c>
      <c r="H94" s="2"/>
      <c r="I94" s="2" t="b">
        <f t="shared" si="8"/>
        <v>0</v>
      </c>
      <c r="J94" s="2" t="b">
        <f t="shared" si="10"/>
        <v>1</v>
      </c>
      <c r="K94" s="2" t="str">
        <f t="shared" si="9"/>
        <v>Usual</v>
      </c>
      <c r="L94" s="12"/>
    </row>
    <row r="95" spans="1:12" x14ac:dyDescent="0.3">
      <c r="A95" s="1">
        <v>2020</v>
      </c>
      <c r="B95" s="11">
        <v>3</v>
      </c>
      <c r="C95" s="9" t="s">
        <v>8</v>
      </c>
      <c r="D95" s="1" t="s">
        <v>10</v>
      </c>
      <c r="E95" s="1" t="s">
        <v>15</v>
      </c>
      <c r="F95" s="6">
        <v>7243398</v>
      </c>
      <c r="G95" s="6">
        <v>527206</v>
      </c>
      <c r="H95" s="2"/>
      <c r="I95" s="2" t="b">
        <f t="shared" si="8"/>
        <v>0</v>
      </c>
      <c r="J95" s="2" t="b">
        <f t="shared" si="10"/>
        <v>1</v>
      </c>
      <c r="K95" s="2" t="str">
        <f t="shared" si="9"/>
        <v>Usual</v>
      </c>
      <c r="L95" s="12"/>
    </row>
    <row r="96" spans="1:12" x14ac:dyDescent="0.3">
      <c r="A96" s="1">
        <v>2020</v>
      </c>
      <c r="B96" s="11">
        <v>4</v>
      </c>
      <c r="C96" s="9" t="s">
        <v>9</v>
      </c>
      <c r="D96" s="1" t="s">
        <v>10</v>
      </c>
      <c r="E96" s="1" t="s">
        <v>25</v>
      </c>
      <c r="F96" s="6">
        <v>2879696</v>
      </c>
      <c r="G96" s="6">
        <v>723619</v>
      </c>
      <c r="H96" s="2"/>
      <c r="I96" s="2" t="b">
        <f t="shared" si="8"/>
        <v>0</v>
      </c>
      <c r="J96" s="2" t="b">
        <f t="shared" si="10"/>
        <v>1</v>
      </c>
      <c r="K96" s="2" t="str">
        <f t="shared" si="9"/>
        <v>Usual</v>
      </c>
      <c r="L96" s="12"/>
    </row>
    <row r="97" spans="1:12" x14ac:dyDescent="0.3">
      <c r="A97" s="1">
        <v>2020</v>
      </c>
      <c r="B97" s="11">
        <v>2</v>
      </c>
      <c r="C97" s="9" t="s">
        <v>9</v>
      </c>
      <c r="D97" s="1" t="s">
        <v>14</v>
      </c>
      <c r="E97" s="1" t="s">
        <v>16</v>
      </c>
      <c r="F97" s="6">
        <v>6091790</v>
      </c>
      <c r="G97" s="6">
        <v>160456</v>
      </c>
      <c r="H97" s="2"/>
      <c r="I97" s="2" t="b">
        <f t="shared" si="8"/>
        <v>0</v>
      </c>
      <c r="J97" s="2" t="b">
        <f t="shared" si="10"/>
        <v>1</v>
      </c>
      <c r="K97" s="2" t="str">
        <f t="shared" si="9"/>
        <v>Usual</v>
      </c>
      <c r="L97" s="12"/>
    </row>
    <row r="98" spans="1:12" x14ac:dyDescent="0.3">
      <c r="A98" s="1">
        <v>2020</v>
      </c>
      <c r="B98" s="11">
        <v>4</v>
      </c>
      <c r="C98" s="9" t="s">
        <v>7</v>
      </c>
      <c r="D98" s="1" t="s">
        <v>14</v>
      </c>
      <c r="E98" s="1" t="s">
        <v>16</v>
      </c>
      <c r="F98" s="6">
        <v>6289423</v>
      </c>
      <c r="G98" s="6">
        <v>739011</v>
      </c>
      <c r="H98" s="2"/>
      <c r="I98" s="2" t="b">
        <f t="shared" ref="I98:I129" si="11">AND(F98&lt;2000000,G98&gt;400000)</f>
        <v>0</v>
      </c>
      <c r="J98" s="2" t="b">
        <f t="shared" si="10"/>
        <v>1</v>
      </c>
      <c r="K98" s="2" t="str">
        <f t="shared" ref="K98:K129" si="12">IF(AND(F98&lt;2000000,G98&gt;400000),"Attention Req","Usual")</f>
        <v>Usual</v>
      </c>
      <c r="L98" s="12"/>
    </row>
    <row r="99" spans="1:12" x14ac:dyDescent="0.3">
      <c r="A99" s="1">
        <v>2020</v>
      </c>
      <c r="B99" s="11">
        <v>2</v>
      </c>
      <c r="C99" s="9" t="s">
        <v>8</v>
      </c>
      <c r="D99" s="1" t="s">
        <v>12</v>
      </c>
      <c r="E99" s="1" t="s">
        <v>24</v>
      </c>
      <c r="F99" s="6">
        <v>9396168</v>
      </c>
      <c r="G99" s="6">
        <v>707020</v>
      </c>
      <c r="H99" s="2"/>
      <c r="I99" s="2" t="b">
        <f t="shared" si="11"/>
        <v>0</v>
      </c>
      <c r="J99" s="2" t="b">
        <f t="shared" si="10"/>
        <v>1</v>
      </c>
      <c r="K99" s="2" t="str">
        <f t="shared" si="12"/>
        <v>Usual</v>
      </c>
      <c r="L99" s="12"/>
    </row>
    <row r="100" spans="1:12" x14ac:dyDescent="0.3">
      <c r="A100" s="1">
        <v>2020</v>
      </c>
      <c r="B100" s="11">
        <v>2</v>
      </c>
      <c r="C100" s="9" t="s">
        <v>6</v>
      </c>
      <c r="D100" s="1" t="s">
        <v>10</v>
      </c>
      <c r="E100" s="1" t="s">
        <v>15</v>
      </c>
      <c r="F100" s="5">
        <v>6547817</v>
      </c>
      <c r="G100" s="6">
        <v>724457</v>
      </c>
      <c r="H100" s="2"/>
      <c r="I100" s="2" t="b">
        <f t="shared" si="11"/>
        <v>0</v>
      </c>
      <c r="J100" s="2" t="b">
        <f t="shared" si="10"/>
        <v>1</v>
      </c>
      <c r="K100" s="2" t="str">
        <f t="shared" si="12"/>
        <v>Usual</v>
      </c>
      <c r="L100" s="12"/>
    </row>
    <row r="101" spans="1:12" x14ac:dyDescent="0.3">
      <c r="A101" s="1">
        <v>2020</v>
      </c>
      <c r="B101" s="11">
        <v>3</v>
      </c>
      <c r="C101" s="9" t="s">
        <v>8</v>
      </c>
      <c r="D101" s="1" t="s">
        <v>14</v>
      </c>
      <c r="E101" s="1" t="s">
        <v>16</v>
      </c>
      <c r="F101" s="5">
        <v>6117002</v>
      </c>
      <c r="G101" s="6">
        <v>512461</v>
      </c>
      <c r="H101" s="2"/>
      <c r="I101" s="2" t="b">
        <f t="shared" si="11"/>
        <v>0</v>
      </c>
      <c r="J101" s="2" t="b">
        <f t="shared" si="10"/>
        <v>1</v>
      </c>
      <c r="K101" s="2" t="str">
        <f t="shared" si="12"/>
        <v>Usual</v>
      </c>
      <c r="L101" s="12"/>
    </row>
    <row r="102" spans="1:12" x14ac:dyDescent="0.3">
      <c r="A102" s="1">
        <v>2020</v>
      </c>
      <c r="B102" s="11">
        <v>1</v>
      </c>
      <c r="C102" s="9" t="s">
        <v>6</v>
      </c>
      <c r="D102" s="1" t="s">
        <v>14</v>
      </c>
      <c r="E102" s="1" t="s">
        <v>27</v>
      </c>
      <c r="F102" s="5">
        <v>8834477</v>
      </c>
      <c r="G102" s="5">
        <v>306215</v>
      </c>
      <c r="H102" s="4"/>
      <c r="I102" s="2" t="b">
        <f t="shared" si="11"/>
        <v>0</v>
      </c>
      <c r="J102" s="2" t="b">
        <f t="shared" si="10"/>
        <v>1</v>
      </c>
      <c r="K102" s="2" t="str">
        <f t="shared" si="12"/>
        <v>Usual</v>
      </c>
      <c r="L102" s="12"/>
    </row>
    <row r="103" spans="1:12" x14ac:dyDescent="0.3">
      <c r="A103" s="1">
        <v>2020</v>
      </c>
      <c r="B103" s="11">
        <v>4</v>
      </c>
      <c r="C103" s="9" t="s">
        <v>8</v>
      </c>
      <c r="D103" s="1" t="s">
        <v>12</v>
      </c>
      <c r="E103" s="1" t="s">
        <v>24</v>
      </c>
      <c r="F103" s="5">
        <v>8574161</v>
      </c>
      <c r="G103" s="5">
        <v>58870</v>
      </c>
      <c r="H103" s="4"/>
      <c r="I103" s="2" t="b">
        <f t="shared" si="11"/>
        <v>0</v>
      </c>
      <c r="J103" s="2" t="b">
        <f t="shared" si="10"/>
        <v>1</v>
      </c>
      <c r="K103" s="2" t="str">
        <f t="shared" si="12"/>
        <v>Usual</v>
      </c>
      <c r="L103" s="12"/>
    </row>
    <row r="104" spans="1:12" x14ac:dyDescent="0.3">
      <c r="A104" s="1">
        <v>2020</v>
      </c>
      <c r="B104" s="11">
        <v>2</v>
      </c>
      <c r="C104" s="9" t="s">
        <v>8</v>
      </c>
      <c r="D104" s="1" t="s">
        <v>11</v>
      </c>
      <c r="E104" s="1" t="s">
        <v>13</v>
      </c>
      <c r="F104" s="5">
        <v>412882</v>
      </c>
      <c r="G104" s="5">
        <v>679165</v>
      </c>
      <c r="H104" s="4"/>
      <c r="I104" s="2" t="b">
        <f t="shared" si="11"/>
        <v>1</v>
      </c>
      <c r="J104" s="2" t="b">
        <f t="shared" si="10"/>
        <v>1</v>
      </c>
      <c r="K104" s="2" t="str">
        <f t="shared" si="12"/>
        <v>Attention Req</v>
      </c>
      <c r="L104" s="12"/>
    </row>
    <row r="105" spans="1:12" x14ac:dyDescent="0.3">
      <c r="A105" s="1">
        <v>2020</v>
      </c>
      <c r="B105" s="11">
        <v>3</v>
      </c>
      <c r="C105" s="9" t="s">
        <v>7</v>
      </c>
      <c r="D105" s="1" t="s">
        <v>14</v>
      </c>
      <c r="E105" s="1" t="s">
        <v>26</v>
      </c>
      <c r="F105" s="6">
        <v>2164294</v>
      </c>
      <c r="G105" s="5">
        <v>438045</v>
      </c>
      <c r="H105" s="4"/>
      <c r="I105" s="2" t="b">
        <f t="shared" si="11"/>
        <v>0</v>
      </c>
      <c r="J105" s="2" t="b">
        <f t="shared" si="10"/>
        <v>1</v>
      </c>
      <c r="K105" s="2" t="str">
        <f t="shared" si="12"/>
        <v>Usual</v>
      </c>
      <c r="L105" s="12"/>
    </row>
    <row r="106" spans="1:12" x14ac:dyDescent="0.3">
      <c r="A106" s="1">
        <v>2020</v>
      </c>
      <c r="B106" s="11">
        <v>4</v>
      </c>
      <c r="C106" s="9" t="s">
        <v>6</v>
      </c>
      <c r="D106" s="1" t="s">
        <v>10</v>
      </c>
      <c r="E106" s="1" t="s">
        <v>15</v>
      </c>
      <c r="F106" s="6">
        <v>8970131</v>
      </c>
      <c r="G106" s="6">
        <v>132656</v>
      </c>
      <c r="H106" s="3"/>
      <c r="I106" s="2" t="b">
        <f t="shared" si="11"/>
        <v>0</v>
      </c>
      <c r="J106" s="2" t="b">
        <f t="shared" si="10"/>
        <v>1</v>
      </c>
      <c r="K106" s="2" t="str">
        <f t="shared" si="12"/>
        <v>Usual</v>
      </c>
      <c r="L106" s="12"/>
    </row>
    <row r="107" spans="1:12" x14ac:dyDescent="0.3">
      <c r="A107" s="1">
        <v>2020</v>
      </c>
      <c r="B107" s="11">
        <v>2</v>
      </c>
      <c r="C107" s="9" t="s">
        <v>7</v>
      </c>
      <c r="D107" s="1" t="s">
        <v>10</v>
      </c>
      <c r="E107" s="1" t="s">
        <v>15</v>
      </c>
      <c r="F107" s="6">
        <v>5522749</v>
      </c>
      <c r="G107" s="6">
        <v>707948</v>
      </c>
      <c r="H107" s="3"/>
      <c r="I107" s="2" t="b">
        <f t="shared" si="11"/>
        <v>0</v>
      </c>
      <c r="J107" s="2" t="b">
        <f t="shared" si="10"/>
        <v>1</v>
      </c>
      <c r="K107" s="2" t="str">
        <f t="shared" si="12"/>
        <v>Usual</v>
      </c>
      <c r="L107" s="12"/>
    </row>
    <row r="108" spans="1:12" x14ac:dyDescent="0.3">
      <c r="A108" s="1">
        <v>2020</v>
      </c>
      <c r="B108" s="11">
        <v>4</v>
      </c>
      <c r="C108" s="9" t="s">
        <v>7</v>
      </c>
      <c r="D108" s="1" t="s">
        <v>10</v>
      </c>
      <c r="E108" s="1" t="s">
        <v>25</v>
      </c>
      <c r="F108" s="6">
        <v>8250075</v>
      </c>
      <c r="G108" s="6">
        <v>270792</v>
      </c>
      <c r="H108" s="3"/>
      <c r="I108" s="2" t="b">
        <f t="shared" si="11"/>
        <v>0</v>
      </c>
      <c r="J108" s="2" t="b">
        <f t="shared" si="10"/>
        <v>1</v>
      </c>
      <c r="K108" s="2" t="str">
        <f t="shared" si="12"/>
        <v>Usual</v>
      </c>
      <c r="L108" s="12"/>
    </row>
    <row r="109" spans="1:12" x14ac:dyDescent="0.3">
      <c r="A109" s="1">
        <v>2020</v>
      </c>
      <c r="B109" s="10">
        <v>4</v>
      </c>
      <c r="C109" s="9" t="s">
        <v>7</v>
      </c>
      <c r="D109" s="1" t="s">
        <v>10</v>
      </c>
      <c r="E109" s="1" t="s">
        <v>25</v>
      </c>
      <c r="F109" s="6">
        <v>7034397</v>
      </c>
      <c r="G109" s="6">
        <v>748214</v>
      </c>
      <c r="H109" s="3"/>
      <c r="I109" s="2" t="b">
        <f t="shared" si="11"/>
        <v>0</v>
      </c>
      <c r="J109" s="2" t="b">
        <f t="shared" si="10"/>
        <v>1</v>
      </c>
      <c r="K109" s="2" t="str">
        <f t="shared" si="12"/>
        <v>Usual</v>
      </c>
      <c r="L109" s="12"/>
    </row>
    <row r="110" spans="1:12" x14ac:dyDescent="0.3">
      <c r="A110" s="1">
        <v>2020</v>
      </c>
      <c r="B110" s="10">
        <v>2</v>
      </c>
      <c r="C110" s="9" t="s">
        <v>7</v>
      </c>
      <c r="D110" s="1" t="s">
        <v>14</v>
      </c>
      <c r="E110" s="1" t="s">
        <v>26</v>
      </c>
      <c r="F110" s="6">
        <v>873021</v>
      </c>
      <c r="G110" s="6">
        <v>448125</v>
      </c>
      <c r="H110" s="3"/>
      <c r="I110" s="2" t="b">
        <f t="shared" si="11"/>
        <v>1</v>
      </c>
      <c r="J110" s="2" t="b">
        <f t="shared" si="10"/>
        <v>1</v>
      </c>
      <c r="K110" s="2" t="str">
        <f t="shared" si="12"/>
        <v>Attention Req</v>
      </c>
      <c r="L110" s="12"/>
    </row>
    <row r="111" spans="1:12" x14ac:dyDescent="0.3">
      <c r="A111" s="1">
        <v>2020</v>
      </c>
      <c r="B111" s="10">
        <v>2</v>
      </c>
      <c r="C111" s="9" t="s">
        <v>7</v>
      </c>
      <c r="D111" s="1" t="s">
        <v>14</v>
      </c>
      <c r="E111" s="1" t="s">
        <v>26</v>
      </c>
      <c r="F111" s="6">
        <v>2277925</v>
      </c>
      <c r="G111" s="6">
        <v>123947</v>
      </c>
      <c r="H111" s="3"/>
      <c r="I111" s="2" t="b">
        <f t="shared" si="11"/>
        <v>0</v>
      </c>
      <c r="J111" s="2" t="b">
        <f t="shared" si="10"/>
        <v>1</v>
      </c>
      <c r="K111" s="2" t="str">
        <f t="shared" si="12"/>
        <v>Usual</v>
      </c>
      <c r="L111" s="12"/>
    </row>
    <row r="112" spans="1:12" x14ac:dyDescent="0.3">
      <c r="A112" s="1">
        <v>2020</v>
      </c>
      <c r="B112" s="10">
        <v>3</v>
      </c>
      <c r="C112" s="9" t="s">
        <v>9</v>
      </c>
      <c r="D112" s="1" t="s">
        <v>10</v>
      </c>
      <c r="E112" s="1" t="s">
        <v>25</v>
      </c>
      <c r="F112" s="6">
        <v>4782089</v>
      </c>
      <c r="G112" s="6">
        <v>675497</v>
      </c>
      <c r="H112" s="2"/>
      <c r="I112" s="2" t="b">
        <f t="shared" si="11"/>
        <v>0</v>
      </c>
      <c r="J112" s="2" t="b">
        <f t="shared" si="10"/>
        <v>1</v>
      </c>
      <c r="K112" s="2" t="str">
        <f t="shared" si="12"/>
        <v>Usual</v>
      </c>
      <c r="L112" s="12"/>
    </row>
    <row r="113" spans="1:12" x14ac:dyDescent="0.3">
      <c r="A113" s="1">
        <v>2020</v>
      </c>
      <c r="B113" s="10">
        <v>4</v>
      </c>
      <c r="C113" s="9" t="s">
        <v>9</v>
      </c>
      <c r="D113" s="1" t="s">
        <v>10</v>
      </c>
      <c r="E113" s="1" t="s">
        <v>25</v>
      </c>
      <c r="F113" s="6">
        <v>8534572</v>
      </c>
      <c r="G113" s="6">
        <v>92537</v>
      </c>
      <c r="H113" s="2"/>
      <c r="I113" s="2" t="b">
        <f t="shared" si="11"/>
        <v>0</v>
      </c>
      <c r="J113" s="2" t="b">
        <f t="shared" si="10"/>
        <v>1</v>
      </c>
      <c r="K113" s="2" t="str">
        <f t="shared" si="12"/>
        <v>Usual</v>
      </c>
      <c r="L113" s="12"/>
    </row>
    <row r="114" spans="1:12" x14ac:dyDescent="0.3">
      <c r="A114" s="1">
        <v>2020</v>
      </c>
      <c r="B114" s="10">
        <v>4</v>
      </c>
      <c r="C114" s="9" t="s">
        <v>9</v>
      </c>
      <c r="D114" s="1" t="s">
        <v>14</v>
      </c>
      <c r="E114" s="1" t="s">
        <v>16</v>
      </c>
      <c r="F114" s="6">
        <v>6785396</v>
      </c>
      <c r="G114" s="5">
        <v>125291</v>
      </c>
      <c r="H114" s="4"/>
      <c r="I114" s="2" t="b">
        <f t="shared" si="11"/>
        <v>0</v>
      </c>
      <c r="J114" s="2" t="b">
        <f t="shared" si="10"/>
        <v>1</v>
      </c>
      <c r="K114" s="2" t="str">
        <f t="shared" si="12"/>
        <v>Usual</v>
      </c>
      <c r="L114" s="12"/>
    </row>
    <row r="115" spans="1:12" x14ac:dyDescent="0.3">
      <c r="A115" s="1">
        <v>2020</v>
      </c>
      <c r="B115" s="10">
        <v>4</v>
      </c>
      <c r="C115" s="9" t="s">
        <v>6</v>
      </c>
      <c r="D115" s="1" t="s">
        <v>14</v>
      </c>
      <c r="E115" s="1" t="s">
        <v>27</v>
      </c>
      <c r="F115" s="6">
        <v>7065024</v>
      </c>
      <c r="G115" s="5">
        <v>281186</v>
      </c>
      <c r="H115" s="4"/>
      <c r="I115" s="2" t="b">
        <f t="shared" si="11"/>
        <v>0</v>
      </c>
      <c r="J115" s="2" t="b">
        <f t="shared" si="10"/>
        <v>1</v>
      </c>
      <c r="K115" s="2" t="str">
        <f t="shared" si="12"/>
        <v>Usual</v>
      </c>
      <c r="L115" s="12"/>
    </row>
    <row r="116" spans="1:12" x14ac:dyDescent="0.3">
      <c r="A116" s="1">
        <v>2020</v>
      </c>
      <c r="B116" s="10">
        <v>3</v>
      </c>
      <c r="C116" s="9" t="s">
        <v>6</v>
      </c>
      <c r="D116" s="1" t="s">
        <v>14</v>
      </c>
      <c r="E116" s="1" t="s">
        <v>16</v>
      </c>
      <c r="F116" s="6">
        <v>5087242</v>
      </c>
      <c r="G116" s="5">
        <v>326552</v>
      </c>
      <c r="H116" s="4"/>
      <c r="I116" s="2" t="b">
        <f t="shared" si="11"/>
        <v>0</v>
      </c>
      <c r="J116" s="2" t="b">
        <f t="shared" si="10"/>
        <v>1</v>
      </c>
      <c r="K116" s="2" t="str">
        <f t="shared" si="12"/>
        <v>Usual</v>
      </c>
      <c r="L116" s="12"/>
    </row>
    <row r="117" spans="1:12" x14ac:dyDescent="0.3">
      <c r="A117" s="1">
        <v>2020</v>
      </c>
      <c r="B117" s="10">
        <v>2</v>
      </c>
      <c r="C117" s="9" t="s">
        <v>8</v>
      </c>
      <c r="D117" s="1" t="s">
        <v>14</v>
      </c>
      <c r="E117" s="1" t="s">
        <v>26</v>
      </c>
      <c r="F117" s="6">
        <v>5854846</v>
      </c>
      <c r="G117" s="5">
        <v>101392</v>
      </c>
      <c r="H117" s="4"/>
      <c r="I117" s="2" t="b">
        <f t="shared" si="11"/>
        <v>0</v>
      </c>
      <c r="J117" s="2" t="b">
        <f t="shared" si="10"/>
        <v>1</v>
      </c>
      <c r="K117" s="2" t="str">
        <f t="shared" si="12"/>
        <v>Usual</v>
      </c>
      <c r="L117" s="12"/>
    </row>
    <row r="118" spans="1:12" x14ac:dyDescent="0.3">
      <c r="A118" s="1">
        <v>2020</v>
      </c>
      <c r="B118" s="11">
        <v>2</v>
      </c>
      <c r="C118" s="9" t="s">
        <v>9</v>
      </c>
      <c r="D118" s="1" t="s">
        <v>10</v>
      </c>
      <c r="E118" s="1" t="s">
        <v>15</v>
      </c>
      <c r="F118" s="6">
        <v>9011841</v>
      </c>
      <c r="G118" s="6">
        <v>429819</v>
      </c>
      <c r="H118" s="2"/>
      <c r="I118" s="2" t="b">
        <f t="shared" si="11"/>
        <v>0</v>
      </c>
      <c r="J118" s="2" t="b">
        <f t="shared" si="10"/>
        <v>1</v>
      </c>
      <c r="K118" s="2" t="str">
        <f t="shared" si="12"/>
        <v>Usual</v>
      </c>
      <c r="L118" s="12"/>
    </row>
    <row r="119" spans="1:12" x14ac:dyDescent="0.3">
      <c r="A119" s="1">
        <v>2020</v>
      </c>
      <c r="B119" s="11">
        <v>3</v>
      </c>
      <c r="C119" s="9" t="s">
        <v>9</v>
      </c>
      <c r="D119" s="1" t="s">
        <v>14</v>
      </c>
      <c r="E119" s="1" t="s">
        <v>27</v>
      </c>
      <c r="F119" s="5">
        <v>469914</v>
      </c>
      <c r="G119" s="6">
        <v>296541</v>
      </c>
      <c r="H119" s="3"/>
      <c r="I119" s="2" t="b">
        <f t="shared" si="11"/>
        <v>0</v>
      </c>
      <c r="J119" s="2" t="b">
        <f t="shared" si="10"/>
        <v>1</v>
      </c>
      <c r="K119" s="2" t="str">
        <f t="shared" si="12"/>
        <v>Usual</v>
      </c>
      <c r="L119" s="12"/>
    </row>
    <row r="120" spans="1:12" x14ac:dyDescent="0.3">
      <c r="A120" s="1">
        <v>2020</v>
      </c>
      <c r="B120" s="11">
        <v>2</v>
      </c>
      <c r="C120" s="9" t="s">
        <v>6</v>
      </c>
      <c r="D120" s="1" t="s">
        <v>14</v>
      </c>
      <c r="E120" s="1" t="s">
        <v>27</v>
      </c>
      <c r="F120" s="5">
        <v>5410912</v>
      </c>
      <c r="G120" s="6">
        <v>80143</v>
      </c>
      <c r="H120" s="3"/>
      <c r="I120" s="2" t="b">
        <f t="shared" si="11"/>
        <v>0</v>
      </c>
      <c r="J120" s="2" t="b">
        <f t="shared" si="10"/>
        <v>1</v>
      </c>
      <c r="K120" s="2" t="str">
        <f t="shared" si="12"/>
        <v>Usual</v>
      </c>
      <c r="L120" s="12"/>
    </row>
    <row r="121" spans="1:12" x14ac:dyDescent="0.3">
      <c r="A121" s="1">
        <v>2020</v>
      </c>
      <c r="B121" s="11">
        <v>4</v>
      </c>
      <c r="C121" s="9" t="s">
        <v>9</v>
      </c>
      <c r="D121" s="1" t="s">
        <v>12</v>
      </c>
      <c r="E121" s="1" t="s">
        <v>24</v>
      </c>
      <c r="F121" s="5">
        <v>3354456</v>
      </c>
      <c r="G121" s="6">
        <v>149896</v>
      </c>
      <c r="H121" s="3"/>
      <c r="I121" s="2" t="b">
        <f t="shared" si="11"/>
        <v>0</v>
      </c>
      <c r="J121" s="2" t="b">
        <f t="shared" si="10"/>
        <v>1</v>
      </c>
      <c r="K121" s="2" t="str">
        <f t="shared" si="12"/>
        <v>Usual</v>
      </c>
      <c r="L121" s="12"/>
    </row>
    <row r="122" spans="1:12" x14ac:dyDescent="0.3">
      <c r="A122" s="1">
        <v>2020</v>
      </c>
      <c r="B122" s="11">
        <v>2</v>
      </c>
      <c r="C122" s="9" t="s">
        <v>8</v>
      </c>
      <c r="D122" s="1" t="s">
        <v>10</v>
      </c>
      <c r="E122" s="1" t="s">
        <v>25</v>
      </c>
      <c r="F122" s="5">
        <v>9726192</v>
      </c>
      <c r="G122" s="6">
        <v>626859</v>
      </c>
      <c r="H122" s="3"/>
      <c r="I122" s="2" t="b">
        <f t="shared" si="11"/>
        <v>0</v>
      </c>
      <c r="J122" s="2" t="b">
        <f t="shared" si="10"/>
        <v>1</v>
      </c>
      <c r="K122" s="2" t="str">
        <f t="shared" si="12"/>
        <v>Usual</v>
      </c>
      <c r="L122" s="12"/>
    </row>
    <row r="123" spans="1:12" x14ac:dyDescent="0.3">
      <c r="A123" s="1">
        <v>2020</v>
      </c>
      <c r="B123" s="11">
        <v>1</v>
      </c>
      <c r="C123" s="9" t="s">
        <v>6</v>
      </c>
      <c r="D123" s="1" t="s">
        <v>10</v>
      </c>
      <c r="E123" s="1" t="s">
        <v>15</v>
      </c>
      <c r="F123" s="5">
        <v>7012511</v>
      </c>
      <c r="G123" s="6">
        <v>74401</v>
      </c>
      <c r="H123" s="3"/>
      <c r="I123" s="2" t="b">
        <f t="shared" si="11"/>
        <v>0</v>
      </c>
      <c r="J123" s="2" t="b">
        <f t="shared" si="10"/>
        <v>1</v>
      </c>
      <c r="K123" s="2" t="str">
        <f t="shared" si="12"/>
        <v>Usual</v>
      </c>
      <c r="L123" s="12"/>
    </row>
    <row r="124" spans="1:12" x14ac:dyDescent="0.3">
      <c r="A124" s="1">
        <v>2020</v>
      </c>
      <c r="B124" s="11">
        <v>3</v>
      </c>
      <c r="C124" s="9" t="s">
        <v>7</v>
      </c>
      <c r="D124" s="1" t="s">
        <v>14</v>
      </c>
      <c r="E124" s="1" t="s">
        <v>16</v>
      </c>
      <c r="F124" s="6">
        <v>4916999</v>
      </c>
      <c r="G124" s="6">
        <v>322504</v>
      </c>
      <c r="H124" s="3"/>
      <c r="I124" s="2" t="b">
        <f t="shared" si="11"/>
        <v>0</v>
      </c>
      <c r="J124" s="2" t="b">
        <f t="shared" si="10"/>
        <v>1</v>
      </c>
      <c r="K124" s="2" t="str">
        <f t="shared" si="12"/>
        <v>Usual</v>
      </c>
      <c r="L124" s="12"/>
    </row>
    <row r="125" spans="1:12" x14ac:dyDescent="0.3">
      <c r="A125" s="1">
        <v>2020</v>
      </c>
      <c r="B125" s="11">
        <v>3</v>
      </c>
      <c r="C125" s="9" t="s">
        <v>7</v>
      </c>
      <c r="D125" s="1" t="s">
        <v>12</v>
      </c>
      <c r="E125" s="1" t="s">
        <v>24</v>
      </c>
      <c r="F125" s="6">
        <v>2709653</v>
      </c>
      <c r="G125" s="5">
        <v>660483</v>
      </c>
      <c r="H125" s="4"/>
      <c r="I125" s="2" t="b">
        <f t="shared" si="11"/>
        <v>0</v>
      </c>
      <c r="J125" s="2" t="b">
        <f t="shared" si="10"/>
        <v>1</v>
      </c>
      <c r="K125" s="2" t="str">
        <f t="shared" si="12"/>
        <v>Usual</v>
      </c>
      <c r="L125" s="12"/>
    </row>
    <row r="126" spans="1:12" x14ac:dyDescent="0.3">
      <c r="A126" s="1">
        <v>2020</v>
      </c>
      <c r="B126" s="11">
        <v>2</v>
      </c>
      <c r="C126" s="9" t="s">
        <v>8</v>
      </c>
      <c r="D126" s="1" t="s">
        <v>12</v>
      </c>
      <c r="E126" s="1" t="s">
        <v>24</v>
      </c>
      <c r="F126" s="6">
        <v>5790596</v>
      </c>
      <c r="G126" s="5">
        <v>343017</v>
      </c>
      <c r="H126" s="4"/>
      <c r="I126" s="2" t="b">
        <f t="shared" si="11"/>
        <v>0</v>
      </c>
      <c r="J126" s="2" t="b">
        <f t="shared" si="10"/>
        <v>1</v>
      </c>
      <c r="K126" s="2" t="str">
        <f t="shared" si="12"/>
        <v>Usual</v>
      </c>
      <c r="L126" s="12"/>
    </row>
    <row r="127" spans="1:12" x14ac:dyDescent="0.3">
      <c r="A127" s="1">
        <v>2020</v>
      </c>
      <c r="B127" s="11">
        <v>1</v>
      </c>
      <c r="C127" s="9" t="s">
        <v>6</v>
      </c>
      <c r="D127" s="1" t="s">
        <v>12</v>
      </c>
      <c r="E127" s="1" t="s">
        <v>24</v>
      </c>
      <c r="F127" s="6">
        <v>3393768</v>
      </c>
      <c r="G127" s="5">
        <v>111426</v>
      </c>
      <c r="H127" s="4"/>
      <c r="I127" s="2" t="b">
        <f t="shared" si="11"/>
        <v>0</v>
      </c>
      <c r="J127" s="2" t="b">
        <f t="shared" si="10"/>
        <v>1</v>
      </c>
      <c r="K127" s="2" t="str">
        <f t="shared" si="12"/>
        <v>Usual</v>
      </c>
      <c r="L127" s="12"/>
    </row>
    <row r="128" spans="1:12" x14ac:dyDescent="0.3">
      <c r="A128" s="1">
        <v>2020</v>
      </c>
      <c r="B128" s="11">
        <v>2</v>
      </c>
      <c r="C128" s="9" t="s">
        <v>9</v>
      </c>
      <c r="D128" s="1" t="s">
        <v>10</v>
      </c>
      <c r="E128" s="1" t="s">
        <v>25</v>
      </c>
      <c r="F128" s="6">
        <v>566975</v>
      </c>
      <c r="G128" s="5">
        <v>72321</v>
      </c>
      <c r="H128" s="4"/>
      <c r="I128" s="2" t="b">
        <f t="shared" si="11"/>
        <v>0</v>
      </c>
      <c r="J128" s="2" t="b">
        <f t="shared" si="10"/>
        <v>1</v>
      </c>
      <c r="K128" s="2" t="str">
        <f t="shared" si="12"/>
        <v>Usual</v>
      </c>
      <c r="L128" s="12"/>
    </row>
    <row r="129" spans="1:12" x14ac:dyDescent="0.3">
      <c r="A129" s="1">
        <v>2020</v>
      </c>
      <c r="B129" s="11">
        <v>2</v>
      </c>
      <c r="C129" s="9" t="s">
        <v>8</v>
      </c>
      <c r="D129" s="1" t="s">
        <v>14</v>
      </c>
      <c r="E129" s="1" t="s">
        <v>16</v>
      </c>
      <c r="F129" s="6">
        <v>4699824</v>
      </c>
      <c r="G129" s="6">
        <v>443372</v>
      </c>
      <c r="H129" s="3"/>
      <c r="I129" s="2" t="b">
        <f t="shared" si="11"/>
        <v>0</v>
      </c>
      <c r="J129" s="2" t="b">
        <f t="shared" si="10"/>
        <v>1</v>
      </c>
      <c r="K129" s="2" t="str">
        <f t="shared" si="12"/>
        <v>Usual</v>
      </c>
      <c r="L129" s="12"/>
    </row>
    <row r="130" spans="1:12" x14ac:dyDescent="0.3">
      <c r="A130" s="1">
        <v>2020</v>
      </c>
      <c r="B130" s="11">
        <v>4</v>
      </c>
      <c r="C130" s="9" t="s">
        <v>7</v>
      </c>
      <c r="D130" s="1" t="s">
        <v>10</v>
      </c>
      <c r="E130" s="1" t="s">
        <v>25</v>
      </c>
      <c r="F130" s="6">
        <v>4570911</v>
      </c>
      <c r="G130" s="6">
        <v>614411</v>
      </c>
      <c r="H130" s="2"/>
      <c r="I130" s="2" t="b">
        <f t="shared" ref="I130:I161" si="13">AND(F130&lt;2000000,G130&gt;400000)</f>
        <v>0</v>
      </c>
      <c r="J130" s="2" t="b">
        <f t="shared" si="10"/>
        <v>1</v>
      </c>
      <c r="K130" s="2" t="str">
        <f t="shared" ref="K130:K161" si="14">IF(AND(F130&lt;2000000,G130&gt;400000),"Attention Req","Usual")</f>
        <v>Usual</v>
      </c>
      <c r="L130" s="12"/>
    </row>
    <row r="131" spans="1:12" x14ac:dyDescent="0.3">
      <c r="A131" s="1">
        <v>2020</v>
      </c>
      <c r="B131" s="11">
        <v>2</v>
      </c>
      <c r="C131" s="9" t="s">
        <v>8</v>
      </c>
      <c r="D131" s="1" t="s">
        <v>14</v>
      </c>
      <c r="E131" s="1" t="s">
        <v>26</v>
      </c>
      <c r="F131" s="6">
        <v>5689138</v>
      </c>
      <c r="G131" s="6">
        <v>150065</v>
      </c>
      <c r="H131" s="2"/>
      <c r="I131" s="2" t="b">
        <f t="shared" si="13"/>
        <v>0</v>
      </c>
      <c r="J131" s="2" t="b">
        <f t="shared" ref="J131:J194" si="15">OR(G131&lt;2000000,F131&gt;400000)</f>
        <v>1</v>
      </c>
      <c r="K131" s="2" t="str">
        <f t="shared" si="14"/>
        <v>Usual</v>
      </c>
      <c r="L131" s="12"/>
    </row>
    <row r="132" spans="1:12" x14ac:dyDescent="0.3">
      <c r="A132" s="1">
        <v>2020</v>
      </c>
      <c r="B132" s="11">
        <v>2</v>
      </c>
      <c r="C132" s="9" t="s">
        <v>7</v>
      </c>
      <c r="D132" s="1" t="s">
        <v>14</v>
      </c>
      <c r="E132" s="1" t="s">
        <v>27</v>
      </c>
      <c r="F132" s="6">
        <v>4306637</v>
      </c>
      <c r="G132" s="6">
        <v>379491</v>
      </c>
      <c r="H132" s="2"/>
      <c r="I132" s="2" t="b">
        <f t="shared" si="13"/>
        <v>0</v>
      </c>
      <c r="J132" s="2" t="b">
        <f t="shared" si="15"/>
        <v>1</v>
      </c>
      <c r="K132" s="2" t="str">
        <f t="shared" si="14"/>
        <v>Usual</v>
      </c>
      <c r="L132" s="12"/>
    </row>
    <row r="133" spans="1:12" x14ac:dyDescent="0.3">
      <c r="A133" s="1">
        <v>2020</v>
      </c>
      <c r="B133" s="10">
        <v>4</v>
      </c>
      <c r="C133" s="9" t="s">
        <v>9</v>
      </c>
      <c r="D133" s="1" t="s">
        <v>14</v>
      </c>
      <c r="E133" s="1" t="s">
        <v>26</v>
      </c>
      <c r="F133" s="6">
        <v>6620673</v>
      </c>
      <c r="G133" s="6">
        <v>220949</v>
      </c>
      <c r="H133" s="2"/>
      <c r="I133" s="2" t="b">
        <f t="shared" si="13"/>
        <v>0</v>
      </c>
      <c r="J133" s="2" t="b">
        <f t="shared" si="15"/>
        <v>1</v>
      </c>
      <c r="K133" s="2" t="str">
        <f t="shared" si="14"/>
        <v>Usual</v>
      </c>
      <c r="L133" s="12"/>
    </row>
    <row r="134" spans="1:12" x14ac:dyDescent="0.3">
      <c r="A134" s="1">
        <v>2020</v>
      </c>
      <c r="B134" s="10">
        <v>2</v>
      </c>
      <c r="C134" s="9" t="s">
        <v>8</v>
      </c>
      <c r="D134" s="1" t="s">
        <v>11</v>
      </c>
      <c r="E134" s="1" t="s">
        <v>13</v>
      </c>
      <c r="F134" s="6">
        <v>8775405</v>
      </c>
      <c r="G134" s="6">
        <v>60932</v>
      </c>
      <c r="H134" s="2"/>
      <c r="I134" s="2" t="b">
        <f t="shared" si="13"/>
        <v>0</v>
      </c>
      <c r="J134" s="2" t="b">
        <f t="shared" si="15"/>
        <v>1</v>
      </c>
      <c r="K134" s="2" t="str">
        <f t="shared" si="14"/>
        <v>Usual</v>
      </c>
      <c r="L134" s="12"/>
    </row>
    <row r="135" spans="1:12" x14ac:dyDescent="0.3">
      <c r="A135" s="1">
        <v>2020</v>
      </c>
      <c r="B135" s="10">
        <v>3</v>
      </c>
      <c r="C135" s="9" t="s">
        <v>6</v>
      </c>
      <c r="D135" s="1" t="s">
        <v>14</v>
      </c>
      <c r="E135" s="1" t="s">
        <v>16</v>
      </c>
      <c r="F135" s="5">
        <v>9946989</v>
      </c>
      <c r="G135" s="6">
        <v>564009</v>
      </c>
      <c r="H135" s="2"/>
      <c r="I135" s="2" t="b">
        <f t="shared" si="13"/>
        <v>0</v>
      </c>
      <c r="J135" s="2" t="b">
        <f t="shared" si="15"/>
        <v>1</v>
      </c>
      <c r="K135" s="2" t="str">
        <f t="shared" si="14"/>
        <v>Usual</v>
      </c>
      <c r="L135" s="12"/>
    </row>
    <row r="136" spans="1:12" x14ac:dyDescent="0.3">
      <c r="A136" s="1">
        <v>2020</v>
      </c>
      <c r="B136" s="10">
        <v>1</v>
      </c>
      <c r="C136" s="9" t="s">
        <v>8</v>
      </c>
      <c r="D136" s="1" t="s">
        <v>14</v>
      </c>
      <c r="E136" s="1" t="s">
        <v>27</v>
      </c>
      <c r="F136" s="5">
        <v>9525237</v>
      </c>
      <c r="G136" s="6">
        <v>609289</v>
      </c>
      <c r="H136" s="2"/>
      <c r="I136" s="2" t="b">
        <f t="shared" si="13"/>
        <v>0</v>
      </c>
      <c r="J136" s="2" t="b">
        <f t="shared" si="15"/>
        <v>1</v>
      </c>
      <c r="K136" s="2" t="str">
        <f t="shared" si="14"/>
        <v>Usual</v>
      </c>
      <c r="L136" s="12"/>
    </row>
    <row r="137" spans="1:12" x14ac:dyDescent="0.3">
      <c r="A137" s="1">
        <v>2020</v>
      </c>
      <c r="B137" s="10">
        <v>2</v>
      </c>
      <c r="C137" s="9" t="s">
        <v>9</v>
      </c>
      <c r="D137" s="1" t="s">
        <v>11</v>
      </c>
      <c r="E137" s="1" t="s">
        <v>13</v>
      </c>
      <c r="F137" s="5">
        <v>6410906</v>
      </c>
      <c r="G137" s="5">
        <v>430278</v>
      </c>
      <c r="H137" s="4"/>
      <c r="I137" s="2" t="b">
        <f t="shared" si="13"/>
        <v>0</v>
      </c>
      <c r="J137" s="2" t="b">
        <f t="shared" si="15"/>
        <v>1</v>
      </c>
      <c r="K137" s="2" t="str">
        <f t="shared" si="14"/>
        <v>Usual</v>
      </c>
      <c r="L137" s="12"/>
    </row>
    <row r="138" spans="1:12" x14ac:dyDescent="0.3">
      <c r="A138" s="1">
        <v>2020</v>
      </c>
      <c r="B138" s="10">
        <v>3</v>
      </c>
      <c r="C138" s="9" t="s">
        <v>9</v>
      </c>
      <c r="D138" s="1" t="s">
        <v>12</v>
      </c>
      <c r="E138" s="1" t="s">
        <v>24</v>
      </c>
      <c r="F138" s="5">
        <v>2724869</v>
      </c>
      <c r="G138" s="5">
        <v>93744</v>
      </c>
      <c r="H138" s="4"/>
      <c r="I138" s="2" t="b">
        <f t="shared" si="13"/>
        <v>0</v>
      </c>
      <c r="J138" s="2" t="b">
        <f t="shared" si="15"/>
        <v>1</v>
      </c>
      <c r="K138" s="2" t="str">
        <f t="shared" si="14"/>
        <v>Usual</v>
      </c>
      <c r="L138" s="12"/>
    </row>
    <row r="139" spans="1:12" x14ac:dyDescent="0.3">
      <c r="A139" s="1">
        <v>2020</v>
      </c>
      <c r="B139" s="10">
        <v>2</v>
      </c>
      <c r="C139" s="9" t="s">
        <v>8</v>
      </c>
      <c r="D139" s="1" t="s">
        <v>10</v>
      </c>
      <c r="E139" s="1" t="s">
        <v>15</v>
      </c>
      <c r="F139" s="5">
        <v>1871463</v>
      </c>
      <c r="G139" s="5">
        <v>489893</v>
      </c>
      <c r="H139" s="4"/>
      <c r="I139" s="2" t="b">
        <f t="shared" si="13"/>
        <v>1</v>
      </c>
      <c r="J139" s="2" t="b">
        <f t="shared" si="15"/>
        <v>1</v>
      </c>
      <c r="K139" s="2" t="str">
        <f t="shared" si="14"/>
        <v>Attention Req</v>
      </c>
      <c r="L139" s="12"/>
    </row>
    <row r="140" spans="1:12" x14ac:dyDescent="0.3">
      <c r="A140" s="1">
        <v>2020</v>
      </c>
      <c r="B140" s="10">
        <v>2</v>
      </c>
      <c r="C140" s="9" t="s">
        <v>8</v>
      </c>
      <c r="D140" s="1" t="s">
        <v>12</v>
      </c>
      <c r="E140" s="1" t="s">
        <v>24</v>
      </c>
      <c r="F140" s="6">
        <v>9008121</v>
      </c>
      <c r="G140" s="5">
        <v>19532</v>
      </c>
      <c r="H140" s="4"/>
      <c r="I140" s="2" t="b">
        <f t="shared" si="13"/>
        <v>0</v>
      </c>
      <c r="J140" s="2" t="b">
        <f t="shared" si="15"/>
        <v>1</v>
      </c>
      <c r="K140" s="2" t="str">
        <f t="shared" si="14"/>
        <v>Usual</v>
      </c>
      <c r="L140" s="12"/>
    </row>
    <row r="141" spans="1:12" x14ac:dyDescent="0.3">
      <c r="A141" s="1">
        <v>2020</v>
      </c>
      <c r="B141" s="10">
        <v>1</v>
      </c>
      <c r="C141" s="9" t="s">
        <v>9</v>
      </c>
      <c r="D141" s="1" t="s">
        <v>10</v>
      </c>
      <c r="E141" s="1" t="s">
        <v>15</v>
      </c>
      <c r="F141" s="6">
        <v>3648861</v>
      </c>
      <c r="G141" s="6">
        <v>455803</v>
      </c>
      <c r="H141" s="3"/>
      <c r="I141" s="2" t="b">
        <f t="shared" si="13"/>
        <v>0</v>
      </c>
      <c r="J141" s="2" t="b">
        <f t="shared" si="15"/>
        <v>1</v>
      </c>
      <c r="K141" s="2" t="str">
        <f t="shared" si="14"/>
        <v>Usual</v>
      </c>
      <c r="L141" s="12"/>
    </row>
    <row r="142" spans="1:12" x14ac:dyDescent="0.3">
      <c r="A142" s="1">
        <v>2020</v>
      </c>
      <c r="B142" s="11">
        <v>4</v>
      </c>
      <c r="C142" s="9" t="s">
        <v>9</v>
      </c>
      <c r="D142" s="1" t="s">
        <v>11</v>
      </c>
      <c r="E142" s="1" t="s">
        <v>13</v>
      </c>
      <c r="F142" s="6">
        <v>1006544</v>
      </c>
      <c r="G142" s="6">
        <v>114543</v>
      </c>
      <c r="H142" s="3"/>
      <c r="I142" s="2" t="b">
        <f t="shared" si="13"/>
        <v>0</v>
      </c>
      <c r="J142" s="2" t="b">
        <f t="shared" si="15"/>
        <v>1</v>
      </c>
      <c r="K142" s="2" t="str">
        <f t="shared" si="14"/>
        <v>Usual</v>
      </c>
      <c r="L142" s="12"/>
    </row>
    <row r="143" spans="1:12" x14ac:dyDescent="0.3">
      <c r="A143" s="1">
        <v>2020</v>
      </c>
      <c r="B143" s="11">
        <v>1</v>
      </c>
      <c r="C143" s="9" t="s">
        <v>7</v>
      </c>
      <c r="D143" s="1" t="s">
        <v>12</v>
      </c>
      <c r="E143" s="1" t="s">
        <v>24</v>
      </c>
      <c r="F143" s="6">
        <v>5677862</v>
      </c>
      <c r="G143" s="6">
        <v>446561</v>
      </c>
      <c r="H143" s="3"/>
      <c r="I143" s="2" t="b">
        <f t="shared" si="13"/>
        <v>0</v>
      </c>
      <c r="J143" s="2" t="b">
        <f t="shared" si="15"/>
        <v>1</v>
      </c>
      <c r="K143" s="2" t="str">
        <f t="shared" si="14"/>
        <v>Usual</v>
      </c>
      <c r="L143" s="12"/>
    </row>
    <row r="144" spans="1:12" x14ac:dyDescent="0.3">
      <c r="A144" s="1">
        <v>2020</v>
      </c>
      <c r="B144" s="11">
        <v>2</v>
      </c>
      <c r="C144" s="9" t="s">
        <v>7</v>
      </c>
      <c r="D144" s="1" t="s">
        <v>14</v>
      </c>
      <c r="E144" s="1" t="s">
        <v>27</v>
      </c>
      <c r="F144" s="6">
        <v>6919103</v>
      </c>
      <c r="G144" s="6">
        <v>520781</v>
      </c>
      <c r="H144" s="3"/>
      <c r="I144" s="2" t="b">
        <f t="shared" si="13"/>
        <v>0</v>
      </c>
      <c r="J144" s="2" t="b">
        <f t="shared" si="15"/>
        <v>1</v>
      </c>
      <c r="K144" s="2" t="str">
        <f t="shared" si="14"/>
        <v>Usual</v>
      </c>
      <c r="L144" s="12"/>
    </row>
    <row r="145" spans="1:12" x14ac:dyDescent="0.3">
      <c r="A145" s="1">
        <v>2020</v>
      </c>
      <c r="B145" s="11">
        <v>4</v>
      </c>
      <c r="C145" s="9" t="s">
        <v>6</v>
      </c>
      <c r="D145" s="1" t="s">
        <v>10</v>
      </c>
      <c r="E145" s="1" t="s">
        <v>15</v>
      </c>
      <c r="F145" s="6">
        <v>9175722</v>
      </c>
      <c r="G145" s="6">
        <v>196841</v>
      </c>
      <c r="H145" s="3"/>
      <c r="I145" s="2" t="b">
        <f t="shared" si="13"/>
        <v>0</v>
      </c>
      <c r="J145" s="2" t="b">
        <f t="shared" si="15"/>
        <v>1</v>
      </c>
      <c r="K145" s="2" t="str">
        <f t="shared" si="14"/>
        <v>Usual</v>
      </c>
      <c r="L145" s="12"/>
    </row>
    <row r="146" spans="1:12" x14ac:dyDescent="0.3">
      <c r="A146" s="1">
        <v>2020</v>
      </c>
      <c r="B146" s="11">
        <v>4</v>
      </c>
      <c r="C146" s="9" t="s">
        <v>7</v>
      </c>
      <c r="D146" s="1" t="s">
        <v>11</v>
      </c>
      <c r="E146" s="1" t="s">
        <v>13</v>
      </c>
      <c r="F146" s="6">
        <v>9995131</v>
      </c>
      <c r="G146" s="6">
        <v>734974</v>
      </c>
      <c r="H146" s="3"/>
      <c r="I146" s="2" t="b">
        <f t="shared" si="13"/>
        <v>0</v>
      </c>
      <c r="J146" s="2" t="b">
        <f t="shared" si="15"/>
        <v>1</v>
      </c>
      <c r="K146" s="2" t="str">
        <f t="shared" si="14"/>
        <v>Usual</v>
      </c>
      <c r="L146" s="12"/>
    </row>
    <row r="147" spans="1:12" x14ac:dyDescent="0.3">
      <c r="A147" s="1">
        <v>2020</v>
      </c>
      <c r="B147" s="11">
        <v>2</v>
      </c>
      <c r="C147" s="9" t="s">
        <v>9</v>
      </c>
      <c r="D147" s="1" t="s">
        <v>11</v>
      </c>
      <c r="E147" s="1" t="s">
        <v>13</v>
      </c>
      <c r="F147" s="6">
        <v>903651</v>
      </c>
      <c r="G147" s="6">
        <v>620975</v>
      </c>
      <c r="H147" s="3"/>
      <c r="I147" s="2" t="b">
        <f t="shared" si="13"/>
        <v>1</v>
      </c>
      <c r="J147" s="2" t="b">
        <f t="shared" si="15"/>
        <v>1</v>
      </c>
      <c r="K147" s="2" t="str">
        <f t="shared" si="14"/>
        <v>Attention Req</v>
      </c>
      <c r="L147" s="12"/>
    </row>
    <row r="148" spans="1:12" x14ac:dyDescent="0.3">
      <c r="A148" s="1">
        <v>2020</v>
      </c>
      <c r="B148" s="11">
        <v>1</v>
      </c>
      <c r="C148" s="9" t="s">
        <v>9</v>
      </c>
      <c r="D148" s="1" t="s">
        <v>14</v>
      </c>
      <c r="E148" s="1" t="s">
        <v>16</v>
      </c>
      <c r="F148" s="6">
        <v>3743664</v>
      </c>
      <c r="G148" s="5">
        <v>624862</v>
      </c>
      <c r="H148" s="4"/>
      <c r="I148" s="2" t="b">
        <f t="shared" si="13"/>
        <v>0</v>
      </c>
      <c r="J148" s="2" t="b">
        <f t="shared" si="15"/>
        <v>1</v>
      </c>
      <c r="K148" s="2" t="str">
        <f t="shared" si="14"/>
        <v>Usual</v>
      </c>
      <c r="L148" s="12"/>
    </row>
    <row r="149" spans="1:12" x14ac:dyDescent="0.3">
      <c r="A149" s="1">
        <v>2020</v>
      </c>
      <c r="B149" s="11">
        <v>3</v>
      </c>
      <c r="C149" s="9" t="s">
        <v>7</v>
      </c>
      <c r="D149" s="1" t="s">
        <v>11</v>
      </c>
      <c r="E149" s="1" t="s">
        <v>13</v>
      </c>
      <c r="F149" s="6">
        <v>1081038</v>
      </c>
      <c r="G149" s="5">
        <v>502449</v>
      </c>
      <c r="H149" s="4"/>
      <c r="I149" s="2" t="b">
        <f t="shared" si="13"/>
        <v>1</v>
      </c>
      <c r="J149" s="2" t="b">
        <f t="shared" si="15"/>
        <v>1</v>
      </c>
      <c r="K149" s="2" t="str">
        <f t="shared" si="14"/>
        <v>Attention Req</v>
      </c>
      <c r="L149" s="12"/>
    </row>
    <row r="150" spans="1:12" x14ac:dyDescent="0.3">
      <c r="A150" s="1">
        <v>2020</v>
      </c>
      <c r="B150" s="11">
        <v>4</v>
      </c>
      <c r="C150" s="9" t="s">
        <v>6</v>
      </c>
      <c r="D150" s="1" t="s">
        <v>14</v>
      </c>
      <c r="E150" s="1" t="s">
        <v>27</v>
      </c>
      <c r="F150" s="6">
        <v>8910218</v>
      </c>
      <c r="G150" s="5">
        <v>622713</v>
      </c>
      <c r="H150" s="4"/>
      <c r="I150" s="2" t="b">
        <f t="shared" si="13"/>
        <v>0</v>
      </c>
      <c r="J150" s="2" t="b">
        <f t="shared" si="15"/>
        <v>1</v>
      </c>
      <c r="K150" s="2" t="str">
        <f t="shared" si="14"/>
        <v>Usual</v>
      </c>
      <c r="L150" s="12"/>
    </row>
    <row r="151" spans="1:12" x14ac:dyDescent="0.3">
      <c r="A151" s="1">
        <v>2020</v>
      </c>
      <c r="B151" s="11">
        <v>3</v>
      </c>
      <c r="C151" s="9" t="s">
        <v>9</v>
      </c>
      <c r="D151" s="1" t="s">
        <v>14</v>
      </c>
      <c r="E151" s="1" t="s">
        <v>27</v>
      </c>
      <c r="F151" s="6">
        <v>1439841</v>
      </c>
      <c r="G151" s="5">
        <v>252069</v>
      </c>
      <c r="H151" s="4"/>
      <c r="I151" s="2" t="b">
        <f t="shared" si="13"/>
        <v>0</v>
      </c>
      <c r="J151" s="2" t="b">
        <f t="shared" si="15"/>
        <v>1</v>
      </c>
      <c r="K151" s="2" t="str">
        <f t="shared" si="14"/>
        <v>Usual</v>
      </c>
      <c r="L151" s="12"/>
    </row>
    <row r="152" spans="1:12" x14ac:dyDescent="0.3">
      <c r="A152" s="1">
        <v>2020</v>
      </c>
      <c r="B152" s="11">
        <v>4</v>
      </c>
      <c r="C152" s="9" t="s">
        <v>6</v>
      </c>
      <c r="D152" s="1" t="s">
        <v>11</v>
      </c>
      <c r="E152" s="1" t="s">
        <v>13</v>
      </c>
      <c r="F152" s="6">
        <v>3938853</v>
      </c>
      <c r="G152" s="6">
        <v>674587</v>
      </c>
      <c r="H152" s="3"/>
      <c r="I152" s="2" t="b">
        <f t="shared" si="13"/>
        <v>0</v>
      </c>
      <c r="J152" s="2" t="b">
        <f t="shared" si="15"/>
        <v>1</v>
      </c>
      <c r="K152" s="2" t="str">
        <f t="shared" si="14"/>
        <v>Usual</v>
      </c>
      <c r="L152" s="12"/>
    </row>
    <row r="153" spans="1:12" x14ac:dyDescent="0.3">
      <c r="A153" s="1">
        <v>2020</v>
      </c>
      <c r="B153" s="11">
        <v>2</v>
      </c>
      <c r="C153" s="9" t="s">
        <v>7</v>
      </c>
      <c r="D153" s="1" t="s">
        <v>10</v>
      </c>
      <c r="E153" s="1" t="s">
        <v>15</v>
      </c>
      <c r="F153" s="6">
        <v>9567285</v>
      </c>
      <c r="G153" s="6">
        <v>147438</v>
      </c>
      <c r="H153" s="3"/>
      <c r="I153" s="2" t="b">
        <f t="shared" si="13"/>
        <v>0</v>
      </c>
      <c r="J153" s="2" t="b">
        <f t="shared" si="15"/>
        <v>1</v>
      </c>
      <c r="K153" s="2" t="str">
        <f t="shared" si="14"/>
        <v>Usual</v>
      </c>
      <c r="L153" s="12"/>
    </row>
    <row r="154" spans="1:12" x14ac:dyDescent="0.3">
      <c r="A154" s="1">
        <v>2020</v>
      </c>
      <c r="B154" s="11">
        <v>3</v>
      </c>
      <c r="C154" s="9" t="s">
        <v>7</v>
      </c>
      <c r="D154" s="1" t="s">
        <v>10</v>
      </c>
      <c r="E154" s="1" t="s">
        <v>15</v>
      </c>
      <c r="F154" s="6">
        <v>3060915</v>
      </c>
      <c r="G154" s="6">
        <v>289840</v>
      </c>
      <c r="H154" s="2"/>
      <c r="I154" s="2" t="b">
        <f t="shared" si="13"/>
        <v>0</v>
      </c>
      <c r="J154" s="2" t="b">
        <f t="shared" si="15"/>
        <v>1</v>
      </c>
      <c r="K154" s="2" t="str">
        <f t="shared" si="14"/>
        <v>Usual</v>
      </c>
      <c r="L154" s="12"/>
    </row>
    <row r="155" spans="1:12" x14ac:dyDescent="0.3">
      <c r="A155" s="1">
        <v>2020</v>
      </c>
      <c r="B155" s="11">
        <v>1</v>
      </c>
      <c r="C155" s="9" t="s">
        <v>9</v>
      </c>
      <c r="D155" s="1" t="s">
        <v>10</v>
      </c>
      <c r="E155" s="1" t="s">
        <v>25</v>
      </c>
      <c r="F155" s="6">
        <v>6485816</v>
      </c>
      <c r="G155" s="6">
        <v>503150</v>
      </c>
      <c r="H155" s="2"/>
      <c r="I155" s="2" t="b">
        <f t="shared" si="13"/>
        <v>0</v>
      </c>
      <c r="J155" s="2" t="b">
        <f t="shared" si="15"/>
        <v>1</v>
      </c>
      <c r="K155" s="2" t="str">
        <f t="shared" si="14"/>
        <v>Usual</v>
      </c>
      <c r="L155" s="12"/>
    </row>
    <row r="156" spans="1:12" x14ac:dyDescent="0.3">
      <c r="A156" s="1">
        <v>2020</v>
      </c>
      <c r="B156" s="11">
        <v>1</v>
      </c>
      <c r="C156" s="9" t="s">
        <v>6</v>
      </c>
      <c r="D156" s="1" t="s">
        <v>14</v>
      </c>
      <c r="E156" s="1" t="s">
        <v>16</v>
      </c>
      <c r="F156" s="5">
        <v>1498263</v>
      </c>
      <c r="G156" s="6">
        <v>250084</v>
      </c>
      <c r="H156" s="2"/>
      <c r="I156" s="2" t="b">
        <f t="shared" si="13"/>
        <v>0</v>
      </c>
      <c r="J156" s="2" t="b">
        <f t="shared" si="15"/>
        <v>1</v>
      </c>
      <c r="K156" s="2" t="str">
        <f t="shared" si="14"/>
        <v>Usual</v>
      </c>
      <c r="L156" s="12"/>
    </row>
    <row r="157" spans="1:12" x14ac:dyDescent="0.3">
      <c r="A157" s="1">
        <v>2020</v>
      </c>
      <c r="B157" s="11">
        <v>2</v>
      </c>
      <c r="C157" s="9" t="s">
        <v>9</v>
      </c>
      <c r="D157" s="1" t="s">
        <v>11</v>
      </c>
      <c r="E157" s="1" t="s">
        <v>13</v>
      </c>
      <c r="F157" s="5">
        <v>507661</v>
      </c>
      <c r="G157" s="6">
        <v>69325</v>
      </c>
      <c r="H157" s="2"/>
      <c r="I157" s="2" t="b">
        <f t="shared" si="13"/>
        <v>0</v>
      </c>
      <c r="J157" s="2" t="b">
        <f t="shared" si="15"/>
        <v>1</v>
      </c>
      <c r="K157" s="2" t="str">
        <f t="shared" si="14"/>
        <v>Usual</v>
      </c>
      <c r="L157" s="12"/>
    </row>
    <row r="158" spans="1:12" x14ac:dyDescent="0.3">
      <c r="A158" s="1">
        <v>2020</v>
      </c>
      <c r="B158" s="11">
        <v>1</v>
      </c>
      <c r="C158" s="9" t="s">
        <v>7</v>
      </c>
      <c r="D158" s="1" t="s">
        <v>10</v>
      </c>
      <c r="E158" s="1" t="s">
        <v>15</v>
      </c>
      <c r="F158" s="5">
        <v>1613262</v>
      </c>
      <c r="G158" s="5">
        <v>347084</v>
      </c>
      <c r="H158" s="4"/>
      <c r="I158" s="2" t="b">
        <f t="shared" si="13"/>
        <v>0</v>
      </c>
      <c r="J158" s="2" t="b">
        <f t="shared" si="15"/>
        <v>1</v>
      </c>
      <c r="K158" s="2" t="str">
        <f t="shared" si="14"/>
        <v>Usual</v>
      </c>
      <c r="L158" s="12"/>
    </row>
    <row r="159" spans="1:12" x14ac:dyDescent="0.3">
      <c r="A159" s="1">
        <v>2020</v>
      </c>
      <c r="B159" s="11">
        <v>3</v>
      </c>
      <c r="C159" s="9" t="s">
        <v>9</v>
      </c>
      <c r="D159" s="1" t="s">
        <v>12</v>
      </c>
      <c r="E159" s="1" t="s">
        <v>24</v>
      </c>
      <c r="F159" s="5">
        <v>9182288</v>
      </c>
      <c r="G159" s="5">
        <v>658612</v>
      </c>
      <c r="H159" s="4"/>
      <c r="I159" s="2" t="b">
        <f t="shared" si="13"/>
        <v>0</v>
      </c>
      <c r="J159" s="2" t="b">
        <f t="shared" si="15"/>
        <v>1</v>
      </c>
      <c r="K159" s="2" t="str">
        <f t="shared" si="14"/>
        <v>Usual</v>
      </c>
      <c r="L159" s="12"/>
    </row>
    <row r="160" spans="1:12" x14ac:dyDescent="0.3">
      <c r="A160" s="1">
        <v>2020</v>
      </c>
      <c r="B160" s="10">
        <v>4</v>
      </c>
      <c r="C160" s="9" t="s">
        <v>6</v>
      </c>
      <c r="D160" s="1" t="s">
        <v>14</v>
      </c>
      <c r="E160" s="1" t="s">
        <v>27</v>
      </c>
      <c r="F160" s="5">
        <v>4390974</v>
      </c>
      <c r="G160" s="5">
        <v>558770</v>
      </c>
      <c r="H160" s="4"/>
      <c r="I160" s="2" t="b">
        <f t="shared" si="13"/>
        <v>0</v>
      </c>
      <c r="J160" s="2" t="b">
        <f t="shared" si="15"/>
        <v>1</v>
      </c>
      <c r="K160" s="2" t="str">
        <f t="shared" si="14"/>
        <v>Usual</v>
      </c>
      <c r="L160" s="12"/>
    </row>
    <row r="161" spans="1:12" x14ac:dyDescent="0.3">
      <c r="A161" s="1">
        <v>2020</v>
      </c>
      <c r="B161" s="10">
        <v>1</v>
      </c>
      <c r="C161" s="9" t="s">
        <v>6</v>
      </c>
      <c r="D161" s="1" t="s">
        <v>10</v>
      </c>
      <c r="E161" s="1" t="s">
        <v>25</v>
      </c>
      <c r="F161" s="6">
        <v>530284</v>
      </c>
      <c r="G161" s="5">
        <v>614827</v>
      </c>
      <c r="H161" s="4"/>
      <c r="I161" s="2" t="b">
        <f t="shared" si="13"/>
        <v>1</v>
      </c>
      <c r="J161" s="2" t="b">
        <f t="shared" si="15"/>
        <v>1</v>
      </c>
      <c r="K161" s="2" t="str">
        <f t="shared" si="14"/>
        <v>Attention Req</v>
      </c>
      <c r="L161" s="12"/>
    </row>
    <row r="162" spans="1:12" x14ac:dyDescent="0.3">
      <c r="A162" s="1">
        <v>2020</v>
      </c>
      <c r="B162" s="10">
        <v>4</v>
      </c>
      <c r="C162" s="9" t="s">
        <v>7</v>
      </c>
      <c r="D162" s="1" t="s">
        <v>14</v>
      </c>
      <c r="E162" s="1" t="s">
        <v>16</v>
      </c>
      <c r="F162" s="6">
        <v>5813539</v>
      </c>
      <c r="G162" s="6">
        <v>56067</v>
      </c>
      <c r="H162" s="2"/>
      <c r="I162" s="2" t="b">
        <f t="shared" ref="I162:I193" si="16">AND(F162&lt;2000000,G162&gt;400000)</f>
        <v>0</v>
      </c>
      <c r="J162" s="2" t="b">
        <f t="shared" si="15"/>
        <v>1</v>
      </c>
      <c r="K162" s="2" t="str">
        <f t="shared" ref="K162:K193" si="17">IF(AND(F162&lt;2000000,G162&gt;400000),"Attention Req","Usual")</f>
        <v>Usual</v>
      </c>
      <c r="L162" s="12"/>
    </row>
    <row r="163" spans="1:12" x14ac:dyDescent="0.3">
      <c r="A163" s="1">
        <v>2020</v>
      </c>
      <c r="B163" s="10">
        <v>4</v>
      </c>
      <c r="C163" s="9" t="s">
        <v>6</v>
      </c>
      <c r="D163" s="1" t="s">
        <v>14</v>
      </c>
      <c r="E163" s="1" t="s">
        <v>26</v>
      </c>
      <c r="F163" s="6">
        <v>6375972</v>
      </c>
      <c r="G163" s="6">
        <v>89501</v>
      </c>
      <c r="H163" s="2"/>
      <c r="I163" s="2" t="b">
        <f t="shared" si="16"/>
        <v>0</v>
      </c>
      <c r="J163" s="2" t="b">
        <f t="shared" si="15"/>
        <v>1</v>
      </c>
      <c r="K163" s="2" t="str">
        <f t="shared" si="17"/>
        <v>Usual</v>
      </c>
      <c r="L163" s="12"/>
    </row>
    <row r="164" spans="1:12" x14ac:dyDescent="0.3">
      <c r="A164" s="1">
        <v>2020</v>
      </c>
      <c r="B164" s="10">
        <v>4</v>
      </c>
      <c r="C164" s="9" t="s">
        <v>8</v>
      </c>
      <c r="D164" s="1" t="s">
        <v>11</v>
      </c>
      <c r="E164" s="1" t="s">
        <v>13</v>
      </c>
      <c r="F164" s="6">
        <v>5205910</v>
      </c>
      <c r="G164" s="6">
        <v>438937</v>
      </c>
      <c r="H164" s="2"/>
      <c r="I164" s="2" t="b">
        <f t="shared" si="16"/>
        <v>0</v>
      </c>
      <c r="J164" s="2" t="b">
        <f t="shared" si="15"/>
        <v>1</v>
      </c>
      <c r="K164" s="2" t="str">
        <f t="shared" si="17"/>
        <v>Usual</v>
      </c>
      <c r="L164" s="12"/>
    </row>
    <row r="165" spans="1:12" x14ac:dyDescent="0.3">
      <c r="A165" s="1">
        <v>2020</v>
      </c>
      <c r="B165" s="10">
        <v>2</v>
      </c>
      <c r="C165" s="9" t="s">
        <v>6</v>
      </c>
      <c r="D165" s="1" t="s">
        <v>14</v>
      </c>
      <c r="E165" s="1" t="s">
        <v>16</v>
      </c>
      <c r="F165" s="6">
        <v>3417123</v>
      </c>
      <c r="G165" s="6">
        <v>542035</v>
      </c>
      <c r="H165" s="2"/>
      <c r="I165" s="2" t="b">
        <f t="shared" si="16"/>
        <v>0</v>
      </c>
      <c r="J165" s="2" t="b">
        <f t="shared" si="15"/>
        <v>1</v>
      </c>
      <c r="K165" s="2" t="str">
        <f t="shared" si="17"/>
        <v>Usual</v>
      </c>
      <c r="L165" s="12"/>
    </row>
    <row r="166" spans="1:12" x14ac:dyDescent="0.3">
      <c r="A166" s="1">
        <v>2020</v>
      </c>
      <c r="B166" s="10">
        <v>4</v>
      </c>
      <c r="C166" s="9" t="s">
        <v>7</v>
      </c>
      <c r="D166" s="1" t="s">
        <v>14</v>
      </c>
      <c r="E166" s="1" t="s">
        <v>27</v>
      </c>
      <c r="F166" s="6">
        <v>8507952</v>
      </c>
      <c r="G166" s="6">
        <v>500094</v>
      </c>
      <c r="H166" s="3"/>
      <c r="I166" s="2" t="b">
        <f t="shared" si="16"/>
        <v>0</v>
      </c>
      <c r="J166" s="2" t="b">
        <f t="shared" si="15"/>
        <v>1</v>
      </c>
      <c r="K166" s="2" t="str">
        <f t="shared" si="17"/>
        <v>Usual</v>
      </c>
      <c r="L166" s="12"/>
    </row>
    <row r="167" spans="1:12" x14ac:dyDescent="0.3">
      <c r="A167" s="1">
        <v>2020</v>
      </c>
      <c r="B167" s="10">
        <v>4</v>
      </c>
      <c r="C167" s="9" t="s">
        <v>8</v>
      </c>
      <c r="D167" s="1" t="s">
        <v>10</v>
      </c>
      <c r="E167" s="1" t="s">
        <v>25</v>
      </c>
      <c r="F167" s="6">
        <v>1470797</v>
      </c>
      <c r="G167" s="6">
        <v>276250</v>
      </c>
      <c r="H167" s="3"/>
      <c r="I167" s="2" t="b">
        <f t="shared" si="16"/>
        <v>0</v>
      </c>
      <c r="J167" s="2" t="b">
        <f t="shared" si="15"/>
        <v>1</v>
      </c>
      <c r="K167" s="2" t="str">
        <f t="shared" si="17"/>
        <v>Usual</v>
      </c>
      <c r="L167" s="12"/>
    </row>
    <row r="168" spans="1:12" x14ac:dyDescent="0.3">
      <c r="A168" s="1">
        <v>2020</v>
      </c>
      <c r="B168" s="10">
        <v>3</v>
      </c>
      <c r="C168" s="9" t="s">
        <v>9</v>
      </c>
      <c r="D168" s="1" t="s">
        <v>10</v>
      </c>
      <c r="E168" s="1" t="s">
        <v>25</v>
      </c>
      <c r="F168" s="5">
        <v>7874536</v>
      </c>
      <c r="G168" s="6">
        <v>20648</v>
      </c>
      <c r="H168" s="3"/>
      <c r="I168" s="2" t="b">
        <f t="shared" si="16"/>
        <v>0</v>
      </c>
      <c r="J168" s="2" t="b">
        <f t="shared" si="15"/>
        <v>1</v>
      </c>
      <c r="K168" s="2" t="str">
        <f t="shared" si="17"/>
        <v>Usual</v>
      </c>
      <c r="L168" s="12"/>
    </row>
    <row r="169" spans="1:12" x14ac:dyDescent="0.3">
      <c r="A169" s="1">
        <v>2020</v>
      </c>
      <c r="B169" s="11">
        <v>1</v>
      </c>
      <c r="C169" s="9" t="s">
        <v>6</v>
      </c>
      <c r="D169" s="1" t="s">
        <v>10</v>
      </c>
      <c r="E169" s="1" t="s">
        <v>25</v>
      </c>
      <c r="F169" s="5">
        <v>176980</v>
      </c>
      <c r="G169" s="6">
        <v>713901</v>
      </c>
      <c r="H169" s="3"/>
      <c r="I169" s="2" t="b">
        <f t="shared" si="16"/>
        <v>1</v>
      </c>
      <c r="J169" s="2" t="b">
        <f t="shared" si="15"/>
        <v>1</v>
      </c>
      <c r="K169" s="2" t="str">
        <f t="shared" si="17"/>
        <v>Attention Req</v>
      </c>
      <c r="L169" s="12"/>
    </row>
    <row r="170" spans="1:12" x14ac:dyDescent="0.3">
      <c r="A170" s="1">
        <v>2020</v>
      </c>
      <c r="B170" s="11">
        <v>4</v>
      </c>
      <c r="C170" s="9" t="s">
        <v>9</v>
      </c>
      <c r="D170" s="1" t="s">
        <v>10</v>
      </c>
      <c r="E170" s="1" t="s">
        <v>15</v>
      </c>
      <c r="F170" s="5">
        <v>6864392</v>
      </c>
      <c r="G170" s="5">
        <v>481049</v>
      </c>
      <c r="H170" s="4"/>
      <c r="I170" s="2" t="b">
        <f t="shared" si="16"/>
        <v>0</v>
      </c>
      <c r="J170" s="2" t="b">
        <f t="shared" si="15"/>
        <v>1</v>
      </c>
      <c r="K170" s="2" t="str">
        <f t="shared" si="17"/>
        <v>Usual</v>
      </c>
      <c r="L170" s="12"/>
    </row>
    <row r="171" spans="1:12" x14ac:dyDescent="0.3">
      <c r="A171" s="1">
        <v>2020</v>
      </c>
      <c r="B171" s="11">
        <v>1</v>
      </c>
      <c r="C171" s="9" t="s">
        <v>7</v>
      </c>
      <c r="D171" s="1" t="s">
        <v>14</v>
      </c>
      <c r="E171" s="1" t="s">
        <v>26</v>
      </c>
      <c r="F171" s="5">
        <v>7263249</v>
      </c>
      <c r="G171" s="5">
        <v>734106</v>
      </c>
      <c r="H171" s="4"/>
      <c r="I171" s="2" t="b">
        <f t="shared" si="16"/>
        <v>0</v>
      </c>
      <c r="J171" s="2" t="b">
        <f t="shared" si="15"/>
        <v>1</v>
      </c>
      <c r="K171" s="2" t="str">
        <f t="shared" si="17"/>
        <v>Usual</v>
      </c>
      <c r="L171" s="12"/>
    </row>
    <row r="172" spans="1:12" x14ac:dyDescent="0.3">
      <c r="A172" s="1">
        <v>2020</v>
      </c>
      <c r="B172" s="11">
        <v>2</v>
      </c>
      <c r="C172" s="9" t="s">
        <v>9</v>
      </c>
      <c r="D172" s="1" t="s">
        <v>12</v>
      </c>
      <c r="E172" s="1" t="s">
        <v>24</v>
      </c>
      <c r="F172" s="5">
        <v>8141128</v>
      </c>
      <c r="G172" s="5">
        <v>496066</v>
      </c>
      <c r="H172" s="4"/>
      <c r="I172" s="2" t="b">
        <f t="shared" si="16"/>
        <v>0</v>
      </c>
      <c r="J172" s="2" t="b">
        <f t="shared" si="15"/>
        <v>1</v>
      </c>
      <c r="K172" s="2" t="str">
        <f t="shared" si="17"/>
        <v>Usual</v>
      </c>
      <c r="L172" s="12"/>
    </row>
    <row r="173" spans="1:12" x14ac:dyDescent="0.3">
      <c r="A173" s="1">
        <v>2020</v>
      </c>
      <c r="B173" s="11">
        <v>3</v>
      </c>
      <c r="C173" s="9" t="s">
        <v>7</v>
      </c>
      <c r="D173" s="1" t="s">
        <v>12</v>
      </c>
      <c r="E173" s="1" t="s">
        <v>24</v>
      </c>
      <c r="F173" s="6">
        <v>391771</v>
      </c>
      <c r="G173" s="5">
        <v>434167</v>
      </c>
      <c r="H173" s="4"/>
      <c r="I173" s="2" t="b">
        <f t="shared" si="16"/>
        <v>1</v>
      </c>
      <c r="J173" s="2" t="b">
        <f t="shared" si="15"/>
        <v>1</v>
      </c>
      <c r="K173" s="2" t="str">
        <f t="shared" si="17"/>
        <v>Attention Req</v>
      </c>
      <c r="L173" s="12"/>
    </row>
    <row r="174" spans="1:12" x14ac:dyDescent="0.3">
      <c r="A174" s="1">
        <v>2020</v>
      </c>
      <c r="B174" s="11">
        <v>2</v>
      </c>
      <c r="C174" s="9" t="s">
        <v>8</v>
      </c>
      <c r="D174" s="1" t="s">
        <v>10</v>
      </c>
      <c r="E174" s="1" t="s">
        <v>15</v>
      </c>
      <c r="F174" s="6">
        <v>2778070</v>
      </c>
      <c r="G174" s="6">
        <v>486373</v>
      </c>
      <c r="H174" s="3"/>
      <c r="I174" s="2" t="b">
        <f t="shared" si="16"/>
        <v>0</v>
      </c>
      <c r="J174" s="2" t="b">
        <f t="shared" si="15"/>
        <v>1</v>
      </c>
      <c r="K174" s="2" t="str">
        <f t="shared" si="17"/>
        <v>Usual</v>
      </c>
      <c r="L174" s="12"/>
    </row>
    <row r="175" spans="1:12" x14ac:dyDescent="0.3">
      <c r="A175" s="1">
        <v>2020</v>
      </c>
      <c r="B175" s="10">
        <v>3</v>
      </c>
      <c r="C175" s="9" t="s">
        <v>6</v>
      </c>
      <c r="D175" s="1" t="s">
        <v>14</v>
      </c>
      <c r="E175" s="1" t="s">
        <v>27</v>
      </c>
      <c r="F175" s="6">
        <v>5115319</v>
      </c>
      <c r="G175" s="6">
        <v>387761</v>
      </c>
      <c r="H175" s="3"/>
      <c r="I175" s="2" t="b">
        <f t="shared" si="16"/>
        <v>0</v>
      </c>
      <c r="J175" s="2" t="b">
        <f t="shared" si="15"/>
        <v>1</v>
      </c>
      <c r="K175" s="2" t="str">
        <f t="shared" si="17"/>
        <v>Usual</v>
      </c>
      <c r="L175" s="12"/>
    </row>
    <row r="176" spans="1:12" x14ac:dyDescent="0.3">
      <c r="A176" s="1">
        <v>2020</v>
      </c>
      <c r="B176" s="10">
        <v>4</v>
      </c>
      <c r="C176" s="9" t="s">
        <v>9</v>
      </c>
      <c r="D176" s="1" t="s">
        <v>10</v>
      </c>
      <c r="E176" s="1" t="s">
        <v>25</v>
      </c>
      <c r="F176" s="6">
        <v>2147484</v>
      </c>
      <c r="G176" s="6">
        <v>423366</v>
      </c>
      <c r="H176" s="3"/>
      <c r="I176" s="2" t="b">
        <f t="shared" si="16"/>
        <v>0</v>
      </c>
      <c r="J176" s="2" t="b">
        <f t="shared" si="15"/>
        <v>1</v>
      </c>
      <c r="K176" s="2" t="str">
        <f t="shared" si="17"/>
        <v>Usual</v>
      </c>
      <c r="L176" s="12"/>
    </row>
    <row r="177" spans="1:12" x14ac:dyDescent="0.3">
      <c r="A177" s="1">
        <v>2020</v>
      </c>
      <c r="B177" s="10">
        <v>3</v>
      </c>
      <c r="C177" s="9" t="s">
        <v>8</v>
      </c>
      <c r="D177" s="1" t="s">
        <v>11</v>
      </c>
      <c r="E177" s="1" t="s">
        <v>13</v>
      </c>
      <c r="F177" s="6">
        <v>3344693</v>
      </c>
      <c r="G177" s="6">
        <v>337958</v>
      </c>
      <c r="H177" s="3"/>
      <c r="I177" s="2" t="b">
        <f t="shared" si="16"/>
        <v>0</v>
      </c>
      <c r="J177" s="2" t="b">
        <f t="shared" si="15"/>
        <v>1</v>
      </c>
      <c r="K177" s="2" t="str">
        <f t="shared" si="17"/>
        <v>Usual</v>
      </c>
      <c r="L177" s="12"/>
    </row>
    <row r="178" spans="1:12" x14ac:dyDescent="0.3">
      <c r="A178" s="1">
        <v>2020</v>
      </c>
      <c r="B178" s="10">
        <v>1</v>
      </c>
      <c r="C178" s="9" t="s">
        <v>7</v>
      </c>
      <c r="D178" s="1" t="s">
        <v>12</v>
      </c>
      <c r="E178" s="1" t="s">
        <v>24</v>
      </c>
      <c r="F178" s="6">
        <v>6215736</v>
      </c>
      <c r="G178" s="6">
        <v>37384</v>
      </c>
      <c r="H178" s="3"/>
      <c r="I178" s="2" t="b">
        <f t="shared" si="16"/>
        <v>0</v>
      </c>
      <c r="J178" s="2" t="b">
        <f t="shared" si="15"/>
        <v>1</v>
      </c>
      <c r="K178" s="2" t="str">
        <f t="shared" si="17"/>
        <v>Usual</v>
      </c>
      <c r="L178" s="12"/>
    </row>
    <row r="179" spans="1:12" x14ac:dyDescent="0.3">
      <c r="A179" s="1">
        <v>2020</v>
      </c>
      <c r="B179" s="10">
        <v>3</v>
      </c>
      <c r="C179" s="9" t="s">
        <v>7</v>
      </c>
      <c r="D179" s="1" t="s">
        <v>14</v>
      </c>
      <c r="E179" s="1" t="s">
        <v>16</v>
      </c>
      <c r="F179" s="6">
        <v>3023621</v>
      </c>
      <c r="G179" s="6">
        <v>368067</v>
      </c>
      <c r="H179" s="2"/>
      <c r="I179" s="2" t="b">
        <f t="shared" si="16"/>
        <v>0</v>
      </c>
      <c r="J179" s="2" t="b">
        <f t="shared" si="15"/>
        <v>1</v>
      </c>
      <c r="K179" s="2" t="str">
        <f t="shared" si="17"/>
        <v>Usual</v>
      </c>
      <c r="L179" s="12"/>
    </row>
    <row r="180" spans="1:12" x14ac:dyDescent="0.3">
      <c r="A180" s="1">
        <v>2020</v>
      </c>
      <c r="B180" s="10">
        <v>3</v>
      </c>
      <c r="C180" s="9" t="s">
        <v>9</v>
      </c>
      <c r="D180" s="1" t="s">
        <v>14</v>
      </c>
      <c r="E180" s="1" t="s">
        <v>26</v>
      </c>
      <c r="F180" s="6">
        <v>7779978</v>
      </c>
      <c r="G180" s="6">
        <v>551658</v>
      </c>
      <c r="H180" s="2"/>
      <c r="I180" s="2" t="b">
        <f t="shared" si="16"/>
        <v>0</v>
      </c>
      <c r="J180" s="2" t="b">
        <f t="shared" si="15"/>
        <v>1</v>
      </c>
      <c r="K180" s="2" t="str">
        <f t="shared" si="17"/>
        <v>Usual</v>
      </c>
      <c r="L180" s="12"/>
    </row>
    <row r="181" spans="1:12" x14ac:dyDescent="0.3">
      <c r="A181" s="1">
        <v>2020</v>
      </c>
      <c r="B181" s="10">
        <v>1</v>
      </c>
      <c r="C181" s="9" t="s">
        <v>9</v>
      </c>
      <c r="D181" s="1" t="s">
        <v>11</v>
      </c>
      <c r="E181" s="1" t="s">
        <v>13</v>
      </c>
      <c r="F181" s="6">
        <v>2754143</v>
      </c>
      <c r="G181" s="6">
        <v>569630</v>
      </c>
      <c r="H181" s="2"/>
      <c r="I181" s="2" t="b">
        <f t="shared" si="16"/>
        <v>0</v>
      </c>
      <c r="J181" s="2" t="b">
        <f t="shared" si="15"/>
        <v>1</v>
      </c>
      <c r="K181" s="2" t="str">
        <f t="shared" si="17"/>
        <v>Usual</v>
      </c>
      <c r="L181" s="12"/>
    </row>
    <row r="182" spans="1:12" x14ac:dyDescent="0.3">
      <c r="A182" s="1">
        <v>2020</v>
      </c>
      <c r="B182" s="10">
        <v>4</v>
      </c>
      <c r="C182" s="9" t="s">
        <v>7</v>
      </c>
      <c r="D182" s="1" t="s">
        <v>14</v>
      </c>
      <c r="E182" s="1" t="s">
        <v>16</v>
      </c>
      <c r="F182" s="6">
        <v>9954127</v>
      </c>
      <c r="G182" s="5">
        <v>740454</v>
      </c>
      <c r="H182" s="4"/>
      <c r="I182" s="2" t="b">
        <f t="shared" si="16"/>
        <v>0</v>
      </c>
      <c r="J182" s="2" t="b">
        <f t="shared" si="15"/>
        <v>1</v>
      </c>
      <c r="K182" s="2" t="str">
        <f t="shared" si="17"/>
        <v>Usual</v>
      </c>
      <c r="L182" s="12"/>
    </row>
    <row r="183" spans="1:12" x14ac:dyDescent="0.3">
      <c r="A183" s="1">
        <v>2020</v>
      </c>
      <c r="B183" s="10">
        <v>4</v>
      </c>
      <c r="C183" s="9" t="s">
        <v>8</v>
      </c>
      <c r="D183" s="1" t="s">
        <v>14</v>
      </c>
      <c r="E183" s="1" t="s">
        <v>16</v>
      </c>
      <c r="F183" s="6">
        <v>9919433</v>
      </c>
      <c r="G183" s="5">
        <v>75426</v>
      </c>
      <c r="H183" s="4"/>
      <c r="I183" s="2" t="b">
        <f t="shared" si="16"/>
        <v>0</v>
      </c>
      <c r="J183" s="2" t="b">
        <f t="shared" si="15"/>
        <v>1</v>
      </c>
      <c r="K183" s="2" t="str">
        <f t="shared" si="17"/>
        <v>Usual</v>
      </c>
      <c r="L183" s="12"/>
    </row>
    <row r="184" spans="1:12" x14ac:dyDescent="0.3">
      <c r="A184" s="1">
        <v>2020</v>
      </c>
      <c r="B184" s="11">
        <v>3</v>
      </c>
      <c r="C184" s="9" t="s">
        <v>6</v>
      </c>
      <c r="D184" s="1" t="s">
        <v>11</v>
      </c>
      <c r="E184" s="1" t="s">
        <v>13</v>
      </c>
      <c r="F184" s="6">
        <v>7873759</v>
      </c>
      <c r="G184" s="5">
        <v>297513</v>
      </c>
      <c r="H184" s="4"/>
      <c r="I184" s="2" t="b">
        <f t="shared" si="16"/>
        <v>0</v>
      </c>
      <c r="J184" s="2" t="b">
        <f t="shared" si="15"/>
        <v>1</v>
      </c>
      <c r="K184" s="2" t="str">
        <f t="shared" si="17"/>
        <v>Usual</v>
      </c>
      <c r="L184" s="12"/>
    </row>
    <row r="185" spans="1:12" x14ac:dyDescent="0.3">
      <c r="A185" s="1">
        <v>2020</v>
      </c>
      <c r="B185" s="11">
        <v>1</v>
      </c>
      <c r="C185" s="9" t="s">
        <v>9</v>
      </c>
      <c r="D185" s="1" t="s">
        <v>10</v>
      </c>
      <c r="E185" s="1" t="s">
        <v>25</v>
      </c>
      <c r="F185" s="6">
        <v>3415696</v>
      </c>
      <c r="G185" s="5">
        <v>499834</v>
      </c>
      <c r="H185" s="4"/>
      <c r="I185" s="2" t="b">
        <f t="shared" si="16"/>
        <v>0</v>
      </c>
      <c r="J185" s="2" t="b">
        <f t="shared" si="15"/>
        <v>1</v>
      </c>
      <c r="K185" s="2" t="str">
        <f t="shared" si="17"/>
        <v>Usual</v>
      </c>
      <c r="L185" s="12"/>
    </row>
    <row r="186" spans="1:12" x14ac:dyDescent="0.3">
      <c r="A186" s="1">
        <v>2020</v>
      </c>
      <c r="B186" s="11">
        <v>4</v>
      </c>
      <c r="C186" s="9" t="s">
        <v>8</v>
      </c>
      <c r="D186" s="1" t="s">
        <v>10</v>
      </c>
      <c r="E186" s="1" t="s">
        <v>15</v>
      </c>
      <c r="F186" s="6">
        <v>1870517</v>
      </c>
      <c r="G186" s="6">
        <v>563062</v>
      </c>
      <c r="H186" s="2"/>
      <c r="I186" s="2" t="b">
        <f t="shared" si="16"/>
        <v>1</v>
      </c>
      <c r="J186" s="2" t="b">
        <f t="shared" si="15"/>
        <v>1</v>
      </c>
      <c r="K186" s="2" t="str">
        <f t="shared" si="17"/>
        <v>Attention Req</v>
      </c>
      <c r="L186" s="12"/>
    </row>
    <row r="187" spans="1:12" x14ac:dyDescent="0.3">
      <c r="A187" s="1">
        <v>2020</v>
      </c>
      <c r="B187" s="11">
        <v>4</v>
      </c>
      <c r="C187" s="9" t="s">
        <v>6</v>
      </c>
      <c r="D187" s="1" t="s">
        <v>10</v>
      </c>
      <c r="E187" s="1" t="s">
        <v>15</v>
      </c>
      <c r="F187" s="5">
        <v>418381</v>
      </c>
      <c r="G187" s="6">
        <v>217543</v>
      </c>
      <c r="H187" s="2"/>
      <c r="I187" s="2" t="b">
        <f t="shared" si="16"/>
        <v>0</v>
      </c>
      <c r="J187" s="2" t="b">
        <f t="shared" si="15"/>
        <v>1</v>
      </c>
      <c r="K187" s="2" t="str">
        <f t="shared" si="17"/>
        <v>Usual</v>
      </c>
      <c r="L187" s="12"/>
    </row>
    <row r="188" spans="1:12" x14ac:dyDescent="0.3">
      <c r="A188" s="1">
        <v>2020</v>
      </c>
      <c r="B188" s="11">
        <v>2</v>
      </c>
      <c r="C188" s="9" t="s">
        <v>7</v>
      </c>
      <c r="D188" s="1" t="s">
        <v>14</v>
      </c>
      <c r="E188" s="1" t="s">
        <v>16</v>
      </c>
      <c r="F188" s="5">
        <v>2968636</v>
      </c>
      <c r="G188" s="6">
        <v>537058</v>
      </c>
      <c r="H188" s="2"/>
      <c r="I188" s="2" t="b">
        <f t="shared" si="16"/>
        <v>0</v>
      </c>
      <c r="J188" s="2" t="b">
        <f t="shared" si="15"/>
        <v>1</v>
      </c>
      <c r="K188" s="2" t="str">
        <f t="shared" si="17"/>
        <v>Usual</v>
      </c>
      <c r="L188" s="12"/>
    </row>
    <row r="189" spans="1:12" x14ac:dyDescent="0.3">
      <c r="A189" s="1">
        <v>2020</v>
      </c>
      <c r="B189" s="11">
        <v>3</v>
      </c>
      <c r="C189" s="9" t="s">
        <v>7</v>
      </c>
      <c r="D189" s="1" t="s">
        <v>12</v>
      </c>
      <c r="E189" s="1" t="s">
        <v>24</v>
      </c>
      <c r="F189" s="5">
        <v>1971565</v>
      </c>
      <c r="G189" s="6">
        <v>126386</v>
      </c>
      <c r="H189" s="2"/>
      <c r="I189" s="2" t="b">
        <f t="shared" si="16"/>
        <v>0</v>
      </c>
      <c r="J189" s="2" t="b">
        <f t="shared" si="15"/>
        <v>1</v>
      </c>
      <c r="K189" s="2" t="str">
        <f t="shared" si="17"/>
        <v>Usual</v>
      </c>
      <c r="L189" s="12"/>
    </row>
    <row r="190" spans="1:12" x14ac:dyDescent="0.3">
      <c r="A190" s="1">
        <v>2020</v>
      </c>
      <c r="B190" s="11">
        <v>3</v>
      </c>
      <c r="C190" s="9" t="s">
        <v>8</v>
      </c>
      <c r="D190" s="1" t="s">
        <v>14</v>
      </c>
      <c r="E190" s="1" t="s">
        <v>26</v>
      </c>
      <c r="F190" s="5">
        <v>205343</v>
      </c>
      <c r="G190" s="6">
        <v>207276</v>
      </c>
      <c r="H190" s="2"/>
      <c r="I190" s="2" t="b">
        <f t="shared" si="16"/>
        <v>0</v>
      </c>
      <c r="J190" s="2" t="b">
        <f t="shared" si="15"/>
        <v>1</v>
      </c>
      <c r="K190" s="2" t="str">
        <f t="shared" si="17"/>
        <v>Usual</v>
      </c>
      <c r="L190" s="12"/>
    </row>
    <row r="191" spans="1:12" x14ac:dyDescent="0.3">
      <c r="A191" s="1">
        <v>2020</v>
      </c>
      <c r="B191" s="11">
        <v>3</v>
      </c>
      <c r="C191" s="9" t="s">
        <v>7</v>
      </c>
      <c r="D191" s="1" t="s">
        <v>14</v>
      </c>
      <c r="E191" s="1" t="s">
        <v>27</v>
      </c>
      <c r="F191" s="5">
        <v>6959250</v>
      </c>
      <c r="G191" s="6">
        <v>749855</v>
      </c>
      <c r="H191" s="2"/>
      <c r="I191" s="2" t="b">
        <f t="shared" si="16"/>
        <v>0</v>
      </c>
      <c r="J191" s="2" t="b">
        <f t="shared" si="15"/>
        <v>1</v>
      </c>
      <c r="K191" s="2" t="str">
        <f t="shared" si="17"/>
        <v>Usual</v>
      </c>
      <c r="L191" s="12"/>
    </row>
    <row r="192" spans="1:12" x14ac:dyDescent="0.3">
      <c r="A192" s="1">
        <v>2020</v>
      </c>
      <c r="B192" s="10">
        <v>1</v>
      </c>
      <c r="C192" s="9" t="s">
        <v>8</v>
      </c>
      <c r="D192" s="1" t="s">
        <v>14</v>
      </c>
      <c r="E192" s="1" t="s">
        <v>16</v>
      </c>
      <c r="F192" s="6">
        <v>9522702</v>
      </c>
      <c r="G192" s="5">
        <v>175992</v>
      </c>
      <c r="H192" s="4"/>
      <c r="I192" s="2" t="b">
        <f t="shared" si="16"/>
        <v>0</v>
      </c>
      <c r="J192" s="2" t="b">
        <f t="shared" si="15"/>
        <v>1</v>
      </c>
      <c r="K192" s="2" t="str">
        <f t="shared" si="17"/>
        <v>Usual</v>
      </c>
      <c r="L192" s="12"/>
    </row>
    <row r="193" spans="1:12" x14ac:dyDescent="0.3">
      <c r="A193" s="1">
        <v>2020</v>
      </c>
      <c r="B193" s="10">
        <v>4</v>
      </c>
      <c r="C193" s="9" t="s">
        <v>8</v>
      </c>
      <c r="D193" s="1" t="s">
        <v>12</v>
      </c>
      <c r="E193" s="1" t="s">
        <v>24</v>
      </c>
      <c r="F193" s="6">
        <v>801212</v>
      </c>
      <c r="G193" s="5">
        <v>439903</v>
      </c>
      <c r="H193" s="4"/>
      <c r="I193" s="2" t="b">
        <f t="shared" si="16"/>
        <v>1</v>
      </c>
      <c r="J193" s="2" t="b">
        <f t="shared" si="15"/>
        <v>1</v>
      </c>
      <c r="K193" s="2" t="str">
        <f t="shared" si="17"/>
        <v>Attention Req</v>
      </c>
      <c r="L193" s="12"/>
    </row>
    <row r="194" spans="1:12" x14ac:dyDescent="0.3">
      <c r="A194" s="1">
        <v>2020</v>
      </c>
      <c r="B194" s="10">
        <v>4</v>
      </c>
      <c r="C194" s="9" t="s">
        <v>7</v>
      </c>
      <c r="D194" s="1" t="s">
        <v>10</v>
      </c>
      <c r="E194" s="1" t="s">
        <v>25</v>
      </c>
      <c r="F194" s="6">
        <v>420303</v>
      </c>
      <c r="G194" s="5">
        <v>152863</v>
      </c>
      <c r="H194" s="4"/>
      <c r="I194" s="2" t="b">
        <f t="shared" ref="I194:I201" si="18">AND(F194&lt;2000000,G194&gt;400000)</f>
        <v>0</v>
      </c>
      <c r="J194" s="2" t="b">
        <f t="shared" si="15"/>
        <v>1</v>
      </c>
      <c r="K194" s="2" t="str">
        <f t="shared" ref="K194:K201" si="19">IF(AND(F194&lt;2000000,G194&gt;400000),"Attention Req","Usual")</f>
        <v>Usual</v>
      </c>
      <c r="L194" s="12"/>
    </row>
    <row r="195" spans="1:12" x14ac:dyDescent="0.3">
      <c r="A195" s="1">
        <v>2020</v>
      </c>
      <c r="B195" s="10">
        <v>2</v>
      </c>
      <c r="C195" s="9" t="s">
        <v>6</v>
      </c>
      <c r="D195" s="1" t="s">
        <v>14</v>
      </c>
      <c r="E195" s="1" t="s">
        <v>27</v>
      </c>
      <c r="F195" s="6">
        <v>9920551</v>
      </c>
      <c r="G195" s="5">
        <v>279338</v>
      </c>
      <c r="H195" s="4"/>
      <c r="I195" s="2" t="b">
        <f t="shared" si="18"/>
        <v>0</v>
      </c>
      <c r="J195" s="2" t="b">
        <f t="shared" ref="J195:J201" si="20">OR(G195&lt;2000000,F195&gt;400000)</f>
        <v>1</v>
      </c>
      <c r="K195" s="2" t="str">
        <f t="shared" si="19"/>
        <v>Usual</v>
      </c>
      <c r="L195" s="12"/>
    </row>
    <row r="196" spans="1:12" x14ac:dyDescent="0.3">
      <c r="A196" s="1">
        <v>2020</v>
      </c>
      <c r="B196" s="10">
        <v>3</v>
      </c>
      <c r="C196" s="9" t="s">
        <v>9</v>
      </c>
      <c r="D196" s="1" t="s">
        <v>10</v>
      </c>
      <c r="E196" s="1" t="s">
        <v>15</v>
      </c>
      <c r="F196" s="6">
        <v>7493816</v>
      </c>
      <c r="G196" s="6">
        <v>78241</v>
      </c>
      <c r="H196" s="3"/>
      <c r="I196" s="2" t="b">
        <f t="shared" si="18"/>
        <v>0</v>
      </c>
      <c r="J196" s="2" t="b">
        <f t="shared" si="20"/>
        <v>1</v>
      </c>
      <c r="K196" s="2" t="str">
        <f t="shared" si="19"/>
        <v>Usual</v>
      </c>
      <c r="L196" s="12"/>
    </row>
    <row r="197" spans="1:12" x14ac:dyDescent="0.3">
      <c r="A197" s="1">
        <v>2020</v>
      </c>
      <c r="B197" s="10">
        <v>2</v>
      </c>
      <c r="C197" s="9" t="s">
        <v>7</v>
      </c>
      <c r="D197" s="1" t="s">
        <v>14</v>
      </c>
      <c r="E197" s="1" t="s">
        <v>26</v>
      </c>
      <c r="F197" s="5">
        <v>8727289</v>
      </c>
      <c r="G197" s="6">
        <v>126481</v>
      </c>
      <c r="H197" s="3"/>
      <c r="I197" s="2" t="b">
        <f t="shared" si="18"/>
        <v>0</v>
      </c>
      <c r="J197" s="2" t="b">
        <f t="shared" si="20"/>
        <v>1</v>
      </c>
      <c r="K197" s="2" t="str">
        <f t="shared" si="19"/>
        <v>Usual</v>
      </c>
      <c r="L197" s="12"/>
    </row>
    <row r="198" spans="1:12" x14ac:dyDescent="0.3">
      <c r="A198" s="1">
        <v>2020</v>
      </c>
      <c r="B198" s="10">
        <v>3</v>
      </c>
      <c r="C198" s="9" t="s">
        <v>6</v>
      </c>
      <c r="D198" s="1" t="s">
        <v>11</v>
      </c>
      <c r="E198" s="1" t="s">
        <v>13</v>
      </c>
      <c r="F198" s="5">
        <v>1068734</v>
      </c>
      <c r="G198" s="6">
        <v>494573</v>
      </c>
      <c r="H198" s="3"/>
      <c r="I198" s="2" t="b">
        <f t="shared" si="18"/>
        <v>1</v>
      </c>
      <c r="J198" s="2" t="b">
        <f t="shared" si="20"/>
        <v>1</v>
      </c>
      <c r="K198" s="2" t="str">
        <f t="shared" si="19"/>
        <v>Attention Req</v>
      </c>
      <c r="L198" s="12"/>
    </row>
    <row r="199" spans="1:12" x14ac:dyDescent="0.3">
      <c r="A199" s="1">
        <v>2020</v>
      </c>
      <c r="B199" s="10">
        <v>3</v>
      </c>
      <c r="C199" s="9" t="s">
        <v>7</v>
      </c>
      <c r="D199" s="1" t="s">
        <v>12</v>
      </c>
      <c r="E199" s="1" t="s">
        <v>24</v>
      </c>
      <c r="F199" s="5">
        <v>9546733</v>
      </c>
      <c r="G199" s="6">
        <v>543026</v>
      </c>
      <c r="H199" s="3"/>
      <c r="I199" s="2" t="b">
        <f t="shared" si="18"/>
        <v>0</v>
      </c>
      <c r="J199" s="2" t="b">
        <f t="shared" si="20"/>
        <v>1</v>
      </c>
      <c r="K199" s="2" t="str">
        <f t="shared" si="19"/>
        <v>Usual</v>
      </c>
      <c r="L199" s="12"/>
    </row>
    <row r="200" spans="1:12" x14ac:dyDescent="0.3">
      <c r="A200" s="1">
        <v>2020</v>
      </c>
      <c r="B200" s="10">
        <v>2</v>
      </c>
      <c r="C200" s="9" t="s">
        <v>7</v>
      </c>
      <c r="D200" s="1" t="s">
        <v>10</v>
      </c>
      <c r="E200" s="1" t="s">
        <v>25</v>
      </c>
      <c r="F200" s="5">
        <v>384544</v>
      </c>
      <c r="G200" s="6">
        <v>41305</v>
      </c>
      <c r="H200" s="3"/>
      <c r="I200" s="2" t="b">
        <f t="shared" si="18"/>
        <v>0</v>
      </c>
      <c r="J200" s="2" t="b">
        <f t="shared" si="20"/>
        <v>1</v>
      </c>
      <c r="K200" s="2" t="str">
        <f t="shared" si="19"/>
        <v>Usual</v>
      </c>
      <c r="L200" s="12"/>
    </row>
    <row r="201" spans="1:12" x14ac:dyDescent="0.3">
      <c r="A201" s="1">
        <v>2020</v>
      </c>
      <c r="B201" s="11">
        <v>3</v>
      </c>
      <c r="C201" s="9" t="s">
        <v>8</v>
      </c>
      <c r="D201" s="1" t="s">
        <v>14</v>
      </c>
      <c r="E201" s="1" t="s">
        <v>26</v>
      </c>
      <c r="F201" s="5">
        <v>1444019</v>
      </c>
      <c r="G201" s="6">
        <v>587985</v>
      </c>
      <c r="H201" s="3"/>
      <c r="I201" s="2" t="b">
        <f t="shared" si="18"/>
        <v>1</v>
      </c>
      <c r="J201" s="2" t="b">
        <f t="shared" si="20"/>
        <v>1</v>
      </c>
      <c r="K201" s="2" t="str">
        <f t="shared" si="19"/>
        <v>Attention Req</v>
      </c>
      <c r="L201" s="12"/>
    </row>
    <row r="203" spans="1:12" x14ac:dyDescent="0.3">
      <c r="E203" s="7" t="s">
        <v>20</v>
      </c>
      <c r="F203" s="6">
        <f>SUM(F2:F201)</f>
        <v>1087504570</v>
      </c>
      <c r="G203" s="6">
        <f>SUM(G2:G201)</f>
        <v>76417643</v>
      </c>
    </row>
    <row r="204" spans="1:12" x14ac:dyDescent="0.3">
      <c r="E204" s="7" t="s">
        <v>21</v>
      </c>
      <c r="F204" s="1">
        <f>AVERAGE(F2:F201)</f>
        <v>5437522.8499999996</v>
      </c>
      <c r="G204" s="1">
        <f>AVERAGE(G2:G201)</f>
        <v>382088.21500000003</v>
      </c>
    </row>
    <row r="205" spans="1:12" x14ac:dyDescent="0.3">
      <c r="E205" s="7" t="s">
        <v>22</v>
      </c>
      <c r="F205" s="1">
        <f>COUNT(F2:F201)</f>
        <v>200</v>
      </c>
      <c r="G205" s="1">
        <f>COUNT(G2:G201)</f>
        <v>200</v>
      </c>
    </row>
  </sheetData>
  <autoFilter ref="A1:G201"/>
  <mergeCells count="1"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3" x14ac:dyDescent="0.3"/>
  <cols>
    <col min="1" max="1" width="4.8984375" bestFit="1" customWidth="1"/>
    <col min="2" max="2" width="7.5" bestFit="1" customWidth="1"/>
    <col min="3" max="3" width="10" bestFit="1" customWidth="1"/>
    <col min="4" max="4" width="18.69921875" bestFit="1" customWidth="1"/>
    <col min="5" max="5" width="19.296875" bestFit="1" customWidth="1"/>
    <col min="6" max="6" width="10.3984375" bestFit="1" customWidth="1"/>
    <col min="7" max="7" width="12.09765625" bestFit="1" customWidth="1"/>
    <col min="10" max="10" width="18.09765625" bestFit="1" customWidth="1"/>
    <col min="11" max="11" width="13" customWidth="1"/>
    <col min="12" max="12" width="20.3984375" bestFit="1" customWidth="1"/>
    <col min="13" max="13" width="11.3984375" bestFit="1" customWidth="1"/>
    <col min="14" max="14" width="9.8984375" bestFit="1" customWidth="1"/>
  </cols>
  <sheetData>
    <row r="1" spans="1:14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23</v>
      </c>
      <c r="F1" s="14" t="s">
        <v>4</v>
      </c>
      <c r="G1" s="14" t="s">
        <v>5</v>
      </c>
      <c r="K1" s="14" t="s">
        <v>39</v>
      </c>
      <c r="L1" s="14" t="s">
        <v>40</v>
      </c>
      <c r="M1" s="14" t="s">
        <v>38</v>
      </c>
    </row>
    <row r="2" spans="1:14" x14ac:dyDescent="0.3">
      <c r="A2" s="1">
        <v>2020</v>
      </c>
      <c r="B2" s="10">
        <v>4</v>
      </c>
      <c r="C2" s="9" t="s">
        <v>9</v>
      </c>
      <c r="D2" s="1" t="s">
        <v>12</v>
      </c>
      <c r="E2" s="1" t="s">
        <v>24</v>
      </c>
      <c r="F2" s="5">
        <v>1968907</v>
      </c>
      <c r="G2" s="6">
        <v>457514</v>
      </c>
      <c r="I2">
        <f>COUNTIF($F$2:$F$201,"&gt;5000000")</f>
        <v>116</v>
      </c>
      <c r="J2" s="1" t="s">
        <v>12</v>
      </c>
      <c r="K2">
        <f>COUNTIFS($D$2:$D$201,J2,$F$2:$F$201,"&gt;5000000")</f>
        <v>18</v>
      </c>
      <c r="L2">
        <f>COUNTIFS($D$2:$D$201,J2,$G$2:$G$201,"&gt;500000")</f>
        <v>7</v>
      </c>
      <c r="M2">
        <f>SUMIF($D$2:$D$201,J2,$F$2:$F$201)</f>
        <v>173512258</v>
      </c>
      <c r="N2">
        <f>SUMIFS($F$2:$F$201,$D$2:$D$201,J2)</f>
        <v>173512258</v>
      </c>
    </row>
    <row r="3" spans="1:14" x14ac:dyDescent="0.3">
      <c r="A3" s="1">
        <v>2020</v>
      </c>
      <c r="B3" s="10">
        <v>1</v>
      </c>
      <c r="C3" s="9" t="s">
        <v>8</v>
      </c>
      <c r="D3" s="1" t="s">
        <v>10</v>
      </c>
      <c r="E3" s="1" t="s">
        <v>25</v>
      </c>
      <c r="F3" s="5">
        <v>8683228</v>
      </c>
      <c r="G3" s="6">
        <v>200405</v>
      </c>
      <c r="J3" s="1" t="s">
        <v>10</v>
      </c>
      <c r="K3">
        <f>COUNTIFS($D$2:$D$201,J3,$F$2:$F$201,"&gt;5000000")</f>
        <v>32</v>
      </c>
      <c r="L3">
        <f>COUNTIFS($D$2:$D$201,J3,$G$2:$G$201,"&gt;500000")</f>
        <v>18</v>
      </c>
      <c r="M3">
        <f>SUMIF($D$2:$D$201,J3,$F$2:$F$201)</f>
        <v>305498743</v>
      </c>
      <c r="N3">
        <f t="shared" ref="N3:N5" si="0">SUMIFS($F$2:$F$201,$D$2:$D$201,J3)</f>
        <v>305498743</v>
      </c>
    </row>
    <row r="4" spans="1:14" x14ac:dyDescent="0.3">
      <c r="A4" s="1">
        <v>2020</v>
      </c>
      <c r="B4" s="10">
        <v>4</v>
      </c>
      <c r="C4" s="9" t="s">
        <v>8</v>
      </c>
      <c r="D4" s="1" t="s">
        <v>12</v>
      </c>
      <c r="E4" s="1" t="s">
        <v>24</v>
      </c>
      <c r="F4" s="5">
        <v>7740713</v>
      </c>
      <c r="G4" s="6">
        <v>494070</v>
      </c>
      <c r="J4" s="1" t="s">
        <v>14</v>
      </c>
      <c r="K4">
        <f>COUNTIFS($D$2:$D$201,J4,$F$2:$F$201,"&gt;5000000")</f>
        <v>53</v>
      </c>
      <c r="L4">
        <f>COUNTIFS($D$2:$D$201,J4,$G$2:$G$201,"&gt;500000")</f>
        <v>34</v>
      </c>
      <c r="M4">
        <f>SUMIF($D$2:$D$201,J4,$F$2:$F$201)</f>
        <v>471947485</v>
      </c>
      <c r="N4">
        <f t="shared" si="0"/>
        <v>471947485</v>
      </c>
    </row>
    <row r="5" spans="1:14" x14ac:dyDescent="0.3">
      <c r="A5" s="1">
        <v>2020</v>
      </c>
      <c r="B5" s="10">
        <v>4</v>
      </c>
      <c r="C5" s="9" t="s">
        <v>8</v>
      </c>
      <c r="D5" s="1" t="s">
        <v>14</v>
      </c>
      <c r="E5" s="1" t="s">
        <v>26</v>
      </c>
      <c r="F5" s="5">
        <v>7927526</v>
      </c>
      <c r="G5" s="6">
        <v>502810</v>
      </c>
      <c r="J5" s="1" t="s">
        <v>11</v>
      </c>
      <c r="K5">
        <f>COUNTIFS($D$2:$D$201,J5,$F$2:$F$201,"&gt;5000000")</f>
        <v>13</v>
      </c>
      <c r="L5">
        <f>COUNTIFS($D$2:$D$201,J5,$G$2:$G$201,"&gt;500000")</f>
        <v>8</v>
      </c>
      <c r="M5">
        <f>SUMIF($D$2:$D$201,J5,$F$2:$F$201)</f>
        <v>136546084</v>
      </c>
      <c r="N5">
        <f t="shared" si="0"/>
        <v>136546084</v>
      </c>
    </row>
    <row r="6" spans="1:14" x14ac:dyDescent="0.3">
      <c r="A6" s="1">
        <v>2020</v>
      </c>
      <c r="B6" s="10">
        <v>1</v>
      </c>
      <c r="C6" s="9" t="s">
        <v>7</v>
      </c>
      <c r="D6" s="1" t="s">
        <v>11</v>
      </c>
      <c r="E6" s="1" t="s">
        <v>13</v>
      </c>
      <c r="F6" s="5">
        <v>4383598</v>
      </c>
      <c r="G6" s="6">
        <v>58589</v>
      </c>
    </row>
    <row r="7" spans="1:14" x14ac:dyDescent="0.3">
      <c r="A7" s="1">
        <v>2020</v>
      </c>
      <c r="B7" s="10">
        <v>4</v>
      </c>
      <c r="C7" s="9" t="s">
        <v>6</v>
      </c>
      <c r="D7" s="1" t="s">
        <v>14</v>
      </c>
      <c r="E7" s="1" t="s">
        <v>27</v>
      </c>
      <c r="F7" s="6">
        <v>8754448</v>
      </c>
      <c r="G7" s="5">
        <v>639806</v>
      </c>
    </row>
    <row r="8" spans="1:14" x14ac:dyDescent="0.3">
      <c r="A8" s="1">
        <v>2020</v>
      </c>
      <c r="B8" s="10">
        <v>1</v>
      </c>
      <c r="C8" s="9" t="s">
        <v>7</v>
      </c>
      <c r="D8" s="1" t="s">
        <v>14</v>
      </c>
      <c r="E8" s="1" t="s">
        <v>27</v>
      </c>
      <c r="F8" s="6">
        <v>5684234</v>
      </c>
      <c r="G8" s="5">
        <v>129145</v>
      </c>
    </row>
    <row r="9" spans="1:14" x14ac:dyDescent="0.3">
      <c r="A9" s="1">
        <v>2020</v>
      </c>
      <c r="B9" s="10">
        <v>2</v>
      </c>
      <c r="C9" s="9" t="s">
        <v>7</v>
      </c>
      <c r="D9" s="1" t="s">
        <v>10</v>
      </c>
      <c r="E9" s="1" t="s">
        <v>25</v>
      </c>
      <c r="F9" s="6">
        <v>8450306</v>
      </c>
      <c r="G9" s="5">
        <v>399642</v>
      </c>
    </row>
    <row r="10" spans="1:14" x14ac:dyDescent="0.3">
      <c r="A10" s="1">
        <v>2020</v>
      </c>
      <c r="B10" s="10">
        <v>4</v>
      </c>
      <c r="C10" s="9" t="s">
        <v>7</v>
      </c>
      <c r="D10" s="1" t="s">
        <v>14</v>
      </c>
      <c r="E10" s="1" t="s">
        <v>26</v>
      </c>
      <c r="F10" s="6">
        <v>5691039</v>
      </c>
      <c r="G10" s="5">
        <v>400914</v>
      </c>
    </row>
    <row r="11" spans="1:14" x14ac:dyDescent="0.3">
      <c r="A11" s="1">
        <v>2020</v>
      </c>
      <c r="B11" s="11">
        <v>1</v>
      </c>
      <c r="C11" s="9" t="s">
        <v>8</v>
      </c>
      <c r="D11" s="1" t="s">
        <v>12</v>
      </c>
      <c r="E11" s="1" t="s">
        <v>24</v>
      </c>
      <c r="F11" s="6">
        <v>3761989</v>
      </c>
      <c r="G11" s="6">
        <v>624746</v>
      </c>
    </row>
    <row r="12" spans="1:14" x14ac:dyDescent="0.3">
      <c r="A12" s="1">
        <v>2020</v>
      </c>
      <c r="B12" s="11">
        <v>1</v>
      </c>
      <c r="C12" s="9" t="s">
        <v>9</v>
      </c>
      <c r="D12" s="1" t="s">
        <v>14</v>
      </c>
      <c r="E12" s="1" t="s">
        <v>27</v>
      </c>
      <c r="F12" s="6">
        <v>4476181</v>
      </c>
      <c r="G12" s="6">
        <v>350762</v>
      </c>
    </row>
    <row r="13" spans="1:14" x14ac:dyDescent="0.3">
      <c r="A13" s="1">
        <v>2020</v>
      </c>
      <c r="B13" s="11">
        <v>1</v>
      </c>
      <c r="C13" s="9" t="s">
        <v>9</v>
      </c>
      <c r="D13" s="1" t="s">
        <v>11</v>
      </c>
      <c r="E13" s="1" t="s">
        <v>13</v>
      </c>
      <c r="F13" s="6">
        <v>4736562</v>
      </c>
      <c r="G13" s="6">
        <v>113156</v>
      </c>
    </row>
    <row r="14" spans="1:14" x14ac:dyDescent="0.3">
      <c r="A14" s="1">
        <v>2020</v>
      </c>
      <c r="B14" s="11">
        <v>2</v>
      </c>
      <c r="C14" s="9" t="s">
        <v>9</v>
      </c>
      <c r="D14" s="1" t="s">
        <v>14</v>
      </c>
      <c r="E14" s="1" t="s">
        <v>16</v>
      </c>
      <c r="F14" s="6">
        <v>7681847</v>
      </c>
      <c r="G14" s="6">
        <v>24897</v>
      </c>
    </row>
    <row r="15" spans="1:14" x14ac:dyDescent="0.3">
      <c r="A15" s="1">
        <v>2020</v>
      </c>
      <c r="B15" s="11">
        <v>2</v>
      </c>
      <c r="C15" s="9" t="s">
        <v>7</v>
      </c>
      <c r="D15" s="1" t="s">
        <v>14</v>
      </c>
      <c r="E15" s="1" t="s">
        <v>27</v>
      </c>
      <c r="F15" s="6">
        <v>6801314</v>
      </c>
      <c r="G15" s="6">
        <v>210686</v>
      </c>
    </row>
    <row r="16" spans="1:14" x14ac:dyDescent="0.3">
      <c r="A16" s="1">
        <v>2020</v>
      </c>
      <c r="B16" s="11">
        <v>4</v>
      </c>
      <c r="C16" s="9" t="s">
        <v>9</v>
      </c>
      <c r="D16" s="1" t="s">
        <v>10</v>
      </c>
      <c r="E16" s="1" t="s">
        <v>15</v>
      </c>
      <c r="F16" s="5">
        <v>7141585</v>
      </c>
      <c r="G16" s="6">
        <v>103261</v>
      </c>
    </row>
    <row r="17" spans="1:7" x14ac:dyDescent="0.3">
      <c r="A17" s="1">
        <v>2020</v>
      </c>
      <c r="B17" s="11">
        <v>1</v>
      </c>
      <c r="C17" s="9" t="s">
        <v>6</v>
      </c>
      <c r="D17" s="1" t="s">
        <v>14</v>
      </c>
      <c r="E17" s="1" t="s">
        <v>26</v>
      </c>
      <c r="F17" s="5">
        <v>7395699</v>
      </c>
      <c r="G17" s="6">
        <v>132617</v>
      </c>
    </row>
    <row r="18" spans="1:7" x14ac:dyDescent="0.3">
      <c r="A18" s="1">
        <v>2020</v>
      </c>
      <c r="B18" s="11">
        <v>4</v>
      </c>
      <c r="C18" s="9" t="s">
        <v>8</v>
      </c>
      <c r="D18" s="1" t="s">
        <v>10</v>
      </c>
      <c r="E18" s="1" t="s">
        <v>25</v>
      </c>
      <c r="F18" s="5">
        <v>4440476</v>
      </c>
      <c r="G18" s="6">
        <v>679512</v>
      </c>
    </row>
    <row r="19" spans="1:7" x14ac:dyDescent="0.3">
      <c r="A19" s="1">
        <v>2020</v>
      </c>
      <c r="B19" s="10">
        <v>3</v>
      </c>
      <c r="C19" s="9" t="s">
        <v>9</v>
      </c>
      <c r="D19" s="1" t="s">
        <v>10</v>
      </c>
      <c r="E19" s="1" t="s">
        <v>15</v>
      </c>
      <c r="F19" s="5">
        <v>9968069</v>
      </c>
      <c r="G19" s="5">
        <v>642661</v>
      </c>
    </row>
    <row r="20" spans="1:7" x14ac:dyDescent="0.3">
      <c r="A20" s="1">
        <v>2020</v>
      </c>
      <c r="B20" s="10">
        <v>2</v>
      </c>
      <c r="C20" s="9" t="s">
        <v>7</v>
      </c>
      <c r="D20" s="1" t="s">
        <v>11</v>
      </c>
      <c r="E20" s="1" t="s">
        <v>13</v>
      </c>
      <c r="F20" s="5">
        <v>3101753</v>
      </c>
      <c r="G20" s="5">
        <v>216144</v>
      </c>
    </row>
    <row r="21" spans="1:7" x14ac:dyDescent="0.3">
      <c r="A21" s="1">
        <v>2020</v>
      </c>
      <c r="B21" s="10">
        <v>2</v>
      </c>
      <c r="C21" s="9" t="s">
        <v>9</v>
      </c>
      <c r="D21" s="1" t="s">
        <v>10</v>
      </c>
      <c r="E21" s="1" t="s">
        <v>25</v>
      </c>
      <c r="F21" s="6">
        <v>4005347</v>
      </c>
      <c r="G21" s="5">
        <v>403975</v>
      </c>
    </row>
    <row r="22" spans="1:7" x14ac:dyDescent="0.3">
      <c r="A22" s="1">
        <v>2020</v>
      </c>
      <c r="B22" s="10">
        <v>4</v>
      </c>
      <c r="C22" s="9" t="s">
        <v>9</v>
      </c>
      <c r="D22" s="1" t="s">
        <v>14</v>
      </c>
      <c r="E22" s="1" t="s">
        <v>27</v>
      </c>
      <c r="F22" s="6">
        <v>3079384</v>
      </c>
      <c r="G22" s="5">
        <v>686551</v>
      </c>
    </row>
    <row r="23" spans="1:7" x14ac:dyDescent="0.3">
      <c r="A23" s="1">
        <v>2020</v>
      </c>
      <c r="B23" s="10">
        <v>4</v>
      </c>
      <c r="C23" s="9" t="s">
        <v>9</v>
      </c>
      <c r="D23" s="1" t="s">
        <v>10</v>
      </c>
      <c r="E23" s="1" t="s">
        <v>25</v>
      </c>
      <c r="F23" s="6">
        <v>7914609</v>
      </c>
      <c r="G23" s="6">
        <v>433552</v>
      </c>
    </row>
    <row r="24" spans="1:7" x14ac:dyDescent="0.3">
      <c r="A24" s="1">
        <v>2020</v>
      </c>
      <c r="B24" s="10">
        <v>4</v>
      </c>
      <c r="C24" s="9" t="s">
        <v>7</v>
      </c>
      <c r="D24" s="1" t="s">
        <v>14</v>
      </c>
      <c r="E24" s="1" t="s">
        <v>16</v>
      </c>
      <c r="F24" s="6">
        <v>8729647</v>
      </c>
      <c r="G24" s="6">
        <v>685137</v>
      </c>
    </row>
    <row r="25" spans="1:7" x14ac:dyDescent="0.3">
      <c r="A25" s="1">
        <v>2020</v>
      </c>
      <c r="B25" s="10">
        <v>4</v>
      </c>
      <c r="C25" s="9" t="s">
        <v>8</v>
      </c>
      <c r="D25" s="1" t="s">
        <v>14</v>
      </c>
      <c r="E25" s="1" t="s">
        <v>27</v>
      </c>
      <c r="F25" s="6">
        <v>3134124</v>
      </c>
      <c r="G25" s="6">
        <v>605012</v>
      </c>
    </row>
    <row r="26" spans="1:7" x14ac:dyDescent="0.3">
      <c r="A26" s="1">
        <v>2020</v>
      </c>
      <c r="B26" s="10">
        <v>4</v>
      </c>
      <c r="C26" s="9" t="s">
        <v>8</v>
      </c>
      <c r="D26" s="1" t="s">
        <v>14</v>
      </c>
      <c r="E26" s="1" t="s">
        <v>26</v>
      </c>
      <c r="F26" s="6">
        <v>1114019</v>
      </c>
      <c r="G26" s="6">
        <v>617310</v>
      </c>
    </row>
    <row r="27" spans="1:7" x14ac:dyDescent="0.3">
      <c r="A27" s="1">
        <v>2020</v>
      </c>
      <c r="B27" s="10">
        <v>4</v>
      </c>
      <c r="C27" s="9" t="s">
        <v>7</v>
      </c>
      <c r="D27" s="1" t="s">
        <v>11</v>
      </c>
      <c r="E27" s="1" t="s">
        <v>13</v>
      </c>
      <c r="F27" s="6">
        <v>482628</v>
      </c>
      <c r="G27" s="6">
        <v>415591</v>
      </c>
    </row>
    <row r="28" spans="1:7" x14ac:dyDescent="0.3">
      <c r="A28" s="1">
        <v>2020</v>
      </c>
      <c r="B28" s="11">
        <v>4</v>
      </c>
      <c r="C28" s="9" t="s">
        <v>9</v>
      </c>
      <c r="D28" s="1" t="s">
        <v>14</v>
      </c>
      <c r="E28" s="1" t="s">
        <v>26</v>
      </c>
      <c r="F28" s="6">
        <v>5923889</v>
      </c>
      <c r="G28" s="6">
        <v>473295</v>
      </c>
    </row>
    <row r="29" spans="1:7" x14ac:dyDescent="0.3">
      <c r="A29" s="1">
        <v>2020</v>
      </c>
      <c r="B29" s="11">
        <v>4</v>
      </c>
      <c r="C29" s="9" t="s">
        <v>9</v>
      </c>
      <c r="D29" s="1" t="s">
        <v>11</v>
      </c>
      <c r="E29" s="1" t="s">
        <v>13</v>
      </c>
      <c r="F29" s="6">
        <v>8674701</v>
      </c>
      <c r="G29" s="6">
        <v>255297</v>
      </c>
    </row>
    <row r="30" spans="1:7" x14ac:dyDescent="0.3">
      <c r="A30" s="1">
        <v>2020</v>
      </c>
      <c r="B30" s="11">
        <v>2</v>
      </c>
      <c r="C30" s="9" t="s">
        <v>7</v>
      </c>
      <c r="D30" s="1" t="s">
        <v>14</v>
      </c>
      <c r="E30" s="1" t="s">
        <v>16</v>
      </c>
      <c r="F30" s="5">
        <v>197114</v>
      </c>
      <c r="G30" s="6">
        <v>574627</v>
      </c>
    </row>
    <row r="31" spans="1:7" x14ac:dyDescent="0.3">
      <c r="A31" s="1">
        <v>2020</v>
      </c>
      <c r="B31" s="11">
        <v>4</v>
      </c>
      <c r="C31" s="9" t="s">
        <v>8</v>
      </c>
      <c r="D31" s="1" t="s">
        <v>11</v>
      </c>
      <c r="E31" s="1" t="s">
        <v>13</v>
      </c>
      <c r="F31" s="5">
        <v>2552184</v>
      </c>
      <c r="G31" s="6">
        <v>459954</v>
      </c>
    </row>
    <row r="32" spans="1:7" x14ac:dyDescent="0.3">
      <c r="A32" s="1">
        <v>2020</v>
      </c>
      <c r="B32" s="11">
        <v>4</v>
      </c>
      <c r="C32" s="9" t="s">
        <v>8</v>
      </c>
      <c r="D32" s="1" t="s">
        <v>14</v>
      </c>
      <c r="E32" s="1" t="s">
        <v>16</v>
      </c>
      <c r="F32" s="5">
        <v>5312261</v>
      </c>
      <c r="G32" s="5">
        <v>264510</v>
      </c>
    </row>
    <row r="33" spans="1:7" x14ac:dyDescent="0.3">
      <c r="A33" s="1">
        <v>2020</v>
      </c>
      <c r="B33" s="11">
        <v>1</v>
      </c>
      <c r="C33" s="9" t="s">
        <v>6</v>
      </c>
      <c r="D33" s="1" t="s">
        <v>10</v>
      </c>
      <c r="E33" s="1" t="s">
        <v>15</v>
      </c>
      <c r="F33" s="5">
        <v>6156665</v>
      </c>
      <c r="G33" s="5">
        <v>334521</v>
      </c>
    </row>
    <row r="34" spans="1:7" x14ac:dyDescent="0.3">
      <c r="A34" s="1">
        <v>2020</v>
      </c>
      <c r="B34" s="11">
        <v>3</v>
      </c>
      <c r="C34" s="9" t="s">
        <v>6</v>
      </c>
      <c r="D34" s="1" t="s">
        <v>10</v>
      </c>
      <c r="E34" s="1" t="s">
        <v>25</v>
      </c>
      <c r="F34" s="5">
        <v>8315235</v>
      </c>
      <c r="G34" s="5">
        <v>82298</v>
      </c>
    </row>
    <row r="35" spans="1:7" x14ac:dyDescent="0.3">
      <c r="A35" s="1">
        <v>2020</v>
      </c>
      <c r="B35" s="11">
        <v>4</v>
      </c>
      <c r="C35" s="9" t="s">
        <v>6</v>
      </c>
      <c r="D35" s="1" t="s">
        <v>14</v>
      </c>
      <c r="E35" s="1" t="s">
        <v>16</v>
      </c>
      <c r="F35" s="6">
        <v>9034732</v>
      </c>
      <c r="G35" s="5">
        <v>247387</v>
      </c>
    </row>
    <row r="36" spans="1:7" x14ac:dyDescent="0.3">
      <c r="A36" s="1">
        <v>2020</v>
      </c>
      <c r="B36" s="11">
        <v>2</v>
      </c>
      <c r="C36" s="9" t="s">
        <v>6</v>
      </c>
      <c r="D36" s="1" t="s">
        <v>11</v>
      </c>
      <c r="E36" s="1" t="s">
        <v>13</v>
      </c>
      <c r="F36" s="6">
        <v>8063547</v>
      </c>
      <c r="G36" s="6">
        <v>185691</v>
      </c>
    </row>
    <row r="37" spans="1:7" x14ac:dyDescent="0.3">
      <c r="A37" s="1">
        <v>2020</v>
      </c>
      <c r="B37" s="11">
        <v>4</v>
      </c>
      <c r="C37" s="9" t="s">
        <v>6</v>
      </c>
      <c r="D37" s="1" t="s">
        <v>12</v>
      </c>
      <c r="E37" s="1" t="s">
        <v>24</v>
      </c>
      <c r="F37" s="6">
        <v>8250141</v>
      </c>
      <c r="G37" s="6">
        <v>91335</v>
      </c>
    </row>
    <row r="38" spans="1:7" x14ac:dyDescent="0.3">
      <c r="A38" s="1">
        <v>2020</v>
      </c>
      <c r="B38" s="11">
        <v>1</v>
      </c>
      <c r="C38" s="9" t="s">
        <v>7</v>
      </c>
      <c r="D38" s="1" t="s">
        <v>11</v>
      </c>
      <c r="E38" s="1" t="s">
        <v>13</v>
      </c>
      <c r="F38" s="6">
        <v>2789935</v>
      </c>
      <c r="G38" s="6">
        <v>538019</v>
      </c>
    </row>
    <row r="39" spans="1:7" x14ac:dyDescent="0.3">
      <c r="A39" s="1">
        <v>2020</v>
      </c>
      <c r="B39" s="10">
        <v>2</v>
      </c>
      <c r="C39" s="9" t="s">
        <v>7</v>
      </c>
      <c r="D39" s="1" t="s">
        <v>14</v>
      </c>
      <c r="E39" s="1" t="s">
        <v>16</v>
      </c>
      <c r="F39" s="6">
        <v>434177</v>
      </c>
      <c r="G39" s="6">
        <v>644424</v>
      </c>
    </row>
    <row r="40" spans="1:7" x14ac:dyDescent="0.3">
      <c r="A40" s="1">
        <v>2020</v>
      </c>
      <c r="B40" s="10">
        <v>4</v>
      </c>
      <c r="C40" s="9" t="s">
        <v>8</v>
      </c>
      <c r="D40" s="1" t="s">
        <v>11</v>
      </c>
      <c r="E40" s="1" t="s">
        <v>13</v>
      </c>
      <c r="F40" s="6">
        <v>140894</v>
      </c>
      <c r="G40" s="6">
        <v>60363</v>
      </c>
    </row>
    <row r="41" spans="1:7" x14ac:dyDescent="0.3">
      <c r="A41" s="1">
        <v>2020</v>
      </c>
      <c r="B41" s="10">
        <v>4</v>
      </c>
      <c r="C41" s="9" t="s">
        <v>6</v>
      </c>
      <c r="D41" s="1" t="s">
        <v>12</v>
      </c>
      <c r="E41" s="1" t="s">
        <v>24</v>
      </c>
      <c r="F41" s="6">
        <v>7156351</v>
      </c>
      <c r="G41" s="6">
        <v>306948</v>
      </c>
    </row>
    <row r="42" spans="1:7" x14ac:dyDescent="0.3">
      <c r="A42" s="1">
        <v>2020</v>
      </c>
      <c r="B42" s="10">
        <v>2</v>
      </c>
      <c r="C42" s="9" t="s">
        <v>8</v>
      </c>
      <c r="D42" s="1" t="s">
        <v>14</v>
      </c>
      <c r="E42" s="1" t="s">
        <v>26</v>
      </c>
      <c r="F42" s="6">
        <v>9941762</v>
      </c>
      <c r="G42" s="6">
        <v>386026</v>
      </c>
    </row>
    <row r="43" spans="1:7" x14ac:dyDescent="0.3">
      <c r="A43" s="1">
        <v>2020</v>
      </c>
      <c r="B43" s="10">
        <v>2</v>
      </c>
      <c r="C43" s="9" t="s">
        <v>8</v>
      </c>
      <c r="D43" s="1" t="s">
        <v>12</v>
      </c>
      <c r="E43" s="1" t="s">
        <v>24</v>
      </c>
      <c r="F43" s="6">
        <v>7720476</v>
      </c>
      <c r="G43" s="5">
        <v>450344</v>
      </c>
    </row>
    <row r="44" spans="1:7" x14ac:dyDescent="0.3">
      <c r="A44" s="1">
        <v>2020</v>
      </c>
      <c r="B44" s="10">
        <v>4</v>
      </c>
      <c r="C44" s="9" t="s">
        <v>9</v>
      </c>
      <c r="D44" s="1" t="s">
        <v>12</v>
      </c>
      <c r="E44" s="1" t="s">
        <v>24</v>
      </c>
      <c r="F44" s="5">
        <v>4743139</v>
      </c>
      <c r="G44" s="5">
        <v>212986</v>
      </c>
    </row>
    <row r="45" spans="1:7" x14ac:dyDescent="0.3">
      <c r="A45" s="1">
        <v>2020</v>
      </c>
      <c r="B45" s="10">
        <v>2</v>
      </c>
      <c r="C45" s="9" t="s">
        <v>8</v>
      </c>
      <c r="D45" s="1" t="s">
        <v>12</v>
      </c>
      <c r="E45" s="1" t="s">
        <v>24</v>
      </c>
      <c r="F45" s="5">
        <v>1133259</v>
      </c>
      <c r="G45" s="5">
        <v>150074</v>
      </c>
    </row>
    <row r="46" spans="1:7" x14ac:dyDescent="0.3">
      <c r="A46" s="1">
        <v>2020</v>
      </c>
      <c r="B46" s="10">
        <v>4</v>
      </c>
      <c r="C46" s="9" t="s">
        <v>7</v>
      </c>
      <c r="D46" s="1" t="s">
        <v>14</v>
      </c>
      <c r="E46" s="1" t="s">
        <v>27</v>
      </c>
      <c r="F46" s="5">
        <v>6538689</v>
      </c>
      <c r="G46" s="5">
        <v>264983</v>
      </c>
    </row>
    <row r="47" spans="1:7" x14ac:dyDescent="0.3">
      <c r="A47" s="1">
        <v>2020</v>
      </c>
      <c r="B47" s="10">
        <v>4</v>
      </c>
      <c r="C47" s="9" t="s">
        <v>8</v>
      </c>
      <c r="D47" s="1" t="s">
        <v>11</v>
      </c>
      <c r="E47" s="1" t="s">
        <v>13</v>
      </c>
      <c r="F47" s="5">
        <v>6143948</v>
      </c>
      <c r="G47" s="6">
        <v>306252</v>
      </c>
    </row>
    <row r="48" spans="1:7" x14ac:dyDescent="0.3">
      <c r="A48" s="1">
        <v>2020</v>
      </c>
      <c r="B48" s="11">
        <v>4</v>
      </c>
      <c r="C48" s="9" t="s">
        <v>8</v>
      </c>
      <c r="D48" s="1" t="s">
        <v>14</v>
      </c>
      <c r="E48" s="1" t="s">
        <v>26</v>
      </c>
      <c r="F48" s="5">
        <v>5047861</v>
      </c>
      <c r="G48" s="6">
        <v>483447</v>
      </c>
    </row>
    <row r="49" spans="1:7" x14ac:dyDescent="0.3">
      <c r="A49" s="1">
        <v>2020</v>
      </c>
      <c r="B49" s="11">
        <v>3</v>
      </c>
      <c r="C49" s="9" t="s">
        <v>8</v>
      </c>
      <c r="D49" s="1" t="s">
        <v>10</v>
      </c>
      <c r="E49" s="1" t="s">
        <v>25</v>
      </c>
      <c r="F49" s="6">
        <v>5533806</v>
      </c>
      <c r="G49" s="6">
        <v>674022</v>
      </c>
    </row>
    <row r="50" spans="1:7" x14ac:dyDescent="0.3">
      <c r="A50" s="1">
        <v>2020</v>
      </c>
      <c r="B50" s="11">
        <v>1</v>
      </c>
      <c r="C50" s="9" t="s">
        <v>8</v>
      </c>
      <c r="D50" s="1" t="s">
        <v>10</v>
      </c>
      <c r="E50" s="1" t="s">
        <v>15</v>
      </c>
      <c r="F50" s="6">
        <v>1319919</v>
      </c>
      <c r="G50" s="6">
        <v>200456</v>
      </c>
    </row>
    <row r="51" spans="1:7" x14ac:dyDescent="0.3">
      <c r="A51" s="1">
        <v>2020</v>
      </c>
      <c r="B51" s="11">
        <v>2</v>
      </c>
      <c r="C51" s="9" t="s">
        <v>6</v>
      </c>
      <c r="D51" s="1" t="s">
        <v>10</v>
      </c>
      <c r="E51" s="1" t="s">
        <v>15</v>
      </c>
      <c r="F51" s="6">
        <v>4065037</v>
      </c>
      <c r="G51" s="6">
        <v>676285</v>
      </c>
    </row>
    <row r="52" spans="1:7" x14ac:dyDescent="0.3">
      <c r="A52" s="1">
        <v>2020</v>
      </c>
      <c r="B52" s="11">
        <v>4</v>
      </c>
      <c r="C52" s="9" t="s">
        <v>6</v>
      </c>
      <c r="D52" s="1" t="s">
        <v>11</v>
      </c>
      <c r="E52" s="1" t="s">
        <v>13</v>
      </c>
      <c r="F52" s="6">
        <v>9769358</v>
      </c>
      <c r="G52" s="6">
        <v>263296</v>
      </c>
    </row>
    <row r="53" spans="1:7" x14ac:dyDescent="0.3">
      <c r="A53" s="1">
        <v>2020</v>
      </c>
      <c r="B53" s="11">
        <v>4</v>
      </c>
      <c r="C53" s="9" t="s">
        <v>8</v>
      </c>
      <c r="D53" s="1" t="s">
        <v>14</v>
      </c>
      <c r="E53" s="1" t="s">
        <v>27</v>
      </c>
      <c r="F53" s="6">
        <v>4717037</v>
      </c>
      <c r="G53" s="6">
        <v>602873</v>
      </c>
    </row>
    <row r="54" spans="1:7" x14ac:dyDescent="0.3">
      <c r="A54" s="1">
        <v>2020</v>
      </c>
      <c r="B54" s="11">
        <v>2</v>
      </c>
      <c r="C54" s="9" t="s">
        <v>7</v>
      </c>
      <c r="D54" s="1" t="s">
        <v>12</v>
      </c>
      <c r="E54" s="1" t="s">
        <v>24</v>
      </c>
      <c r="F54" s="6">
        <v>8147746</v>
      </c>
      <c r="G54" s="6">
        <v>373444</v>
      </c>
    </row>
    <row r="55" spans="1:7" x14ac:dyDescent="0.3">
      <c r="A55" s="1">
        <v>2020</v>
      </c>
      <c r="B55" s="11">
        <v>3</v>
      </c>
      <c r="C55" s="9" t="s">
        <v>8</v>
      </c>
      <c r="D55" s="1" t="s">
        <v>10</v>
      </c>
      <c r="E55" s="1" t="s">
        <v>15</v>
      </c>
      <c r="F55" s="6">
        <v>1170128</v>
      </c>
      <c r="G55" s="6">
        <v>379619</v>
      </c>
    </row>
    <row r="56" spans="1:7" x14ac:dyDescent="0.3">
      <c r="A56" s="1">
        <v>2020</v>
      </c>
      <c r="B56" s="11">
        <v>4</v>
      </c>
      <c r="C56" s="9" t="s">
        <v>7</v>
      </c>
      <c r="D56" s="1" t="s">
        <v>10</v>
      </c>
      <c r="E56" s="1" t="s">
        <v>25</v>
      </c>
      <c r="F56" s="6">
        <v>3838949</v>
      </c>
      <c r="G56" s="5">
        <v>370118</v>
      </c>
    </row>
    <row r="57" spans="1:7" x14ac:dyDescent="0.3">
      <c r="A57" s="1">
        <v>2020</v>
      </c>
      <c r="B57" s="11">
        <v>4</v>
      </c>
      <c r="C57" s="9" t="s">
        <v>8</v>
      </c>
      <c r="D57" s="1" t="s">
        <v>12</v>
      </c>
      <c r="E57" s="1" t="s">
        <v>24</v>
      </c>
      <c r="F57" s="6">
        <v>9519927</v>
      </c>
      <c r="G57" s="5">
        <v>332418</v>
      </c>
    </row>
    <row r="58" spans="1:7" x14ac:dyDescent="0.3">
      <c r="A58" s="1">
        <v>2020</v>
      </c>
      <c r="B58" s="11">
        <v>4</v>
      </c>
      <c r="C58" s="9" t="s">
        <v>8</v>
      </c>
      <c r="D58" s="1" t="s">
        <v>11</v>
      </c>
      <c r="E58" s="1" t="s">
        <v>13</v>
      </c>
      <c r="F58" s="6">
        <v>8019955</v>
      </c>
      <c r="G58" s="5">
        <v>677199</v>
      </c>
    </row>
    <row r="59" spans="1:7" x14ac:dyDescent="0.3">
      <c r="A59" s="1">
        <v>2020</v>
      </c>
      <c r="B59" s="11">
        <v>2</v>
      </c>
      <c r="C59" s="9" t="s">
        <v>6</v>
      </c>
      <c r="D59" s="1" t="s">
        <v>14</v>
      </c>
      <c r="E59" s="1" t="s">
        <v>26</v>
      </c>
      <c r="F59" s="6">
        <v>9125226</v>
      </c>
      <c r="G59" s="5">
        <v>618164</v>
      </c>
    </row>
    <row r="60" spans="1:7" x14ac:dyDescent="0.3">
      <c r="A60" s="1">
        <v>2020</v>
      </c>
      <c r="B60" s="11">
        <v>2</v>
      </c>
      <c r="C60" s="9" t="s">
        <v>7</v>
      </c>
      <c r="D60" s="1" t="s">
        <v>14</v>
      </c>
      <c r="E60" s="1" t="s">
        <v>27</v>
      </c>
      <c r="F60" s="5">
        <v>1470315</v>
      </c>
      <c r="G60" s="6">
        <v>652498</v>
      </c>
    </row>
    <row r="61" spans="1:7" x14ac:dyDescent="0.3">
      <c r="A61" s="1">
        <v>2020</v>
      </c>
      <c r="B61" s="11">
        <v>4</v>
      </c>
      <c r="C61" s="9" t="s">
        <v>9</v>
      </c>
      <c r="D61" s="1" t="s">
        <v>10</v>
      </c>
      <c r="E61" s="1" t="s">
        <v>15</v>
      </c>
      <c r="F61" s="5">
        <v>6644436</v>
      </c>
      <c r="G61" s="6">
        <v>375475</v>
      </c>
    </row>
    <row r="62" spans="1:7" x14ac:dyDescent="0.3">
      <c r="A62" s="1">
        <v>2020</v>
      </c>
      <c r="B62" s="11">
        <v>4</v>
      </c>
      <c r="C62" s="9" t="s">
        <v>9</v>
      </c>
      <c r="D62" s="1" t="s">
        <v>14</v>
      </c>
      <c r="E62" s="1" t="s">
        <v>16</v>
      </c>
      <c r="F62" s="5">
        <v>2895119</v>
      </c>
      <c r="G62" s="6">
        <v>487568</v>
      </c>
    </row>
    <row r="63" spans="1:7" x14ac:dyDescent="0.3">
      <c r="A63" s="1">
        <v>2020</v>
      </c>
      <c r="B63" s="11">
        <v>4</v>
      </c>
      <c r="C63" s="9" t="s">
        <v>7</v>
      </c>
      <c r="D63" s="1" t="s">
        <v>12</v>
      </c>
      <c r="E63" s="1" t="s">
        <v>24</v>
      </c>
      <c r="F63" s="5">
        <v>9847887</v>
      </c>
      <c r="G63" s="6">
        <v>257675</v>
      </c>
    </row>
    <row r="64" spans="1:7" x14ac:dyDescent="0.3">
      <c r="A64" s="1">
        <v>2020</v>
      </c>
      <c r="B64" s="11">
        <v>4</v>
      </c>
      <c r="C64" s="9" t="s">
        <v>9</v>
      </c>
      <c r="D64" s="1" t="s">
        <v>10</v>
      </c>
      <c r="E64" s="1" t="s">
        <v>15</v>
      </c>
      <c r="F64" s="5">
        <v>5548477</v>
      </c>
      <c r="G64" s="6">
        <v>216015</v>
      </c>
    </row>
    <row r="65" spans="1:7" x14ac:dyDescent="0.3">
      <c r="A65" s="1">
        <v>2020</v>
      </c>
      <c r="B65" s="10">
        <v>4</v>
      </c>
      <c r="C65" s="9" t="s">
        <v>7</v>
      </c>
      <c r="D65" s="1" t="s">
        <v>14</v>
      </c>
      <c r="E65" s="1" t="s">
        <v>27</v>
      </c>
      <c r="F65" s="6">
        <v>4064101</v>
      </c>
      <c r="G65" s="6">
        <v>271650</v>
      </c>
    </row>
    <row r="66" spans="1:7" x14ac:dyDescent="0.3">
      <c r="A66" s="1">
        <v>2020</v>
      </c>
      <c r="B66" s="10">
        <v>4</v>
      </c>
      <c r="C66" s="9" t="s">
        <v>8</v>
      </c>
      <c r="D66" s="1" t="s">
        <v>14</v>
      </c>
      <c r="E66" s="1" t="s">
        <v>27</v>
      </c>
      <c r="F66" s="6">
        <v>7168449</v>
      </c>
      <c r="G66" s="6">
        <v>736752</v>
      </c>
    </row>
    <row r="67" spans="1:7" x14ac:dyDescent="0.3">
      <c r="A67" s="1">
        <v>2020</v>
      </c>
      <c r="B67" s="10">
        <v>2</v>
      </c>
      <c r="C67" s="9" t="s">
        <v>6</v>
      </c>
      <c r="D67" s="1" t="s">
        <v>10</v>
      </c>
      <c r="E67" s="1" t="s">
        <v>15</v>
      </c>
      <c r="F67" s="6">
        <v>8574561</v>
      </c>
      <c r="G67" s="5">
        <v>285935</v>
      </c>
    </row>
    <row r="68" spans="1:7" x14ac:dyDescent="0.3">
      <c r="A68" s="1">
        <v>2020</v>
      </c>
      <c r="B68" s="10">
        <v>4</v>
      </c>
      <c r="C68" s="9" t="s">
        <v>6</v>
      </c>
      <c r="D68" s="1" t="s">
        <v>14</v>
      </c>
      <c r="E68" s="1" t="s">
        <v>26</v>
      </c>
      <c r="F68" s="6">
        <v>3309537</v>
      </c>
      <c r="G68" s="5">
        <v>282232</v>
      </c>
    </row>
    <row r="69" spans="1:7" x14ac:dyDescent="0.3">
      <c r="A69" s="1">
        <v>2020</v>
      </c>
      <c r="B69" s="10">
        <v>2</v>
      </c>
      <c r="C69" s="9" t="s">
        <v>8</v>
      </c>
      <c r="D69" s="1" t="s">
        <v>10</v>
      </c>
      <c r="E69" s="1" t="s">
        <v>25</v>
      </c>
      <c r="F69" s="6">
        <v>496636</v>
      </c>
      <c r="G69" s="5">
        <v>129147</v>
      </c>
    </row>
    <row r="70" spans="1:7" x14ac:dyDescent="0.3">
      <c r="A70" s="1">
        <v>2020</v>
      </c>
      <c r="B70" s="10">
        <v>3</v>
      </c>
      <c r="C70" s="9" t="s">
        <v>8</v>
      </c>
      <c r="D70" s="1" t="s">
        <v>11</v>
      </c>
      <c r="E70" s="1" t="s">
        <v>13</v>
      </c>
      <c r="F70" s="6">
        <v>8720305</v>
      </c>
      <c r="G70" s="5">
        <v>63359</v>
      </c>
    </row>
    <row r="71" spans="1:7" x14ac:dyDescent="0.3">
      <c r="A71" s="1">
        <v>2020</v>
      </c>
      <c r="B71" s="10">
        <v>4</v>
      </c>
      <c r="C71" s="9" t="s">
        <v>8</v>
      </c>
      <c r="D71" s="1" t="s">
        <v>10</v>
      </c>
      <c r="E71" s="1" t="s">
        <v>15</v>
      </c>
      <c r="F71" s="6">
        <v>9891972</v>
      </c>
      <c r="G71" s="6">
        <v>94712</v>
      </c>
    </row>
    <row r="72" spans="1:7" x14ac:dyDescent="0.3">
      <c r="A72" s="1">
        <v>2020</v>
      </c>
      <c r="B72" s="10">
        <v>3</v>
      </c>
      <c r="C72" s="9" t="s">
        <v>7</v>
      </c>
      <c r="D72" s="1" t="s">
        <v>10</v>
      </c>
      <c r="E72" s="1" t="s">
        <v>25</v>
      </c>
      <c r="F72" s="6">
        <v>5046981</v>
      </c>
      <c r="G72" s="6">
        <v>96220</v>
      </c>
    </row>
    <row r="73" spans="1:7" x14ac:dyDescent="0.3">
      <c r="A73" s="1">
        <v>2020</v>
      </c>
      <c r="B73" s="10">
        <v>4</v>
      </c>
      <c r="C73" s="9" t="s">
        <v>7</v>
      </c>
      <c r="D73" s="1" t="s">
        <v>14</v>
      </c>
      <c r="E73" s="1" t="s">
        <v>26</v>
      </c>
      <c r="F73" s="5">
        <v>3400534</v>
      </c>
      <c r="G73" s="6">
        <v>680822</v>
      </c>
    </row>
    <row r="74" spans="1:7" x14ac:dyDescent="0.3">
      <c r="A74" s="1">
        <v>2020</v>
      </c>
      <c r="B74" s="11">
        <v>4</v>
      </c>
      <c r="C74" s="9" t="s">
        <v>6</v>
      </c>
      <c r="D74" s="1" t="s">
        <v>14</v>
      </c>
      <c r="E74" s="1" t="s">
        <v>26</v>
      </c>
      <c r="F74" s="5">
        <v>5826012</v>
      </c>
      <c r="G74" s="6">
        <v>338541</v>
      </c>
    </row>
    <row r="75" spans="1:7" x14ac:dyDescent="0.3">
      <c r="A75" s="1">
        <v>2020</v>
      </c>
      <c r="B75" s="11">
        <v>4</v>
      </c>
      <c r="C75" s="9" t="s">
        <v>6</v>
      </c>
      <c r="D75" s="1" t="s">
        <v>10</v>
      </c>
      <c r="E75" s="1" t="s">
        <v>15</v>
      </c>
      <c r="F75" s="5">
        <v>6700286</v>
      </c>
      <c r="G75" s="6">
        <v>450193</v>
      </c>
    </row>
    <row r="76" spans="1:7" x14ac:dyDescent="0.3">
      <c r="A76" s="1">
        <v>2020</v>
      </c>
      <c r="B76" s="11">
        <v>2</v>
      </c>
      <c r="C76" s="9" t="s">
        <v>6</v>
      </c>
      <c r="D76" s="1" t="s">
        <v>10</v>
      </c>
      <c r="E76" s="1" t="s">
        <v>25</v>
      </c>
      <c r="F76" s="5">
        <v>7990481</v>
      </c>
      <c r="G76" s="6">
        <v>669151</v>
      </c>
    </row>
    <row r="77" spans="1:7" x14ac:dyDescent="0.3">
      <c r="A77" s="1">
        <v>2020</v>
      </c>
      <c r="B77" s="11">
        <v>1</v>
      </c>
      <c r="C77" s="9" t="s">
        <v>8</v>
      </c>
      <c r="D77" s="1" t="s">
        <v>14</v>
      </c>
      <c r="E77" s="1" t="s">
        <v>26</v>
      </c>
      <c r="F77" s="5">
        <v>8333672</v>
      </c>
      <c r="G77" s="6">
        <v>136064</v>
      </c>
    </row>
    <row r="78" spans="1:7" x14ac:dyDescent="0.3">
      <c r="A78" s="1">
        <v>2020</v>
      </c>
      <c r="B78" s="11">
        <v>2</v>
      </c>
      <c r="C78" s="9" t="s">
        <v>8</v>
      </c>
      <c r="D78" s="1" t="s">
        <v>11</v>
      </c>
      <c r="E78" s="1" t="s">
        <v>13</v>
      </c>
      <c r="F78" s="6">
        <v>5942340</v>
      </c>
      <c r="G78" s="5">
        <v>376615</v>
      </c>
    </row>
    <row r="79" spans="1:7" x14ac:dyDescent="0.3">
      <c r="A79" s="1">
        <v>2020</v>
      </c>
      <c r="B79" s="11">
        <v>2</v>
      </c>
      <c r="C79" s="9" t="s">
        <v>6</v>
      </c>
      <c r="D79" s="1" t="s">
        <v>14</v>
      </c>
      <c r="E79" s="1" t="s">
        <v>26</v>
      </c>
      <c r="F79" s="6">
        <v>5407949</v>
      </c>
      <c r="G79" s="5">
        <v>127000</v>
      </c>
    </row>
    <row r="80" spans="1:7" x14ac:dyDescent="0.3">
      <c r="A80" s="1">
        <v>2020</v>
      </c>
      <c r="B80" s="11">
        <v>4</v>
      </c>
      <c r="C80" s="9" t="s">
        <v>8</v>
      </c>
      <c r="D80" s="1" t="s">
        <v>14</v>
      </c>
      <c r="E80" s="1" t="s">
        <v>16</v>
      </c>
      <c r="F80" s="6">
        <v>5859008</v>
      </c>
      <c r="G80" s="5">
        <v>650469</v>
      </c>
    </row>
    <row r="81" spans="1:7" x14ac:dyDescent="0.3">
      <c r="A81" s="1">
        <v>2020</v>
      </c>
      <c r="B81" s="11">
        <v>3</v>
      </c>
      <c r="C81" s="9" t="s">
        <v>8</v>
      </c>
      <c r="D81" s="1" t="s">
        <v>14</v>
      </c>
      <c r="E81" s="1" t="s">
        <v>26</v>
      </c>
      <c r="F81" s="6">
        <v>1840875</v>
      </c>
      <c r="G81" s="5">
        <v>573659</v>
      </c>
    </row>
    <row r="82" spans="1:7" x14ac:dyDescent="0.3">
      <c r="A82" s="1">
        <v>2020</v>
      </c>
      <c r="B82" s="11">
        <v>1</v>
      </c>
      <c r="C82" s="9" t="s">
        <v>6</v>
      </c>
      <c r="D82" s="1" t="s">
        <v>14</v>
      </c>
      <c r="E82" s="1" t="s">
        <v>16</v>
      </c>
      <c r="F82" s="6">
        <v>6595214</v>
      </c>
      <c r="G82" s="6">
        <v>201821</v>
      </c>
    </row>
    <row r="83" spans="1:7" x14ac:dyDescent="0.3">
      <c r="A83" s="1">
        <v>2020</v>
      </c>
      <c r="B83" s="10">
        <v>2</v>
      </c>
      <c r="C83" s="9" t="s">
        <v>6</v>
      </c>
      <c r="D83" s="1" t="s">
        <v>12</v>
      </c>
      <c r="E83" s="1" t="s">
        <v>24</v>
      </c>
      <c r="F83" s="6">
        <v>7742703</v>
      </c>
      <c r="G83" s="6">
        <v>640010</v>
      </c>
    </row>
    <row r="84" spans="1:7" x14ac:dyDescent="0.3">
      <c r="A84" s="1">
        <v>2020</v>
      </c>
      <c r="B84" s="10">
        <v>2</v>
      </c>
      <c r="C84" s="9" t="s">
        <v>9</v>
      </c>
      <c r="D84" s="1" t="s">
        <v>10</v>
      </c>
      <c r="E84" s="1" t="s">
        <v>25</v>
      </c>
      <c r="F84" s="6">
        <v>4111968</v>
      </c>
      <c r="G84" s="6">
        <v>168314</v>
      </c>
    </row>
    <row r="85" spans="1:7" x14ac:dyDescent="0.3">
      <c r="A85" s="1">
        <v>2020</v>
      </c>
      <c r="B85" s="10">
        <v>2</v>
      </c>
      <c r="C85" s="9" t="s">
        <v>9</v>
      </c>
      <c r="D85" s="1" t="s">
        <v>14</v>
      </c>
      <c r="E85" s="1" t="s">
        <v>16</v>
      </c>
      <c r="F85" s="6">
        <v>3726481</v>
      </c>
      <c r="G85" s="6">
        <v>688397</v>
      </c>
    </row>
    <row r="86" spans="1:7" x14ac:dyDescent="0.3">
      <c r="A86" s="1">
        <v>2020</v>
      </c>
      <c r="B86" s="10">
        <v>2</v>
      </c>
      <c r="C86" s="9" t="s">
        <v>9</v>
      </c>
      <c r="D86" s="1" t="s">
        <v>14</v>
      </c>
      <c r="E86" s="1" t="s">
        <v>27</v>
      </c>
      <c r="F86" s="6">
        <v>8417538</v>
      </c>
      <c r="G86" s="6">
        <v>165030</v>
      </c>
    </row>
    <row r="87" spans="1:7" x14ac:dyDescent="0.3">
      <c r="A87" s="1">
        <v>2020</v>
      </c>
      <c r="B87" s="10">
        <v>3</v>
      </c>
      <c r="C87" s="9" t="s">
        <v>6</v>
      </c>
      <c r="D87" s="1" t="s">
        <v>14</v>
      </c>
      <c r="E87" s="1" t="s">
        <v>27</v>
      </c>
      <c r="F87" s="5">
        <v>7296628</v>
      </c>
      <c r="G87" s="6">
        <v>711108</v>
      </c>
    </row>
    <row r="88" spans="1:7" x14ac:dyDescent="0.3">
      <c r="A88" s="1">
        <v>2020</v>
      </c>
      <c r="B88" s="10">
        <v>4</v>
      </c>
      <c r="C88" s="9" t="s">
        <v>8</v>
      </c>
      <c r="D88" s="1" t="s">
        <v>14</v>
      </c>
      <c r="E88" s="1" t="s">
        <v>26</v>
      </c>
      <c r="F88" s="5">
        <v>3097235</v>
      </c>
      <c r="G88" s="6">
        <v>610594</v>
      </c>
    </row>
    <row r="89" spans="1:7" x14ac:dyDescent="0.3">
      <c r="A89" s="1">
        <v>2020</v>
      </c>
      <c r="B89" s="10">
        <v>4</v>
      </c>
      <c r="C89" s="9" t="s">
        <v>8</v>
      </c>
      <c r="D89" s="1" t="s">
        <v>12</v>
      </c>
      <c r="E89" s="1" t="s">
        <v>24</v>
      </c>
      <c r="F89" s="5">
        <v>8898933</v>
      </c>
      <c r="G89" s="6">
        <v>668283</v>
      </c>
    </row>
    <row r="90" spans="1:7" x14ac:dyDescent="0.3">
      <c r="A90" s="1">
        <v>2020</v>
      </c>
      <c r="B90" s="10">
        <v>4</v>
      </c>
      <c r="C90" s="9" t="s">
        <v>9</v>
      </c>
      <c r="D90" s="1" t="s">
        <v>10</v>
      </c>
      <c r="E90" s="1" t="s">
        <v>15</v>
      </c>
      <c r="F90" s="5">
        <v>7567108</v>
      </c>
      <c r="G90" s="5">
        <v>732966</v>
      </c>
    </row>
    <row r="91" spans="1:7" x14ac:dyDescent="0.3">
      <c r="A91" s="1">
        <v>2020</v>
      </c>
      <c r="B91" s="10">
        <v>1</v>
      </c>
      <c r="C91" s="9" t="s">
        <v>8</v>
      </c>
      <c r="D91" s="1" t="s">
        <v>14</v>
      </c>
      <c r="E91" s="1" t="s">
        <v>26</v>
      </c>
      <c r="F91" s="5">
        <v>9091750</v>
      </c>
      <c r="G91" s="5">
        <v>232640</v>
      </c>
    </row>
    <row r="92" spans="1:7" x14ac:dyDescent="0.3">
      <c r="A92" s="1">
        <v>2020</v>
      </c>
      <c r="B92" s="11">
        <v>2</v>
      </c>
      <c r="C92" s="9" t="s">
        <v>8</v>
      </c>
      <c r="D92" s="1" t="s">
        <v>14</v>
      </c>
      <c r="E92" s="1" t="s">
        <v>27</v>
      </c>
      <c r="F92" s="6">
        <v>7615330</v>
      </c>
      <c r="G92" s="5">
        <v>46016</v>
      </c>
    </row>
    <row r="93" spans="1:7" x14ac:dyDescent="0.3">
      <c r="A93" s="1">
        <v>2020</v>
      </c>
      <c r="B93" s="11">
        <v>3</v>
      </c>
      <c r="C93" s="9" t="s">
        <v>8</v>
      </c>
      <c r="D93" s="1" t="s">
        <v>14</v>
      </c>
      <c r="E93" s="1" t="s">
        <v>16</v>
      </c>
      <c r="F93" s="6">
        <v>6942599</v>
      </c>
      <c r="G93" s="5">
        <v>437470</v>
      </c>
    </row>
    <row r="94" spans="1:7" x14ac:dyDescent="0.3">
      <c r="A94" s="1">
        <v>2020</v>
      </c>
      <c r="B94" s="11">
        <v>1</v>
      </c>
      <c r="C94" s="9" t="s">
        <v>7</v>
      </c>
      <c r="D94" s="1" t="s">
        <v>11</v>
      </c>
      <c r="E94" s="1" t="s">
        <v>13</v>
      </c>
      <c r="F94" s="6">
        <v>9745066</v>
      </c>
      <c r="G94" s="6">
        <v>54645</v>
      </c>
    </row>
    <row r="95" spans="1:7" x14ac:dyDescent="0.3">
      <c r="A95" s="1">
        <v>2020</v>
      </c>
      <c r="B95" s="11">
        <v>3</v>
      </c>
      <c r="C95" s="9" t="s">
        <v>8</v>
      </c>
      <c r="D95" s="1" t="s">
        <v>10</v>
      </c>
      <c r="E95" s="1" t="s">
        <v>15</v>
      </c>
      <c r="F95" s="6">
        <v>7243398</v>
      </c>
      <c r="G95" s="6">
        <v>527206</v>
      </c>
    </row>
    <row r="96" spans="1:7" x14ac:dyDescent="0.3">
      <c r="A96" s="1">
        <v>2020</v>
      </c>
      <c r="B96" s="11">
        <v>4</v>
      </c>
      <c r="C96" s="9" t="s">
        <v>9</v>
      </c>
      <c r="D96" s="1" t="s">
        <v>10</v>
      </c>
      <c r="E96" s="1" t="s">
        <v>25</v>
      </c>
      <c r="F96" s="6">
        <v>2879696</v>
      </c>
      <c r="G96" s="6">
        <v>723619</v>
      </c>
    </row>
    <row r="97" spans="1:7" x14ac:dyDescent="0.3">
      <c r="A97" s="1">
        <v>2020</v>
      </c>
      <c r="B97" s="11">
        <v>2</v>
      </c>
      <c r="C97" s="9" t="s">
        <v>9</v>
      </c>
      <c r="D97" s="1" t="s">
        <v>14</v>
      </c>
      <c r="E97" s="1" t="s">
        <v>16</v>
      </c>
      <c r="F97" s="6">
        <v>6091790</v>
      </c>
      <c r="G97" s="6">
        <v>160456</v>
      </c>
    </row>
    <row r="98" spans="1:7" x14ac:dyDescent="0.3">
      <c r="A98" s="1">
        <v>2020</v>
      </c>
      <c r="B98" s="11">
        <v>4</v>
      </c>
      <c r="C98" s="9" t="s">
        <v>7</v>
      </c>
      <c r="D98" s="1" t="s">
        <v>14</v>
      </c>
      <c r="E98" s="1" t="s">
        <v>16</v>
      </c>
      <c r="F98" s="6">
        <v>6289423</v>
      </c>
      <c r="G98" s="6">
        <v>739011</v>
      </c>
    </row>
    <row r="99" spans="1:7" x14ac:dyDescent="0.3">
      <c r="A99" s="1">
        <v>2020</v>
      </c>
      <c r="B99" s="11">
        <v>2</v>
      </c>
      <c r="C99" s="9" t="s">
        <v>8</v>
      </c>
      <c r="D99" s="1" t="s">
        <v>12</v>
      </c>
      <c r="E99" s="1" t="s">
        <v>24</v>
      </c>
      <c r="F99" s="6">
        <v>9396168</v>
      </c>
      <c r="G99" s="6">
        <v>707020</v>
      </c>
    </row>
    <row r="100" spans="1:7" x14ac:dyDescent="0.3">
      <c r="A100" s="1">
        <v>2020</v>
      </c>
      <c r="B100" s="11">
        <v>2</v>
      </c>
      <c r="C100" s="9" t="s">
        <v>6</v>
      </c>
      <c r="D100" s="1" t="s">
        <v>10</v>
      </c>
      <c r="E100" s="1" t="s">
        <v>15</v>
      </c>
      <c r="F100" s="5">
        <v>6547817</v>
      </c>
      <c r="G100" s="6">
        <v>724457</v>
      </c>
    </row>
    <row r="101" spans="1:7" x14ac:dyDescent="0.3">
      <c r="A101" s="1">
        <v>2020</v>
      </c>
      <c r="B101" s="11">
        <v>3</v>
      </c>
      <c r="C101" s="9" t="s">
        <v>8</v>
      </c>
      <c r="D101" s="1" t="s">
        <v>14</v>
      </c>
      <c r="E101" s="1" t="s">
        <v>16</v>
      </c>
      <c r="F101" s="5">
        <v>6117002</v>
      </c>
      <c r="G101" s="6">
        <v>512461</v>
      </c>
    </row>
    <row r="102" spans="1:7" x14ac:dyDescent="0.3">
      <c r="A102" s="1">
        <v>2020</v>
      </c>
      <c r="B102" s="11">
        <v>1</v>
      </c>
      <c r="C102" s="9" t="s">
        <v>6</v>
      </c>
      <c r="D102" s="1" t="s">
        <v>14</v>
      </c>
      <c r="E102" s="1" t="s">
        <v>27</v>
      </c>
      <c r="F102" s="5">
        <v>8834477</v>
      </c>
      <c r="G102" s="5">
        <v>306215</v>
      </c>
    </row>
    <row r="103" spans="1:7" x14ac:dyDescent="0.3">
      <c r="A103" s="1">
        <v>2020</v>
      </c>
      <c r="B103" s="11">
        <v>4</v>
      </c>
      <c r="C103" s="9" t="s">
        <v>8</v>
      </c>
      <c r="D103" s="1" t="s">
        <v>12</v>
      </c>
      <c r="E103" s="1" t="s">
        <v>24</v>
      </c>
      <c r="F103" s="5">
        <v>8574161</v>
      </c>
      <c r="G103" s="5">
        <v>58870</v>
      </c>
    </row>
    <row r="104" spans="1:7" x14ac:dyDescent="0.3">
      <c r="A104" s="1">
        <v>2020</v>
      </c>
      <c r="B104" s="11">
        <v>2</v>
      </c>
      <c r="C104" s="9" t="s">
        <v>8</v>
      </c>
      <c r="D104" s="1" t="s">
        <v>11</v>
      </c>
      <c r="E104" s="1" t="s">
        <v>13</v>
      </c>
      <c r="F104" s="5">
        <v>412882</v>
      </c>
      <c r="G104" s="5">
        <v>679165</v>
      </c>
    </row>
    <row r="105" spans="1:7" x14ac:dyDescent="0.3">
      <c r="A105" s="1">
        <v>2020</v>
      </c>
      <c r="B105" s="11">
        <v>3</v>
      </c>
      <c r="C105" s="9" t="s">
        <v>7</v>
      </c>
      <c r="D105" s="1" t="s">
        <v>14</v>
      </c>
      <c r="E105" s="1" t="s">
        <v>26</v>
      </c>
      <c r="F105" s="6">
        <v>2164294</v>
      </c>
      <c r="G105" s="5">
        <v>438045</v>
      </c>
    </row>
    <row r="106" spans="1:7" x14ac:dyDescent="0.3">
      <c r="A106" s="1">
        <v>2020</v>
      </c>
      <c r="B106" s="11">
        <v>4</v>
      </c>
      <c r="C106" s="9" t="s">
        <v>6</v>
      </c>
      <c r="D106" s="1" t="s">
        <v>10</v>
      </c>
      <c r="E106" s="1" t="s">
        <v>15</v>
      </c>
      <c r="F106" s="6">
        <v>8970131</v>
      </c>
      <c r="G106" s="6">
        <v>132656</v>
      </c>
    </row>
    <row r="107" spans="1:7" x14ac:dyDescent="0.3">
      <c r="A107" s="1">
        <v>2020</v>
      </c>
      <c r="B107" s="11">
        <v>2</v>
      </c>
      <c r="C107" s="9" t="s">
        <v>7</v>
      </c>
      <c r="D107" s="1" t="s">
        <v>10</v>
      </c>
      <c r="E107" s="1" t="s">
        <v>15</v>
      </c>
      <c r="F107" s="6">
        <v>5522749</v>
      </c>
      <c r="G107" s="6">
        <v>707948</v>
      </c>
    </row>
    <row r="108" spans="1:7" x14ac:dyDescent="0.3">
      <c r="A108" s="1">
        <v>2020</v>
      </c>
      <c r="B108" s="11">
        <v>4</v>
      </c>
      <c r="C108" s="9" t="s">
        <v>7</v>
      </c>
      <c r="D108" s="1" t="s">
        <v>10</v>
      </c>
      <c r="E108" s="1" t="s">
        <v>25</v>
      </c>
      <c r="F108" s="6">
        <v>8250075</v>
      </c>
      <c r="G108" s="6">
        <v>270792</v>
      </c>
    </row>
    <row r="109" spans="1:7" x14ac:dyDescent="0.3">
      <c r="A109" s="1">
        <v>2020</v>
      </c>
      <c r="B109" s="10">
        <v>4</v>
      </c>
      <c r="C109" s="9" t="s">
        <v>7</v>
      </c>
      <c r="D109" s="1" t="s">
        <v>10</v>
      </c>
      <c r="E109" s="1" t="s">
        <v>25</v>
      </c>
      <c r="F109" s="6">
        <v>7034397</v>
      </c>
      <c r="G109" s="6">
        <v>748214</v>
      </c>
    </row>
    <row r="110" spans="1:7" x14ac:dyDescent="0.3">
      <c r="A110" s="1">
        <v>2020</v>
      </c>
      <c r="B110" s="10">
        <v>2</v>
      </c>
      <c r="C110" s="9" t="s">
        <v>7</v>
      </c>
      <c r="D110" s="1" t="s">
        <v>14</v>
      </c>
      <c r="E110" s="1" t="s">
        <v>26</v>
      </c>
      <c r="F110" s="6">
        <v>873021</v>
      </c>
      <c r="G110" s="6">
        <v>448125</v>
      </c>
    </row>
    <row r="111" spans="1:7" x14ac:dyDescent="0.3">
      <c r="A111" s="1">
        <v>2020</v>
      </c>
      <c r="B111" s="10">
        <v>2</v>
      </c>
      <c r="C111" s="9" t="s">
        <v>7</v>
      </c>
      <c r="D111" s="1" t="s">
        <v>14</v>
      </c>
      <c r="E111" s="1" t="s">
        <v>26</v>
      </c>
      <c r="F111" s="6">
        <v>2277925</v>
      </c>
      <c r="G111" s="6">
        <v>123947</v>
      </c>
    </row>
    <row r="112" spans="1:7" x14ac:dyDescent="0.3">
      <c r="A112" s="1">
        <v>2020</v>
      </c>
      <c r="B112" s="10">
        <v>3</v>
      </c>
      <c r="C112" s="9" t="s">
        <v>9</v>
      </c>
      <c r="D112" s="1" t="s">
        <v>10</v>
      </c>
      <c r="E112" s="1" t="s">
        <v>25</v>
      </c>
      <c r="F112" s="6">
        <v>4782089</v>
      </c>
      <c r="G112" s="6">
        <v>675497</v>
      </c>
    </row>
    <row r="113" spans="1:7" x14ac:dyDescent="0.3">
      <c r="A113" s="1">
        <v>2020</v>
      </c>
      <c r="B113" s="10">
        <v>4</v>
      </c>
      <c r="C113" s="9" t="s">
        <v>9</v>
      </c>
      <c r="D113" s="1" t="s">
        <v>10</v>
      </c>
      <c r="E113" s="1" t="s">
        <v>25</v>
      </c>
      <c r="F113" s="6">
        <v>8534572</v>
      </c>
      <c r="G113" s="6">
        <v>92537</v>
      </c>
    </row>
    <row r="114" spans="1:7" x14ac:dyDescent="0.3">
      <c r="A114" s="1">
        <v>2020</v>
      </c>
      <c r="B114" s="10">
        <v>4</v>
      </c>
      <c r="C114" s="9" t="s">
        <v>9</v>
      </c>
      <c r="D114" s="1" t="s">
        <v>14</v>
      </c>
      <c r="E114" s="1" t="s">
        <v>16</v>
      </c>
      <c r="F114" s="6">
        <v>6785396</v>
      </c>
      <c r="G114" s="5">
        <v>125291</v>
      </c>
    </row>
    <row r="115" spans="1:7" x14ac:dyDescent="0.3">
      <c r="A115" s="1">
        <v>2020</v>
      </c>
      <c r="B115" s="10">
        <v>4</v>
      </c>
      <c r="C115" s="9" t="s">
        <v>6</v>
      </c>
      <c r="D115" s="1" t="s">
        <v>14</v>
      </c>
      <c r="E115" s="1" t="s">
        <v>27</v>
      </c>
      <c r="F115" s="6">
        <v>7065024</v>
      </c>
      <c r="G115" s="5">
        <v>281186</v>
      </c>
    </row>
    <row r="116" spans="1:7" x14ac:dyDescent="0.3">
      <c r="A116" s="1">
        <v>2020</v>
      </c>
      <c r="B116" s="10">
        <v>3</v>
      </c>
      <c r="C116" s="9" t="s">
        <v>6</v>
      </c>
      <c r="D116" s="1" t="s">
        <v>14</v>
      </c>
      <c r="E116" s="1" t="s">
        <v>16</v>
      </c>
      <c r="F116" s="6">
        <v>5087242</v>
      </c>
      <c r="G116" s="5">
        <v>326552</v>
      </c>
    </row>
    <row r="117" spans="1:7" x14ac:dyDescent="0.3">
      <c r="A117" s="1">
        <v>2020</v>
      </c>
      <c r="B117" s="10">
        <v>2</v>
      </c>
      <c r="C117" s="9" t="s">
        <v>8</v>
      </c>
      <c r="D117" s="1" t="s">
        <v>14</v>
      </c>
      <c r="E117" s="1" t="s">
        <v>26</v>
      </c>
      <c r="F117" s="6">
        <v>5854846</v>
      </c>
      <c r="G117" s="5">
        <v>101392</v>
      </c>
    </row>
    <row r="118" spans="1:7" x14ac:dyDescent="0.3">
      <c r="A118" s="1">
        <v>2020</v>
      </c>
      <c r="B118" s="11">
        <v>2</v>
      </c>
      <c r="C118" s="9" t="s">
        <v>9</v>
      </c>
      <c r="D118" s="1" t="s">
        <v>10</v>
      </c>
      <c r="E118" s="1" t="s">
        <v>15</v>
      </c>
      <c r="F118" s="6">
        <v>9011841</v>
      </c>
      <c r="G118" s="6">
        <v>429819</v>
      </c>
    </row>
    <row r="119" spans="1:7" x14ac:dyDescent="0.3">
      <c r="A119" s="1">
        <v>2020</v>
      </c>
      <c r="B119" s="11">
        <v>3</v>
      </c>
      <c r="C119" s="9" t="s">
        <v>9</v>
      </c>
      <c r="D119" s="1" t="s">
        <v>14</v>
      </c>
      <c r="E119" s="1" t="s">
        <v>27</v>
      </c>
      <c r="F119" s="5">
        <v>469914</v>
      </c>
      <c r="G119" s="6">
        <v>296541</v>
      </c>
    </row>
    <row r="120" spans="1:7" x14ac:dyDescent="0.3">
      <c r="A120" s="1">
        <v>2020</v>
      </c>
      <c r="B120" s="11">
        <v>2</v>
      </c>
      <c r="C120" s="9" t="s">
        <v>6</v>
      </c>
      <c r="D120" s="1" t="s">
        <v>14</v>
      </c>
      <c r="E120" s="1" t="s">
        <v>27</v>
      </c>
      <c r="F120" s="5">
        <v>5410912</v>
      </c>
      <c r="G120" s="6">
        <v>80143</v>
      </c>
    </row>
    <row r="121" spans="1:7" x14ac:dyDescent="0.3">
      <c r="A121" s="1">
        <v>2020</v>
      </c>
      <c r="B121" s="11">
        <v>4</v>
      </c>
      <c r="C121" s="9" t="s">
        <v>9</v>
      </c>
      <c r="D121" s="1" t="s">
        <v>12</v>
      </c>
      <c r="E121" s="1" t="s">
        <v>24</v>
      </c>
      <c r="F121" s="5">
        <v>3354456</v>
      </c>
      <c r="G121" s="6">
        <v>149896</v>
      </c>
    </row>
    <row r="122" spans="1:7" x14ac:dyDescent="0.3">
      <c r="A122" s="1">
        <v>2020</v>
      </c>
      <c r="B122" s="11">
        <v>2</v>
      </c>
      <c r="C122" s="9" t="s">
        <v>8</v>
      </c>
      <c r="D122" s="1" t="s">
        <v>10</v>
      </c>
      <c r="E122" s="1" t="s">
        <v>25</v>
      </c>
      <c r="F122" s="5">
        <v>9726192</v>
      </c>
      <c r="G122" s="6">
        <v>626859</v>
      </c>
    </row>
    <row r="123" spans="1:7" x14ac:dyDescent="0.3">
      <c r="A123" s="1">
        <v>2020</v>
      </c>
      <c r="B123" s="11">
        <v>1</v>
      </c>
      <c r="C123" s="9" t="s">
        <v>6</v>
      </c>
      <c r="D123" s="1" t="s">
        <v>10</v>
      </c>
      <c r="E123" s="1" t="s">
        <v>15</v>
      </c>
      <c r="F123" s="5">
        <v>7012511</v>
      </c>
      <c r="G123" s="6">
        <v>74401</v>
      </c>
    </row>
    <row r="124" spans="1:7" x14ac:dyDescent="0.3">
      <c r="A124" s="1">
        <v>2020</v>
      </c>
      <c r="B124" s="11">
        <v>3</v>
      </c>
      <c r="C124" s="9" t="s">
        <v>7</v>
      </c>
      <c r="D124" s="1" t="s">
        <v>14</v>
      </c>
      <c r="E124" s="1" t="s">
        <v>16</v>
      </c>
      <c r="F124" s="6">
        <v>4916999</v>
      </c>
      <c r="G124" s="6">
        <v>322504</v>
      </c>
    </row>
    <row r="125" spans="1:7" x14ac:dyDescent="0.3">
      <c r="A125" s="1">
        <v>2020</v>
      </c>
      <c r="B125" s="11">
        <v>3</v>
      </c>
      <c r="C125" s="9" t="s">
        <v>7</v>
      </c>
      <c r="D125" s="1" t="s">
        <v>12</v>
      </c>
      <c r="E125" s="1" t="s">
        <v>24</v>
      </c>
      <c r="F125" s="6">
        <v>2709653</v>
      </c>
      <c r="G125" s="5">
        <v>660483</v>
      </c>
    </row>
    <row r="126" spans="1:7" x14ac:dyDescent="0.3">
      <c r="A126" s="1">
        <v>2020</v>
      </c>
      <c r="B126" s="11">
        <v>2</v>
      </c>
      <c r="C126" s="9" t="s">
        <v>8</v>
      </c>
      <c r="D126" s="1" t="s">
        <v>12</v>
      </c>
      <c r="E126" s="1" t="s">
        <v>24</v>
      </c>
      <c r="F126" s="6">
        <v>5790596</v>
      </c>
      <c r="G126" s="5">
        <v>343017</v>
      </c>
    </row>
    <row r="127" spans="1:7" x14ac:dyDescent="0.3">
      <c r="A127" s="1">
        <v>2020</v>
      </c>
      <c r="B127" s="11">
        <v>1</v>
      </c>
      <c r="C127" s="9" t="s">
        <v>6</v>
      </c>
      <c r="D127" s="1" t="s">
        <v>12</v>
      </c>
      <c r="E127" s="1" t="s">
        <v>24</v>
      </c>
      <c r="F127" s="6">
        <v>3393768</v>
      </c>
      <c r="G127" s="5">
        <v>111426</v>
      </c>
    </row>
    <row r="128" spans="1:7" x14ac:dyDescent="0.3">
      <c r="A128" s="1">
        <v>2020</v>
      </c>
      <c r="B128" s="11">
        <v>2</v>
      </c>
      <c r="C128" s="9" t="s">
        <v>9</v>
      </c>
      <c r="D128" s="1" t="s">
        <v>10</v>
      </c>
      <c r="E128" s="1" t="s">
        <v>25</v>
      </c>
      <c r="F128" s="6">
        <v>566975</v>
      </c>
      <c r="G128" s="5">
        <v>72321</v>
      </c>
    </row>
    <row r="129" spans="1:7" x14ac:dyDescent="0.3">
      <c r="A129" s="1">
        <v>2020</v>
      </c>
      <c r="B129" s="11">
        <v>2</v>
      </c>
      <c r="C129" s="9" t="s">
        <v>8</v>
      </c>
      <c r="D129" s="1" t="s">
        <v>14</v>
      </c>
      <c r="E129" s="1" t="s">
        <v>16</v>
      </c>
      <c r="F129" s="6">
        <v>4699824</v>
      </c>
      <c r="G129" s="6">
        <v>443372</v>
      </c>
    </row>
    <row r="130" spans="1:7" x14ac:dyDescent="0.3">
      <c r="A130" s="1">
        <v>2020</v>
      </c>
      <c r="B130" s="11">
        <v>4</v>
      </c>
      <c r="C130" s="9" t="s">
        <v>7</v>
      </c>
      <c r="D130" s="1" t="s">
        <v>10</v>
      </c>
      <c r="E130" s="1" t="s">
        <v>25</v>
      </c>
      <c r="F130" s="6">
        <v>4570911</v>
      </c>
      <c r="G130" s="6">
        <v>614411</v>
      </c>
    </row>
    <row r="131" spans="1:7" x14ac:dyDescent="0.3">
      <c r="A131" s="1">
        <v>2020</v>
      </c>
      <c r="B131" s="11">
        <v>2</v>
      </c>
      <c r="C131" s="9" t="s">
        <v>8</v>
      </c>
      <c r="D131" s="1" t="s">
        <v>14</v>
      </c>
      <c r="E131" s="1" t="s">
        <v>26</v>
      </c>
      <c r="F131" s="6">
        <v>5689138</v>
      </c>
      <c r="G131" s="6">
        <v>150065</v>
      </c>
    </row>
    <row r="132" spans="1:7" x14ac:dyDescent="0.3">
      <c r="A132" s="1">
        <v>2020</v>
      </c>
      <c r="B132" s="11">
        <v>2</v>
      </c>
      <c r="C132" s="9" t="s">
        <v>7</v>
      </c>
      <c r="D132" s="1" t="s">
        <v>14</v>
      </c>
      <c r="E132" s="1" t="s">
        <v>27</v>
      </c>
      <c r="F132" s="6">
        <v>4306637</v>
      </c>
      <c r="G132" s="6">
        <v>379491</v>
      </c>
    </row>
    <row r="133" spans="1:7" x14ac:dyDescent="0.3">
      <c r="A133" s="1">
        <v>2020</v>
      </c>
      <c r="B133" s="10">
        <v>4</v>
      </c>
      <c r="C133" s="9" t="s">
        <v>9</v>
      </c>
      <c r="D133" s="1" t="s">
        <v>14</v>
      </c>
      <c r="E133" s="1" t="s">
        <v>26</v>
      </c>
      <c r="F133" s="6">
        <v>6620673</v>
      </c>
      <c r="G133" s="6">
        <v>220949</v>
      </c>
    </row>
    <row r="134" spans="1:7" x14ac:dyDescent="0.3">
      <c r="A134" s="1">
        <v>2020</v>
      </c>
      <c r="B134" s="10">
        <v>2</v>
      </c>
      <c r="C134" s="9" t="s">
        <v>8</v>
      </c>
      <c r="D134" s="1" t="s">
        <v>11</v>
      </c>
      <c r="E134" s="1" t="s">
        <v>13</v>
      </c>
      <c r="F134" s="6">
        <v>8775405</v>
      </c>
      <c r="G134" s="6">
        <v>60932</v>
      </c>
    </row>
    <row r="135" spans="1:7" x14ac:dyDescent="0.3">
      <c r="A135" s="1">
        <v>2020</v>
      </c>
      <c r="B135" s="10">
        <v>3</v>
      </c>
      <c r="C135" s="9" t="s">
        <v>6</v>
      </c>
      <c r="D135" s="1" t="s">
        <v>14</v>
      </c>
      <c r="E135" s="1" t="s">
        <v>16</v>
      </c>
      <c r="F135" s="5">
        <v>9946989</v>
      </c>
      <c r="G135" s="6">
        <v>564009</v>
      </c>
    </row>
    <row r="136" spans="1:7" x14ac:dyDescent="0.3">
      <c r="A136" s="1">
        <v>2020</v>
      </c>
      <c r="B136" s="10">
        <v>1</v>
      </c>
      <c r="C136" s="9" t="s">
        <v>8</v>
      </c>
      <c r="D136" s="1" t="s">
        <v>14</v>
      </c>
      <c r="E136" s="1" t="s">
        <v>27</v>
      </c>
      <c r="F136" s="5">
        <v>9525237</v>
      </c>
      <c r="G136" s="6">
        <v>609289</v>
      </c>
    </row>
    <row r="137" spans="1:7" x14ac:dyDescent="0.3">
      <c r="A137" s="1">
        <v>2020</v>
      </c>
      <c r="B137" s="10">
        <v>2</v>
      </c>
      <c r="C137" s="9" t="s">
        <v>9</v>
      </c>
      <c r="D137" s="1" t="s">
        <v>11</v>
      </c>
      <c r="E137" s="1" t="s">
        <v>13</v>
      </c>
      <c r="F137" s="5">
        <v>6410906</v>
      </c>
      <c r="G137" s="5">
        <v>430278</v>
      </c>
    </row>
    <row r="138" spans="1:7" x14ac:dyDescent="0.3">
      <c r="A138" s="1">
        <v>2020</v>
      </c>
      <c r="B138" s="10">
        <v>3</v>
      </c>
      <c r="C138" s="9" t="s">
        <v>9</v>
      </c>
      <c r="D138" s="1" t="s">
        <v>12</v>
      </c>
      <c r="E138" s="1" t="s">
        <v>24</v>
      </c>
      <c r="F138" s="5">
        <v>2724869</v>
      </c>
      <c r="G138" s="5">
        <v>93744</v>
      </c>
    </row>
    <row r="139" spans="1:7" x14ac:dyDescent="0.3">
      <c r="A139" s="1">
        <v>2020</v>
      </c>
      <c r="B139" s="10">
        <v>2</v>
      </c>
      <c r="C139" s="9" t="s">
        <v>8</v>
      </c>
      <c r="D139" s="1" t="s">
        <v>10</v>
      </c>
      <c r="E139" s="1" t="s">
        <v>15</v>
      </c>
      <c r="F139" s="5">
        <v>1871463</v>
      </c>
      <c r="G139" s="5">
        <v>489893</v>
      </c>
    </row>
    <row r="140" spans="1:7" x14ac:dyDescent="0.3">
      <c r="A140" s="1">
        <v>2020</v>
      </c>
      <c r="B140" s="10">
        <v>2</v>
      </c>
      <c r="C140" s="9" t="s">
        <v>8</v>
      </c>
      <c r="D140" s="1" t="s">
        <v>12</v>
      </c>
      <c r="E140" s="1" t="s">
        <v>24</v>
      </c>
      <c r="F140" s="6">
        <v>9008121</v>
      </c>
      <c r="G140" s="5">
        <v>19532</v>
      </c>
    </row>
    <row r="141" spans="1:7" x14ac:dyDescent="0.3">
      <c r="A141" s="1">
        <v>2020</v>
      </c>
      <c r="B141" s="10">
        <v>1</v>
      </c>
      <c r="C141" s="9" t="s">
        <v>9</v>
      </c>
      <c r="D141" s="1" t="s">
        <v>10</v>
      </c>
      <c r="E141" s="1" t="s">
        <v>15</v>
      </c>
      <c r="F141" s="6">
        <v>3648861</v>
      </c>
      <c r="G141" s="6">
        <v>455803</v>
      </c>
    </row>
    <row r="142" spans="1:7" x14ac:dyDescent="0.3">
      <c r="A142" s="1">
        <v>2020</v>
      </c>
      <c r="B142" s="11">
        <v>4</v>
      </c>
      <c r="C142" s="9" t="s">
        <v>9</v>
      </c>
      <c r="D142" s="1" t="s">
        <v>11</v>
      </c>
      <c r="E142" s="1" t="s">
        <v>13</v>
      </c>
      <c r="F142" s="6">
        <v>1006544</v>
      </c>
      <c r="G142" s="6">
        <v>114543</v>
      </c>
    </row>
    <row r="143" spans="1:7" x14ac:dyDescent="0.3">
      <c r="A143" s="1">
        <v>2020</v>
      </c>
      <c r="B143" s="11">
        <v>1</v>
      </c>
      <c r="C143" s="9" t="s">
        <v>7</v>
      </c>
      <c r="D143" s="1" t="s">
        <v>12</v>
      </c>
      <c r="E143" s="1" t="s">
        <v>24</v>
      </c>
      <c r="F143" s="6">
        <v>5677862</v>
      </c>
      <c r="G143" s="6">
        <v>446561</v>
      </c>
    </row>
    <row r="144" spans="1:7" x14ac:dyDescent="0.3">
      <c r="A144" s="1">
        <v>2020</v>
      </c>
      <c r="B144" s="11">
        <v>2</v>
      </c>
      <c r="C144" s="9" t="s">
        <v>7</v>
      </c>
      <c r="D144" s="1" t="s">
        <v>14</v>
      </c>
      <c r="E144" s="1" t="s">
        <v>27</v>
      </c>
      <c r="F144" s="6">
        <v>6919103</v>
      </c>
      <c r="G144" s="6">
        <v>520781</v>
      </c>
    </row>
    <row r="145" spans="1:7" x14ac:dyDescent="0.3">
      <c r="A145" s="1">
        <v>2020</v>
      </c>
      <c r="B145" s="11">
        <v>4</v>
      </c>
      <c r="C145" s="9" t="s">
        <v>6</v>
      </c>
      <c r="D145" s="1" t="s">
        <v>10</v>
      </c>
      <c r="E145" s="1" t="s">
        <v>15</v>
      </c>
      <c r="F145" s="6">
        <v>9175722</v>
      </c>
      <c r="G145" s="6">
        <v>196841</v>
      </c>
    </row>
    <row r="146" spans="1:7" x14ac:dyDescent="0.3">
      <c r="A146" s="1">
        <v>2020</v>
      </c>
      <c r="B146" s="11">
        <v>4</v>
      </c>
      <c r="C146" s="9" t="s">
        <v>7</v>
      </c>
      <c r="D146" s="1" t="s">
        <v>11</v>
      </c>
      <c r="E146" s="1" t="s">
        <v>13</v>
      </c>
      <c r="F146" s="6">
        <v>9995131</v>
      </c>
      <c r="G146" s="6">
        <v>734974</v>
      </c>
    </row>
    <row r="147" spans="1:7" x14ac:dyDescent="0.3">
      <c r="A147" s="1">
        <v>2020</v>
      </c>
      <c r="B147" s="11">
        <v>2</v>
      </c>
      <c r="C147" s="9" t="s">
        <v>9</v>
      </c>
      <c r="D147" s="1" t="s">
        <v>11</v>
      </c>
      <c r="E147" s="1" t="s">
        <v>13</v>
      </c>
      <c r="F147" s="6">
        <v>903651</v>
      </c>
      <c r="G147" s="6">
        <v>620975</v>
      </c>
    </row>
    <row r="148" spans="1:7" x14ac:dyDescent="0.3">
      <c r="A148" s="1">
        <v>2020</v>
      </c>
      <c r="B148" s="11">
        <v>1</v>
      </c>
      <c r="C148" s="9" t="s">
        <v>9</v>
      </c>
      <c r="D148" s="1" t="s">
        <v>14</v>
      </c>
      <c r="E148" s="1" t="s">
        <v>16</v>
      </c>
      <c r="F148" s="6">
        <v>3743664</v>
      </c>
      <c r="G148" s="5">
        <v>624862</v>
      </c>
    </row>
    <row r="149" spans="1:7" x14ac:dyDescent="0.3">
      <c r="A149" s="1">
        <v>2020</v>
      </c>
      <c r="B149" s="11">
        <v>3</v>
      </c>
      <c r="C149" s="9" t="s">
        <v>7</v>
      </c>
      <c r="D149" s="1" t="s">
        <v>11</v>
      </c>
      <c r="E149" s="1" t="s">
        <v>13</v>
      </c>
      <c r="F149" s="6">
        <v>1081038</v>
      </c>
      <c r="G149" s="5">
        <v>502449</v>
      </c>
    </row>
    <row r="150" spans="1:7" x14ac:dyDescent="0.3">
      <c r="A150" s="1">
        <v>2020</v>
      </c>
      <c r="B150" s="11">
        <v>4</v>
      </c>
      <c r="C150" s="9" t="s">
        <v>6</v>
      </c>
      <c r="D150" s="1" t="s">
        <v>14</v>
      </c>
      <c r="E150" s="1" t="s">
        <v>27</v>
      </c>
      <c r="F150" s="6">
        <v>8910218</v>
      </c>
      <c r="G150" s="5">
        <v>622713</v>
      </c>
    </row>
    <row r="151" spans="1:7" x14ac:dyDescent="0.3">
      <c r="A151" s="1">
        <v>2020</v>
      </c>
      <c r="B151" s="11">
        <v>3</v>
      </c>
      <c r="C151" s="9" t="s">
        <v>9</v>
      </c>
      <c r="D151" s="1" t="s">
        <v>14</v>
      </c>
      <c r="E151" s="1" t="s">
        <v>27</v>
      </c>
      <c r="F151" s="6">
        <v>1439841</v>
      </c>
      <c r="G151" s="5">
        <v>252069</v>
      </c>
    </row>
    <row r="152" spans="1:7" x14ac:dyDescent="0.3">
      <c r="A152" s="1">
        <v>2020</v>
      </c>
      <c r="B152" s="11">
        <v>4</v>
      </c>
      <c r="C152" s="9" t="s">
        <v>6</v>
      </c>
      <c r="D152" s="1" t="s">
        <v>11</v>
      </c>
      <c r="E152" s="1" t="s">
        <v>13</v>
      </c>
      <c r="F152" s="6">
        <v>3938853</v>
      </c>
      <c r="G152" s="6">
        <v>674587</v>
      </c>
    </row>
    <row r="153" spans="1:7" x14ac:dyDescent="0.3">
      <c r="A153" s="1">
        <v>2020</v>
      </c>
      <c r="B153" s="11">
        <v>2</v>
      </c>
      <c r="C153" s="9" t="s">
        <v>7</v>
      </c>
      <c r="D153" s="1" t="s">
        <v>10</v>
      </c>
      <c r="E153" s="1" t="s">
        <v>15</v>
      </c>
      <c r="F153" s="6">
        <v>9567285</v>
      </c>
      <c r="G153" s="6">
        <v>147438</v>
      </c>
    </row>
    <row r="154" spans="1:7" x14ac:dyDescent="0.3">
      <c r="A154" s="1">
        <v>2020</v>
      </c>
      <c r="B154" s="11">
        <v>3</v>
      </c>
      <c r="C154" s="9" t="s">
        <v>7</v>
      </c>
      <c r="D154" s="1" t="s">
        <v>10</v>
      </c>
      <c r="E154" s="1" t="s">
        <v>15</v>
      </c>
      <c r="F154" s="6">
        <v>3060915</v>
      </c>
      <c r="G154" s="6">
        <v>289840</v>
      </c>
    </row>
    <row r="155" spans="1:7" x14ac:dyDescent="0.3">
      <c r="A155" s="1">
        <v>2020</v>
      </c>
      <c r="B155" s="11">
        <v>1</v>
      </c>
      <c r="C155" s="9" t="s">
        <v>9</v>
      </c>
      <c r="D155" s="1" t="s">
        <v>10</v>
      </c>
      <c r="E155" s="1" t="s">
        <v>25</v>
      </c>
      <c r="F155" s="6">
        <v>6485816</v>
      </c>
      <c r="G155" s="6">
        <v>503150</v>
      </c>
    </row>
    <row r="156" spans="1:7" x14ac:dyDescent="0.3">
      <c r="A156" s="1">
        <v>2020</v>
      </c>
      <c r="B156" s="11">
        <v>1</v>
      </c>
      <c r="C156" s="9" t="s">
        <v>6</v>
      </c>
      <c r="D156" s="1" t="s">
        <v>14</v>
      </c>
      <c r="E156" s="1" t="s">
        <v>16</v>
      </c>
      <c r="F156" s="5">
        <v>1498263</v>
      </c>
      <c r="G156" s="6">
        <v>250084</v>
      </c>
    </row>
    <row r="157" spans="1:7" x14ac:dyDescent="0.3">
      <c r="A157" s="1">
        <v>2020</v>
      </c>
      <c r="B157" s="11">
        <v>2</v>
      </c>
      <c r="C157" s="9" t="s">
        <v>9</v>
      </c>
      <c r="D157" s="1" t="s">
        <v>11</v>
      </c>
      <c r="E157" s="1" t="s">
        <v>13</v>
      </c>
      <c r="F157" s="5">
        <v>507661</v>
      </c>
      <c r="G157" s="6">
        <v>69325</v>
      </c>
    </row>
    <row r="158" spans="1:7" x14ac:dyDescent="0.3">
      <c r="A158" s="1">
        <v>2020</v>
      </c>
      <c r="B158" s="11">
        <v>1</v>
      </c>
      <c r="C158" s="9" t="s">
        <v>7</v>
      </c>
      <c r="D158" s="1" t="s">
        <v>10</v>
      </c>
      <c r="E158" s="1" t="s">
        <v>15</v>
      </c>
      <c r="F158" s="5">
        <v>1613262</v>
      </c>
      <c r="G158" s="5">
        <v>347084</v>
      </c>
    </row>
    <row r="159" spans="1:7" x14ac:dyDescent="0.3">
      <c r="A159" s="1">
        <v>2020</v>
      </c>
      <c r="B159" s="11">
        <v>3</v>
      </c>
      <c r="C159" s="9" t="s">
        <v>9</v>
      </c>
      <c r="D159" s="1" t="s">
        <v>12</v>
      </c>
      <c r="E159" s="1" t="s">
        <v>24</v>
      </c>
      <c r="F159" s="5">
        <v>9182288</v>
      </c>
      <c r="G159" s="5">
        <v>658612</v>
      </c>
    </row>
    <row r="160" spans="1:7" x14ac:dyDescent="0.3">
      <c r="A160" s="1">
        <v>2020</v>
      </c>
      <c r="B160" s="10">
        <v>4</v>
      </c>
      <c r="C160" s="9" t="s">
        <v>6</v>
      </c>
      <c r="D160" s="1" t="s">
        <v>14</v>
      </c>
      <c r="E160" s="1" t="s">
        <v>27</v>
      </c>
      <c r="F160" s="5">
        <v>4390974</v>
      </c>
      <c r="G160" s="5">
        <v>558770</v>
      </c>
    </row>
    <row r="161" spans="1:7" x14ac:dyDescent="0.3">
      <c r="A161" s="1">
        <v>2020</v>
      </c>
      <c r="B161" s="10">
        <v>1</v>
      </c>
      <c r="C161" s="9" t="s">
        <v>6</v>
      </c>
      <c r="D161" s="1" t="s">
        <v>10</v>
      </c>
      <c r="E161" s="1" t="s">
        <v>25</v>
      </c>
      <c r="F161" s="6">
        <v>530284</v>
      </c>
      <c r="G161" s="5">
        <v>614827</v>
      </c>
    </row>
    <row r="162" spans="1:7" x14ac:dyDescent="0.3">
      <c r="A162" s="1">
        <v>2020</v>
      </c>
      <c r="B162" s="10">
        <v>4</v>
      </c>
      <c r="C162" s="9" t="s">
        <v>7</v>
      </c>
      <c r="D162" s="1" t="s">
        <v>14</v>
      </c>
      <c r="E162" s="1" t="s">
        <v>16</v>
      </c>
      <c r="F162" s="6">
        <v>5813539</v>
      </c>
      <c r="G162" s="6">
        <v>56067</v>
      </c>
    </row>
    <row r="163" spans="1:7" x14ac:dyDescent="0.3">
      <c r="A163" s="1">
        <v>2020</v>
      </c>
      <c r="B163" s="10">
        <v>4</v>
      </c>
      <c r="C163" s="9" t="s">
        <v>6</v>
      </c>
      <c r="D163" s="1" t="s">
        <v>14</v>
      </c>
      <c r="E163" s="1" t="s">
        <v>26</v>
      </c>
      <c r="F163" s="6">
        <v>6375972</v>
      </c>
      <c r="G163" s="6">
        <v>89501</v>
      </c>
    </row>
    <row r="164" spans="1:7" x14ac:dyDescent="0.3">
      <c r="A164" s="1">
        <v>2020</v>
      </c>
      <c r="B164" s="10">
        <v>4</v>
      </c>
      <c r="C164" s="9" t="s">
        <v>8</v>
      </c>
      <c r="D164" s="1" t="s">
        <v>11</v>
      </c>
      <c r="E164" s="1" t="s">
        <v>13</v>
      </c>
      <c r="F164" s="6">
        <v>5205910</v>
      </c>
      <c r="G164" s="6">
        <v>438937</v>
      </c>
    </row>
    <row r="165" spans="1:7" x14ac:dyDescent="0.3">
      <c r="A165" s="1">
        <v>2020</v>
      </c>
      <c r="B165" s="10">
        <v>2</v>
      </c>
      <c r="C165" s="9" t="s">
        <v>6</v>
      </c>
      <c r="D165" s="1" t="s">
        <v>14</v>
      </c>
      <c r="E165" s="1" t="s">
        <v>16</v>
      </c>
      <c r="F165" s="6">
        <v>3417123</v>
      </c>
      <c r="G165" s="6">
        <v>542035</v>
      </c>
    </row>
    <row r="166" spans="1:7" x14ac:dyDescent="0.3">
      <c r="A166" s="1">
        <v>2020</v>
      </c>
      <c r="B166" s="10">
        <v>4</v>
      </c>
      <c r="C166" s="9" t="s">
        <v>7</v>
      </c>
      <c r="D166" s="1" t="s">
        <v>14</v>
      </c>
      <c r="E166" s="1" t="s">
        <v>27</v>
      </c>
      <c r="F166" s="6">
        <v>8507952</v>
      </c>
      <c r="G166" s="6">
        <v>500094</v>
      </c>
    </row>
    <row r="167" spans="1:7" x14ac:dyDescent="0.3">
      <c r="A167" s="1">
        <v>2020</v>
      </c>
      <c r="B167" s="10">
        <v>4</v>
      </c>
      <c r="C167" s="9" t="s">
        <v>8</v>
      </c>
      <c r="D167" s="1" t="s">
        <v>10</v>
      </c>
      <c r="E167" s="1" t="s">
        <v>25</v>
      </c>
      <c r="F167" s="6">
        <v>1470797</v>
      </c>
      <c r="G167" s="6">
        <v>276250</v>
      </c>
    </row>
    <row r="168" spans="1:7" x14ac:dyDescent="0.3">
      <c r="A168" s="1">
        <v>2020</v>
      </c>
      <c r="B168" s="10">
        <v>3</v>
      </c>
      <c r="C168" s="9" t="s">
        <v>9</v>
      </c>
      <c r="D168" s="1" t="s">
        <v>10</v>
      </c>
      <c r="E168" s="1" t="s">
        <v>25</v>
      </c>
      <c r="F168" s="5">
        <v>7874536</v>
      </c>
      <c r="G168" s="6">
        <v>20648</v>
      </c>
    </row>
    <row r="169" spans="1:7" x14ac:dyDescent="0.3">
      <c r="A169" s="1">
        <v>2020</v>
      </c>
      <c r="B169" s="11">
        <v>1</v>
      </c>
      <c r="C169" s="9" t="s">
        <v>6</v>
      </c>
      <c r="D169" s="1" t="s">
        <v>10</v>
      </c>
      <c r="E169" s="1" t="s">
        <v>25</v>
      </c>
      <c r="F169" s="5">
        <v>176980</v>
      </c>
      <c r="G169" s="6">
        <v>713901</v>
      </c>
    </row>
    <row r="170" spans="1:7" x14ac:dyDescent="0.3">
      <c r="A170" s="1">
        <v>2020</v>
      </c>
      <c r="B170" s="11">
        <v>4</v>
      </c>
      <c r="C170" s="9" t="s">
        <v>9</v>
      </c>
      <c r="D170" s="1" t="s">
        <v>10</v>
      </c>
      <c r="E170" s="1" t="s">
        <v>15</v>
      </c>
      <c r="F170" s="5">
        <v>6864392</v>
      </c>
      <c r="G170" s="5">
        <v>481049</v>
      </c>
    </row>
    <row r="171" spans="1:7" x14ac:dyDescent="0.3">
      <c r="A171" s="1">
        <v>2020</v>
      </c>
      <c r="B171" s="11">
        <v>1</v>
      </c>
      <c r="C171" s="9" t="s">
        <v>7</v>
      </c>
      <c r="D171" s="1" t="s">
        <v>14</v>
      </c>
      <c r="E171" s="1" t="s">
        <v>26</v>
      </c>
      <c r="F171" s="5">
        <v>7263249</v>
      </c>
      <c r="G171" s="5">
        <v>734106</v>
      </c>
    </row>
    <row r="172" spans="1:7" x14ac:dyDescent="0.3">
      <c r="A172" s="1">
        <v>2020</v>
      </c>
      <c r="B172" s="11">
        <v>2</v>
      </c>
      <c r="C172" s="9" t="s">
        <v>9</v>
      </c>
      <c r="D172" s="1" t="s">
        <v>12</v>
      </c>
      <c r="E172" s="1" t="s">
        <v>24</v>
      </c>
      <c r="F172" s="5">
        <v>8141128</v>
      </c>
      <c r="G172" s="5">
        <v>496066</v>
      </c>
    </row>
    <row r="173" spans="1:7" x14ac:dyDescent="0.3">
      <c r="A173" s="1">
        <v>2020</v>
      </c>
      <c r="B173" s="11">
        <v>3</v>
      </c>
      <c r="C173" s="9" t="s">
        <v>7</v>
      </c>
      <c r="D173" s="1" t="s">
        <v>12</v>
      </c>
      <c r="E173" s="1" t="s">
        <v>24</v>
      </c>
      <c r="F173" s="6">
        <v>391771</v>
      </c>
      <c r="G173" s="5">
        <v>434167</v>
      </c>
    </row>
    <row r="174" spans="1:7" x14ac:dyDescent="0.3">
      <c r="A174" s="1">
        <v>2020</v>
      </c>
      <c r="B174" s="11">
        <v>2</v>
      </c>
      <c r="C174" s="9" t="s">
        <v>8</v>
      </c>
      <c r="D174" s="1" t="s">
        <v>10</v>
      </c>
      <c r="E174" s="1" t="s">
        <v>15</v>
      </c>
      <c r="F174" s="6">
        <v>2778070</v>
      </c>
      <c r="G174" s="6">
        <v>486373</v>
      </c>
    </row>
    <row r="175" spans="1:7" x14ac:dyDescent="0.3">
      <c r="A175" s="1">
        <v>2020</v>
      </c>
      <c r="B175" s="10">
        <v>3</v>
      </c>
      <c r="C175" s="9" t="s">
        <v>6</v>
      </c>
      <c r="D175" s="1" t="s">
        <v>14</v>
      </c>
      <c r="E175" s="1" t="s">
        <v>27</v>
      </c>
      <c r="F175" s="6">
        <v>5115319</v>
      </c>
      <c r="G175" s="6">
        <v>387761</v>
      </c>
    </row>
    <row r="176" spans="1:7" x14ac:dyDescent="0.3">
      <c r="A176" s="1">
        <v>2020</v>
      </c>
      <c r="B176" s="10">
        <v>4</v>
      </c>
      <c r="C176" s="9" t="s">
        <v>9</v>
      </c>
      <c r="D176" s="1" t="s">
        <v>10</v>
      </c>
      <c r="E176" s="1" t="s">
        <v>25</v>
      </c>
      <c r="F176" s="6">
        <v>2147484</v>
      </c>
      <c r="G176" s="6">
        <v>423366</v>
      </c>
    </row>
    <row r="177" spans="1:7" x14ac:dyDescent="0.3">
      <c r="A177" s="1">
        <v>2020</v>
      </c>
      <c r="B177" s="10">
        <v>3</v>
      </c>
      <c r="C177" s="9" t="s">
        <v>8</v>
      </c>
      <c r="D177" s="1" t="s">
        <v>11</v>
      </c>
      <c r="E177" s="1" t="s">
        <v>13</v>
      </c>
      <c r="F177" s="6">
        <v>3344693</v>
      </c>
      <c r="G177" s="6">
        <v>337958</v>
      </c>
    </row>
    <row r="178" spans="1:7" x14ac:dyDescent="0.3">
      <c r="A178" s="1">
        <v>2020</v>
      </c>
      <c r="B178" s="10">
        <v>1</v>
      </c>
      <c r="C178" s="9" t="s">
        <v>7</v>
      </c>
      <c r="D178" s="1" t="s">
        <v>12</v>
      </c>
      <c r="E178" s="1" t="s">
        <v>24</v>
      </c>
      <c r="F178" s="6">
        <v>6215736</v>
      </c>
      <c r="G178" s="6">
        <v>37384</v>
      </c>
    </row>
    <row r="179" spans="1:7" x14ac:dyDescent="0.3">
      <c r="A179" s="1">
        <v>2020</v>
      </c>
      <c r="B179" s="10">
        <v>3</v>
      </c>
      <c r="C179" s="9" t="s">
        <v>7</v>
      </c>
      <c r="D179" s="1" t="s">
        <v>14</v>
      </c>
      <c r="E179" s="1" t="s">
        <v>16</v>
      </c>
      <c r="F179" s="6">
        <v>3023621</v>
      </c>
      <c r="G179" s="6">
        <v>368067</v>
      </c>
    </row>
    <row r="180" spans="1:7" x14ac:dyDescent="0.3">
      <c r="A180" s="1">
        <v>2020</v>
      </c>
      <c r="B180" s="10">
        <v>3</v>
      </c>
      <c r="C180" s="9" t="s">
        <v>9</v>
      </c>
      <c r="D180" s="1" t="s">
        <v>14</v>
      </c>
      <c r="E180" s="1" t="s">
        <v>26</v>
      </c>
      <c r="F180" s="6">
        <v>7779978</v>
      </c>
      <c r="G180" s="6">
        <v>551658</v>
      </c>
    </row>
    <row r="181" spans="1:7" x14ac:dyDescent="0.3">
      <c r="A181" s="1">
        <v>2020</v>
      </c>
      <c r="B181" s="10">
        <v>1</v>
      </c>
      <c r="C181" s="9" t="s">
        <v>9</v>
      </c>
      <c r="D181" s="1" t="s">
        <v>11</v>
      </c>
      <c r="E181" s="1" t="s">
        <v>13</v>
      </c>
      <c r="F181" s="6">
        <v>2754143</v>
      </c>
      <c r="G181" s="6">
        <v>569630</v>
      </c>
    </row>
    <row r="182" spans="1:7" x14ac:dyDescent="0.3">
      <c r="A182" s="1">
        <v>2020</v>
      </c>
      <c r="B182" s="10">
        <v>4</v>
      </c>
      <c r="C182" s="9" t="s">
        <v>7</v>
      </c>
      <c r="D182" s="1" t="s">
        <v>14</v>
      </c>
      <c r="E182" s="1" t="s">
        <v>16</v>
      </c>
      <c r="F182" s="6">
        <v>9954127</v>
      </c>
      <c r="G182" s="5">
        <v>740454</v>
      </c>
    </row>
    <row r="183" spans="1:7" x14ac:dyDescent="0.3">
      <c r="A183" s="1">
        <v>2020</v>
      </c>
      <c r="B183" s="10">
        <v>4</v>
      </c>
      <c r="C183" s="9" t="s">
        <v>8</v>
      </c>
      <c r="D183" s="1" t="s">
        <v>14</v>
      </c>
      <c r="E183" s="1" t="s">
        <v>16</v>
      </c>
      <c r="F183" s="6">
        <v>9919433</v>
      </c>
      <c r="G183" s="5">
        <v>75426</v>
      </c>
    </row>
    <row r="184" spans="1:7" x14ac:dyDescent="0.3">
      <c r="A184" s="1">
        <v>2020</v>
      </c>
      <c r="B184" s="11">
        <v>3</v>
      </c>
      <c r="C184" s="9" t="s">
        <v>6</v>
      </c>
      <c r="D184" s="1" t="s">
        <v>11</v>
      </c>
      <c r="E184" s="1" t="s">
        <v>13</v>
      </c>
      <c r="F184" s="6">
        <v>7873759</v>
      </c>
      <c r="G184" s="5">
        <v>297513</v>
      </c>
    </row>
    <row r="185" spans="1:7" x14ac:dyDescent="0.3">
      <c r="A185" s="1">
        <v>2020</v>
      </c>
      <c r="B185" s="11">
        <v>1</v>
      </c>
      <c r="C185" s="9" t="s">
        <v>9</v>
      </c>
      <c r="D185" s="1" t="s">
        <v>10</v>
      </c>
      <c r="E185" s="1" t="s">
        <v>25</v>
      </c>
      <c r="F185" s="6">
        <v>3415696</v>
      </c>
      <c r="G185" s="5">
        <v>499834</v>
      </c>
    </row>
    <row r="186" spans="1:7" x14ac:dyDescent="0.3">
      <c r="A186" s="1">
        <v>2020</v>
      </c>
      <c r="B186" s="11">
        <v>4</v>
      </c>
      <c r="C186" s="9" t="s">
        <v>8</v>
      </c>
      <c r="D186" s="1" t="s">
        <v>10</v>
      </c>
      <c r="E186" s="1" t="s">
        <v>15</v>
      </c>
      <c r="F186" s="6">
        <v>1870517</v>
      </c>
      <c r="G186" s="6">
        <v>563062</v>
      </c>
    </row>
    <row r="187" spans="1:7" x14ac:dyDescent="0.3">
      <c r="A187" s="1">
        <v>2020</v>
      </c>
      <c r="B187" s="11">
        <v>4</v>
      </c>
      <c r="C187" s="9" t="s">
        <v>6</v>
      </c>
      <c r="D187" s="1" t="s">
        <v>10</v>
      </c>
      <c r="E187" s="1" t="s">
        <v>15</v>
      </c>
      <c r="F187" s="5">
        <v>418381</v>
      </c>
      <c r="G187" s="6">
        <v>217543</v>
      </c>
    </row>
    <row r="188" spans="1:7" x14ac:dyDescent="0.3">
      <c r="A188" s="1">
        <v>2020</v>
      </c>
      <c r="B188" s="11">
        <v>2</v>
      </c>
      <c r="C188" s="9" t="s">
        <v>7</v>
      </c>
      <c r="D188" s="1" t="s">
        <v>14</v>
      </c>
      <c r="E188" s="1" t="s">
        <v>16</v>
      </c>
      <c r="F188" s="5">
        <v>2968636</v>
      </c>
      <c r="G188" s="6">
        <v>537058</v>
      </c>
    </row>
    <row r="189" spans="1:7" x14ac:dyDescent="0.3">
      <c r="A189" s="1">
        <v>2020</v>
      </c>
      <c r="B189" s="11">
        <v>3</v>
      </c>
      <c r="C189" s="9" t="s">
        <v>7</v>
      </c>
      <c r="D189" s="1" t="s">
        <v>12</v>
      </c>
      <c r="E189" s="1" t="s">
        <v>24</v>
      </c>
      <c r="F189" s="5">
        <v>1971565</v>
      </c>
      <c r="G189" s="6">
        <v>126386</v>
      </c>
    </row>
    <row r="190" spans="1:7" x14ac:dyDescent="0.3">
      <c r="A190" s="1">
        <v>2020</v>
      </c>
      <c r="B190" s="11">
        <v>3</v>
      </c>
      <c r="C190" s="9" t="s">
        <v>8</v>
      </c>
      <c r="D190" s="1" t="s">
        <v>14</v>
      </c>
      <c r="E190" s="1" t="s">
        <v>26</v>
      </c>
      <c r="F190" s="5">
        <v>205343</v>
      </c>
      <c r="G190" s="6">
        <v>207276</v>
      </c>
    </row>
    <row r="191" spans="1:7" x14ac:dyDescent="0.3">
      <c r="A191" s="1">
        <v>2020</v>
      </c>
      <c r="B191" s="11">
        <v>3</v>
      </c>
      <c r="C191" s="9" t="s">
        <v>7</v>
      </c>
      <c r="D191" s="1" t="s">
        <v>14</v>
      </c>
      <c r="E191" s="1" t="s">
        <v>27</v>
      </c>
      <c r="F191" s="5">
        <v>6959250</v>
      </c>
      <c r="G191" s="6">
        <v>749855</v>
      </c>
    </row>
    <row r="192" spans="1:7" x14ac:dyDescent="0.3">
      <c r="A192" s="1">
        <v>2020</v>
      </c>
      <c r="B192" s="10">
        <v>1</v>
      </c>
      <c r="C192" s="9" t="s">
        <v>8</v>
      </c>
      <c r="D192" s="1" t="s">
        <v>14</v>
      </c>
      <c r="E192" s="1" t="s">
        <v>16</v>
      </c>
      <c r="F192" s="6">
        <v>9522702</v>
      </c>
      <c r="G192" s="5">
        <v>175992</v>
      </c>
    </row>
    <row r="193" spans="1:7" x14ac:dyDescent="0.3">
      <c r="A193" s="1">
        <v>2020</v>
      </c>
      <c r="B193" s="10">
        <v>4</v>
      </c>
      <c r="C193" s="9" t="s">
        <v>8</v>
      </c>
      <c r="D193" s="1" t="s">
        <v>12</v>
      </c>
      <c r="E193" s="1" t="s">
        <v>24</v>
      </c>
      <c r="F193" s="6">
        <v>801212</v>
      </c>
      <c r="G193" s="5">
        <v>439903</v>
      </c>
    </row>
    <row r="194" spans="1:7" x14ac:dyDescent="0.3">
      <c r="A194" s="1">
        <v>2020</v>
      </c>
      <c r="B194" s="10">
        <v>4</v>
      </c>
      <c r="C194" s="9" t="s">
        <v>7</v>
      </c>
      <c r="D194" s="1" t="s">
        <v>10</v>
      </c>
      <c r="E194" s="1" t="s">
        <v>25</v>
      </c>
      <c r="F194" s="6">
        <v>420303</v>
      </c>
      <c r="G194" s="5">
        <v>152863</v>
      </c>
    </row>
    <row r="195" spans="1:7" x14ac:dyDescent="0.3">
      <c r="A195" s="1">
        <v>2020</v>
      </c>
      <c r="B195" s="10">
        <v>2</v>
      </c>
      <c r="C195" s="9" t="s">
        <v>6</v>
      </c>
      <c r="D195" s="1" t="s">
        <v>14</v>
      </c>
      <c r="E195" s="1" t="s">
        <v>27</v>
      </c>
      <c r="F195" s="6">
        <v>9920551</v>
      </c>
      <c r="G195" s="5">
        <v>279338</v>
      </c>
    </row>
    <row r="196" spans="1:7" x14ac:dyDescent="0.3">
      <c r="A196" s="1">
        <v>2020</v>
      </c>
      <c r="B196" s="10">
        <v>3</v>
      </c>
      <c r="C196" s="9" t="s">
        <v>9</v>
      </c>
      <c r="D196" s="1" t="s">
        <v>10</v>
      </c>
      <c r="E196" s="1" t="s">
        <v>15</v>
      </c>
      <c r="F196" s="6">
        <v>7493816</v>
      </c>
      <c r="G196" s="6">
        <v>78241</v>
      </c>
    </row>
    <row r="197" spans="1:7" x14ac:dyDescent="0.3">
      <c r="A197" s="1">
        <v>2020</v>
      </c>
      <c r="B197" s="10">
        <v>2</v>
      </c>
      <c r="C197" s="9" t="s">
        <v>7</v>
      </c>
      <c r="D197" s="1" t="s">
        <v>14</v>
      </c>
      <c r="E197" s="1" t="s">
        <v>26</v>
      </c>
      <c r="F197" s="5">
        <v>8727289</v>
      </c>
      <c r="G197" s="6">
        <v>126481</v>
      </c>
    </row>
    <row r="198" spans="1:7" x14ac:dyDescent="0.3">
      <c r="A198" s="1">
        <v>2020</v>
      </c>
      <c r="B198" s="10">
        <v>3</v>
      </c>
      <c r="C198" s="9" t="s">
        <v>6</v>
      </c>
      <c r="D198" s="1" t="s">
        <v>11</v>
      </c>
      <c r="E198" s="1" t="s">
        <v>13</v>
      </c>
      <c r="F198" s="5">
        <v>1068734</v>
      </c>
      <c r="G198" s="6">
        <v>494573</v>
      </c>
    </row>
    <row r="199" spans="1:7" x14ac:dyDescent="0.3">
      <c r="A199" s="1">
        <v>2020</v>
      </c>
      <c r="B199" s="10">
        <v>3</v>
      </c>
      <c r="C199" s="9" t="s">
        <v>7</v>
      </c>
      <c r="D199" s="1" t="s">
        <v>12</v>
      </c>
      <c r="E199" s="1" t="s">
        <v>24</v>
      </c>
      <c r="F199" s="5">
        <v>9546733</v>
      </c>
      <c r="G199" s="6">
        <v>543026</v>
      </c>
    </row>
    <row r="200" spans="1:7" x14ac:dyDescent="0.3">
      <c r="A200" s="1">
        <v>2020</v>
      </c>
      <c r="B200" s="10">
        <v>2</v>
      </c>
      <c r="C200" s="9" t="s">
        <v>7</v>
      </c>
      <c r="D200" s="1" t="s">
        <v>10</v>
      </c>
      <c r="E200" s="1" t="s">
        <v>25</v>
      </c>
      <c r="F200" s="5">
        <v>384544</v>
      </c>
      <c r="G200" s="6">
        <v>41305</v>
      </c>
    </row>
    <row r="201" spans="1:7" x14ac:dyDescent="0.3">
      <c r="A201" s="1">
        <v>2020</v>
      </c>
      <c r="B201" s="11">
        <v>3</v>
      </c>
      <c r="C201" s="9" t="s">
        <v>8</v>
      </c>
      <c r="D201" s="1" t="s">
        <v>14</v>
      </c>
      <c r="E201" s="1" t="s">
        <v>26</v>
      </c>
      <c r="F201" s="5">
        <v>1444019</v>
      </c>
      <c r="G201" s="6">
        <v>587985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I1" sqref="I1:I5"/>
    </sheetView>
  </sheetViews>
  <sheetFormatPr defaultRowHeight="13" x14ac:dyDescent="0.3"/>
  <cols>
    <col min="1" max="1" width="4.8984375" bestFit="1" customWidth="1"/>
    <col min="2" max="2" width="7.5" bestFit="1" customWidth="1"/>
    <col min="3" max="3" width="10" bestFit="1" customWidth="1"/>
    <col min="4" max="4" width="18.69921875" bestFit="1" customWidth="1"/>
    <col min="5" max="5" width="19.296875" bestFit="1" customWidth="1"/>
    <col min="6" max="6" width="10.3984375" bestFit="1" customWidth="1"/>
    <col min="7" max="7" width="12.09765625" bestFit="1" customWidth="1"/>
    <col min="8" max="8" width="12.09765625" customWidth="1"/>
    <col min="9" max="9" width="18.09765625" customWidth="1"/>
    <col min="10" max="10" width="12.3984375" bestFit="1" customWidth="1"/>
    <col min="11" max="11" width="12.3984375" customWidth="1"/>
    <col min="13" max="13" width="31.59765625" bestFit="1" customWidth="1"/>
    <col min="14" max="14" width="13.3984375" bestFit="1" customWidth="1"/>
  </cols>
  <sheetData>
    <row r="1" spans="1:14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23</v>
      </c>
      <c r="F1" s="14" t="s">
        <v>4</v>
      </c>
      <c r="G1" s="14" t="s">
        <v>5</v>
      </c>
      <c r="H1" s="6"/>
      <c r="I1" s="14" t="s">
        <v>3</v>
      </c>
      <c r="J1" s="14" t="s">
        <v>30</v>
      </c>
      <c r="K1" s="14" t="s">
        <v>43</v>
      </c>
      <c r="M1" s="25" t="s">
        <v>41</v>
      </c>
      <c r="N1" s="14" t="s">
        <v>42</v>
      </c>
    </row>
    <row r="2" spans="1:14" x14ac:dyDescent="0.3">
      <c r="A2" s="1">
        <v>2020</v>
      </c>
      <c r="B2" s="10">
        <v>4</v>
      </c>
      <c r="C2" s="9" t="s">
        <v>9</v>
      </c>
      <c r="D2" s="1" t="s">
        <v>12</v>
      </c>
      <c r="E2" s="1" t="s">
        <v>24</v>
      </c>
      <c r="F2" s="5">
        <v>1968907</v>
      </c>
      <c r="G2" s="6">
        <v>457514</v>
      </c>
      <c r="H2" s="6"/>
      <c r="I2" s="24" t="s">
        <v>12</v>
      </c>
      <c r="J2" s="6">
        <f>SUMIF(D:D,I2,F:F)</f>
        <v>173512258</v>
      </c>
      <c r="K2" s="6">
        <f>SUMIFS(F:F,D:D,I2,B:B,"3")</f>
        <v>26526879</v>
      </c>
    </row>
    <row r="3" spans="1:14" x14ac:dyDescent="0.3">
      <c r="A3" s="1">
        <v>2020</v>
      </c>
      <c r="B3" s="10">
        <v>1</v>
      </c>
      <c r="C3" s="9" t="s">
        <v>8</v>
      </c>
      <c r="D3" s="1" t="s">
        <v>10</v>
      </c>
      <c r="E3" s="1" t="s">
        <v>25</v>
      </c>
      <c r="F3" s="5">
        <v>8683228</v>
      </c>
      <c r="G3" s="6">
        <v>200405</v>
      </c>
      <c r="H3" s="6"/>
      <c r="I3" s="24" t="s">
        <v>10</v>
      </c>
      <c r="J3" s="6">
        <f>SUMIF(D:D,I3,F:F)</f>
        <v>305498743</v>
      </c>
      <c r="K3" s="6">
        <f>SUMIFS(F:F,D:D,I3,B:B,"3")</f>
        <v>60488973</v>
      </c>
    </row>
    <row r="4" spans="1:14" x14ac:dyDescent="0.3">
      <c r="A4" s="1">
        <v>2020</v>
      </c>
      <c r="B4" s="10">
        <v>4</v>
      </c>
      <c r="C4" s="9" t="s">
        <v>8</v>
      </c>
      <c r="D4" s="1" t="s">
        <v>12</v>
      </c>
      <c r="E4" s="1" t="s">
        <v>24</v>
      </c>
      <c r="F4" s="5">
        <v>7740713</v>
      </c>
      <c r="G4" s="6">
        <v>494070</v>
      </c>
      <c r="H4" s="6"/>
      <c r="I4" s="24" t="s">
        <v>14</v>
      </c>
      <c r="J4" s="6">
        <f>SUMIF(D:D,I4,F:F)</f>
        <v>471947485</v>
      </c>
      <c r="K4" s="6">
        <f>SUMIFS(F:F,D:D,I4,B:B,"3")</f>
        <v>70749913</v>
      </c>
    </row>
    <row r="5" spans="1:14" x14ac:dyDescent="0.3">
      <c r="A5" s="1">
        <v>2020</v>
      </c>
      <c r="B5" s="10">
        <v>4</v>
      </c>
      <c r="C5" s="9" t="s">
        <v>8</v>
      </c>
      <c r="D5" s="1" t="s">
        <v>14</v>
      </c>
      <c r="E5" s="1" t="s">
        <v>26</v>
      </c>
      <c r="F5" s="5">
        <v>7927526</v>
      </c>
      <c r="G5" s="6">
        <v>502810</v>
      </c>
      <c r="H5" s="6"/>
      <c r="I5" s="24" t="s">
        <v>11</v>
      </c>
      <c r="J5" s="6">
        <f>SUMIF(D:D,I5,F:F)</f>
        <v>136546084</v>
      </c>
      <c r="K5" s="6">
        <f>SUMIFS(F:F,D:D,I5,B:B,"3")</f>
        <v>22088529</v>
      </c>
    </row>
    <row r="6" spans="1:14" x14ac:dyDescent="0.3">
      <c r="A6" s="1">
        <v>2020</v>
      </c>
      <c r="B6" s="10">
        <v>1</v>
      </c>
      <c r="C6" s="9" t="s">
        <v>7</v>
      </c>
      <c r="D6" s="1" t="s">
        <v>11</v>
      </c>
      <c r="E6" s="1" t="s">
        <v>13</v>
      </c>
      <c r="F6" s="5">
        <v>4383598</v>
      </c>
      <c r="G6" s="6">
        <v>58589</v>
      </c>
      <c r="H6" s="6"/>
      <c r="J6" s="6"/>
      <c r="K6" s="6"/>
    </row>
    <row r="7" spans="1:14" x14ac:dyDescent="0.3">
      <c r="A7" s="1">
        <v>2020</v>
      </c>
      <c r="B7" s="10">
        <v>4</v>
      </c>
      <c r="C7" s="9" t="s">
        <v>6</v>
      </c>
      <c r="D7" s="1" t="s">
        <v>14</v>
      </c>
      <c r="E7" s="1" t="s">
        <v>27</v>
      </c>
      <c r="F7" s="6">
        <v>8754448</v>
      </c>
      <c r="G7" s="5">
        <v>639806</v>
      </c>
      <c r="H7" s="5"/>
      <c r="J7" s="5"/>
      <c r="K7" s="5"/>
    </row>
    <row r="8" spans="1:14" x14ac:dyDescent="0.3">
      <c r="A8" s="1">
        <v>2020</v>
      </c>
      <c r="B8" s="10">
        <v>1</v>
      </c>
      <c r="C8" s="9" t="s">
        <v>7</v>
      </c>
      <c r="D8" s="1" t="s">
        <v>14</v>
      </c>
      <c r="E8" s="1" t="s">
        <v>27</v>
      </c>
      <c r="F8" s="6">
        <v>5684234</v>
      </c>
      <c r="G8" s="5">
        <v>129145</v>
      </c>
      <c r="H8" s="5"/>
      <c r="J8" s="5"/>
      <c r="K8" s="5"/>
    </row>
    <row r="9" spans="1:14" x14ac:dyDescent="0.3">
      <c r="A9" s="1">
        <v>2020</v>
      </c>
      <c r="B9" s="10">
        <v>2</v>
      </c>
      <c r="C9" s="9" t="s">
        <v>7</v>
      </c>
      <c r="D9" s="1" t="s">
        <v>10</v>
      </c>
      <c r="E9" s="1" t="s">
        <v>25</v>
      </c>
      <c r="F9" s="6">
        <v>8450306</v>
      </c>
      <c r="G9" s="5">
        <v>399642</v>
      </c>
      <c r="H9" s="5"/>
      <c r="J9" s="5"/>
      <c r="K9" s="5"/>
    </row>
    <row r="10" spans="1:14" x14ac:dyDescent="0.3">
      <c r="A10" s="1">
        <v>2020</v>
      </c>
      <c r="B10" s="10">
        <v>4</v>
      </c>
      <c r="C10" s="9" t="s">
        <v>7</v>
      </c>
      <c r="D10" s="1" t="s">
        <v>14</v>
      </c>
      <c r="E10" s="1" t="s">
        <v>26</v>
      </c>
      <c r="F10" s="6">
        <v>5691039</v>
      </c>
      <c r="G10" s="5">
        <v>400914</v>
      </c>
      <c r="H10" s="5"/>
      <c r="J10" s="5"/>
      <c r="K10" s="5"/>
    </row>
    <row r="11" spans="1:14" x14ac:dyDescent="0.3">
      <c r="A11" s="1">
        <v>2020</v>
      </c>
      <c r="B11" s="11">
        <v>1</v>
      </c>
      <c r="C11" s="9" t="s">
        <v>8</v>
      </c>
      <c r="D11" s="1" t="s">
        <v>12</v>
      </c>
      <c r="E11" s="1" t="s">
        <v>24</v>
      </c>
      <c r="F11" s="6">
        <v>3761989</v>
      </c>
      <c r="G11" s="6">
        <v>624746</v>
      </c>
      <c r="H11" s="6"/>
      <c r="J11" s="6"/>
      <c r="K11" s="6"/>
    </row>
    <row r="12" spans="1:14" x14ac:dyDescent="0.3">
      <c r="A12" s="1">
        <v>2020</v>
      </c>
      <c r="B12" s="11">
        <v>1</v>
      </c>
      <c r="C12" s="9" t="s">
        <v>9</v>
      </c>
      <c r="D12" s="1" t="s">
        <v>14</v>
      </c>
      <c r="E12" s="1" t="s">
        <v>27</v>
      </c>
      <c r="F12" s="6">
        <v>4476181</v>
      </c>
      <c r="G12" s="6">
        <v>350762</v>
      </c>
      <c r="H12" s="6"/>
      <c r="J12" s="6"/>
      <c r="K12" s="6"/>
    </row>
    <row r="13" spans="1:14" x14ac:dyDescent="0.3">
      <c r="A13" s="1">
        <v>2020</v>
      </c>
      <c r="B13" s="11">
        <v>1</v>
      </c>
      <c r="C13" s="9" t="s">
        <v>9</v>
      </c>
      <c r="D13" s="1" t="s">
        <v>11</v>
      </c>
      <c r="E13" s="1" t="s">
        <v>13</v>
      </c>
      <c r="F13" s="6">
        <v>4736562</v>
      </c>
      <c r="G13" s="6">
        <v>113156</v>
      </c>
      <c r="H13" s="6"/>
      <c r="J13" s="6"/>
      <c r="K13" s="6"/>
    </row>
    <row r="14" spans="1:14" x14ac:dyDescent="0.3">
      <c r="A14" s="1">
        <v>2020</v>
      </c>
      <c r="B14" s="11">
        <v>2</v>
      </c>
      <c r="C14" s="9" t="s">
        <v>9</v>
      </c>
      <c r="D14" s="1" t="s">
        <v>14</v>
      </c>
      <c r="E14" s="1" t="s">
        <v>16</v>
      </c>
      <c r="F14" s="6">
        <v>7681847</v>
      </c>
      <c r="G14" s="6">
        <v>24897</v>
      </c>
      <c r="H14" s="6"/>
      <c r="J14" s="6"/>
      <c r="K14" s="6"/>
    </row>
    <row r="15" spans="1:14" x14ac:dyDescent="0.3">
      <c r="A15" s="1">
        <v>2020</v>
      </c>
      <c r="B15" s="11">
        <v>2</v>
      </c>
      <c r="C15" s="9" t="s">
        <v>7</v>
      </c>
      <c r="D15" s="1" t="s">
        <v>14</v>
      </c>
      <c r="E15" s="1" t="s">
        <v>27</v>
      </c>
      <c r="F15" s="6">
        <v>6801314</v>
      </c>
      <c r="G15" s="6">
        <v>210686</v>
      </c>
      <c r="H15" s="6"/>
      <c r="J15" s="6"/>
      <c r="K15" s="6"/>
    </row>
    <row r="16" spans="1:14" x14ac:dyDescent="0.3">
      <c r="A16" s="1">
        <v>2020</v>
      </c>
      <c r="B16" s="11">
        <v>4</v>
      </c>
      <c r="C16" s="9" t="s">
        <v>9</v>
      </c>
      <c r="D16" s="1" t="s">
        <v>10</v>
      </c>
      <c r="E16" s="1" t="s">
        <v>15</v>
      </c>
      <c r="F16" s="5">
        <v>7141585</v>
      </c>
      <c r="G16" s="6">
        <v>103261</v>
      </c>
      <c r="H16" s="6"/>
      <c r="J16" s="6"/>
      <c r="K16" s="6"/>
    </row>
    <row r="17" spans="1:11" x14ac:dyDescent="0.3">
      <c r="A17" s="1">
        <v>2020</v>
      </c>
      <c r="B17" s="11">
        <v>1</v>
      </c>
      <c r="C17" s="9" t="s">
        <v>6</v>
      </c>
      <c r="D17" s="1" t="s">
        <v>14</v>
      </c>
      <c r="E17" s="1" t="s">
        <v>26</v>
      </c>
      <c r="F17" s="5">
        <v>7395699</v>
      </c>
      <c r="G17" s="6">
        <v>132617</v>
      </c>
      <c r="H17" s="6"/>
      <c r="J17" s="6"/>
      <c r="K17" s="6"/>
    </row>
    <row r="18" spans="1:11" x14ac:dyDescent="0.3">
      <c r="A18" s="1">
        <v>2020</v>
      </c>
      <c r="B18" s="11">
        <v>4</v>
      </c>
      <c r="C18" s="9" t="s">
        <v>8</v>
      </c>
      <c r="D18" s="1" t="s">
        <v>10</v>
      </c>
      <c r="E18" s="1" t="s">
        <v>25</v>
      </c>
      <c r="F18" s="5">
        <v>4440476</v>
      </c>
      <c r="G18" s="6">
        <v>679512</v>
      </c>
      <c r="H18" s="6"/>
      <c r="J18" s="6"/>
      <c r="K18" s="6"/>
    </row>
    <row r="19" spans="1:11" x14ac:dyDescent="0.3">
      <c r="A19" s="1">
        <v>2020</v>
      </c>
      <c r="B19" s="10">
        <v>3</v>
      </c>
      <c r="C19" s="9" t="s">
        <v>9</v>
      </c>
      <c r="D19" s="1" t="s">
        <v>10</v>
      </c>
      <c r="E19" s="1" t="s">
        <v>15</v>
      </c>
      <c r="F19" s="5">
        <v>9968069</v>
      </c>
      <c r="G19" s="5">
        <v>642661</v>
      </c>
      <c r="H19" s="5"/>
      <c r="J19" s="5"/>
      <c r="K19" s="5"/>
    </row>
    <row r="20" spans="1:11" x14ac:dyDescent="0.3">
      <c r="A20" s="1">
        <v>2020</v>
      </c>
      <c r="B20" s="10">
        <v>2</v>
      </c>
      <c r="C20" s="9" t="s">
        <v>7</v>
      </c>
      <c r="D20" s="1" t="s">
        <v>11</v>
      </c>
      <c r="E20" s="1" t="s">
        <v>13</v>
      </c>
      <c r="F20" s="5">
        <v>3101753</v>
      </c>
      <c r="G20" s="5">
        <v>216144</v>
      </c>
      <c r="H20" s="5"/>
      <c r="J20" s="5"/>
      <c r="K20" s="5"/>
    </row>
    <row r="21" spans="1:11" x14ac:dyDescent="0.3">
      <c r="A21" s="1">
        <v>2020</v>
      </c>
      <c r="B21" s="10">
        <v>2</v>
      </c>
      <c r="C21" s="9" t="s">
        <v>9</v>
      </c>
      <c r="D21" s="1" t="s">
        <v>10</v>
      </c>
      <c r="E21" s="1" t="s">
        <v>25</v>
      </c>
      <c r="F21" s="6">
        <v>4005347</v>
      </c>
      <c r="G21" s="5">
        <v>403975</v>
      </c>
      <c r="H21" s="5"/>
      <c r="J21" s="5"/>
      <c r="K21" s="5"/>
    </row>
    <row r="22" spans="1:11" x14ac:dyDescent="0.3">
      <c r="A22" s="1">
        <v>2020</v>
      </c>
      <c r="B22" s="10">
        <v>4</v>
      </c>
      <c r="C22" s="9" t="s">
        <v>9</v>
      </c>
      <c r="D22" s="1" t="s">
        <v>14</v>
      </c>
      <c r="E22" s="1" t="s">
        <v>27</v>
      </c>
      <c r="F22" s="6">
        <v>3079384</v>
      </c>
      <c r="G22" s="5">
        <v>686551</v>
      </c>
      <c r="H22" s="5"/>
      <c r="J22" s="5"/>
      <c r="K22" s="5"/>
    </row>
    <row r="23" spans="1:11" x14ac:dyDescent="0.3">
      <c r="A23" s="1">
        <v>2020</v>
      </c>
      <c r="B23" s="10">
        <v>4</v>
      </c>
      <c r="C23" s="9" t="s">
        <v>9</v>
      </c>
      <c r="D23" s="1" t="s">
        <v>10</v>
      </c>
      <c r="E23" s="1" t="s">
        <v>25</v>
      </c>
      <c r="F23" s="6">
        <v>7914609</v>
      </c>
      <c r="G23" s="6">
        <v>433552</v>
      </c>
      <c r="H23" s="6"/>
      <c r="J23" s="6"/>
      <c r="K23" s="6"/>
    </row>
    <row r="24" spans="1:11" x14ac:dyDescent="0.3">
      <c r="A24" s="1">
        <v>2020</v>
      </c>
      <c r="B24" s="10">
        <v>4</v>
      </c>
      <c r="C24" s="9" t="s">
        <v>7</v>
      </c>
      <c r="D24" s="1" t="s">
        <v>14</v>
      </c>
      <c r="E24" s="1" t="s">
        <v>16</v>
      </c>
      <c r="F24" s="6">
        <v>8729647</v>
      </c>
      <c r="G24" s="6">
        <v>685137</v>
      </c>
      <c r="H24" s="6"/>
      <c r="J24" s="6"/>
      <c r="K24" s="6"/>
    </row>
    <row r="25" spans="1:11" x14ac:dyDescent="0.3">
      <c r="A25" s="1">
        <v>2020</v>
      </c>
      <c r="B25" s="10">
        <v>4</v>
      </c>
      <c r="C25" s="9" t="s">
        <v>8</v>
      </c>
      <c r="D25" s="1" t="s">
        <v>14</v>
      </c>
      <c r="E25" s="1" t="s">
        <v>27</v>
      </c>
      <c r="F25" s="6">
        <v>3134124</v>
      </c>
      <c r="G25" s="6">
        <v>605012</v>
      </c>
      <c r="H25" s="6"/>
      <c r="J25" s="6"/>
      <c r="K25" s="6"/>
    </row>
    <row r="26" spans="1:11" x14ac:dyDescent="0.3">
      <c r="A26" s="1">
        <v>2020</v>
      </c>
      <c r="B26" s="10">
        <v>4</v>
      </c>
      <c r="C26" s="9" t="s">
        <v>8</v>
      </c>
      <c r="D26" s="1" t="s">
        <v>14</v>
      </c>
      <c r="E26" s="1" t="s">
        <v>26</v>
      </c>
      <c r="F26" s="6">
        <v>1114019</v>
      </c>
      <c r="G26" s="6">
        <v>617310</v>
      </c>
      <c r="H26" s="6"/>
      <c r="J26" s="6"/>
      <c r="K26" s="6"/>
    </row>
    <row r="27" spans="1:11" x14ac:dyDescent="0.3">
      <c r="A27" s="1">
        <v>2020</v>
      </c>
      <c r="B27" s="10">
        <v>4</v>
      </c>
      <c r="C27" s="9" t="s">
        <v>7</v>
      </c>
      <c r="D27" s="1" t="s">
        <v>11</v>
      </c>
      <c r="E27" s="1" t="s">
        <v>13</v>
      </c>
      <c r="F27" s="6">
        <v>482628</v>
      </c>
      <c r="G27" s="6">
        <v>415591</v>
      </c>
      <c r="H27" s="6"/>
      <c r="J27" s="6"/>
      <c r="K27" s="6"/>
    </row>
    <row r="28" spans="1:11" x14ac:dyDescent="0.3">
      <c r="A28" s="1">
        <v>2020</v>
      </c>
      <c r="B28" s="11">
        <v>4</v>
      </c>
      <c r="C28" s="9" t="s">
        <v>9</v>
      </c>
      <c r="D28" s="1" t="s">
        <v>14</v>
      </c>
      <c r="E28" s="1" t="s">
        <v>26</v>
      </c>
      <c r="F28" s="6">
        <v>5923889</v>
      </c>
      <c r="G28" s="6">
        <v>473295</v>
      </c>
      <c r="H28" s="6"/>
      <c r="J28" s="6"/>
      <c r="K28" s="6"/>
    </row>
    <row r="29" spans="1:11" x14ac:dyDescent="0.3">
      <c r="A29" s="1">
        <v>2020</v>
      </c>
      <c r="B29" s="11">
        <v>4</v>
      </c>
      <c r="C29" s="9" t="s">
        <v>9</v>
      </c>
      <c r="D29" s="1" t="s">
        <v>11</v>
      </c>
      <c r="E29" s="1" t="s">
        <v>13</v>
      </c>
      <c r="F29" s="6">
        <v>8674701</v>
      </c>
      <c r="G29" s="6">
        <v>255297</v>
      </c>
      <c r="H29" s="6"/>
      <c r="J29" s="6"/>
      <c r="K29" s="6"/>
    </row>
    <row r="30" spans="1:11" x14ac:dyDescent="0.3">
      <c r="A30" s="1">
        <v>2020</v>
      </c>
      <c r="B30" s="11">
        <v>2</v>
      </c>
      <c r="C30" s="9" t="s">
        <v>7</v>
      </c>
      <c r="D30" s="1" t="s">
        <v>14</v>
      </c>
      <c r="E30" s="1" t="s">
        <v>16</v>
      </c>
      <c r="F30" s="5">
        <v>197114</v>
      </c>
      <c r="G30" s="6">
        <v>574627</v>
      </c>
      <c r="H30" s="6"/>
      <c r="J30" s="6"/>
      <c r="K30" s="6"/>
    </row>
    <row r="31" spans="1:11" x14ac:dyDescent="0.3">
      <c r="A31" s="1">
        <v>2020</v>
      </c>
      <c r="B31" s="11">
        <v>4</v>
      </c>
      <c r="C31" s="9" t="s">
        <v>8</v>
      </c>
      <c r="D31" s="1" t="s">
        <v>11</v>
      </c>
      <c r="E31" s="1" t="s">
        <v>13</v>
      </c>
      <c r="F31" s="5">
        <v>2552184</v>
      </c>
      <c r="G31" s="6">
        <v>459954</v>
      </c>
      <c r="H31" s="6"/>
      <c r="J31" s="6"/>
      <c r="K31" s="6"/>
    </row>
    <row r="32" spans="1:11" x14ac:dyDescent="0.3">
      <c r="A32" s="1">
        <v>2020</v>
      </c>
      <c r="B32" s="11">
        <v>4</v>
      </c>
      <c r="C32" s="9" t="s">
        <v>8</v>
      </c>
      <c r="D32" s="1" t="s">
        <v>14</v>
      </c>
      <c r="E32" s="1" t="s">
        <v>16</v>
      </c>
      <c r="F32" s="5">
        <v>5312261</v>
      </c>
      <c r="G32" s="5">
        <v>264510</v>
      </c>
      <c r="H32" s="5"/>
      <c r="J32" s="5"/>
      <c r="K32" s="5"/>
    </row>
    <row r="33" spans="1:11" x14ac:dyDescent="0.3">
      <c r="A33" s="1">
        <v>2020</v>
      </c>
      <c r="B33" s="11">
        <v>1</v>
      </c>
      <c r="C33" s="9" t="s">
        <v>6</v>
      </c>
      <c r="D33" s="1" t="s">
        <v>10</v>
      </c>
      <c r="E33" s="1" t="s">
        <v>15</v>
      </c>
      <c r="F33" s="5">
        <v>6156665</v>
      </c>
      <c r="G33" s="5">
        <v>334521</v>
      </c>
      <c r="H33" s="5"/>
      <c r="J33" s="5"/>
      <c r="K33" s="5"/>
    </row>
    <row r="34" spans="1:11" x14ac:dyDescent="0.3">
      <c r="A34" s="1">
        <v>2020</v>
      </c>
      <c r="B34" s="11">
        <v>3</v>
      </c>
      <c r="C34" s="9" t="s">
        <v>6</v>
      </c>
      <c r="D34" s="1" t="s">
        <v>10</v>
      </c>
      <c r="E34" s="1" t="s">
        <v>25</v>
      </c>
      <c r="F34" s="5">
        <v>8315235</v>
      </c>
      <c r="G34" s="5">
        <v>82298</v>
      </c>
      <c r="H34" s="5"/>
      <c r="J34" s="5"/>
      <c r="K34" s="5"/>
    </row>
    <row r="35" spans="1:11" x14ac:dyDescent="0.3">
      <c r="A35" s="1">
        <v>2020</v>
      </c>
      <c r="B35" s="11">
        <v>4</v>
      </c>
      <c r="C35" s="9" t="s">
        <v>6</v>
      </c>
      <c r="D35" s="1" t="s">
        <v>14</v>
      </c>
      <c r="E35" s="1" t="s">
        <v>16</v>
      </c>
      <c r="F35" s="6">
        <v>9034732</v>
      </c>
      <c r="G35" s="5">
        <v>247387</v>
      </c>
      <c r="H35" s="5"/>
      <c r="J35" s="5"/>
      <c r="K35" s="5"/>
    </row>
    <row r="36" spans="1:11" x14ac:dyDescent="0.3">
      <c r="A36" s="1">
        <v>2020</v>
      </c>
      <c r="B36" s="11">
        <v>2</v>
      </c>
      <c r="C36" s="9" t="s">
        <v>6</v>
      </c>
      <c r="D36" s="1" t="s">
        <v>11</v>
      </c>
      <c r="E36" s="1" t="s">
        <v>13</v>
      </c>
      <c r="F36" s="6">
        <v>8063547</v>
      </c>
      <c r="G36" s="6">
        <v>185691</v>
      </c>
      <c r="H36" s="6"/>
      <c r="J36" s="6"/>
      <c r="K36" s="6"/>
    </row>
    <row r="37" spans="1:11" x14ac:dyDescent="0.3">
      <c r="A37" s="1">
        <v>2020</v>
      </c>
      <c r="B37" s="11">
        <v>4</v>
      </c>
      <c r="C37" s="9" t="s">
        <v>6</v>
      </c>
      <c r="D37" s="1" t="s">
        <v>12</v>
      </c>
      <c r="E37" s="1" t="s">
        <v>24</v>
      </c>
      <c r="F37" s="6">
        <v>8250141</v>
      </c>
      <c r="G37" s="6">
        <v>91335</v>
      </c>
      <c r="H37" s="6"/>
      <c r="J37" s="6"/>
      <c r="K37" s="6"/>
    </row>
    <row r="38" spans="1:11" x14ac:dyDescent="0.3">
      <c r="A38" s="1">
        <v>2020</v>
      </c>
      <c r="B38" s="11">
        <v>1</v>
      </c>
      <c r="C38" s="9" t="s">
        <v>7</v>
      </c>
      <c r="D38" s="1" t="s">
        <v>11</v>
      </c>
      <c r="E38" s="1" t="s">
        <v>13</v>
      </c>
      <c r="F38" s="6">
        <v>2789935</v>
      </c>
      <c r="G38" s="6">
        <v>538019</v>
      </c>
      <c r="H38" s="6"/>
      <c r="J38" s="6"/>
      <c r="K38" s="6"/>
    </row>
    <row r="39" spans="1:11" x14ac:dyDescent="0.3">
      <c r="A39" s="1">
        <v>2020</v>
      </c>
      <c r="B39" s="10">
        <v>2</v>
      </c>
      <c r="C39" s="9" t="s">
        <v>7</v>
      </c>
      <c r="D39" s="1" t="s">
        <v>14</v>
      </c>
      <c r="E39" s="1" t="s">
        <v>16</v>
      </c>
      <c r="F39" s="6">
        <v>434177</v>
      </c>
      <c r="G39" s="6">
        <v>644424</v>
      </c>
      <c r="H39" s="6"/>
      <c r="J39" s="6"/>
      <c r="K39" s="6"/>
    </row>
    <row r="40" spans="1:11" x14ac:dyDescent="0.3">
      <c r="A40" s="1">
        <v>2020</v>
      </c>
      <c r="B40" s="10">
        <v>4</v>
      </c>
      <c r="C40" s="9" t="s">
        <v>8</v>
      </c>
      <c r="D40" s="1" t="s">
        <v>11</v>
      </c>
      <c r="E40" s="1" t="s">
        <v>13</v>
      </c>
      <c r="F40" s="6">
        <v>140894</v>
      </c>
      <c r="G40" s="6">
        <v>60363</v>
      </c>
      <c r="H40" s="6"/>
      <c r="J40" s="6"/>
      <c r="K40" s="6"/>
    </row>
    <row r="41" spans="1:11" x14ac:dyDescent="0.3">
      <c r="A41" s="1">
        <v>2020</v>
      </c>
      <c r="B41" s="10">
        <v>4</v>
      </c>
      <c r="C41" s="9" t="s">
        <v>6</v>
      </c>
      <c r="D41" s="1" t="s">
        <v>12</v>
      </c>
      <c r="E41" s="1" t="s">
        <v>24</v>
      </c>
      <c r="F41" s="6">
        <v>7156351</v>
      </c>
      <c r="G41" s="6">
        <v>306948</v>
      </c>
      <c r="H41" s="6"/>
      <c r="J41" s="6"/>
      <c r="K41" s="6"/>
    </row>
    <row r="42" spans="1:11" x14ac:dyDescent="0.3">
      <c r="A42" s="1">
        <v>2020</v>
      </c>
      <c r="B42" s="10">
        <v>2</v>
      </c>
      <c r="C42" s="9" t="s">
        <v>8</v>
      </c>
      <c r="D42" s="1" t="s">
        <v>14</v>
      </c>
      <c r="E42" s="1" t="s">
        <v>26</v>
      </c>
      <c r="F42" s="6">
        <v>9941762</v>
      </c>
      <c r="G42" s="6">
        <v>386026</v>
      </c>
      <c r="H42" s="6"/>
      <c r="J42" s="6"/>
      <c r="K42" s="6"/>
    </row>
    <row r="43" spans="1:11" x14ac:dyDescent="0.3">
      <c r="A43" s="1">
        <v>2020</v>
      </c>
      <c r="B43" s="10">
        <v>2</v>
      </c>
      <c r="C43" s="9" t="s">
        <v>8</v>
      </c>
      <c r="D43" s="1" t="s">
        <v>12</v>
      </c>
      <c r="E43" s="1" t="s">
        <v>24</v>
      </c>
      <c r="F43" s="6">
        <v>7720476</v>
      </c>
      <c r="G43" s="5">
        <v>450344</v>
      </c>
      <c r="H43" s="5"/>
      <c r="J43" s="5"/>
      <c r="K43" s="5"/>
    </row>
    <row r="44" spans="1:11" x14ac:dyDescent="0.3">
      <c r="A44" s="1">
        <v>2020</v>
      </c>
      <c r="B44" s="10">
        <v>4</v>
      </c>
      <c r="C44" s="9" t="s">
        <v>9</v>
      </c>
      <c r="D44" s="1" t="s">
        <v>12</v>
      </c>
      <c r="E44" s="1" t="s">
        <v>24</v>
      </c>
      <c r="F44" s="5">
        <v>4743139</v>
      </c>
      <c r="G44" s="5">
        <v>212986</v>
      </c>
      <c r="H44" s="5"/>
      <c r="J44" s="5"/>
      <c r="K44" s="5"/>
    </row>
    <row r="45" spans="1:11" x14ac:dyDescent="0.3">
      <c r="A45" s="1">
        <v>2020</v>
      </c>
      <c r="B45" s="10">
        <v>2</v>
      </c>
      <c r="C45" s="9" t="s">
        <v>8</v>
      </c>
      <c r="D45" s="1" t="s">
        <v>12</v>
      </c>
      <c r="E45" s="1" t="s">
        <v>24</v>
      </c>
      <c r="F45" s="5">
        <v>1133259</v>
      </c>
      <c r="G45" s="5">
        <v>150074</v>
      </c>
      <c r="H45" s="5"/>
      <c r="J45" s="5"/>
      <c r="K45" s="5"/>
    </row>
    <row r="46" spans="1:11" x14ac:dyDescent="0.3">
      <c r="A46" s="1">
        <v>2020</v>
      </c>
      <c r="B46" s="10">
        <v>4</v>
      </c>
      <c r="C46" s="9" t="s">
        <v>7</v>
      </c>
      <c r="D46" s="1" t="s">
        <v>14</v>
      </c>
      <c r="E46" s="1" t="s">
        <v>27</v>
      </c>
      <c r="F46" s="5">
        <v>6538689</v>
      </c>
      <c r="G46" s="5">
        <v>264983</v>
      </c>
      <c r="H46" s="5"/>
      <c r="J46" s="5"/>
      <c r="K46" s="5"/>
    </row>
    <row r="47" spans="1:11" x14ac:dyDescent="0.3">
      <c r="A47" s="1">
        <v>2020</v>
      </c>
      <c r="B47" s="10">
        <v>4</v>
      </c>
      <c r="C47" s="9" t="s">
        <v>8</v>
      </c>
      <c r="D47" s="1" t="s">
        <v>11</v>
      </c>
      <c r="E47" s="1" t="s">
        <v>13</v>
      </c>
      <c r="F47" s="5">
        <v>6143948</v>
      </c>
      <c r="G47" s="6">
        <v>306252</v>
      </c>
      <c r="H47" s="6"/>
      <c r="J47" s="6"/>
      <c r="K47" s="6"/>
    </row>
    <row r="48" spans="1:11" x14ac:dyDescent="0.3">
      <c r="A48" s="1">
        <v>2020</v>
      </c>
      <c r="B48" s="11">
        <v>4</v>
      </c>
      <c r="C48" s="9" t="s">
        <v>8</v>
      </c>
      <c r="D48" s="1" t="s">
        <v>14</v>
      </c>
      <c r="E48" s="1" t="s">
        <v>26</v>
      </c>
      <c r="F48" s="5">
        <v>5047861</v>
      </c>
      <c r="G48" s="6">
        <v>483447</v>
      </c>
      <c r="H48" s="6"/>
      <c r="J48" s="6"/>
      <c r="K48" s="6"/>
    </row>
    <row r="49" spans="1:11" x14ac:dyDescent="0.3">
      <c r="A49" s="1">
        <v>2020</v>
      </c>
      <c r="B49" s="11">
        <v>3</v>
      </c>
      <c r="C49" s="9" t="s">
        <v>8</v>
      </c>
      <c r="D49" s="1" t="s">
        <v>10</v>
      </c>
      <c r="E49" s="1" t="s">
        <v>25</v>
      </c>
      <c r="F49" s="6">
        <v>5533806</v>
      </c>
      <c r="G49" s="6">
        <v>674022</v>
      </c>
      <c r="H49" s="6"/>
      <c r="J49" s="6"/>
      <c r="K49" s="6"/>
    </row>
    <row r="50" spans="1:11" x14ac:dyDescent="0.3">
      <c r="A50" s="1">
        <v>2020</v>
      </c>
      <c r="B50" s="11">
        <v>1</v>
      </c>
      <c r="C50" s="9" t="s">
        <v>8</v>
      </c>
      <c r="D50" s="1" t="s">
        <v>10</v>
      </c>
      <c r="E50" s="1" t="s">
        <v>15</v>
      </c>
      <c r="F50" s="6">
        <v>1319919</v>
      </c>
      <c r="G50" s="6">
        <v>200456</v>
      </c>
      <c r="H50" s="6"/>
      <c r="J50" s="6"/>
      <c r="K50" s="6"/>
    </row>
    <row r="51" spans="1:11" x14ac:dyDescent="0.3">
      <c r="A51" s="1">
        <v>2020</v>
      </c>
      <c r="B51" s="11">
        <v>2</v>
      </c>
      <c r="C51" s="9" t="s">
        <v>6</v>
      </c>
      <c r="D51" s="1" t="s">
        <v>10</v>
      </c>
      <c r="E51" s="1" t="s">
        <v>15</v>
      </c>
      <c r="F51" s="6">
        <v>4065037</v>
      </c>
      <c r="G51" s="6">
        <v>676285</v>
      </c>
      <c r="H51" s="6"/>
      <c r="J51" s="6"/>
      <c r="K51" s="6"/>
    </row>
    <row r="52" spans="1:11" x14ac:dyDescent="0.3">
      <c r="A52" s="1">
        <v>2020</v>
      </c>
      <c r="B52" s="11">
        <v>4</v>
      </c>
      <c r="C52" s="9" t="s">
        <v>6</v>
      </c>
      <c r="D52" s="1" t="s">
        <v>11</v>
      </c>
      <c r="E52" s="1" t="s">
        <v>13</v>
      </c>
      <c r="F52" s="6">
        <v>9769358</v>
      </c>
      <c r="G52" s="6">
        <v>263296</v>
      </c>
      <c r="H52" s="6"/>
      <c r="J52" s="6"/>
      <c r="K52" s="6"/>
    </row>
    <row r="53" spans="1:11" x14ac:dyDescent="0.3">
      <c r="A53" s="1">
        <v>2020</v>
      </c>
      <c r="B53" s="11">
        <v>4</v>
      </c>
      <c r="C53" s="9" t="s">
        <v>8</v>
      </c>
      <c r="D53" s="1" t="s">
        <v>14</v>
      </c>
      <c r="E53" s="1" t="s">
        <v>27</v>
      </c>
      <c r="F53" s="6">
        <v>4717037</v>
      </c>
      <c r="G53" s="6">
        <v>602873</v>
      </c>
      <c r="H53" s="6"/>
      <c r="J53" s="6"/>
      <c r="K53" s="6"/>
    </row>
    <row r="54" spans="1:11" x14ac:dyDescent="0.3">
      <c r="A54" s="1">
        <v>2020</v>
      </c>
      <c r="B54" s="11">
        <v>2</v>
      </c>
      <c r="C54" s="9" t="s">
        <v>7</v>
      </c>
      <c r="D54" s="1" t="s">
        <v>12</v>
      </c>
      <c r="E54" s="1" t="s">
        <v>24</v>
      </c>
      <c r="F54" s="6">
        <v>8147746</v>
      </c>
      <c r="G54" s="6">
        <v>373444</v>
      </c>
      <c r="H54" s="6"/>
      <c r="J54" s="6"/>
      <c r="K54" s="6"/>
    </row>
    <row r="55" spans="1:11" x14ac:dyDescent="0.3">
      <c r="A55" s="1">
        <v>2020</v>
      </c>
      <c r="B55" s="11">
        <v>3</v>
      </c>
      <c r="C55" s="9" t="s">
        <v>8</v>
      </c>
      <c r="D55" s="1" t="s">
        <v>10</v>
      </c>
      <c r="E55" s="1" t="s">
        <v>15</v>
      </c>
      <c r="F55" s="6">
        <v>1170128</v>
      </c>
      <c r="G55" s="6">
        <v>379619</v>
      </c>
      <c r="H55" s="6"/>
      <c r="J55" s="6"/>
      <c r="K55" s="6"/>
    </row>
    <row r="56" spans="1:11" x14ac:dyDescent="0.3">
      <c r="A56" s="1">
        <v>2020</v>
      </c>
      <c r="B56" s="11">
        <v>4</v>
      </c>
      <c r="C56" s="9" t="s">
        <v>7</v>
      </c>
      <c r="D56" s="1" t="s">
        <v>10</v>
      </c>
      <c r="E56" s="1" t="s">
        <v>25</v>
      </c>
      <c r="F56" s="6">
        <v>3838949</v>
      </c>
      <c r="G56" s="5">
        <v>370118</v>
      </c>
      <c r="H56" s="5"/>
      <c r="J56" s="5"/>
      <c r="K56" s="5"/>
    </row>
    <row r="57" spans="1:11" x14ac:dyDescent="0.3">
      <c r="A57" s="1">
        <v>2020</v>
      </c>
      <c r="B57" s="11">
        <v>4</v>
      </c>
      <c r="C57" s="9" t="s">
        <v>8</v>
      </c>
      <c r="D57" s="1" t="s">
        <v>12</v>
      </c>
      <c r="E57" s="1" t="s">
        <v>24</v>
      </c>
      <c r="F57" s="6">
        <v>9519927</v>
      </c>
      <c r="G57" s="5">
        <v>332418</v>
      </c>
      <c r="H57" s="5"/>
      <c r="J57" s="5"/>
      <c r="K57" s="5"/>
    </row>
    <row r="58" spans="1:11" x14ac:dyDescent="0.3">
      <c r="A58" s="1">
        <v>2020</v>
      </c>
      <c r="B58" s="11">
        <v>4</v>
      </c>
      <c r="C58" s="9" t="s">
        <v>8</v>
      </c>
      <c r="D58" s="1" t="s">
        <v>11</v>
      </c>
      <c r="E58" s="1" t="s">
        <v>13</v>
      </c>
      <c r="F58" s="6">
        <v>8019955</v>
      </c>
      <c r="G58" s="5">
        <v>677199</v>
      </c>
      <c r="H58" s="5"/>
      <c r="J58" s="5"/>
      <c r="K58" s="5"/>
    </row>
    <row r="59" spans="1:11" x14ac:dyDescent="0.3">
      <c r="A59" s="1">
        <v>2020</v>
      </c>
      <c r="B59" s="11">
        <v>2</v>
      </c>
      <c r="C59" s="9" t="s">
        <v>6</v>
      </c>
      <c r="D59" s="1" t="s">
        <v>14</v>
      </c>
      <c r="E59" s="1" t="s">
        <v>26</v>
      </c>
      <c r="F59" s="6">
        <v>9125226</v>
      </c>
      <c r="G59" s="5">
        <v>618164</v>
      </c>
      <c r="H59" s="5"/>
      <c r="J59" s="5"/>
      <c r="K59" s="5"/>
    </row>
    <row r="60" spans="1:11" x14ac:dyDescent="0.3">
      <c r="A60" s="1">
        <v>2020</v>
      </c>
      <c r="B60" s="11">
        <v>2</v>
      </c>
      <c r="C60" s="9" t="s">
        <v>7</v>
      </c>
      <c r="D60" s="1" t="s">
        <v>14</v>
      </c>
      <c r="E60" s="1" t="s">
        <v>27</v>
      </c>
      <c r="F60" s="5">
        <v>1470315</v>
      </c>
      <c r="G60" s="6">
        <v>652498</v>
      </c>
      <c r="H60" s="6"/>
      <c r="J60" s="6"/>
      <c r="K60" s="6"/>
    </row>
    <row r="61" spans="1:11" x14ac:dyDescent="0.3">
      <c r="A61" s="1">
        <v>2020</v>
      </c>
      <c r="B61" s="11">
        <v>4</v>
      </c>
      <c r="C61" s="9" t="s">
        <v>9</v>
      </c>
      <c r="D61" s="1" t="s">
        <v>10</v>
      </c>
      <c r="E61" s="1" t="s">
        <v>15</v>
      </c>
      <c r="F61" s="5">
        <v>6644436</v>
      </c>
      <c r="G61" s="6">
        <v>375475</v>
      </c>
      <c r="H61" s="6"/>
      <c r="J61" s="6"/>
      <c r="K61" s="6"/>
    </row>
    <row r="62" spans="1:11" x14ac:dyDescent="0.3">
      <c r="A62" s="1">
        <v>2020</v>
      </c>
      <c r="B62" s="11">
        <v>4</v>
      </c>
      <c r="C62" s="9" t="s">
        <v>9</v>
      </c>
      <c r="D62" s="1" t="s">
        <v>14</v>
      </c>
      <c r="E62" s="1" t="s">
        <v>16</v>
      </c>
      <c r="F62" s="5">
        <v>2895119</v>
      </c>
      <c r="G62" s="6">
        <v>487568</v>
      </c>
      <c r="H62" s="6"/>
      <c r="J62" s="6"/>
      <c r="K62" s="6"/>
    </row>
    <row r="63" spans="1:11" x14ac:dyDescent="0.3">
      <c r="A63" s="1">
        <v>2020</v>
      </c>
      <c r="B63" s="11">
        <v>4</v>
      </c>
      <c r="C63" s="9" t="s">
        <v>7</v>
      </c>
      <c r="D63" s="1" t="s">
        <v>12</v>
      </c>
      <c r="E63" s="1" t="s">
        <v>24</v>
      </c>
      <c r="F63" s="5">
        <v>9847887</v>
      </c>
      <c r="G63" s="6">
        <v>257675</v>
      </c>
      <c r="H63" s="6"/>
      <c r="J63" s="6"/>
      <c r="K63" s="6"/>
    </row>
    <row r="64" spans="1:11" x14ac:dyDescent="0.3">
      <c r="A64" s="1">
        <v>2020</v>
      </c>
      <c r="B64" s="11">
        <v>4</v>
      </c>
      <c r="C64" s="9" t="s">
        <v>9</v>
      </c>
      <c r="D64" s="1" t="s">
        <v>10</v>
      </c>
      <c r="E64" s="1" t="s">
        <v>15</v>
      </c>
      <c r="F64" s="5">
        <v>5548477</v>
      </c>
      <c r="G64" s="6">
        <v>216015</v>
      </c>
      <c r="H64" s="6"/>
      <c r="J64" s="6"/>
      <c r="K64" s="6"/>
    </row>
    <row r="65" spans="1:11" x14ac:dyDescent="0.3">
      <c r="A65" s="1">
        <v>2020</v>
      </c>
      <c r="B65" s="10">
        <v>4</v>
      </c>
      <c r="C65" s="9" t="s">
        <v>7</v>
      </c>
      <c r="D65" s="1" t="s">
        <v>14</v>
      </c>
      <c r="E65" s="1" t="s">
        <v>27</v>
      </c>
      <c r="F65" s="6">
        <v>4064101</v>
      </c>
      <c r="G65" s="6">
        <v>271650</v>
      </c>
      <c r="H65" s="6"/>
      <c r="J65" s="6"/>
      <c r="K65" s="6"/>
    </row>
    <row r="66" spans="1:11" x14ac:dyDescent="0.3">
      <c r="A66" s="1">
        <v>2020</v>
      </c>
      <c r="B66" s="10">
        <v>4</v>
      </c>
      <c r="C66" s="9" t="s">
        <v>8</v>
      </c>
      <c r="D66" s="1" t="s">
        <v>14</v>
      </c>
      <c r="E66" s="1" t="s">
        <v>27</v>
      </c>
      <c r="F66" s="6">
        <v>7168449</v>
      </c>
      <c r="G66" s="6">
        <v>736752</v>
      </c>
      <c r="H66" s="6"/>
      <c r="J66" s="6"/>
      <c r="K66" s="6"/>
    </row>
    <row r="67" spans="1:11" x14ac:dyDescent="0.3">
      <c r="A67" s="1">
        <v>2020</v>
      </c>
      <c r="B67" s="10">
        <v>2</v>
      </c>
      <c r="C67" s="9" t="s">
        <v>6</v>
      </c>
      <c r="D67" s="1" t="s">
        <v>10</v>
      </c>
      <c r="E67" s="1" t="s">
        <v>15</v>
      </c>
      <c r="F67" s="6">
        <v>8574561</v>
      </c>
      <c r="G67" s="5">
        <v>285935</v>
      </c>
      <c r="H67" s="5"/>
      <c r="J67" s="5"/>
      <c r="K67" s="5"/>
    </row>
    <row r="68" spans="1:11" x14ac:dyDescent="0.3">
      <c r="A68" s="1">
        <v>2020</v>
      </c>
      <c r="B68" s="10">
        <v>4</v>
      </c>
      <c r="C68" s="9" t="s">
        <v>6</v>
      </c>
      <c r="D68" s="1" t="s">
        <v>14</v>
      </c>
      <c r="E68" s="1" t="s">
        <v>26</v>
      </c>
      <c r="F68" s="6">
        <v>3309537</v>
      </c>
      <c r="G68" s="5">
        <v>282232</v>
      </c>
      <c r="H68" s="5"/>
      <c r="J68" s="5"/>
      <c r="K68" s="5"/>
    </row>
    <row r="69" spans="1:11" x14ac:dyDescent="0.3">
      <c r="A69" s="1">
        <v>2020</v>
      </c>
      <c r="B69" s="10">
        <v>2</v>
      </c>
      <c r="C69" s="9" t="s">
        <v>8</v>
      </c>
      <c r="D69" s="1" t="s">
        <v>10</v>
      </c>
      <c r="E69" s="1" t="s">
        <v>25</v>
      </c>
      <c r="F69" s="6">
        <v>496636</v>
      </c>
      <c r="G69" s="5">
        <v>129147</v>
      </c>
      <c r="H69" s="5"/>
      <c r="J69" s="5"/>
      <c r="K69" s="5"/>
    </row>
    <row r="70" spans="1:11" x14ac:dyDescent="0.3">
      <c r="A70" s="1">
        <v>2020</v>
      </c>
      <c r="B70" s="10">
        <v>3</v>
      </c>
      <c r="C70" s="9" t="s">
        <v>8</v>
      </c>
      <c r="D70" s="1" t="s">
        <v>11</v>
      </c>
      <c r="E70" s="1" t="s">
        <v>13</v>
      </c>
      <c r="F70" s="6">
        <v>8720305</v>
      </c>
      <c r="G70" s="5">
        <v>63359</v>
      </c>
      <c r="H70" s="5"/>
      <c r="J70" s="5"/>
      <c r="K70" s="5"/>
    </row>
    <row r="71" spans="1:11" x14ac:dyDescent="0.3">
      <c r="A71" s="1">
        <v>2020</v>
      </c>
      <c r="B71" s="10">
        <v>4</v>
      </c>
      <c r="C71" s="9" t="s">
        <v>8</v>
      </c>
      <c r="D71" s="1" t="s">
        <v>10</v>
      </c>
      <c r="E71" s="1" t="s">
        <v>15</v>
      </c>
      <c r="F71" s="6">
        <v>9891972</v>
      </c>
      <c r="G71" s="6">
        <v>94712</v>
      </c>
      <c r="H71" s="6"/>
      <c r="J71" s="6"/>
      <c r="K71" s="6"/>
    </row>
    <row r="72" spans="1:11" x14ac:dyDescent="0.3">
      <c r="A72" s="1">
        <v>2020</v>
      </c>
      <c r="B72" s="10">
        <v>3</v>
      </c>
      <c r="C72" s="9" t="s">
        <v>7</v>
      </c>
      <c r="D72" s="1" t="s">
        <v>10</v>
      </c>
      <c r="E72" s="1" t="s">
        <v>25</v>
      </c>
      <c r="F72" s="6">
        <v>5046981</v>
      </c>
      <c r="G72" s="6">
        <v>96220</v>
      </c>
      <c r="H72" s="6"/>
      <c r="J72" s="6"/>
      <c r="K72" s="6"/>
    </row>
    <row r="73" spans="1:11" x14ac:dyDescent="0.3">
      <c r="A73" s="1">
        <v>2020</v>
      </c>
      <c r="B73" s="10">
        <v>4</v>
      </c>
      <c r="C73" s="9" t="s">
        <v>7</v>
      </c>
      <c r="D73" s="1" t="s">
        <v>14</v>
      </c>
      <c r="E73" s="1" t="s">
        <v>26</v>
      </c>
      <c r="F73" s="5">
        <v>3400534</v>
      </c>
      <c r="G73" s="6">
        <v>680822</v>
      </c>
      <c r="H73" s="6"/>
      <c r="J73" s="6"/>
      <c r="K73" s="6"/>
    </row>
    <row r="74" spans="1:11" x14ac:dyDescent="0.3">
      <c r="A74" s="1">
        <v>2020</v>
      </c>
      <c r="B74" s="11">
        <v>4</v>
      </c>
      <c r="C74" s="9" t="s">
        <v>6</v>
      </c>
      <c r="D74" s="1" t="s">
        <v>14</v>
      </c>
      <c r="E74" s="1" t="s">
        <v>26</v>
      </c>
      <c r="F74" s="5">
        <v>5826012</v>
      </c>
      <c r="G74" s="6">
        <v>338541</v>
      </c>
      <c r="H74" s="6"/>
      <c r="J74" s="6"/>
      <c r="K74" s="6"/>
    </row>
    <row r="75" spans="1:11" x14ac:dyDescent="0.3">
      <c r="A75" s="1">
        <v>2020</v>
      </c>
      <c r="B75" s="11">
        <v>4</v>
      </c>
      <c r="C75" s="9" t="s">
        <v>6</v>
      </c>
      <c r="D75" s="1" t="s">
        <v>10</v>
      </c>
      <c r="E75" s="1" t="s">
        <v>15</v>
      </c>
      <c r="F75" s="5">
        <v>6700286</v>
      </c>
      <c r="G75" s="6">
        <v>450193</v>
      </c>
      <c r="H75" s="6"/>
      <c r="J75" s="6"/>
      <c r="K75" s="6"/>
    </row>
    <row r="76" spans="1:11" x14ac:dyDescent="0.3">
      <c r="A76" s="1">
        <v>2020</v>
      </c>
      <c r="B76" s="11">
        <v>2</v>
      </c>
      <c r="C76" s="9" t="s">
        <v>6</v>
      </c>
      <c r="D76" s="1" t="s">
        <v>10</v>
      </c>
      <c r="E76" s="1" t="s">
        <v>25</v>
      </c>
      <c r="F76" s="5">
        <v>7990481</v>
      </c>
      <c r="G76" s="6">
        <v>669151</v>
      </c>
      <c r="H76" s="6"/>
      <c r="J76" s="6"/>
      <c r="K76" s="6"/>
    </row>
    <row r="77" spans="1:11" x14ac:dyDescent="0.3">
      <c r="A77" s="1">
        <v>2020</v>
      </c>
      <c r="B77" s="11">
        <v>1</v>
      </c>
      <c r="C77" s="9" t="s">
        <v>8</v>
      </c>
      <c r="D77" s="1" t="s">
        <v>14</v>
      </c>
      <c r="E77" s="1" t="s">
        <v>26</v>
      </c>
      <c r="F77" s="5">
        <v>8333672</v>
      </c>
      <c r="G77" s="6">
        <v>136064</v>
      </c>
      <c r="H77" s="6"/>
      <c r="J77" s="6"/>
      <c r="K77" s="6"/>
    </row>
    <row r="78" spans="1:11" x14ac:dyDescent="0.3">
      <c r="A78" s="1">
        <v>2020</v>
      </c>
      <c r="B78" s="11">
        <v>2</v>
      </c>
      <c r="C78" s="9" t="s">
        <v>8</v>
      </c>
      <c r="D78" s="1" t="s">
        <v>11</v>
      </c>
      <c r="E78" s="1" t="s">
        <v>13</v>
      </c>
      <c r="F78" s="6">
        <v>5942340</v>
      </c>
      <c r="G78" s="5">
        <v>376615</v>
      </c>
      <c r="H78" s="5"/>
      <c r="J78" s="5"/>
      <c r="K78" s="5"/>
    </row>
    <row r="79" spans="1:11" x14ac:dyDescent="0.3">
      <c r="A79" s="1">
        <v>2020</v>
      </c>
      <c r="B79" s="11">
        <v>2</v>
      </c>
      <c r="C79" s="9" t="s">
        <v>6</v>
      </c>
      <c r="D79" s="1" t="s">
        <v>14</v>
      </c>
      <c r="E79" s="1" t="s">
        <v>26</v>
      </c>
      <c r="F79" s="6">
        <v>5407949</v>
      </c>
      <c r="G79" s="5">
        <v>127000</v>
      </c>
      <c r="H79" s="5"/>
      <c r="J79" s="5"/>
      <c r="K79" s="5"/>
    </row>
    <row r="80" spans="1:11" x14ac:dyDescent="0.3">
      <c r="A80" s="1">
        <v>2020</v>
      </c>
      <c r="B80" s="11">
        <v>4</v>
      </c>
      <c r="C80" s="9" t="s">
        <v>8</v>
      </c>
      <c r="D80" s="1" t="s">
        <v>14</v>
      </c>
      <c r="E80" s="1" t="s">
        <v>16</v>
      </c>
      <c r="F80" s="6">
        <v>5859008</v>
      </c>
      <c r="G80" s="5">
        <v>650469</v>
      </c>
      <c r="H80" s="5"/>
      <c r="J80" s="5"/>
      <c r="K80" s="5"/>
    </row>
    <row r="81" spans="1:11" x14ac:dyDescent="0.3">
      <c r="A81" s="1">
        <v>2020</v>
      </c>
      <c r="B81" s="11">
        <v>3</v>
      </c>
      <c r="C81" s="9" t="s">
        <v>8</v>
      </c>
      <c r="D81" s="1" t="s">
        <v>14</v>
      </c>
      <c r="E81" s="1" t="s">
        <v>26</v>
      </c>
      <c r="F81" s="6">
        <v>1840875</v>
      </c>
      <c r="G81" s="5">
        <v>573659</v>
      </c>
      <c r="H81" s="5"/>
      <c r="J81" s="5"/>
      <c r="K81" s="5"/>
    </row>
    <row r="82" spans="1:11" x14ac:dyDescent="0.3">
      <c r="A82" s="1">
        <v>2020</v>
      </c>
      <c r="B82" s="11">
        <v>1</v>
      </c>
      <c r="C82" s="9" t="s">
        <v>6</v>
      </c>
      <c r="D82" s="1" t="s">
        <v>14</v>
      </c>
      <c r="E82" s="1" t="s">
        <v>16</v>
      </c>
      <c r="F82" s="6">
        <v>6595214</v>
      </c>
      <c r="G82" s="6">
        <v>201821</v>
      </c>
      <c r="H82" s="6"/>
      <c r="J82" s="6"/>
      <c r="K82" s="6"/>
    </row>
    <row r="83" spans="1:11" x14ac:dyDescent="0.3">
      <c r="A83" s="1">
        <v>2020</v>
      </c>
      <c r="B83" s="10">
        <v>2</v>
      </c>
      <c r="C83" s="9" t="s">
        <v>6</v>
      </c>
      <c r="D83" s="1" t="s">
        <v>12</v>
      </c>
      <c r="E83" s="1" t="s">
        <v>24</v>
      </c>
      <c r="F83" s="6">
        <v>7742703</v>
      </c>
      <c r="G83" s="6">
        <v>640010</v>
      </c>
      <c r="H83" s="6"/>
      <c r="J83" s="6"/>
      <c r="K83" s="6"/>
    </row>
    <row r="84" spans="1:11" x14ac:dyDescent="0.3">
      <c r="A84" s="1">
        <v>2020</v>
      </c>
      <c r="B84" s="10">
        <v>2</v>
      </c>
      <c r="C84" s="9" t="s">
        <v>9</v>
      </c>
      <c r="D84" s="1" t="s">
        <v>10</v>
      </c>
      <c r="E84" s="1" t="s">
        <v>25</v>
      </c>
      <c r="F84" s="6">
        <v>4111968</v>
      </c>
      <c r="G84" s="6">
        <v>168314</v>
      </c>
      <c r="H84" s="6"/>
      <c r="J84" s="6"/>
      <c r="K84" s="6"/>
    </row>
    <row r="85" spans="1:11" x14ac:dyDescent="0.3">
      <c r="A85" s="1">
        <v>2020</v>
      </c>
      <c r="B85" s="10">
        <v>2</v>
      </c>
      <c r="C85" s="9" t="s">
        <v>9</v>
      </c>
      <c r="D85" s="1" t="s">
        <v>14</v>
      </c>
      <c r="E85" s="1" t="s">
        <v>16</v>
      </c>
      <c r="F85" s="6">
        <v>3726481</v>
      </c>
      <c r="G85" s="6">
        <v>688397</v>
      </c>
      <c r="H85" s="6"/>
      <c r="J85" s="6"/>
      <c r="K85" s="6"/>
    </row>
    <row r="86" spans="1:11" x14ac:dyDescent="0.3">
      <c r="A86" s="1">
        <v>2020</v>
      </c>
      <c r="B86" s="10">
        <v>2</v>
      </c>
      <c r="C86" s="9" t="s">
        <v>9</v>
      </c>
      <c r="D86" s="1" t="s">
        <v>14</v>
      </c>
      <c r="E86" s="1" t="s">
        <v>27</v>
      </c>
      <c r="F86" s="6">
        <v>8417538</v>
      </c>
      <c r="G86" s="6">
        <v>165030</v>
      </c>
      <c r="H86" s="6"/>
      <c r="J86" s="6"/>
      <c r="K86" s="6"/>
    </row>
    <row r="87" spans="1:11" x14ac:dyDescent="0.3">
      <c r="A87" s="1">
        <v>2020</v>
      </c>
      <c r="B87" s="10">
        <v>3</v>
      </c>
      <c r="C87" s="9" t="s">
        <v>6</v>
      </c>
      <c r="D87" s="1" t="s">
        <v>14</v>
      </c>
      <c r="E87" s="1" t="s">
        <v>27</v>
      </c>
      <c r="F87" s="5">
        <v>7296628</v>
      </c>
      <c r="G87" s="6">
        <v>711108</v>
      </c>
      <c r="H87" s="6"/>
      <c r="J87" s="6"/>
      <c r="K87" s="6"/>
    </row>
    <row r="88" spans="1:11" x14ac:dyDescent="0.3">
      <c r="A88" s="1">
        <v>2020</v>
      </c>
      <c r="B88" s="10">
        <v>4</v>
      </c>
      <c r="C88" s="9" t="s">
        <v>8</v>
      </c>
      <c r="D88" s="1" t="s">
        <v>14</v>
      </c>
      <c r="E88" s="1" t="s">
        <v>26</v>
      </c>
      <c r="F88" s="5">
        <v>3097235</v>
      </c>
      <c r="G88" s="6">
        <v>610594</v>
      </c>
      <c r="H88" s="6"/>
      <c r="J88" s="6"/>
      <c r="K88" s="6"/>
    </row>
    <row r="89" spans="1:11" x14ac:dyDescent="0.3">
      <c r="A89" s="1">
        <v>2020</v>
      </c>
      <c r="B89" s="10">
        <v>4</v>
      </c>
      <c r="C89" s="9" t="s">
        <v>8</v>
      </c>
      <c r="D89" s="1" t="s">
        <v>12</v>
      </c>
      <c r="E89" s="1" t="s">
        <v>24</v>
      </c>
      <c r="F89" s="5">
        <v>8898933</v>
      </c>
      <c r="G89" s="6">
        <v>668283</v>
      </c>
      <c r="H89" s="6"/>
      <c r="J89" s="6"/>
      <c r="K89" s="6"/>
    </row>
    <row r="90" spans="1:11" x14ac:dyDescent="0.3">
      <c r="A90" s="1">
        <v>2020</v>
      </c>
      <c r="B90" s="10">
        <v>4</v>
      </c>
      <c r="C90" s="9" t="s">
        <v>9</v>
      </c>
      <c r="D90" s="1" t="s">
        <v>10</v>
      </c>
      <c r="E90" s="1" t="s">
        <v>15</v>
      </c>
      <c r="F90" s="5">
        <v>7567108</v>
      </c>
      <c r="G90" s="5">
        <v>732966</v>
      </c>
      <c r="H90" s="5"/>
      <c r="J90" s="5"/>
      <c r="K90" s="5"/>
    </row>
    <row r="91" spans="1:11" x14ac:dyDescent="0.3">
      <c r="A91" s="1">
        <v>2020</v>
      </c>
      <c r="B91" s="10">
        <v>1</v>
      </c>
      <c r="C91" s="9" t="s">
        <v>8</v>
      </c>
      <c r="D91" s="1" t="s">
        <v>14</v>
      </c>
      <c r="E91" s="1" t="s">
        <v>26</v>
      </c>
      <c r="F91" s="5">
        <v>9091750</v>
      </c>
      <c r="G91" s="5">
        <v>232640</v>
      </c>
      <c r="H91" s="5"/>
      <c r="J91" s="5"/>
      <c r="K91" s="5"/>
    </row>
    <row r="92" spans="1:11" x14ac:dyDescent="0.3">
      <c r="A92" s="1">
        <v>2020</v>
      </c>
      <c r="B92" s="11">
        <v>2</v>
      </c>
      <c r="C92" s="9" t="s">
        <v>8</v>
      </c>
      <c r="D92" s="1" t="s">
        <v>14</v>
      </c>
      <c r="E92" s="1" t="s">
        <v>27</v>
      </c>
      <c r="F92" s="6">
        <v>7615330</v>
      </c>
      <c r="G92" s="5">
        <v>46016</v>
      </c>
      <c r="H92" s="5"/>
      <c r="J92" s="5"/>
      <c r="K92" s="5"/>
    </row>
    <row r="93" spans="1:11" x14ac:dyDescent="0.3">
      <c r="A93" s="1">
        <v>2020</v>
      </c>
      <c r="B93" s="11">
        <v>3</v>
      </c>
      <c r="C93" s="9" t="s">
        <v>8</v>
      </c>
      <c r="D93" s="1" t="s">
        <v>14</v>
      </c>
      <c r="E93" s="1" t="s">
        <v>16</v>
      </c>
      <c r="F93" s="6">
        <v>6942599</v>
      </c>
      <c r="G93" s="5">
        <v>437470</v>
      </c>
      <c r="H93" s="5"/>
      <c r="J93" s="5"/>
      <c r="K93" s="5"/>
    </row>
    <row r="94" spans="1:11" x14ac:dyDescent="0.3">
      <c r="A94" s="1">
        <v>2020</v>
      </c>
      <c r="B94" s="11">
        <v>1</v>
      </c>
      <c r="C94" s="9" t="s">
        <v>7</v>
      </c>
      <c r="D94" s="1" t="s">
        <v>11</v>
      </c>
      <c r="E94" s="1" t="s">
        <v>13</v>
      </c>
      <c r="F94" s="6">
        <v>9745066</v>
      </c>
      <c r="G94" s="6">
        <v>54645</v>
      </c>
      <c r="H94" s="6"/>
      <c r="J94" s="6"/>
      <c r="K94" s="6"/>
    </row>
    <row r="95" spans="1:11" x14ac:dyDescent="0.3">
      <c r="A95" s="1">
        <v>2020</v>
      </c>
      <c r="B95" s="11">
        <v>3</v>
      </c>
      <c r="C95" s="9" t="s">
        <v>8</v>
      </c>
      <c r="D95" s="1" t="s">
        <v>10</v>
      </c>
      <c r="E95" s="1" t="s">
        <v>15</v>
      </c>
      <c r="F95" s="6">
        <v>7243398</v>
      </c>
      <c r="G95" s="6">
        <v>527206</v>
      </c>
      <c r="H95" s="6"/>
      <c r="J95" s="6"/>
      <c r="K95" s="6"/>
    </row>
    <row r="96" spans="1:11" x14ac:dyDescent="0.3">
      <c r="A96" s="1">
        <v>2020</v>
      </c>
      <c r="B96" s="11">
        <v>4</v>
      </c>
      <c r="C96" s="9" t="s">
        <v>9</v>
      </c>
      <c r="D96" s="1" t="s">
        <v>10</v>
      </c>
      <c r="E96" s="1" t="s">
        <v>25</v>
      </c>
      <c r="F96" s="6">
        <v>2879696</v>
      </c>
      <c r="G96" s="6">
        <v>723619</v>
      </c>
      <c r="H96" s="6"/>
      <c r="J96" s="6"/>
      <c r="K96" s="6"/>
    </row>
    <row r="97" spans="1:11" x14ac:dyDescent="0.3">
      <c r="A97" s="1">
        <v>2020</v>
      </c>
      <c r="B97" s="11">
        <v>2</v>
      </c>
      <c r="C97" s="9" t="s">
        <v>9</v>
      </c>
      <c r="D97" s="1" t="s">
        <v>14</v>
      </c>
      <c r="E97" s="1" t="s">
        <v>16</v>
      </c>
      <c r="F97" s="6">
        <v>6091790</v>
      </c>
      <c r="G97" s="6">
        <v>160456</v>
      </c>
      <c r="H97" s="6"/>
      <c r="J97" s="6"/>
      <c r="K97" s="6"/>
    </row>
    <row r="98" spans="1:11" x14ac:dyDescent="0.3">
      <c r="A98" s="1">
        <v>2020</v>
      </c>
      <c r="B98" s="11">
        <v>4</v>
      </c>
      <c r="C98" s="9" t="s">
        <v>7</v>
      </c>
      <c r="D98" s="1" t="s">
        <v>14</v>
      </c>
      <c r="E98" s="1" t="s">
        <v>16</v>
      </c>
      <c r="F98" s="6">
        <v>6289423</v>
      </c>
      <c r="G98" s="6">
        <v>739011</v>
      </c>
      <c r="H98" s="6"/>
      <c r="J98" s="6"/>
      <c r="K98" s="6"/>
    </row>
    <row r="99" spans="1:11" x14ac:dyDescent="0.3">
      <c r="A99" s="1">
        <v>2020</v>
      </c>
      <c r="B99" s="11">
        <v>2</v>
      </c>
      <c r="C99" s="9" t="s">
        <v>8</v>
      </c>
      <c r="D99" s="1" t="s">
        <v>12</v>
      </c>
      <c r="E99" s="1" t="s">
        <v>24</v>
      </c>
      <c r="F99" s="6">
        <v>9396168</v>
      </c>
      <c r="G99" s="6">
        <v>707020</v>
      </c>
      <c r="H99" s="6"/>
      <c r="J99" s="6"/>
      <c r="K99" s="6"/>
    </row>
    <row r="100" spans="1:11" x14ac:dyDescent="0.3">
      <c r="A100" s="1">
        <v>2020</v>
      </c>
      <c r="B100" s="11">
        <v>2</v>
      </c>
      <c r="C100" s="9" t="s">
        <v>6</v>
      </c>
      <c r="D100" s="1" t="s">
        <v>10</v>
      </c>
      <c r="E100" s="1" t="s">
        <v>15</v>
      </c>
      <c r="F100" s="5">
        <v>6547817</v>
      </c>
      <c r="G100" s="6">
        <v>724457</v>
      </c>
      <c r="H100" s="6"/>
      <c r="J100" s="6"/>
      <c r="K100" s="6"/>
    </row>
    <row r="101" spans="1:11" x14ac:dyDescent="0.3">
      <c r="A101" s="1">
        <v>2020</v>
      </c>
      <c r="B101" s="11">
        <v>3</v>
      </c>
      <c r="C101" s="9" t="s">
        <v>8</v>
      </c>
      <c r="D101" s="1" t="s">
        <v>14</v>
      </c>
      <c r="E101" s="1" t="s">
        <v>16</v>
      </c>
      <c r="F101" s="5">
        <v>6117002</v>
      </c>
      <c r="G101" s="6">
        <v>512461</v>
      </c>
      <c r="H101" s="6"/>
      <c r="J101" s="6"/>
      <c r="K101" s="6"/>
    </row>
    <row r="102" spans="1:11" x14ac:dyDescent="0.3">
      <c r="A102" s="1">
        <v>2020</v>
      </c>
      <c r="B102" s="11">
        <v>1</v>
      </c>
      <c r="C102" s="9" t="s">
        <v>6</v>
      </c>
      <c r="D102" s="1" t="s">
        <v>14</v>
      </c>
      <c r="E102" s="1" t="s">
        <v>27</v>
      </c>
      <c r="F102" s="5">
        <v>8834477</v>
      </c>
      <c r="G102" s="5">
        <v>306215</v>
      </c>
      <c r="H102" s="5"/>
      <c r="J102" s="5"/>
      <c r="K102" s="5"/>
    </row>
    <row r="103" spans="1:11" x14ac:dyDescent="0.3">
      <c r="A103" s="1">
        <v>2020</v>
      </c>
      <c r="B103" s="11">
        <v>4</v>
      </c>
      <c r="C103" s="9" t="s">
        <v>8</v>
      </c>
      <c r="D103" s="1" t="s">
        <v>12</v>
      </c>
      <c r="E103" s="1" t="s">
        <v>24</v>
      </c>
      <c r="F103" s="5">
        <v>8574161</v>
      </c>
      <c r="G103" s="5">
        <v>58870</v>
      </c>
      <c r="H103" s="5"/>
      <c r="J103" s="5"/>
      <c r="K103" s="5"/>
    </row>
    <row r="104" spans="1:11" x14ac:dyDescent="0.3">
      <c r="A104" s="1">
        <v>2020</v>
      </c>
      <c r="B104" s="11">
        <v>2</v>
      </c>
      <c r="C104" s="9" t="s">
        <v>8</v>
      </c>
      <c r="D104" s="1" t="s">
        <v>11</v>
      </c>
      <c r="E104" s="1" t="s">
        <v>13</v>
      </c>
      <c r="F104" s="5">
        <v>412882</v>
      </c>
      <c r="G104" s="5">
        <v>679165</v>
      </c>
      <c r="H104" s="5"/>
      <c r="J104" s="5"/>
      <c r="K104" s="5"/>
    </row>
    <row r="105" spans="1:11" x14ac:dyDescent="0.3">
      <c r="A105" s="1">
        <v>2020</v>
      </c>
      <c r="B105" s="11">
        <v>3</v>
      </c>
      <c r="C105" s="9" t="s">
        <v>7</v>
      </c>
      <c r="D105" s="1" t="s">
        <v>14</v>
      </c>
      <c r="E105" s="1" t="s">
        <v>26</v>
      </c>
      <c r="F105" s="6">
        <v>2164294</v>
      </c>
      <c r="G105" s="5">
        <v>438045</v>
      </c>
      <c r="H105" s="5"/>
      <c r="J105" s="5"/>
      <c r="K105" s="5"/>
    </row>
    <row r="106" spans="1:11" x14ac:dyDescent="0.3">
      <c r="A106" s="1">
        <v>2020</v>
      </c>
      <c r="B106" s="11">
        <v>4</v>
      </c>
      <c r="C106" s="9" t="s">
        <v>6</v>
      </c>
      <c r="D106" s="1" t="s">
        <v>10</v>
      </c>
      <c r="E106" s="1" t="s">
        <v>15</v>
      </c>
      <c r="F106" s="6">
        <v>8970131</v>
      </c>
      <c r="G106" s="6">
        <v>132656</v>
      </c>
      <c r="H106" s="6"/>
      <c r="J106" s="6"/>
      <c r="K106" s="6"/>
    </row>
    <row r="107" spans="1:11" x14ac:dyDescent="0.3">
      <c r="A107" s="1">
        <v>2020</v>
      </c>
      <c r="B107" s="11">
        <v>2</v>
      </c>
      <c r="C107" s="9" t="s">
        <v>7</v>
      </c>
      <c r="D107" s="1" t="s">
        <v>10</v>
      </c>
      <c r="E107" s="1" t="s">
        <v>15</v>
      </c>
      <c r="F107" s="6">
        <v>5522749</v>
      </c>
      <c r="G107" s="6">
        <v>707948</v>
      </c>
      <c r="H107" s="6"/>
      <c r="J107" s="6"/>
      <c r="K107" s="6"/>
    </row>
    <row r="108" spans="1:11" x14ac:dyDescent="0.3">
      <c r="A108" s="1">
        <v>2020</v>
      </c>
      <c r="B108" s="11">
        <v>4</v>
      </c>
      <c r="C108" s="9" t="s">
        <v>7</v>
      </c>
      <c r="D108" s="1" t="s">
        <v>10</v>
      </c>
      <c r="E108" s="1" t="s">
        <v>25</v>
      </c>
      <c r="F108" s="6">
        <v>8250075</v>
      </c>
      <c r="G108" s="6">
        <v>270792</v>
      </c>
      <c r="H108" s="6"/>
      <c r="J108" s="6"/>
      <c r="K108" s="6"/>
    </row>
    <row r="109" spans="1:11" x14ac:dyDescent="0.3">
      <c r="A109" s="1">
        <v>2020</v>
      </c>
      <c r="B109" s="10">
        <v>4</v>
      </c>
      <c r="C109" s="9" t="s">
        <v>7</v>
      </c>
      <c r="D109" s="1" t="s">
        <v>10</v>
      </c>
      <c r="E109" s="1" t="s">
        <v>25</v>
      </c>
      <c r="F109" s="6">
        <v>7034397</v>
      </c>
      <c r="G109" s="6">
        <v>748214</v>
      </c>
      <c r="H109" s="6"/>
      <c r="J109" s="6"/>
      <c r="K109" s="6"/>
    </row>
    <row r="110" spans="1:11" x14ac:dyDescent="0.3">
      <c r="A110" s="1">
        <v>2020</v>
      </c>
      <c r="B110" s="10">
        <v>2</v>
      </c>
      <c r="C110" s="9" t="s">
        <v>7</v>
      </c>
      <c r="D110" s="1" t="s">
        <v>14</v>
      </c>
      <c r="E110" s="1" t="s">
        <v>26</v>
      </c>
      <c r="F110" s="6">
        <v>873021</v>
      </c>
      <c r="G110" s="6">
        <v>448125</v>
      </c>
      <c r="H110" s="6"/>
      <c r="J110" s="6"/>
      <c r="K110" s="6"/>
    </row>
    <row r="111" spans="1:11" x14ac:dyDescent="0.3">
      <c r="A111" s="1">
        <v>2020</v>
      </c>
      <c r="B111" s="10">
        <v>2</v>
      </c>
      <c r="C111" s="9" t="s">
        <v>7</v>
      </c>
      <c r="D111" s="1" t="s">
        <v>14</v>
      </c>
      <c r="E111" s="1" t="s">
        <v>26</v>
      </c>
      <c r="F111" s="6">
        <v>2277925</v>
      </c>
      <c r="G111" s="6">
        <v>123947</v>
      </c>
      <c r="H111" s="6"/>
      <c r="J111" s="6"/>
      <c r="K111" s="6"/>
    </row>
    <row r="112" spans="1:11" x14ac:dyDescent="0.3">
      <c r="A112" s="1">
        <v>2020</v>
      </c>
      <c r="B112" s="10">
        <v>3</v>
      </c>
      <c r="C112" s="9" t="s">
        <v>9</v>
      </c>
      <c r="D112" s="1" t="s">
        <v>10</v>
      </c>
      <c r="E112" s="1" t="s">
        <v>25</v>
      </c>
      <c r="F112" s="6">
        <v>4782089</v>
      </c>
      <c r="G112" s="6">
        <v>675497</v>
      </c>
      <c r="H112" s="6"/>
      <c r="J112" s="6"/>
      <c r="K112" s="6"/>
    </row>
    <row r="113" spans="1:11" x14ac:dyDescent="0.3">
      <c r="A113" s="1">
        <v>2020</v>
      </c>
      <c r="B113" s="10">
        <v>4</v>
      </c>
      <c r="C113" s="9" t="s">
        <v>9</v>
      </c>
      <c r="D113" s="1" t="s">
        <v>10</v>
      </c>
      <c r="E113" s="1" t="s">
        <v>25</v>
      </c>
      <c r="F113" s="6">
        <v>8534572</v>
      </c>
      <c r="G113" s="6">
        <v>92537</v>
      </c>
      <c r="H113" s="6"/>
      <c r="J113" s="6"/>
      <c r="K113" s="6"/>
    </row>
    <row r="114" spans="1:11" x14ac:dyDescent="0.3">
      <c r="A114" s="1">
        <v>2020</v>
      </c>
      <c r="B114" s="10">
        <v>4</v>
      </c>
      <c r="C114" s="9" t="s">
        <v>9</v>
      </c>
      <c r="D114" s="1" t="s">
        <v>14</v>
      </c>
      <c r="E114" s="1" t="s">
        <v>16</v>
      </c>
      <c r="F114" s="6">
        <v>6785396</v>
      </c>
      <c r="G114" s="5">
        <v>125291</v>
      </c>
      <c r="H114" s="5"/>
      <c r="J114" s="5"/>
      <c r="K114" s="5"/>
    </row>
    <row r="115" spans="1:11" x14ac:dyDescent="0.3">
      <c r="A115" s="1">
        <v>2020</v>
      </c>
      <c r="B115" s="10">
        <v>4</v>
      </c>
      <c r="C115" s="9" t="s">
        <v>6</v>
      </c>
      <c r="D115" s="1" t="s">
        <v>14</v>
      </c>
      <c r="E115" s="1" t="s">
        <v>27</v>
      </c>
      <c r="F115" s="6">
        <v>7065024</v>
      </c>
      <c r="G115" s="5">
        <v>281186</v>
      </c>
      <c r="H115" s="5"/>
      <c r="J115" s="5"/>
      <c r="K115" s="5"/>
    </row>
    <row r="116" spans="1:11" x14ac:dyDescent="0.3">
      <c r="A116" s="1">
        <v>2020</v>
      </c>
      <c r="B116" s="10">
        <v>3</v>
      </c>
      <c r="C116" s="9" t="s">
        <v>6</v>
      </c>
      <c r="D116" s="1" t="s">
        <v>14</v>
      </c>
      <c r="E116" s="1" t="s">
        <v>16</v>
      </c>
      <c r="F116" s="6">
        <v>5087242</v>
      </c>
      <c r="G116" s="5">
        <v>326552</v>
      </c>
      <c r="H116" s="5"/>
      <c r="J116" s="5"/>
      <c r="K116" s="5"/>
    </row>
    <row r="117" spans="1:11" x14ac:dyDescent="0.3">
      <c r="A117" s="1">
        <v>2020</v>
      </c>
      <c r="B117" s="10">
        <v>2</v>
      </c>
      <c r="C117" s="9" t="s">
        <v>8</v>
      </c>
      <c r="D117" s="1" t="s">
        <v>14</v>
      </c>
      <c r="E117" s="1" t="s">
        <v>26</v>
      </c>
      <c r="F117" s="6">
        <v>5854846</v>
      </c>
      <c r="G117" s="5">
        <v>101392</v>
      </c>
      <c r="H117" s="5"/>
      <c r="J117" s="5"/>
      <c r="K117" s="5"/>
    </row>
    <row r="118" spans="1:11" x14ac:dyDescent="0.3">
      <c r="A118" s="1">
        <v>2020</v>
      </c>
      <c r="B118" s="11">
        <v>2</v>
      </c>
      <c r="C118" s="9" t="s">
        <v>9</v>
      </c>
      <c r="D118" s="1" t="s">
        <v>10</v>
      </c>
      <c r="E118" s="1" t="s">
        <v>15</v>
      </c>
      <c r="F118" s="6">
        <v>9011841</v>
      </c>
      <c r="G118" s="6">
        <v>429819</v>
      </c>
      <c r="H118" s="6"/>
      <c r="J118" s="6"/>
      <c r="K118" s="6"/>
    </row>
    <row r="119" spans="1:11" x14ac:dyDescent="0.3">
      <c r="A119" s="1">
        <v>2020</v>
      </c>
      <c r="B119" s="11">
        <v>3</v>
      </c>
      <c r="C119" s="9" t="s">
        <v>9</v>
      </c>
      <c r="D119" s="1" t="s">
        <v>14</v>
      </c>
      <c r="E119" s="1" t="s">
        <v>27</v>
      </c>
      <c r="F119" s="5">
        <v>469914</v>
      </c>
      <c r="G119" s="6">
        <v>296541</v>
      </c>
      <c r="H119" s="6"/>
      <c r="J119" s="6"/>
      <c r="K119" s="6"/>
    </row>
    <row r="120" spans="1:11" x14ac:dyDescent="0.3">
      <c r="A120" s="1">
        <v>2020</v>
      </c>
      <c r="B120" s="11">
        <v>2</v>
      </c>
      <c r="C120" s="9" t="s">
        <v>6</v>
      </c>
      <c r="D120" s="1" t="s">
        <v>14</v>
      </c>
      <c r="E120" s="1" t="s">
        <v>27</v>
      </c>
      <c r="F120" s="5">
        <v>5410912</v>
      </c>
      <c r="G120" s="6">
        <v>80143</v>
      </c>
      <c r="H120" s="6"/>
      <c r="J120" s="6"/>
      <c r="K120" s="6"/>
    </row>
    <row r="121" spans="1:11" x14ac:dyDescent="0.3">
      <c r="A121" s="1">
        <v>2020</v>
      </c>
      <c r="B121" s="11">
        <v>4</v>
      </c>
      <c r="C121" s="9" t="s">
        <v>9</v>
      </c>
      <c r="D121" s="1" t="s">
        <v>12</v>
      </c>
      <c r="E121" s="1" t="s">
        <v>24</v>
      </c>
      <c r="F121" s="5">
        <v>3354456</v>
      </c>
      <c r="G121" s="6">
        <v>149896</v>
      </c>
      <c r="H121" s="6"/>
      <c r="J121" s="6"/>
      <c r="K121" s="6"/>
    </row>
    <row r="122" spans="1:11" x14ac:dyDescent="0.3">
      <c r="A122" s="1">
        <v>2020</v>
      </c>
      <c r="B122" s="11">
        <v>2</v>
      </c>
      <c r="C122" s="9" t="s">
        <v>8</v>
      </c>
      <c r="D122" s="1" t="s">
        <v>10</v>
      </c>
      <c r="E122" s="1" t="s">
        <v>25</v>
      </c>
      <c r="F122" s="5">
        <v>9726192</v>
      </c>
      <c r="G122" s="6">
        <v>626859</v>
      </c>
      <c r="H122" s="6"/>
      <c r="J122" s="6"/>
      <c r="K122" s="6"/>
    </row>
    <row r="123" spans="1:11" x14ac:dyDescent="0.3">
      <c r="A123" s="1">
        <v>2020</v>
      </c>
      <c r="B123" s="11">
        <v>1</v>
      </c>
      <c r="C123" s="9" t="s">
        <v>6</v>
      </c>
      <c r="D123" s="1" t="s">
        <v>10</v>
      </c>
      <c r="E123" s="1" t="s">
        <v>15</v>
      </c>
      <c r="F123" s="5">
        <v>7012511</v>
      </c>
      <c r="G123" s="6">
        <v>74401</v>
      </c>
      <c r="H123" s="6"/>
      <c r="J123" s="6"/>
      <c r="K123" s="6"/>
    </row>
    <row r="124" spans="1:11" x14ac:dyDescent="0.3">
      <c r="A124" s="1">
        <v>2020</v>
      </c>
      <c r="B124" s="11">
        <v>3</v>
      </c>
      <c r="C124" s="9" t="s">
        <v>7</v>
      </c>
      <c r="D124" s="1" t="s">
        <v>14</v>
      </c>
      <c r="E124" s="1" t="s">
        <v>16</v>
      </c>
      <c r="F124" s="6">
        <v>4916999</v>
      </c>
      <c r="G124" s="6">
        <v>322504</v>
      </c>
      <c r="H124" s="6"/>
      <c r="J124" s="6"/>
      <c r="K124" s="6"/>
    </row>
    <row r="125" spans="1:11" x14ac:dyDescent="0.3">
      <c r="A125" s="1">
        <v>2020</v>
      </c>
      <c r="B125" s="11">
        <v>3</v>
      </c>
      <c r="C125" s="9" t="s">
        <v>7</v>
      </c>
      <c r="D125" s="1" t="s">
        <v>12</v>
      </c>
      <c r="E125" s="1" t="s">
        <v>24</v>
      </c>
      <c r="F125" s="6">
        <v>2709653</v>
      </c>
      <c r="G125" s="5">
        <v>660483</v>
      </c>
      <c r="H125" s="5"/>
      <c r="J125" s="5"/>
      <c r="K125" s="5"/>
    </row>
    <row r="126" spans="1:11" x14ac:dyDescent="0.3">
      <c r="A126" s="1">
        <v>2020</v>
      </c>
      <c r="B126" s="11">
        <v>2</v>
      </c>
      <c r="C126" s="9" t="s">
        <v>8</v>
      </c>
      <c r="D126" s="1" t="s">
        <v>12</v>
      </c>
      <c r="E126" s="1" t="s">
        <v>24</v>
      </c>
      <c r="F126" s="6">
        <v>5790596</v>
      </c>
      <c r="G126" s="5">
        <v>343017</v>
      </c>
      <c r="H126" s="5"/>
      <c r="J126" s="5"/>
      <c r="K126" s="5"/>
    </row>
    <row r="127" spans="1:11" x14ac:dyDescent="0.3">
      <c r="A127" s="1">
        <v>2020</v>
      </c>
      <c r="B127" s="11">
        <v>1</v>
      </c>
      <c r="C127" s="9" t="s">
        <v>6</v>
      </c>
      <c r="D127" s="1" t="s">
        <v>12</v>
      </c>
      <c r="E127" s="1" t="s">
        <v>24</v>
      </c>
      <c r="F127" s="6">
        <v>3393768</v>
      </c>
      <c r="G127" s="5">
        <v>111426</v>
      </c>
      <c r="H127" s="5"/>
      <c r="J127" s="5"/>
      <c r="K127" s="5"/>
    </row>
    <row r="128" spans="1:11" x14ac:dyDescent="0.3">
      <c r="A128" s="1">
        <v>2020</v>
      </c>
      <c r="B128" s="11">
        <v>2</v>
      </c>
      <c r="C128" s="9" t="s">
        <v>9</v>
      </c>
      <c r="D128" s="1" t="s">
        <v>10</v>
      </c>
      <c r="E128" s="1" t="s">
        <v>25</v>
      </c>
      <c r="F128" s="6">
        <v>566975</v>
      </c>
      <c r="G128" s="5">
        <v>72321</v>
      </c>
      <c r="H128" s="5"/>
      <c r="J128" s="5"/>
      <c r="K128" s="5"/>
    </row>
    <row r="129" spans="1:11" x14ac:dyDescent="0.3">
      <c r="A129" s="1">
        <v>2020</v>
      </c>
      <c r="B129" s="11">
        <v>2</v>
      </c>
      <c r="C129" s="9" t="s">
        <v>8</v>
      </c>
      <c r="D129" s="1" t="s">
        <v>14</v>
      </c>
      <c r="E129" s="1" t="s">
        <v>16</v>
      </c>
      <c r="F129" s="6">
        <v>4699824</v>
      </c>
      <c r="G129" s="6">
        <v>443372</v>
      </c>
      <c r="H129" s="6"/>
      <c r="J129" s="6"/>
      <c r="K129" s="6"/>
    </row>
    <row r="130" spans="1:11" x14ac:dyDescent="0.3">
      <c r="A130" s="1">
        <v>2020</v>
      </c>
      <c r="B130" s="11">
        <v>4</v>
      </c>
      <c r="C130" s="9" t="s">
        <v>7</v>
      </c>
      <c r="D130" s="1" t="s">
        <v>10</v>
      </c>
      <c r="E130" s="1" t="s">
        <v>25</v>
      </c>
      <c r="F130" s="6">
        <v>4570911</v>
      </c>
      <c r="G130" s="6">
        <v>614411</v>
      </c>
      <c r="H130" s="6"/>
      <c r="J130" s="6"/>
      <c r="K130" s="6"/>
    </row>
    <row r="131" spans="1:11" x14ac:dyDescent="0.3">
      <c r="A131" s="1">
        <v>2020</v>
      </c>
      <c r="B131" s="11">
        <v>2</v>
      </c>
      <c r="C131" s="9" t="s">
        <v>8</v>
      </c>
      <c r="D131" s="1" t="s">
        <v>14</v>
      </c>
      <c r="E131" s="1" t="s">
        <v>26</v>
      </c>
      <c r="F131" s="6">
        <v>5689138</v>
      </c>
      <c r="G131" s="6">
        <v>150065</v>
      </c>
      <c r="H131" s="6"/>
      <c r="J131" s="6"/>
      <c r="K131" s="6"/>
    </row>
    <row r="132" spans="1:11" x14ac:dyDescent="0.3">
      <c r="A132" s="1">
        <v>2020</v>
      </c>
      <c r="B132" s="11">
        <v>2</v>
      </c>
      <c r="C132" s="9" t="s">
        <v>7</v>
      </c>
      <c r="D132" s="1" t="s">
        <v>14</v>
      </c>
      <c r="E132" s="1" t="s">
        <v>27</v>
      </c>
      <c r="F132" s="6">
        <v>4306637</v>
      </c>
      <c r="G132" s="6">
        <v>379491</v>
      </c>
      <c r="H132" s="6"/>
      <c r="J132" s="6"/>
      <c r="K132" s="6"/>
    </row>
    <row r="133" spans="1:11" x14ac:dyDescent="0.3">
      <c r="A133" s="1">
        <v>2020</v>
      </c>
      <c r="B133" s="10">
        <v>4</v>
      </c>
      <c r="C133" s="9" t="s">
        <v>9</v>
      </c>
      <c r="D133" s="1" t="s">
        <v>14</v>
      </c>
      <c r="E133" s="1" t="s">
        <v>26</v>
      </c>
      <c r="F133" s="6">
        <v>6620673</v>
      </c>
      <c r="G133" s="6">
        <v>220949</v>
      </c>
      <c r="H133" s="6"/>
      <c r="J133" s="6"/>
      <c r="K133" s="6"/>
    </row>
    <row r="134" spans="1:11" x14ac:dyDescent="0.3">
      <c r="A134" s="1">
        <v>2020</v>
      </c>
      <c r="B134" s="10">
        <v>2</v>
      </c>
      <c r="C134" s="9" t="s">
        <v>8</v>
      </c>
      <c r="D134" s="1" t="s">
        <v>11</v>
      </c>
      <c r="E134" s="1" t="s">
        <v>13</v>
      </c>
      <c r="F134" s="6">
        <v>8775405</v>
      </c>
      <c r="G134" s="6">
        <v>60932</v>
      </c>
      <c r="H134" s="6"/>
      <c r="J134" s="6"/>
      <c r="K134" s="6"/>
    </row>
    <row r="135" spans="1:11" x14ac:dyDescent="0.3">
      <c r="A135" s="1">
        <v>2020</v>
      </c>
      <c r="B135" s="10">
        <v>3</v>
      </c>
      <c r="C135" s="9" t="s">
        <v>6</v>
      </c>
      <c r="D135" s="1" t="s">
        <v>14</v>
      </c>
      <c r="E135" s="1" t="s">
        <v>16</v>
      </c>
      <c r="F135" s="5">
        <v>9946989</v>
      </c>
      <c r="G135" s="6">
        <v>564009</v>
      </c>
      <c r="H135" s="6"/>
      <c r="J135" s="6"/>
      <c r="K135" s="6"/>
    </row>
    <row r="136" spans="1:11" x14ac:dyDescent="0.3">
      <c r="A136" s="1">
        <v>2020</v>
      </c>
      <c r="B136" s="10">
        <v>1</v>
      </c>
      <c r="C136" s="9" t="s">
        <v>8</v>
      </c>
      <c r="D136" s="1" t="s">
        <v>14</v>
      </c>
      <c r="E136" s="1" t="s">
        <v>27</v>
      </c>
      <c r="F136" s="5">
        <v>9525237</v>
      </c>
      <c r="G136" s="6">
        <v>609289</v>
      </c>
      <c r="H136" s="6"/>
      <c r="J136" s="6"/>
      <c r="K136" s="6"/>
    </row>
    <row r="137" spans="1:11" x14ac:dyDescent="0.3">
      <c r="A137" s="1">
        <v>2020</v>
      </c>
      <c r="B137" s="10">
        <v>2</v>
      </c>
      <c r="C137" s="9" t="s">
        <v>9</v>
      </c>
      <c r="D137" s="1" t="s">
        <v>11</v>
      </c>
      <c r="E137" s="1" t="s">
        <v>13</v>
      </c>
      <c r="F137" s="5">
        <v>6410906</v>
      </c>
      <c r="G137" s="5">
        <v>430278</v>
      </c>
      <c r="H137" s="5"/>
      <c r="J137" s="5"/>
      <c r="K137" s="5"/>
    </row>
    <row r="138" spans="1:11" x14ac:dyDescent="0.3">
      <c r="A138" s="1">
        <v>2020</v>
      </c>
      <c r="B138" s="10">
        <v>3</v>
      </c>
      <c r="C138" s="9" t="s">
        <v>9</v>
      </c>
      <c r="D138" s="1" t="s">
        <v>12</v>
      </c>
      <c r="E138" s="1" t="s">
        <v>24</v>
      </c>
      <c r="F138" s="5">
        <v>2724869</v>
      </c>
      <c r="G138" s="5">
        <v>93744</v>
      </c>
      <c r="H138" s="5"/>
      <c r="J138" s="5"/>
      <c r="K138" s="5"/>
    </row>
    <row r="139" spans="1:11" x14ac:dyDescent="0.3">
      <c r="A139" s="1">
        <v>2020</v>
      </c>
      <c r="B139" s="10">
        <v>2</v>
      </c>
      <c r="C139" s="9" t="s">
        <v>8</v>
      </c>
      <c r="D139" s="1" t="s">
        <v>10</v>
      </c>
      <c r="E139" s="1" t="s">
        <v>15</v>
      </c>
      <c r="F139" s="5">
        <v>1871463</v>
      </c>
      <c r="G139" s="5">
        <v>489893</v>
      </c>
      <c r="H139" s="5"/>
      <c r="J139" s="5"/>
      <c r="K139" s="5"/>
    </row>
    <row r="140" spans="1:11" x14ac:dyDescent="0.3">
      <c r="A140" s="1">
        <v>2020</v>
      </c>
      <c r="B140" s="10">
        <v>2</v>
      </c>
      <c r="C140" s="9" t="s">
        <v>8</v>
      </c>
      <c r="D140" s="1" t="s">
        <v>12</v>
      </c>
      <c r="E140" s="1" t="s">
        <v>24</v>
      </c>
      <c r="F140" s="6">
        <v>9008121</v>
      </c>
      <c r="G140" s="5">
        <v>19532</v>
      </c>
      <c r="H140" s="5"/>
      <c r="J140" s="5"/>
      <c r="K140" s="5"/>
    </row>
    <row r="141" spans="1:11" x14ac:dyDescent="0.3">
      <c r="A141" s="1">
        <v>2020</v>
      </c>
      <c r="B141" s="10">
        <v>1</v>
      </c>
      <c r="C141" s="9" t="s">
        <v>9</v>
      </c>
      <c r="D141" s="1" t="s">
        <v>10</v>
      </c>
      <c r="E141" s="1" t="s">
        <v>15</v>
      </c>
      <c r="F141" s="6">
        <v>3648861</v>
      </c>
      <c r="G141" s="6">
        <v>455803</v>
      </c>
      <c r="H141" s="6"/>
      <c r="J141" s="6"/>
      <c r="K141" s="6"/>
    </row>
    <row r="142" spans="1:11" x14ac:dyDescent="0.3">
      <c r="A142" s="1">
        <v>2020</v>
      </c>
      <c r="B142" s="11">
        <v>4</v>
      </c>
      <c r="C142" s="9" t="s">
        <v>9</v>
      </c>
      <c r="D142" s="1" t="s">
        <v>11</v>
      </c>
      <c r="E142" s="1" t="s">
        <v>13</v>
      </c>
      <c r="F142" s="6">
        <v>1006544</v>
      </c>
      <c r="G142" s="6">
        <v>114543</v>
      </c>
      <c r="H142" s="6"/>
      <c r="J142" s="6"/>
      <c r="K142" s="6"/>
    </row>
    <row r="143" spans="1:11" x14ac:dyDescent="0.3">
      <c r="A143" s="1">
        <v>2020</v>
      </c>
      <c r="B143" s="11">
        <v>1</v>
      </c>
      <c r="C143" s="9" t="s">
        <v>7</v>
      </c>
      <c r="D143" s="1" t="s">
        <v>12</v>
      </c>
      <c r="E143" s="1" t="s">
        <v>24</v>
      </c>
      <c r="F143" s="6">
        <v>5677862</v>
      </c>
      <c r="G143" s="6">
        <v>446561</v>
      </c>
      <c r="H143" s="6"/>
      <c r="J143" s="6"/>
      <c r="K143" s="6"/>
    </row>
    <row r="144" spans="1:11" x14ac:dyDescent="0.3">
      <c r="A144" s="1">
        <v>2020</v>
      </c>
      <c r="B144" s="11">
        <v>2</v>
      </c>
      <c r="C144" s="9" t="s">
        <v>7</v>
      </c>
      <c r="D144" s="1" t="s">
        <v>14</v>
      </c>
      <c r="E144" s="1" t="s">
        <v>27</v>
      </c>
      <c r="F144" s="6">
        <v>6919103</v>
      </c>
      <c r="G144" s="6">
        <v>520781</v>
      </c>
      <c r="H144" s="6"/>
      <c r="J144" s="6"/>
      <c r="K144" s="6"/>
    </row>
    <row r="145" spans="1:11" x14ac:dyDescent="0.3">
      <c r="A145" s="1">
        <v>2020</v>
      </c>
      <c r="B145" s="11">
        <v>4</v>
      </c>
      <c r="C145" s="9" t="s">
        <v>6</v>
      </c>
      <c r="D145" s="1" t="s">
        <v>10</v>
      </c>
      <c r="E145" s="1" t="s">
        <v>15</v>
      </c>
      <c r="F145" s="6">
        <v>9175722</v>
      </c>
      <c r="G145" s="6">
        <v>196841</v>
      </c>
      <c r="H145" s="6"/>
      <c r="J145" s="6"/>
      <c r="K145" s="6"/>
    </row>
    <row r="146" spans="1:11" x14ac:dyDescent="0.3">
      <c r="A146" s="1">
        <v>2020</v>
      </c>
      <c r="B146" s="11">
        <v>4</v>
      </c>
      <c r="C146" s="9" t="s">
        <v>7</v>
      </c>
      <c r="D146" s="1" t="s">
        <v>11</v>
      </c>
      <c r="E146" s="1" t="s">
        <v>13</v>
      </c>
      <c r="F146" s="6">
        <v>9995131</v>
      </c>
      <c r="G146" s="6">
        <v>734974</v>
      </c>
      <c r="H146" s="6"/>
      <c r="J146" s="6"/>
      <c r="K146" s="6"/>
    </row>
    <row r="147" spans="1:11" x14ac:dyDescent="0.3">
      <c r="A147" s="1">
        <v>2020</v>
      </c>
      <c r="B147" s="11">
        <v>2</v>
      </c>
      <c r="C147" s="9" t="s">
        <v>9</v>
      </c>
      <c r="D147" s="1" t="s">
        <v>11</v>
      </c>
      <c r="E147" s="1" t="s">
        <v>13</v>
      </c>
      <c r="F147" s="6">
        <v>903651</v>
      </c>
      <c r="G147" s="6">
        <v>620975</v>
      </c>
      <c r="H147" s="6"/>
      <c r="J147" s="6"/>
      <c r="K147" s="6"/>
    </row>
    <row r="148" spans="1:11" x14ac:dyDescent="0.3">
      <c r="A148" s="1">
        <v>2020</v>
      </c>
      <c r="B148" s="11">
        <v>1</v>
      </c>
      <c r="C148" s="9" t="s">
        <v>9</v>
      </c>
      <c r="D148" s="1" t="s">
        <v>14</v>
      </c>
      <c r="E148" s="1" t="s">
        <v>16</v>
      </c>
      <c r="F148" s="6">
        <v>3743664</v>
      </c>
      <c r="G148" s="5">
        <v>624862</v>
      </c>
      <c r="H148" s="5"/>
      <c r="J148" s="5"/>
      <c r="K148" s="5"/>
    </row>
    <row r="149" spans="1:11" x14ac:dyDescent="0.3">
      <c r="A149" s="1">
        <v>2020</v>
      </c>
      <c r="B149" s="11">
        <v>3</v>
      </c>
      <c r="C149" s="9" t="s">
        <v>7</v>
      </c>
      <c r="D149" s="1" t="s">
        <v>11</v>
      </c>
      <c r="E149" s="1" t="s">
        <v>13</v>
      </c>
      <c r="F149" s="6">
        <v>1081038</v>
      </c>
      <c r="G149" s="5">
        <v>502449</v>
      </c>
      <c r="H149" s="5"/>
      <c r="J149" s="5"/>
      <c r="K149" s="5"/>
    </row>
    <row r="150" spans="1:11" x14ac:dyDescent="0.3">
      <c r="A150" s="1">
        <v>2020</v>
      </c>
      <c r="B150" s="11">
        <v>4</v>
      </c>
      <c r="C150" s="9" t="s">
        <v>6</v>
      </c>
      <c r="D150" s="1" t="s">
        <v>14</v>
      </c>
      <c r="E150" s="1" t="s">
        <v>27</v>
      </c>
      <c r="F150" s="6">
        <v>8910218</v>
      </c>
      <c r="G150" s="5">
        <v>622713</v>
      </c>
      <c r="H150" s="5"/>
      <c r="J150" s="5"/>
      <c r="K150" s="5"/>
    </row>
    <row r="151" spans="1:11" x14ac:dyDescent="0.3">
      <c r="A151" s="1">
        <v>2020</v>
      </c>
      <c r="B151" s="11">
        <v>3</v>
      </c>
      <c r="C151" s="9" t="s">
        <v>9</v>
      </c>
      <c r="D151" s="1" t="s">
        <v>14</v>
      </c>
      <c r="E151" s="1" t="s">
        <v>27</v>
      </c>
      <c r="F151" s="6">
        <v>1439841</v>
      </c>
      <c r="G151" s="5">
        <v>252069</v>
      </c>
      <c r="H151" s="5"/>
      <c r="J151" s="5"/>
      <c r="K151" s="5"/>
    </row>
    <row r="152" spans="1:11" x14ac:dyDescent="0.3">
      <c r="A152" s="1">
        <v>2020</v>
      </c>
      <c r="B152" s="11">
        <v>4</v>
      </c>
      <c r="C152" s="9" t="s">
        <v>6</v>
      </c>
      <c r="D152" s="1" t="s">
        <v>11</v>
      </c>
      <c r="E152" s="1" t="s">
        <v>13</v>
      </c>
      <c r="F152" s="6">
        <v>3938853</v>
      </c>
      <c r="G152" s="6">
        <v>674587</v>
      </c>
      <c r="H152" s="6"/>
      <c r="J152" s="6"/>
      <c r="K152" s="6"/>
    </row>
    <row r="153" spans="1:11" x14ac:dyDescent="0.3">
      <c r="A153" s="1">
        <v>2020</v>
      </c>
      <c r="B153" s="11">
        <v>2</v>
      </c>
      <c r="C153" s="9" t="s">
        <v>7</v>
      </c>
      <c r="D153" s="1" t="s">
        <v>10</v>
      </c>
      <c r="E153" s="1" t="s">
        <v>15</v>
      </c>
      <c r="F153" s="6">
        <v>9567285</v>
      </c>
      <c r="G153" s="6">
        <v>147438</v>
      </c>
      <c r="H153" s="6"/>
      <c r="J153" s="6"/>
      <c r="K153" s="6"/>
    </row>
    <row r="154" spans="1:11" x14ac:dyDescent="0.3">
      <c r="A154" s="1">
        <v>2020</v>
      </c>
      <c r="B154" s="11">
        <v>3</v>
      </c>
      <c r="C154" s="9" t="s">
        <v>7</v>
      </c>
      <c r="D154" s="1" t="s">
        <v>10</v>
      </c>
      <c r="E154" s="1" t="s">
        <v>15</v>
      </c>
      <c r="F154" s="6">
        <v>3060915</v>
      </c>
      <c r="G154" s="6">
        <v>289840</v>
      </c>
      <c r="H154" s="6"/>
      <c r="J154" s="6"/>
      <c r="K154" s="6"/>
    </row>
    <row r="155" spans="1:11" x14ac:dyDescent="0.3">
      <c r="A155" s="1">
        <v>2020</v>
      </c>
      <c r="B155" s="11">
        <v>1</v>
      </c>
      <c r="C155" s="9" t="s">
        <v>9</v>
      </c>
      <c r="D155" s="1" t="s">
        <v>10</v>
      </c>
      <c r="E155" s="1" t="s">
        <v>25</v>
      </c>
      <c r="F155" s="6">
        <v>6485816</v>
      </c>
      <c r="G155" s="6">
        <v>503150</v>
      </c>
      <c r="H155" s="6"/>
      <c r="J155" s="6"/>
      <c r="K155" s="6"/>
    </row>
    <row r="156" spans="1:11" x14ac:dyDescent="0.3">
      <c r="A156" s="1">
        <v>2020</v>
      </c>
      <c r="B156" s="11">
        <v>1</v>
      </c>
      <c r="C156" s="9" t="s">
        <v>6</v>
      </c>
      <c r="D156" s="1" t="s">
        <v>14</v>
      </c>
      <c r="E156" s="1" t="s">
        <v>16</v>
      </c>
      <c r="F156" s="5">
        <v>1498263</v>
      </c>
      <c r="G156" s="6">
        <v>250084</v>
      </c>
      <c r="H156" s="6"/>
      <c r="J156" s="6"/>
      <c r="K156" s="6"/>
    </row>
    <row r="157" spans="1:11" x14ac:dyDescent="0.3">
      <c r="A157" s="1">
        <v>2020</v>
      </c>
      <c r="B157" s="11">
        <v>2</v>
      </c>
      <c r="C157" s="9" t="s">
        <v>9</v>
      </c>
      <c r="D157" s="1" t="s">
        <v>11</v>
      </c>
      <c r="E157" s="1" t="s">
        <v>13</v>
      </c>
      <c r="F157" s="5">
        <v>507661</v>
      </c>
      <c r="G157" s="6">
        <v>69325</v>
      </c>
      <c r="H157" s="6"/>
      <c r="J157" s="6"/>
      <c r="K157" s="6"/>
    </row>
    <row r="158" spans="1:11" x14ac:dyDescent="0.3">
      <c r="A158" s="1">
        <v>2020</v>
      </c>
      <c r="B158" s="11">
        <v>1</v>
      </c>
      <c r="C158" s="9" t="s">
        <v>7</v>
      </c>
      <c r="D158" s="1" t="s">
        <v>10</v>
      </c>
      <c r="E158" s="1" t="s">
        <v>15</v>
      </c>
      <c r="F158" s="5">
        <v>1613262</v>
      </c>
      <c r="G158" s="5">
        <v>347084</v>
      </c>
      <c r="H158" s="5"/>
      <c r="J158" s="5"/>
      <c r="K158" s="5"/>
    </row>
    <row r="159" spans="1:11" x14ac:dyDescent="0.3">
      <c r="A159" s="1">
        <v>2020</v>
      </c>
      <c r="B159" s="11">
        <v>3</v>
      </c>
      <c r="C159" s="9" t="s">
        <v>9</v>
      </c>
      <c r="D159" s="1" t="s">
        <v>12</v>
      </c>
      <c r="E159" s="1" t="s">
        <v>24</v>
      </c>
      <c r="F159" s="5">
        <v>9182288</v>
      </c>
      <c r="G159" s="5">
        <v>658612</v>
      </c>
      <c r="H159" s="5"/>
      <c r="J159" s="5"/>
      <c r="K159" s="5"/>
    </row>
    <row r="160" spans="1:11" x14ac:dyDescent="0.3">
      <c r="A160" s="1">
        <v>2020</v>
      </c>
      <c r="B160" s="10">
        <v>4</v>
      </c>
      <c r="C160" s="9" t="s">
        <v>6</v>
      </c>
      <c r="D160" s="1" t="s">
        <v>14</v>
      </c>
      <c r="E160" s="1" t="s">
        <v>27</v>
      </c>
      <c r="F160" s="5">
        <v>4390974</v>
      </c>
      <c r="G160" s="5">
        <v>558770</v>
      </c>
      <c r="H160" s="5"/>
      <c r="J160" s="5"/>
      <c r="K160" s="5"/>
    </row>
    <row r="161" spans="1:11" x14ac:dyDescent="0.3">
      <c r="A161" s="1">
        <v>2020</v>
      </c>
      <c r="B161" s="10">
        <v>1</v>
      </c>
      <c r="C161" s="9" t="s">
        <v>6</v>
      </c>
      <c r="D161" s="1" t="s">
        <v>10</v>
      </c>
      <c r="E161" s="1" t="s">
        <v>25</v>
      </c>
      <c r="F161" s="6">
        <v>530284</v>
      </c>
      <c r="G161" s="5">
        <v>614827</v>
      </c>
      <c r="H161" s="5"/>
      <c r="J161" s="5"/>
      <c r="K161" s="5"/>
    </row>
    <row r="162" spans="1:11" x14ac:dyDescent="0.3">
      <c r="A162" s="1">
        <v>2020</v>
      </c>
      <c r="B162" s="10">
        <v>4</v>
      </c>
      <c r="C162" s="9" t="s">
        <v>7</v>
      </c>
      <c r="D162" s="1" t="s">
        <v>14</v>
      </c>
      <c r="E162" s="1" t="s">
        <v>16</v>
      </c>
      <c r="F162" s="6">
        <v>5813539</v>
      </c>
      <c r="G162" s="6">
        <v>56067</v>
      </c>
      <c r="H162" s="6"/>
      <c r="J162" s="6"/>
      <c r="K162" s="6"/>
    </row>
    <row r="163" spans="1:11" x14ac:dyDescent="0.3">
      <c r="A163" s="1">
        <v>2020</v>
      </c>
      <c r="B163" s="10">
        <v>4</v>
      </c>
      <c r="C163" s="9" t="s">
        <v>6</v>
      </c>
      <c r="D163" s="1" t="s">
        <v>14</v>
      </c>
      <c r="E163" s="1" t="s">
        <v>26</v>
      </c>
      <c r="F163" s="6">
        <v>6375972</v>
      </c>
      <c r="G163" s="6">
        <v>89501</v>
      </c>
      <c r="H163" s="6"/>
      <c r="J163" s="6"/>
      <c r="K163" s="6"/>
    </row>
    <row r="164" spans="1:11" x14ac:dyDescent="0.3">
      <c r="A164" s="1">
        <v>2020</v>
      </c>
      <c r="B164" s="10">
        <v>4</v>
      </c>
      <c r="C164" s="9" t="s">
        <v>8</v>
      </c>
      <c r="D164" s="1" t="s">
        <v>11</v>
      </c>
      <c r="E164" s="1" t="s">
        <v>13</v>
      </c>
      <c r="F164" s="6">
        <v>5205910</v>
      </c>
      <c r="G164" s="6">
        <v>438937</v>
      </c>
      <c r="H164" s="6"/>
      <c r="J164" s="6"/>
      <c r="K164" s="6"/>
    </row>
    <row r="165" spans="1:11" x14ac:dyDescent="0.3">
      <c r="A165" s="1">
        <v>2020</v>
      </c>
      <c r="B165" s="10">
        <v>2</v>
      </c>
      <c r="C165" s="9" t="s">
        <v>6</v>
      </c>
      <c r="D165" s="1" t="s">
        <v>14</v>
      </c>
      <c r="E165" s="1" t="s">
        <v>16</v>
      </c>
      <c r="F165" s="6">
        <v>3417123</v>
      </c>
      <c r="G165" s="6">
        <v>542035</v>
      </c>
      <c r="H165" s="6"/>
      <c r="J165" s="6"/>
      <c r="K165" s="6"/>
    </row>
    <row r="166" spans="1:11" x14ac:dyDescent="0.3">
      <c r="A166" s="1">
        <v>2020</v>
      </c>
      <c r="B166" s="10">
        <v>4</v>
      </c>
      <c r="C166" s="9" t="s">
        <v>7</v>
      </c>
      <c r="D166" s="1" t="s">
        <v>14</v>
      </c>
      <c r="E166" s="1" t="s">
        <v>27</v>
      </c>
      <c r="F166" s="6">
        <v>8507952</v>
      </c>
      <c r="G166" s="6">
        <v>500094</v>
      </c>
      <c r="H166" s="6"/>
      <c r="J166" s="6"/>
      <c r="K166" s="6"/>
    </row>
    <row r="167" spans="1:11" x14ac:dyDescent="0.3">
      <c r="A167" s="1">
        <v>2020</v>
      </c>
      <c r="B167" s="10">
        <v>4</v>
      </c>
      <c r="C167" s="9" t="s">
        <v>8</v>
      </c>
      <c r="D167" s="1" t="s">
        <v>10</v>
      </c>
      <c r="E167" s="1" t="s">
        <v>25</v>
      </c>
      <c r="F167" s="6">
        <v>1470797</v>
      </c>
      <c r="G167" s="6">
        <v>276250</v>
      </c>
      <c r="H167" s="6"/>
      <c r="J167" s="6"/>
      <c r="K167" s="6"/>
    </row>
    <row r="168" spans="1:11" x14ac:dyDescent="0.3">
      <c r="A168" s="1">
        <v>2020</v>
      </c>
      <c r="B168" s="10">
        <v>3</v>
      </c>
      <c r="C168" s="9" t="s">
        <v>9</v>
      </c>
      <c r="D168" s="1" t="s">
        <v>10</v>
      </c>
      <c r="E168" s="1" t="s">
        <v>25</v>
      </c>
      <c r="F168" s="5">
        <v>7874536</v>
      </c>
      <c r="G168" s="6">
        <v>20648</v>
      </c>
      <c r="H168" s="6"/>
      <c r="J168" s="6"/>
      <c r="K168" s="6"/>
    </row>
    <row r="169" spans="1:11" x14ac:dyDescent="0.3">
      <c r="A169" s="1">
        <v>2020</v>
      </c>
      <c r="B169" s="11">
        <v>1</v>
      </c>
      <c r="C169" s="9" t="s">
        <v>6</v>
      </c>
      <c r="D169" s="1" t="s">
        <v>10</v>
      </c>
      <c r="E169" s="1" t="s">
        <v>25</v>
      </c>
      <c r="F169" s="5">
        <v>176980</v>
      </c>
      <c r="G169" s="6">
        <v>713901</v>
      </c>
      <c r="H169" s="6"/>
      <c r="J169" s="6"/>
      <c r="K169" s="6"/>
    </row>
    <row r="170" spans="1:11" x14ac:dyDescent="0.3">
      <c r="A170" s="1">
        <v>2020</v>
      </c>
      <c r="B170" s="11">
        <v>4</v>
      </c>
      <c r="C170" s="9" t="s">
        <v>9</v>
      </c>
      <c r="D170" s="1" t="s">
        <v>10</v>
      </c>
      <c r="E170" s="1" t="s">
        <v>15</v>
      </c>
      <c r="F170" s="5">
        <v>6864392</v>
      </c>
      <c r="G170" s="5">
        <v>481049</v>
      </c>
      <c r="H170" s="5"/>
      <c r="J170" s="5"/>
      <c r="K170" s="5"/>
    </row>
    <row r="171" spans="1:11" x14ac:dyDescent="0.3">
      <c r="A171" s="1">
        <v>2020</v>
      </c>
      <c r="B171" s="11">
        <v>1</v>
      </c>
      <c r="C171" s="9" t="s">
        <v>7</v>
      </c>
      <c r="D171" s="1" t="s">
        <v>14</v>
      </c>
      <c r="E171" s="1" t="s">
        <v>26</v>
      </c>
      <c r="F171" s="5">
        <v>7263249</v>
      </c>
      <c r="G171" s="5">
        <v>734106</v>
      </c>
      <c r="H171" s="5"/>
      <c r="J171" s="5"/>
      <c r="K171" s="5"/>
    </row>
    <row r="172" spans="1:11" x14ac:dyDescent="0.3">
      <c r="A172" s="1">
        <v>2020</v>
      </c>
      <c r="B172" s="11">
        <v>2</v>
      </c>
      <c r="C172" s="9" t="s">
        <v>9</v>
      </c>
      <c r="D172" s="1" t="s">
        <v>12</v>
      </c>
      <c r="E172" s="1" t="s">
        <v>24</v>
      </c>
      <c r="F172" s="5">
        <v>8141128</v>
      </c>
      <c r="G172" s="5">
        <v>496066</v>
      </c>
      <c r="H172" s="5"/>
      <c r="J172" s="5"/>
      <c r="K172" s="5"/>
    </row>
    <row r="173" spans="1:11" x14ac:dyDescent="0.3">
      <c r="A173" s="1">
        <v>2020</v>
      </c>
      <c r="B173" s="11">
        <v>3</v>
      </c>
      <c r="C173" s="9" t="s">
        <v>7</v>
      </c>
      <c r="D173" s="1" t="s">
        <v>12</v>
      </c>
      <c r="E173" s="1" t="s">
        <v>24</v>
      </c>
      <c r="F173" s="6">
        <v>391771</v>
      </c>
      <c r="G173" s="5">
        <v>434167</v>
      </c>
      <c r="H173" s="5"/>
      <c r="J173" s="5"/>
      <c r="K173" s="5"/>
    </row>
    <row r="174" spans="1:11" x14ac:dyDescent="0.3">
      <c r="A174" s="1">
        <v>2020</v>
      </c>
      <c r="B174" s="11">
        <v>2</v>
      </c>
      <c r="C174" s="9" t="s">
        <v>8</v>
      </c>
      <c r="D174" s="1" t="s">
        <v>10</v>
      </c>
      <c r="E174" s="1" t="s">
        <v>15</v>
      </c>
      <c r="F174" s="6">
        <v>2778070</v>
      </c>
      <c r="G174" s="6">
        <v>486373</v>
      </c>
      <c r="H174" s="6"/>
      <c r="J174" s="6"/>
      <c r="K174" s="6"/>
    </row>
    <row r="175" spans="1:11" x14ac:dyDescent="0.3">
      <c r="A175" s="1">
        <v>2020</v>
      </c>
      <c r="B175" s="10">
        <v>3</v>
      </c>
      <c r="C175" s="9" t="s">
        <v>6</v>
      </c>
      <c r="D175" s="1" t="s">
        <v>14</v>
      </c>
      <c r="E175" s="1" t="s">
        <v>27</v>
      </c>
      <c r="F175" s="6">
        <v>5115319</v>
      </c>
      <c r="G175" s="6">
        <v>387761</v>
      </c>
      <c r="H175" s="6"/>
      <c r="J175" s="6"/>
      <c r="K175" s="6"/>
    </row>
    <row r="176" spans="1:11" x14ac:dyDescent="0.3">
      <c r="A176" s="1">
        <v>2020</v>
      </c>
      <c r="B176" s="10">
        <v>4</v>
      </c>
      <c r="C176" s="9" t="s">
        <v>9</v>
      </c>
      <c r="D176" s="1" t="s">
        <v>10</v>
      </c>
      <c r="E176" s="1" t="s">
        <v>25</v>
      </c>
      <c r="F176" s="6">
        <v>2147484</v>
      </c>
      <c r="G176" s="6">
        <v>423366</v>
      </c>
      <c r="H176" s="6"/>
      <c r="J176" s="6"/>
      <c r="K176" s="6"/>
    </row>
    <row r="177" spans="1:11" x14ac:dyDescent="0.3">
      <c r="A177" s="1">
        <v>2020</v>
      </c>
      <c r="B177" s="10">
        <v>3</v>
      </c>
      <c r="C177" s="9" t="s">
        <v>8</v>
      </c>
      <c r="D177" s="1" t="s">
        <v>11</v>
      </c>
      <c r="E177" s="1" t="s">
        <v>13</v>
      </c>
      <c r="F177" s="6">
        <v>3344693</v>
      </c>
      <c r="G177" s="6">
        <v>337958</v>
      </c>
      <c r="H177" s="6"/>
      <c r="J177" s="6"/>
      <c r="K177" s="6"/>
    </row>
    <row r="178" spans="1:11" x14ac:dyDescent="0.3">
      <c r="A178" s="1">
        <v>2020</v>
      </c>
      <c r="B178" s="10">
        <v>1</v>
      </c>
      <c r="C178" s="9" t="s">
        <v>7</v>
      </c>
      <c r="D178" s="1" t="s">
        <v>12</v>
      </c>
      <c r="E178" s="1" t="s">
        <v>24</v>
      </c>
      <c r="F178" s="6">
        <v>6215736</v>
      </c>
      <c r="G178" s="6">
        <v>37384</v>
      </c>
      <c r="H178" s="6"/>
      <c r="J178" s="6"/>
      <c r="K178" s="6"/>
    </row>
    <row r="179" spans="1:11" x14ac:dyDescent="0.3">
      <c r="A179" s="1">
        <v>2020</v>
      </c>
      <c r="B179" s="10">
        <v>3</v>
      </c>
      <c r="C179" s="9" t="s">
        <v>7</v>
      </c>
      <c r="D179" s="1" t="s">
        <v>14</v>
      </c>
      <c r="E179" s="1" t="s">
        <v>16</v>
      </c>
      <c r="F179" s="6">
        <v>3023621</v>
      </c>
      <c r="G179" s="6">
        <v>368067</v>
      </c>
      <c r="H179" s="6"/>
      <c r="J179" s="6"/>
      <c r="K179" s="6"/>
    </row>
    <row r="180" spans="1:11" x14ac:dyDescent="0.3">
      <c r="A180" s="1">
        <v>2020</v>
      </c>
      <c r="B180" s="10">
        <v>3</v>
      </c>
      <c r="C180" s="9" t="s">
        <v>9</v>
      </c>
      <c r="D180" s="1" t="s">
        <v>14</v>
      </c>
      <c r="E180" s="1" t="s">
        <v>26</v>
      </c>
      <c r="F180" s="6">
        <v>7779978</v>
      </c>
      <c r="G180" s="6">
        <v>551658</v>
      </c>
      <c r="H180" s="6"/>
      <c r="J180" s="6"/>
      <c r="K180" s="6"/>
    </row>
    <row r="181" spans="1:11" x14ac:dyDescent="0.3">
      <c r="A181" s="1">
        <v>2020</v>
      </c>
      <c r="B181" s="10">
        <v>1</v>
      </c>
      <c r="C181" s="9" t="s">
        <v>9</v>
      </c>
      <c r="D181" s="1" t="s">
        <v>11</v>
      </c>
      <c r="E181" s="1" t="s">
        <v>13</v>
      </c>
      <c r="F181" s="6">
        <v>2754143</v>
      </c>
      <c r="G181" s="6">
        <v>569630</v>
      </c>
      <c r="H181" s="6"/>
      <c r="J181" s="6"/>
      <c r="K181" s="6"/>
    </row>
    <row r="182" spans="1:11" x14ac:dyDescent="0.3">
      <c r="A182" s="1">
        <v>2020</v>
      </c>
      <c r="B182" s="10">
        <v>4</v>
      </c>
      <c r="C182" s="9" t="s">
        <v>7</v>
      </c>
      <c r="D182" s="1" t="s">
        <v>14</v>
      </c>
      <c r="E182" s="1" t="s">
        <v>16</v>
      </c>
      <c r="F182" s="6">
        <v>9954127</v>
      </c>
      <c r="G182" s="5">
        <v>740454</v>
      </c>
      <c r="H182" s="5"/>
      <c r="J182" s="5"/>
      <c r="K182" s="5"/>
    </row>
    <row r="183" spans="1:11" x14ac:dyDescent="0.3">
      <c r="A183" s="1">
        <v>2020</v>
      </c>
      <c r="B183" s="10">
        <v>4</v>
      </c>
      <c r="C183" s="9" t="s">
        <v>8</v>
      </c>
      <c r="D183" s="1" t="s">
        <v>14</v>
      </c>
      <c r="E183" s="1" t="s">
        <v>16</v>
      </c>
      <c r="F183" s="6">
        <v>9919433</v>
      </c>
      <c r="G183" s="5">
        <v>75426</v>
      </c>
      <c r="H183" s="5"/>
      <c r="J183" s="5"/>
      <c r="K183" s="5"/>
    </row>
    <row r="184" spans="1:11" x14ac:dyDescent="0.3">
      <c r="A184" s="1">
        <v>2020</v>
      </c>
      <c r="B184" s="11">
        <v>3</v>
      </c>
      <c r="C184" s="9" t="s">
        <v>6</v>
      </c>
      <c r="D184" s="1" t="s">
        <v>11</v>
      </c>
      <c r="E184" s="1" t="s">
        <v>13</v>
      </c>
      <c r="F184" s="6">
        <v>7873759</v>
      </c>
      <c r="G184" s="5">
        <v>297513</v>
      </c>
      <c r="H184" s="5"/>
      <c r="J184" s="5"/>
      <c r="K184" s="5"/>
    </row>
    <row r="185" spans="1:11" x14ac:dyDescent="0.3">
      <c r="A185" s="1">
        <v>2020</v>
      </c>
      <c r="B185" s="11">
        <v>1</v>
      </c>
      <c r="C185" s="9" t="s">
        <v>9</v>
      </c>
      <c r="D185" s="1" t="s">
        <v>10</v>
      </c>
      <c r="E185" s="1" t="s">
        <v>25</v>
      </c>
      <c r="F185" s="6">
        <v>3415696</v>
      </c>
      <c r="G185" s="5">
        <v>499834</v>
      </c>
      <c r="H185" s="5"/>
      <c r="J185" s="5"/>
      <c r="K185" s="5"/>
    </row>
    <row r="186" spans="1:11" x14ac:dyDescent="0.3">
      <c r="A186" s="1">
        <v>2020</v>
      </c>
      <c r="B186" s="11">
        <v>4</v>
      </c>
      <c r="C186" s="9" t="s">
        <v>8</v>
      </c>
      <c r="D186" s="1" t="s">
        <v>10</v>
      </c>
      <c r="E186" s="1" t="s">
        <v>15</v>
      </c>
      <c r="F186" s="6">
        <v>1870517</v>
      </c>
      <c r="G186" s="6">
        <v>563062</v>
      </c>
      <c r="H186" s="6"/>
      <c r="J186" s="6"/>
      <c r="K186" s="6"/>
    </row>
    <row r="187" spans="1:11" x14ac:dyDescent="0.3">
      <c r="A187" s="1">
        <v>2020</v>
      </c>
      <c r="B187" s="11">
        <v>4</v>
      </c>
      <c r="C187" s="9" t="s">
        <v>6</v>
      </c>
      <c r="D187" s="1" t="s">
        <v>10</v>
      </c>
      <c r="E187" s="1" t="s">
        <v>15</v>
      </c>
      <c r="F187" s="5">
        <v>418381</v>
      </c>
      <c r="G187" s="6">
        <v>217543</v>
      </c>
      <c r="H187" s="6"/>
      <c r="J187" s="6"/>
      <c r="K187" s="6"/>
    </row>
    <row r="188" spans="1:11" x14ac:dyDescent="0.3">
      <c r="A188" s="1">
        <v>2020</v>
      </c>
      <c r="B188" s="11">
        <v>2</v>
      </c>
      <c r="C188" s="9" t="s">
        <v>7</v>
      </c>
      <c r="D188" s="1" t="s">
        <v>14</v>
      </c>
      <c r="E188" s="1" t="s">
        <v>16</v>
      </c>
      <c r="F188" s="5">
        <v>2968636</v>
      </c>
      <c r="G188" s="6">
        <v>537058</v>
      </c>
      <c r="H188" s="6"/>
      <c r="J188" s="6"/>
      <c r="K188" s="6"/>
    </row>
    <row r="189" spans="1:11" x14ac:dyDescent="0.3">
      <c r="A189" s="1">
        <v>2020</v>
      </c>
      <c r="B189" s="11">
        <v>3</v>
      </c>
      <c r="C189" s="9" t="s">
        <v>7</v>
      </c>
      <c r="D189" s="1" t="s">
        <v>12</v>
      </c>
      <c r="E189" s="1" t="s">
        <v>24</v>
      </c>
      <c r="F189" s="5">
        <v>1971565</v>
      </c>
      <c r="G189" s="6">
        <v>126386</v>
      </c>
      <c r="H189" s="6"/>
      <c r="J189" s="6"/>
      <c r="K189" s="6"/>
    </row>
    <row r="190" spans="1:11" x14ac:dyDescent="0.3">
      <c r="A190" s="1">
        <v>2020</v>
      </c>
      <c r="B190" s="11">
        <v>3</v>
      </c>
      <c r="C190" s="9" t="s">
        <v>8</v>
      </c>
      <c r="D190" s="1" t="s">
        <v>14</v>
      </c>
      <c r="E190" s="1" t="s">
        <v>26</v>
      </c>
      <c r="F190" s="5">
        <v>205343</v>
      </c>
      <c r="G190" s="6">
        <v>207276</v>
      </c>
      <c r="H190" s="6"/>
      <c r="J190" s="6"/>
      <c r="K190" s="6"/>
    </row>
    <row r="191" spans="1:11" x14ac:dyDescent="0.3">
      <c r="A191" s="1">
        <v>2020</v>
      </c>
      <c r="B191" s="11">
        <v>3</v>
      </c>
      <c r="C191" s="9" t="s">
        <v>7</v>
      </c>
      <c r="D191" s="1" t="s">
        <v>14</v>
      </c>
      <c r="E191" s="1" t="s">
        <v>27</v>
      </c>
      <c r="F191" s="5">
        <v>6959250</v>
      </c>
      <c r="G191" s="6">
        <v>749855</v>
      </c>
      <c r="H191" s="6"/>
      <c r="J191" s="6"/>
      <c r="K191" s="6"/>
    </row>
    <row r="192" spans="1:11" x14ac:dyDescent="0.3">
      <c r="A192" s="1">
        <v>2020</v>
      </c>
      <c r="B192" s="10">
        <v>1</v>
      </c>
      <c r="C192" s="9" t="s">
        <v>8</v>
      </c>
      <c r="D192" s="1" t="s">
        <v>14</v>
      </c>
      <c r="E192" s="1" t="s">
        <v>16</v>
      </c>
      <c r="F192" s="6">
        <v>9522702</v>
      </c>
      <c r="G192" s="5">
        <v>175992</v>
      </c>
      <c r="H192" s="5"/>
      <c r="J192" s="5"/>
      <c r="K192" s="5"/>
    </row>
    <row r="193" spans="1:11" x14ac:dyDescent="0.3">
      <c r="A193" s="1">
        <v>2020</v>
      </c>
      <c r="B193" s="10">
        <v>4</v>
      </c>
      <c r="C193" s="9" t="s">
        <v>8</v>
      </c>
      <c r="D193" s="1" t="s">
        <v>12</v>
      </c>
      <c r="E193" s="1" t="s">
        <v>24</v>
      </c>
      <c r="F193" s="6">
        <v>801212</v>
      </c>
      <c r="G193" s="5">
        <v>439903</v>
      </c>
      <c r="H193" s="5"/>
      <c r="J193" s="5"/>
      <c r="K193" s="5"/>
    </row>
    <row r="194" spans="1:11" x14ac:dyDescent="0.3">
      <c r="A194" s="1">
        <v>2020</v>
      </c>
      <c r="B194" s="10">
        <v>4</v>
      </c>
      <c r="C194" s="9" t="s">
        <v>7</v>
      </c>
      <c r="D194" s="1" t="s">
        <v>10</v>
      </c>
      <c r="E194" s="1" t="s">
        <v>25</v>
      </c>
      <c r="F194" s="6">
        <v>420303</v>
      </c>
      <c r="G194" s="5">
        <v>152863</v>
      </c>
      <c r="H194" s="5"/>
      <c r="J194" s="5"/>
      <c r="K194" s="5"/>
    </row>
    <row r="195" spans="1:11" x14ac:dyDescent="0.3">
      <c r="A195" s="1">
        <v>2020</v>
      </c>
      <c r="B195" s="10">
        <v>2</v>
      </c>
      <c r="C195" s="9" t="s">
        <v>6</v>
      </c>
      <c r="D195" s="1" t="s">
        <v>14</v>
      </c>
      <c r="E195" s="1" t="s">
        <v>27</v>
      </c>
      <c r="F195" s="6">
        <v>9920551</v>
      </c>
      <c r="G195" s="5">
        <v>279338</v>
      </c>
      <c r="H195" s="5"/>
      <c r="J195" s="5"/>
      <c r="K195" s="5"/>
    </row>
    <row r="196" spans="1:11" x14ac:dyDescent="0.3">
      <c r="A196" s="1">
        <v>2020</v>
      </c>
      <c r="B196" s="10">
        <v>3</v>
      </c>
      <c r="C196" s="9" t="s">
        <v>9</v>
      </c>
      <c r="D196" s="1" t="s">
        <v>10</v>
      </c>
      <c r="E196" s="1" t="s">
        <v>15</v>
      </c>
      <c r="F196" s="6">
        <v>7493816</v>
      </c>
      <c r="G196" s="6">
        <v>78241</v>
      </c>
      <c r="H196" s="6"/>
      <c r="J196" s="6"/>
      <c r="K196" s="6"/>
    </row>
    <row r="197" spans="1:11" x14ac:dyDescent="0.3">
      <c r="A197" s="1">
        <v>2020</v>
      </c>
      <c r="B197" s="10">
        <v>2</v>
      </c>
      <c r="C197" s="9" t="s">
        <v>7</v>
      </c>
      <c r="D197" s="1" t="s">
        <v>14</v>
      </c>
      <c r="E197" s="1" t="s">
        <v>26</v>
      </c>
      <c r="F197" s="5">
        <v>8727289</v>
      </c>
      <c r="G197" s="6">
        <v>126481</v>
      </c>
      <c r="H197" s="6"/>
      <c r="J197" s="6"/>
      <c r="K197" s="6"/>
    </row>
    <row r="198" spans="1:11" x14ac:dyDescent="0.3">
      <c r="A198" s="1">
        <v>2020</v>
      </c>
      <c r="B198" s="10">
        <v>3</v>
      </c>
      <c r="C198" s="9" t="s">
        <v>6</v>
      </c>
      <c r="D198" s="1" t="s">
        <v>11</v>
      </c>
      <c r="E198" s="1" t="s">
        <v>13</v>
      </c>
      <c r="F198" s="5">
        <v>1068734</v>
      </c>
      <c r="G198" s="6">
        <v>494573</v>
      </c>
      <c r="H198" s="6"/>
      <c r="J198" s="6"/>
      <c r="K198" s="6"/>
    </row>
    <row r="199" spans="1:11" x14ac:dyDescent="0.3">
      <c r="A199" s="1">
        <v>2020</v>
      </c>
      <c r="B199" s="10">
        <v>3</v>
      </c>
      <c r="C199" s="9" t="s">
        <v>7</v>
      </c>
      <c r="D199" s="1" t="s">
        <v>12</v>
      </c>
      <c r="E199" s="1" t="s">
        <v>24</v>
      </c>
      <c r="F199" s="5">
        <v>9546733</v>
      </c>
      <c r="G199" s="6">
        <v>543026</v>
      </c>
      <c r="H199" s="6"/>
      <c r="J199" s="6"/>
      <c r="K199" s="6"/>
    </row>
    <row r="200" spans="1:11" x14ac:dyDescent="0.3">
      <c r="A200" s="1">
        <v>2020</v>
      </c>
      <c r="B200" s="10">
        <v>2</v>
      </c>
      <c r="C200" s="9" t="s">
        <v>7</v>
      </c>
      <c r="D200" s="1" t="s">
        <v>10</v>
      </c>
      <c r="E200" s="1" t="s">
        <v>25</v>
      </c>
      <c r="F200" s="5">
        <v>384544</v>
      </c>
      <c r="G200" s="6">
        <v>41305</v>
      </c>
      <c r="H200" s="6"/>
      <c r="J200" s="6"/>
      <c r="K200" s="6"/>
    </row>
    <row r="201" spans="1:11" x14ac:dyDescent="0.3">
      <c r="A201" s="1">
        <v>2020</v>
      </c>
      <c r="B201" s="11">
        <v>3</v>
      </c>
      <c r="C201" s="9" t="s">
        <v>8</v>
      </c>
      <c r="D201" s="1" t="s">
        <v>14</v>
      </c>
      <c r="E201" s="1" t="s">
        <v>26</v>
      </c>
      <c r="F201" s="5">
        <v>1444019</v>
      </c>
      <c r="G201" s="6">
        <v>587985</v>
      </c>
      <c r="H201" s="6"/>
      <c r="J201" s="6"/>
      <c r="K201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3" sqref="H3"/>
    </sheetView>
  </sheetViews>
  <sheetFormatPr defaultRowHeight="13" x14ac:dyDescent="0.3"/>
  <cols>
    <col min="1" max="1" width="4.8984375" customWidth="1"/>
    <col min="2" max="2" width="7.5" customWidth="1"/>
    <col min="3" max="3" width="10" bestFit="1" customWidth="1"/>
    <col min="4" max="4" width="18.69921875" bestFit="1" customWidth="1"/>
    <col min="5" max="5" width="19.296875" bestFit="1" customWidth="1"/>
    <col min="6" max="6" width="10.3984375" bestFit="1" customWidth="1"/>
    <col min="7" max="7" width="12.09765625" bestFit="1" customWidth="1"/>
    <col min="8" max="8" width="73" customWidth="1"/>
  </cols>
  <sheetData>
    <row r="1" spans="1:8" ht="3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23</v>
      </c>
      <c r="F1" s="14" t="s">
        <v>4</v>
      </c>
      <c r="G1" s="14" t="s">
        <v>5</v>
      </c>
      <c r="H1" s="20" t="s">
        <v>44</v>
      </c>
    </row>
    <row r="2" spans="1:8" x14ac:dyDescent="0.3">
      <c r="A2" s="1">
        <v>2020</v>
      </c>
      <c r="B2" s="10">
        <v>4</v>
      </c>
      <c r="C2" s="9" t="s">
        <v>9</v>
      </c>
      <c r="D2" s="1" t="s">
        <v>12</v>
      </c>
      <c r="E2" s="1" t="s">
        <v>24</v>
      </c>
      <c r="F2" s="5">
        <v>1968907</v>
      </c>
      <c r="G2" s="6">
        <v>457514</v>
      </c>
    </row>
    <row r="3" spans="1:8" x14ac:dyDescent="0.3">
      <c r="A3" s="1">
        <v>2020</v>
      </c>
      <c r="B3" s="10">
        <v>1</v>
      </c>
      <c r="C3" s="9" t="s">
        <v>8</v>
      </c>
      <c r="D3" s="1" t="s">
        <v>10</v>
      </c>
      <c r="E3" s="1" t="s">
        <v>25</v>
      </c>
      <c r="F3" s="5">
        <v>8683228</v>
      </c>
      <c r="G3" s="6">
        <v>200405</v>
      </c>
      <c r="H3" s="14" t="s">
        <v>3</v>
      </c>
    </row>
    <row r="4" spans="1:8" x14ac:dyDescent="0.3">
      <c r="A4" s="1">
        <v>2020</v>
      </c>
      <c r="B4" s="10">
        <v>4</v>
      </c>
      <c r="C4" s="9" t="s">
        <v>8</v>
      </c>
      <c r="D4" s="1" t="s">
        <v>12</v>
      </c>
      <c r="E4" s="1" t="s">
        <v>24</v>
      </c>
      <c r="F4" s="5">
        <v>7740713</v>
      </c>
      <c r="G4" s="6">
        <v>494070</v>
      </c>
      <c r="H4" s="24" t="s">
        <v>12</v>
      </c>
    </row>
    <row r="5" spans="1:8" x14ac:dyDescent="0.3">
      <c r="A5" s="1">
        <v>2020</v>
      </c>
      <c r="B5" s="10">
        <v>4</v>
      </c>
      <c r="C5" s="9" t="s">
        <v>8</v>
      </c>
      <c r="D5" s="1" t="s">
        <v>14</v>
      </c>
      <c r="E5" s="1" t="s">
        <v>26</v>
      </c>
      <c r="F5" s="5">
        <v>7927526</v>
      </c>
      <c r="G5" s="6">
        <v>502810</v>
      </c>
      <c r="H5" s="24" t="s">
        <v>10</v>
      </c>
    </row>
    <row r="6" spans="1:8" x14ac:dyDescent="0.3">
      <c r="A6" s="1">
        <v>2020</v>
      </c>
      <c r="B6" s="10">
        <v>1</v>
      </c>
      <c r="C6" s="9" t="s">
        <v>7</v>
      </c>
      <c r="D6" s="1" t="s">
        <v>11</v>
      </c>
      <c r="E6" s="1" t="s">
        <v>13</v>
      </c>
      <c r="F6" s="5">
        <v>4383598</v>
      </c>
      <c r="G6" s="6">
        <v>58589</v>
      </c>
      <c r="H6" s="24" t="s">
        <v>14</v>
      </c>
    </row>
    <row r="7" spans="1:8" x14ac:dyDescent="0.3">
      <c r="A7" s="1">
        <v>2020</v>
      </c>
      <c r="B7" s="10">
        <v>4</v>
      </c>
      <c r="C7" s="9" t="s">
        <v>6</v>
      </c>
      <c r="D7" s="1" t="s">
        <v>14</v>
      </c>
      <c r="E7" s="1" t="s">
        <v>27</v>
      </c>
      <c r="F7" s="6">
        <v>8754448</v>
      </c>
      <c r="G7" s="5">
        <v>639806</v>
      </c>
      <c r="H7" s="24" t="s">
        <v>11</v>
      </c>
    </row>
    <row r="8" spans="1:8" x14ac:dyDescent="0.3">
      <c r="A8" s="1">
        <v>2020</v>
      </c>
      <c r="B8" s="10">
        <v>1</v>
      </c>
      <c r="C8" s="9" t="s">
        <v>7</v>
      </c>
      <c r="D8" s="1" t="s">
        <v>14</v>
      </c>
      <c r="E8" s="1" t="s">
        <v>27</v>
      </c>
      <c r="F8" s="6">
        <v>5684234</v>
      </c>
      <c r="G8" s="5">
        <v>129145</v>
      </c>
    </row>
    <row r="9" spans="1:8" x14ac:dyDescent="0.3">
      <c r="A9" s="1">
        <v>2020</v>
      </c>
      <c r="B9" s="10">
        <v>2</v>
      </c>
      <c r="C9" s="9" t="s">
        <v>7</v>
      </c>
      <c r="D9" s="1" t="s">
        <v>10</v>
      </c>
      <c r="E9" s="1" t="s">
        <v>25</v>
      </c>
      <c r="F9" s="6">
        <v>8450306</v>
      </c>
      <c r="G9" s="5">
        <v>399642</v>
      </c>
    </row>
    <row r="10" spans="1:8" x14ac:dyDescent="0.3">
      <c r="A10" s="1">
        <v>2020</v>
      </c>
      <c r="B10" s="10">
        <v>4</v>
      </c>
      <c r="C10" s="9" t="s">
        <v>7</v>
      </c>
      <c r="D10" s="1" t="s">
        <v>14</v>
      </c>
      <c r="E10" s="1" t="s">
        <v>26</v>
      </c>
      <c r="F10" s="6">
        <v>5691039</v>
      </c>
      <c r="G10" s="5">
        <v>400914</v>
      </c>
    </row>
    <row r="11" spans="1:8" x14ac:dyDescent="0.3">
      <c r="A11" s="1">
        <v>2020</v>
      </c>
      <c r="B11" s="11">
        <v>1</v>
      </c>
      <c r="C11" s="9" t="s">
        <v>8</v>
      </c>
      <c r="D11" s="1" t="s">
        <v>12</v>
      </c>
      <c r="E11" s="1" t="s">
        <v>24</v>
      </c>
      <c r="F11" s="6">
        <v>3761989</v>
      </c>
      <c r="G11" s="6">
        <v>624746</v>
      </c>
    </row>
    <row r="12" spans="1:8" x14ac:dyDescent="0.3">
      <c r="A12" s="1">
        <v>2020</v>
      </c>
      <c r="B12" s="11">
        <v>1</v>
      </c>
      <c r="C12" s="9" t="s">
        <v>9</v>
      </c>
      <c r="D12" s="1" t="s">
        <v>14</v>
      </c>
      <c r="E12" s="1" t="s">
        <v>27</v>
      </c>
      <c r="F12" s="6">
        <v>4476181</v>
      </c>
      <c r="G12" s="6">
        <v>350762</v>
      </c>
    </row>
    <row r="13" spans="1:8" x14ac:dyDescent="0.3">
      <c r="A13" s="1">
        <v>2020</v>
      </c>
      <c r="B13" s="11">
        <v>1</v>
      </c>
      <c r="C13" s="9" t="s">
        <v>9</v>
      </c>
      <c r="D13" s="1" t="s">
        <v>11</v>
      </c>
      <c r="E13" s="1" t="s">
        <v>13</v>
      </c>
      <c r="F13" s="6">
        <v>4736562</v>
      </c>
      <c r="G13" s="6">
        <v>113156</v>
      </c>
    </row>
    <row r="14" spans="1:8" x14ac:dyDescent="0.3">
      <c r="A14" s="1">
        <v>2020</v>
      </c>
      <c r="B14" s="11">
        <v>2</v>
      </c>
      <c r="C14" s="9" t="s">
        <v>9</v>
      </c>
      <c r="D14" s="1" t="s">
        <v>14</v>
      </c>
      <c r="E14" s="1" t="s">
        <v>16</v>
      </c>
      <c r="F14" s="6">
        <v>7681847</v>
      </c>
      <c r="G14" s="6">
        <v>24897</v>
      </c>
    </row>
    <row r="15" spans="1:8" x14ac:dyDescent="0.3">
      <c r="A15" s="1">
        <v>2020</v>
      </c>
      <c r="B15" s="11">
        <v>2</v>
      </c>
      <c r="C15" s="9" t="s">
        <v>7</v>
      </c>
      <c r="D15" s="1" t="s">
        <v>14</v>
      </c>
      <c r="E15" s="1" t="s">
        <v>27</v>
      </c>
      <c r="F15" s="6">
        <v>6801314</v>
      </c>
      <c r="G15" s="6">
        <v>210686</v>
      </c>
    </row>
    <row r="16" spans="1:8" x14ac:dyDescent="0.3">
      <c r="A16" s="1">
        <v>2020</v>
      </c>
      <c r="B16" s="11">
        <v>4</v>
      </c>
      <c r="C16" s="9" t="s">
        <v>9</v>
      </c>
      <c r="D16" s="1" t="s">
        <v>10</v>
      </c>
      <c r="E16" s="1" t="s">
        <v>15</v>
      </c>
      <c r="F16" s="5">
        <v>7141585</v>
      </c>
      <c r="G16" s="6">
        <v>103261</v>
      </c>
    </row>
    <row r="17" spans="1:7" x14ac:dyDescent="0.3">
      <c r="A17" s="1">
        <v>2020</v>
      </c>
      <c r="B17" s="11">
        <v>1</v>
      </c>
      <c r="C17" s="9" t="s">
        <v>6</v>
      </c>
      <c r="D17" s="1" t="s">
        <v>14</v>
      </c>
      <c r="E17" s="1" t="s">
        <v>26</v>
      </c>
      <c r="F17" s="5">
        <v>7395699</v>
      </c>
      <c r="G17" s="6">
        <v>132617</v>
      </c>
    </row>
    <row r="18" spans="1:7" x14ac:dyDescent="0.3">
      <c r="A18" s="1">
        <v>2020</v>
      </c>
      <c r="B18" s="11">
        <v>4</v>
      </c>
      <c r="C18" s="9" t="s">
        <v>8</v>
      </c>
      <c r="D18" s="1" t="s">
        <v>10</v>
      </c>
      <c r="E18" s="1" t="s">
        <v>25</v>
      </c>
      <c r="F18" s="5">
        <v>4440476</v>
      </c>
      <c r="G18" s="6">
        <v>679512</v>
      </c>
    </row>
    <row r="19" spans="1:7" x14ac:dyDescent="0.3">
      <c r="A19" s="1">
        <v>2020</v>
      </c>
      <c r="B19" s="10">
        <v>3</v>
      </c>
      <c r="C19" s="9" t="s">
        <v>9</v>
      </c>
      <c r="D19" s="1" t="s">
        <v>10</v>
      </c>
      <c r="E19" s="1" t="s">
        <v>15</v>
      </c>
      <c r="F19" s="5">
        <v>9968069</v>
      </c>
      <c r="G19" s="5">
        <v>642661</v>
      </c>
    </row>
    <row r="20" spans="1:7" x14ac:dyDescent="0.3">
      <c r="A20" s="1">
        <v>2020</v>
      </c>
      <c r="B20" s="10">
        <v>2</v>
      </c>
      <c r="C20" s="9" t="s">
        <v>7</v>
      </c>
      <c r="D20" s="1" t="s">
        <v>11</v>
      </c>
      <c r="E20" s="1" t="s">
        <v>13</v>
      </c>
      <c r="F20" s="5">
        <v>3101753</v>
      </c>
      <c r="G20" s="5">
        <v>216144</v>
      </c>
    </row>
    <row r="21" spans="1:7" x14ac:dyDescent="0.3">
      <c r="A21" s="1">
        <v>2020</v>
      </c>
      <c r="B21" s="10">
        <v>2</v>
      </c>
      <c r="C21" s="9" t="s">
        <v>9</v>
      </c>
      <c r="D21" s="1" t="s">
        <v>10</v>
      </c>
      <c r="E21" s="1" t="s">
        <v>25</v>
      </c>
      <c r="F21" s="6">
        <v>4005347</v>
      </c>
      <c r="G21" s="5">
        <v>403975</v>
      </c>
    </row>
    <row r="22" spans="1:7" x14ac:dyDescent="0.3">
      <c r="A22" s="1">
        <v>2020</v>
      </c>
      <c r="B22" s="10">
        <v>4</v>
      </c>
      <c r="C22" s="9" t="s">
        <v>9</v>
      </c>
      <c r="D22" s="1" t="s">
        <v>14</v>
      </c>
      <c r="E22" s="1" t="s">
        <v>27</v>
      </c>
      <c r="F22" s="6">
        <v>3079384</v>
      </c>
      <c r="G22" s="5">
        <v>686551</v>
      </c>
    </row>
    <row r="23" spans="1:7" x14ac:dyDescent="0.3">
      <c r="A23" s="1">
        <v>2020</v>
      </c>
      <c r="B23" s="10">
        <v>4</v>
      </c>
      <c r="C23" s="9" t="s">
        <v>9</v>
      </c>
      <c r="D23" s="1" t="s">
        <v>10</v>
      </c>
      <c r="E23" s="1" t="s">
        <v>25</v>
      </c>
      <c r="F23" s="6">
        <v>7914609</v>
      </c>
      <c r="G23" s="6">
        <v>433552</v>
      </c>
    </row>
    <row r="24" spans="1:7" x14ac:dyDescent="0.3">
      <c r="A24" s="1">
        <v>2020</v>
      </c>
      <c r="B24" s="10">
        <v>4</v>
      </c>
      <c r="C24" s="9" t="s">
        <v>7</v>
      </c>
      <c r="D24" s="1" t="s">
        <v>14</v>
      </c>
      <c r="E24" s="1" t="s">
        <v>16</v>
      </c>
      <c r="F24" s="6">
        <v>8729647</v>
      </c>
      <c r="G24" s="6">
        <v>685137</v>
      </c>
    </row>
    <row r="25" spans="1:7" x14ac:dyDescent="0.3">
      <c r="A25" s="1">
        <v>2020</v>
      </c>
      <c r="B25" s="10">
        <v>4</v>
      </c>
      <c r="C25" s="9" t="s">
        <v>8</v>
      </c>
      <c r="D25" s="1" t="s">
        <v>14</v>
      </c>
      <c r="E25" s="1" t="s">
        <v>27</v>
      </c>
      <c r="F25" s="6">
        <v>3134124</v>
      </c>
      <c r="G25" s="6">
        <v>605012</v>
      </c>
    </row>
    <row r="26" spans="1:7" x14ac:dyDescent="0.3">
      <c r="A26" s="1">
        <v>2020</v>
      </c>
      <c r="B26" s="10">
        <v>4</v>
      </c>
      <c r="C26" s="9" t="s">
        <v>8</v>
      </c>
      <c r="D26" s="1" t="s">
        <v>14</v>
      </c>
      <c r="E26" s="1" t="s">
        <v>26</v>
      </c>
      <c r="F26" s="6">
        <v>1114019</v>
      </c>
      <c r="G26" s="6">
        <v>617310</v>
      </c>
    </row>
    <row r="27" spans="1:7" x14ac:dyDescent="0.3">
      <c r="A27" s="1">
        <v>2020</v>
      </c>
      <c r="B27" s="10">
        <v>4</v>
      </c>
      <c r="C27" s="9" t="s">
        <v>7</v>
      </c>
      <c r="D27" s="1" t="s">
        <v>11</v>
      </c>
      <c r="E27" s="1" t="s">
        <v>13</v>
      </c>
      <c r="F27" s="6">
        <v>482628</v>
      </c>
      <c r="G27" s="6">
        <v>415591</v>
      </c>
    </row>
    <row r="28" spans="1:7" x14ac:dyDescent="0.3">
      <c r="A28" s="1">
        <v>2020</v>
      </c>
      <c r="B28" s="11">
        <v>4</v>
      </c>
      <c r="C28" s="9" t="s">
        <v>9</v>
      </c>
      <c r="D28" s="1" t="s">
        <v>14</v>
      </c>
      <c r="E28" s="1" t="s">
        <v>26</v>
      </c>
      <c r="F28" s="6">
        <v>5923889</v>
      </c>
      <c r="G28" s="6">
        <v>473295</v>
      </c>
    </row>
    <row r="29" spans="1:7" x14ac:dyDescent="0.3">
      <c r="A29" s="1">
        <v>2020</v>
      </c>
      <c r="B29" s="11">
        <v>4</v>
      </c>
      <c r="C29" s="9" t="s">
        <v>9</v>
      </c>
      <c r="D29" s="1" t="s">
        <v>11</v>
      </c>
      <c r="E29" s="1" t="s">
        <v>13</v>
      </c>
      <c r="F29" s="6">
        <v>8674701</v>
      </c>
      <c r="G29" s="6">
        <v>255297</v>
      </c>
    </row>
    <row r="30" spans="1:7" x14ac:dyDescent="0.3">
      <c r="A30" s="1">
        <v>2020</v>
      </c>
      <c r="B30" s="11">
        <v>2</v>
      </c>
      <c r="C30" s="9" t="s">
        <v>7</v>
      </c>
      <c r="D30" s="1" t="s">
        <v>14</v>
      </c>
      <c r="E30" s="1" t="s">
        <v>16</v>
      </c>
      <c r="F30" s="5">
        <v>197114</v>
      </c>
      <c r="G30" s="6">
        <v>574627</v>
      </c>
    </row>
    <row r="31" spans="1:7" x14ac:dyDescent="0.3">
      <c r="A31" s="1">
        <v>2020</v>
      </c>
      <c r="B31" s="11">
        <v>4</v>
      </c>
      <c r="C31" s="9" t="s">
        <v>8</v>
      </c>
      <c r="D31" s="1" t="s">
        <v>11</v>
      </c>
      <c r="E31" s="1" t="s">
        <v>13</v>
      </c>
      <c r="F31" s="5">
        <v>2552184</v>
      </c>
      <c r="G31" s="6">
        <v>459954</v>
      </c>
    </row>
    <row r="32" spans="1:7" x14ac:dyDescent="0.3">
      <c r="A32" s="1">
        <v>2020</v>
      </c>
      <c r="B32" s="11">
        <v>4</v>
      </c>
      <c r="C32" s="9" t="s">
        <v>8</v>
      </c>
      <c r="D32" s="1" t="s">
        <v>14</v>
      </c>
      <c r="E32" s="1" t="s">
        <v>16</v>
      </c>
      <c r="F32" s="5">
        <v>5312261</v>
      </c>
      <c r="G32" s="5">
        <v>264510</v>
      </c>
    </row>
    <row r="33" spans="1:7" x14ac:dyDescent="0.3">
      <c r="A33" s="1">
        <v>2020</v>
      </c>
      <c r="B33" s="11">
        <v>1</v>
      </c>
      <c r="C33" s="9" t="s">
        <v>6</v>
      </c>
      <c r="D33" s="1" t="s">
        <v>10</v>
      </c>
      <c r="E33" s="1" t="s">
        <v>15</v>
      </c>
      <c r="F33" s="5">
        <v>6156665</v>
      </c>
      <c r="G33" s="5">
        <v>334521</v>
      </c>
    </row>
    <row r="34" spans="1:7" x14ac:dyDescent="0.3">
      <c r="A34" s="1">
        <v>2020</v>
      </c>
      <c r="B34" s="11">
        <v>3</v>
      </c>
      <c r="C34" s="9" t="s">
        <v>6</v>
      </c>
      <c r="D34" s="1" t="s">
        <v>10</v>
      </c>
      <c r="E34" s="1" t="s">
        <v>25</v>
      </c>
      <c r="F34" s="5">
        <v>8315235</v>
      </c>
      <c r="G34" s="5">
        <v>82298</v>
      </c>
    </row>
    <row r="35" spans="1:7" x14ac:dyDescent="0.3">
      <c r="A35" s="1">
        <v>2020</v>
      </c>
      <c r="B35" s="11">
        <v>4</v>
      </c>
      <c r="C35" s="9" t="s">
        <v>6</v>
      </c>
      <c r="D35" s="1" t="s">
        <v>14</v>
      </c>
      <c r="E35" s="1" t="s">
        <v>16</v>
      </c>
      <c r="F35" s="6">
        <v>9034732</v>
      </c>
      <c r="G35" s="5">
        <v>247387</v>
      </c>
    </row>
    <row r="36" spans="1:7" x14ac:dyDescent="0.3">
      <c r="A36" s="1">
        <v>2020</v>
      </c>
      <c r="B36" s="11">
        <v>2</v>
      </c>
      <c r="C36" s="9" t="s">
        <v>6</v>
      </c>
      <c r="D36" s="1" t="s">
        <v>11</v>
      </c>
      <c r="E36" s="1" t="s">
        <v>13</v>
      </c>
      <c r="F36" s="6">
        <v>8063547</v>
      </c>
      <c r="G36" s="6">
        <v>185691</v>
      </c>
    </row>
    <row r="37" spans="1:7" x14ac:dyDescent="0.3">
      <c r="A37" s="1">
        <v>2020</v>
      </c>
      <c r="B37" s="11">
        <v>4</v>
      </c>
      <c r="C37" s="9" t="s">
        <v>6</v>
      </c>
      <c r="D37" s="1" t="s">
        <v>12</v>
      </c>
      <c r="E37" s="1" t="s">
        <v>24</v>
      </c>
      <c r="F37" s="6">
        <v>8250141</v>
      </c>
      <c r="G37" s="6">
        <v>91335</v>
      </c>
    </row>
    <row r="38" spans="1:7" x14ac:dyDescent="0.3">
      <c r="A38" s="1">
        <v>2020</v>
      </c>
      <c r="B38" s="11">
        <v>1</v>
      </c>
      <c r="C38" s="9" t="s">
        <v>7</v>
      </c>
      <c r="D38" s="1" t="s">
        <v>11</v>
      </c>
      <c r="E38" s="1" t="s">
        <v>13</v>
      </c>
      <c r="F38" s="6">
        <v>2789935</v>
      </c>
      <c r="G38" s="6">
        <v>538019</v>
      </c>
    </row>
    <row r="39" spans="1:7" x14ac:dyDescent="0.3">
      <c r="A39" s="1">
        <v>2020</v>
      </c>
      <c r="B39" s="10">
        <v>2</v>
      </c>
      <c r="C39" s="9" t="s">
        <v>7</v>
      </c>
      <c r="D39" s="1" t="s">
        <v>14</v>
      </c>
      <c r="E39" s="1" t="s">
        <v>16</v>
      </c>
      <c r="F39" s="6">
        <v>434177</v>
      </c>
      <c r="G39" s="6">
        <v>644424</v>
      </c>
    </row>
    <row r="40" spans="1:7" x14ac:dyDescent="0.3">
      <c r="A40" s="1">
        <v>2020</v>
      </c>
      <c r="B40" s="10">
        <v>4</v>
      </c>
      <c r="C40" s="9" t="s">
        <v>8</v>
      </c>
      <c r="D40" s="1" t="s">
        <v>11</v>
      </c>
      <c r="E40" s="1" t="s">
        <v>13</v>
      </c>
      <c r="F40" s="6">
        <v>140894</v>
      </c>
      <c r="G40" s="6">
        <v>60363</v>
      </c>
    </row>
    <row r="41" spans="1:7" x14ac:dyDescent="0.3">
      <c r="A41" s="1">
        <v>2020</v>
      </c>
      <c r="B41" s="10">
        <v>4</v>
      </c>
      <c r="C41" s="9" t="s">
        <v>6</v>
      </c>
      <c r="D41" s="1" t="s">
        <v>12</v>
      </c>
      <c r="E41" s="1" t="s">
        <v>24</v>
      </c>
      <c r="F41" s="6">
        <v>7156351</v>
      </c>
      <c r="G41" s="6">
        <v>306948</v>
      </c>
    </row>
    <row r="42" spans="1:7" x14ac:dyDescent="0.3">
      <c r="A42" s="1">
        <v>2020</v>
      </c>
      <c r="B42" s="10">
        <v>2</v>
      </c>
      <c r="C42" s="9" t="s">
        <v>8</v>
      </c>
      <c r="D42" s="1" t="s">
        <v>14</v>
      </c>
      <c r="E42" s="1" t="s">
        <v>26</v>
      </c>
      <c r="F42" s="6">
        <v>9941762</v>
      </c>
      <c r="G42" s="6">
        <v>386026</v>
      </c>
    </row>
    <row r="43" spans="1:7" x14ac:dyDescent="0.3">
      <c r="A43" s="1">
        <v>2020</v>
      </c>
      <c r="B43" s="10">
        <v>2</v>
      </c>
      <c r="C43" s="9" t="s">
        <v>8</v>
      </c>
      <c r="D43" s="1" t="s">
        <v>12</v>
      </c>
      <c r="E43" s="1" t="s">
        <v>24</v>
      </c>
      <c r="F43" s="6">
        <v>7720476</v>
      </c>
      <c r="G43" s="5">
        <v>450344</v>
      </c>
    </row>
    <row r="44" spans="1:7" x14ac:dyDescent="0.3">
      <c r="A44" s="1">
        <v>2020</v>
      </c>
      <c r="B44" s="10">
        <v>4</v>
      </c>
      <c r="C44" s="9" t="s">
        <v>9</v>
      </c>
      <c r="D44" s="1" t="s">
        <v>12</v>
      </c>
      <c r="E44" s="1" t="s">
        <v>24</v>
      </c>
      <c r="F44" s="5">
        <v>4743139</v>
      </c>
      <c r="G44" s="5">
        <v>212986</v>
      </c>
    </row>
    <row r="45" spans="1:7" x14ac:dyDescent="0.3">
      <c r="A45" s="1">
        <v>2020</v>
      </c>
      <c r="B45" s="10">
        <v>2</v>
      </c>
      <c r="C45" s="9" t="s">
        <v>8</v>
      </c>
      <c r="D45" s="1" t="s">
        <v>12</v>
      </c>
      <c r="E45" s="1" t="s">
        <v>24</v>
      </c>
      <c r="F45" s="5">
        <v>1133259</v>
      </c>
      <c r="G45" s="5">
        <v>150074</v>
      </c>
    </row>
    <row r="46" spans="1:7" x14ac:dyDescent="0.3">
      <c r="A46" s="1">
        <v>2020</v>
      </c>
      <c r="B46" s="10">
        <v>4</v>
      </c>
      <c r="C46" s="9" t="s">
        <v>7</v>
      </c>
      <c r="D46" s="1" t="s">
        <v>14</v>
      </c>
      <c r="E46" s="1" t="s">
        <v>27</v>
      </c>
      <c r="F46" s="5">
        <v>6538689</v>
      </c>
      <c r="G46" s="5">
        <v>264983</v>
      </c>
    </row>
    <row r="47" spans="1:7" x14ac:dyDescent="0.3">
      <c r="A47" s="1">
        <v>2020</v>
      </c>
      <c r="B47" s="10">
        <v>4</v>
      </c>
      <c r="C47" s="9" t="s">
        <v>8</v>
      </c>
      <c r="D47" s="1" t="s">
        <v>11</v>
      </c>
      <c r="E47" s="1" t="s">
        <v>13</v>
      </c>
      <c r="F47" s="5">
        <v>6143948</v>
      </c>
      <c r="G47" s="6">
        <v>306252</v>
      </c>
    </row>
    <row r="48" spans="1:7" x14ac:dyDescent="0.3">
      <c r="A48" s="1">
        <v>2020</v>
      </c>
      <c r="B48" s="11">
        <v>4</v>
      </c>
      <c r="C48" s="9" t="s">
        <v>8</v>
      </c>
      <c r="D48" s="1" t="s">
        <v>14</v>
      </c>
      <c r="E48" s="1" t="s">
        <v>26</v>
      </c>
      <c r="F48" s="5">
        <v>5047861</v>
      </c>
      <c r="G48" s="6">
        <v>483447</v>
      </c>
    </row>
    <row r="49" spans="1:7" x14ac:dyDescent="0.3">
      <c r="A49" s="1">
        <v>2020</v>
      </c>
      <c r="B49" s="11">
        <v>3</v>
      </c>
      <c r="C49" s="9" t="s">
        <v>8</v>
      </c>
      <c r="D49" s="1" t="s">
        <v>10</v>
      </c>
      <c r="E49" s="1" t="s">
        <v>25</v>
      </c>
      <c r="F49" s="6">
        <v>5533806</v>
      </c>
      <c r="G49" s="6">
        <v>674022</v>
      </c>
    </row>
    <row r="50" spans="1:7" x14ac:dyDescent="0.3">
      <c r="A50" s="1">
        <v>2020</v>
      </c>
      <c r="B50" s="11">
        <v>1</v>
      </c>
      <c r="C50" s="9" t="s">
        <v>8</v>
      </c>
      <c r="D50" s="1" t="s">
        <v>10</v>
      </c>
      <c r="E50" s="1" t="s">
        <v>15</v>
      </c>
      <c r="F50" s="6">
        <v>1319919</v>
      </c>
      <c r="G50" s="6">
        <v>200456</v>
      </c>
    </row>
    <row r="51" spans="1:7" x14ac:dyDescent="0.3">
      <c r="A51" s="1">
        <v>2020</v>
      </c>
      <c r="B51" s="11">
        <v>2</v>
      </c>
      <c r="C51" s="9" t="s">
        <v>6</v>
      </c>
      <c r="D51" s="1" t="s">
        <v>10</v>
      </c>
      <c r="E51" s="1" t="s">
        <v>15</v>
      </c>
      <c r="F51" s="6">
        <v>4065037</v>
      </c>
      <c r="G51" s="6">
        <v>676285</v>
      </c>
    </row>
    <row r="52" spans="1:7" x14ac:dyDescent="0.3">
      <c r="A52" s="1">
        <v>2020</v>
      </c>
      <c r="B52" s="11">
        <v>4</v>
      </c>
      <c r="C52" s="9" t="s">
        <v>6</v>
      </c>
      <c r="D52" s="1" t="s">
        <v>11</v>
      </c>
      <c r="E52" s="1" t="s">
        <v>13</v>
      </c>
      <c r="F52" s="6">
        <v>9769358</v>
      </c>
      <c r="G52" s="6">
        <v>263296</v>
      </c>
    </row>
    <row r="53" spans="1:7" x14ac:dyDescent="0.3">
      <c r="A53" s="1">
        <v>2020</v>
      </c>
      <c r="B53" s="11">
        <v>4</v>
      </c>
      <c r="C53" s="9" t="s">
        <v>8</v>
      </c>
      <c r="D53" s="1" t="s">
        <v>14</v>
      </c>
      <c r="E53" s="1" t="s">
        <v>27</v>
      </c>
      <c r="F53" s="6">
        <v>4717037</v>
      </c>
      <c r="G53" s="6">
        <v>602873</v>
      </c>
    </row>
    <row r="54" spans="1:7" x14ac:dyDescent="0.3">
      <c r="A54" s="1">
        <v>2020</v>
      </c>
      <c r="B54" s="11">
        <v>2</v>
      </c>
      <c r="C54" s="9" t="s">
        <v>7</v>
      </c>
      <c r="D54" s="1" t="s">
        <v>12</v>
      </c>
      <c r="E54" s="1" t="s">
        <v>24</v>
      </c>
      <c r="F54" s="6">
        <v>8147746</v>
      </c>
      <c r="G54" s="6">
        <v>373444</v>
      </c>
    </row>
    <row r="55" spans="1:7" x14ac:dyDescent="0.3">
      <c r="A55" s="1">
        <v>2020</v>
      </c>
      <c r="B55" s="11">
        <v>3</v>
      </c>
      <c r="C55" s="9" t="s">
        <v>8</v>
      </c>
      <c r="D55" s="1" t="s">
        <v>10</v>
      </c>
      <c r="E55" s="1" t="s">
        <v>15</v>
      </c>
      <c r="F55" s="6">
        <v>1170128</v>
      </c>
      <c r="G55" s="6">
        <v>379619</v>
      </c>
    </row>
    <row r="56" spans="1:7" x14ac:dyDescent="0.3">
      <c r="A56" s="1">
        <v>2020</v>
      </c>
      <c r="B56" s="11">
        <v>4</v>
      </c>
      <c r="C56" s="9" t="s">
        <v>7</v>
      </c>
      <c r="D56" s="1" t="s">
        <v>10</v>
      </c>
      <c r="E56" s="1" t="s">
        <v>25</v>
      </c>
      <c r="F56" s="6">
        <v>3838949</v>
      </c>
      <c r="G56" s="5">
        <v>370118</v>
      </c>
    </row>
    <row r="57" spans="1:7" x14ac:dyDescent="0.3">
      <c r="A57" s="1">
        <v>2020</v>
      </c>
      <c r="B57" s="11">
        <v>4</v>
      </c>
      <c r="C57" s="9" t="s">
        <v>8</v>
      </c>
      <c r="D57" s="1" t="s">
        <v>12</v>
      </c>
      <c r="E57" s="1" t="s">
        <v>24</v>
      </c>
      <c r="F57" s="6">
        <v>9519927</v>
      </c>
      <c r="G57" s="5">
        <v>332418</v>
      </c>
    </row>
    <row r="58" spans="1:7" x14ac:dyDescent="0.3">
      <c r="A58" s="1">
        <v>2020</v>
      </c>
      <c r="B58" s="11">
        <v>4</v>
      </c>
      <c r="C58" s="9" t="s">
        <v>8</v>
      </c>
      <c r="D58" s="1" t="s">
        <v>11</v>
      </c>
      <c r="E58" s="1" t="s">
        <v>13</v>
      </c>
      <c r="F58" s="6">
        <v>8019955</v>
      </c>
      <c r="G58" s="5">
        <v>677199</v>
      </c>
    </row>
    <row r="59" spans="1:7" x14ac:dyDescent="0.3">
      <c r="A59" s="1">
        <v>2020</v>
      </c>
      <c r="B59" s="11">
        <v>2</v>
      </c>
      <c r="C59" s="9" t="s">
        <v>6</v>
      </c>
      <c r="D59" s="1" t="s">
        <v>14</v>
      </c>
      <c r="E59" s="1" t="s">
        <v>26</v>
      </c>
      <c r="F59" s="6">
        <v>9125226</v>
      </c>
      <c r="G59" s="5">
        <v>618164</v>
      </c>
    </row>
    <row r="60" spans="1:7" x14ac:dyDescent="0.3">
      <c r="A60" s="1">
        <v>2020</v>
      </c>
      <c r="B60" s="11">
        <v>2</v>
      </c>
      <c r="C60" s="9" t="s">
        <v>7</v>
      </c>
      <c r="D60" s="1" t="s">
        <v>14</v>
      </c>
      <c r="E60" s="1" t="s">
        <v>27</v>
      </c>
      <c r="F60" s="5">
        <v>1470315</v>
      </c>
      <c r="G60" s="6">
        <v>652498</v>
      </c>
    </row>
    <row r="61" spans="1:7" x14ac:dyDescent="0.3">
      <c r="A61" s="1">
        <v>2020</v>
      </c>
      <c r="B61" s="11">
        <v>4</v>
      </c>
      <c r="C61" s="9" t="s">
        <v>9</v>
      </c>
      <c r="D61" s="1" t="s">
        <v>10</v>
      </c>
      <c r="E61" s="1" t="s">
        <v>15</v>
      </c>
      <c r="F61" s="5">
        <v>6644436</v>
      </c>
      <c r="G61" s="6">
        <v>375475</v>
      </c>
    </row>
    <row r="62" spans="1:7" x14ac:dyDescent="0.3">
      <c r="A62" s="1">
        <v>2020</v>
      </c>
      <c r="B62" s="11">
        <v>4</v>
      </c>
      <c r="C62" s="9" t="s">
        <v>9</v>
      </c>
      <c r="D62" s="1" t="s">
        <v>14</v>
      </c>
      <c r="E62" s="1" t="s">
        <v>16</v>
      </c>
      <c r="F62" s="5">
        <v>2895119</v>
      </c>
      <c r="G62" s="6">
        <v>487568</v>
      </c>
    </row>
    <row r="63" spans="1:7" x14ac:dyDescent="0.3">
      <c r="A63" s="1">
        <v>2020</v>
      </c>
      <c r="B63" s="11">
        <v>4</v>
      </c>
      <c r="C63" s="9" t="s">
        <v>7</v>
      </c>
      <c r="D63" s="1" t="s">
        <v>12</v>
      </c>
      <c r="E63" s="1" t="s">
        <v>24</v>
      </c>
      <c r="F63" s="5">
        <v>9847887</v>
      </c>
      <c r="G63" s="6">
        <v>257675</v>
      </c>
    </row>
    <row r="64" spans="1:7" x14ac:dyDescent="0.3">
      <c r="A64" s="1">
        <v>2020</v>
      </c>
      <c r="B64" s="11">
        <v>4</v>
      </c>
      <c r="C64" s="9" t="s">
        <v>9</v>
      </c>
      <c r="D64" s="1" t="s">
        <v>10</v>
      </c>
      <c r="E64" s="1" t="s">
        <v>15</v>
      </c>
      <c r="F64" s="5">
        <v>5548477</v>
      </c>
      <c r="G64" s="6">
        <v>216015</v>
      </c>
    </row>
    <row r="65" spans="1:7" x14ac:dyDescent="0.3">
      <c r="A65" s="1">
        <v>2020</v>
      </c>
      <c r="B65" s="10">
        <v>4</v>
      </c>
      <c r="C65" s="9" t="s">
        <v>7</v>
      </c>
      <c r="D65" s="1" t="s">
        <v>14</v>
      </c>
      <c r="E65" s="1" t="s">
        <v>27</v>
      </c>
      <c r="F65" s="6">
        <v>4064101</v>
      </c>
      <c r="G65" s="6">
        <v>271650</v>
      </c>
    </row>
    <row r="66" spans="1:7" x14ac:dyDescent="0.3">
      <c r="A66" s="1">
        <v>2020</v>
      </c>
      <c r="B66" s="10">
        <v>4</v>
      </c>
      <c r="C66" s="9" t="s">
        <v>8</v>
      </c>
      <c r="D66" s="1" t="s">
        <v>14</v>
      </c>
      <c r="E66" s="1" t="s">
        <v>27</v>
      </c>
      <c r="F66" s="6">
        <v>7168449</v>
      </c>
      <c r="G66" s="6">
        <v>736752</v>
      </c>
    </row>
    <row r="67" spans="1:7" x14ac:dyDescent="0.3">
      <c r="A67" s="1">
        <v>2020</v>
      </c>
      <c r="B67" s="10">
        <v>2</v>
      </c>
      <c r="C67" s="9" t="s">
        <v>6</v>
      </c>
      <c r="D67" s="1" t="s">
        <v>10</v>
      </c>
      <c r="E67" s="1" t="s">
        <v>15</v>
      </c>
      <c r="F67" s="6">
        <v>8574561</v>
      </c>
      <c r="G67" s="5">
        <v>285935</v>
      </c>
    </row>
    <row r="68" spans="1:7" x14ac:dyDescent="0.3">
      <c r="A68" s="1">
        <v>2020</v>
      </c>
      <c r="B68" s="10">
        <v>4</v>
      </c>
      <c r="C68" s="9" t="s">
        <v>6</v>
      </c>
      <c r="D68" s="1" t="s">
        <v>14</v>
      </c>
      <c r="E68" s="1" t="s">
        <v>26</v>
      </c>
      <c r="F68" s="6">
        <v>3309537</v>
      </c>
      <c r="G68" s="5">
        <v>282232</v>
      </c>
    </row>
    <row r="69" spans="1:7" x14ac:dyDescent="0.3">
      <c r="A69" s="1">
        <v>2020</v>
      </c>
      <c r="B69" s="10">
        <v>2</v>
      </c>
      <c r="C69" s="9" t="s">
        <v>8</v>
      </c>
      <c r="D69" s="1" t="s">
        <v>10</v>
      </c>
      <c r="E69" s="1" t="s">
        <v>25</v>
      </c>
      <c r="F69" s="6">
        <v>496636</v>
      </c>
      <c r="G69" s="5">
        <v>129147</v>
      </c>
    </row>
    <row r="70" spans="1:7" x14ac:dyDescent="0.3">
      <c r="A70" s="1">
        <v>2020</v>
      </c>
      <c r="B70" s="10">
        <v>3</v>
      </c>
      <c r="C70" s="9" t="s">
        <v>8</v>
      </c>
      <c r="D70" s="1" t="s">
        <v>11</v>
      </c>
      <c r="E70" s="1" t="s">
        <v>13</v>
      </c>
      <c r="F70" s="6">
        <v>8720305</v>
      </c>
      <c r="G70" s="5">
        <v>63359</v>
      </c>
    </row>
    <row r="71" spans="1:7" x14ac:dyDescent="0.3">
      <c r="A71" s="1">
        <v>2020</v>
      </c>
      <c r="B71" s="10">
        <v>4</v>
      </c>
      <c r="C71" s="9" t="s">
        <v>8</v>
      </c>
      <c r="D71" s="1" t="s">
        <v>10</v>
      </c>
      <c r="E71" s="1" t="s">
        <v>15</v>
      </c>
      <c r="F71" s="6">
        <v>9891972</v>
      </c>
      <c r="G71" s="6">
        <v>94712</v>
      </c>
    </row>
    <row r="72" spans="1:7" x14ac:dyDescent="0.3">
      <c r="A72" s="1">
        <v>2020</v>
      </c>
      <c r="B72" s="10">
        <v>3</v>
      </c>
      <c r="C72" s="9" t="s">
        <v>7</v>
      </c>
      <c r="D72" s="1" t="s">
        <v>10</v>
      </c>
      <c r="E72" s="1" t="s">
        <v>25</v>
      </c>
      <c r="F72" s="6">
        <v>5046981</v>
      </c>
      <c r="G72" s="6">
        <v>96220</v>
      </c>
    </row>
    <row r="73" spans="1:7" x14ac:dyDescent="0.3">
      <c r="A73" s="1">
        <v>2020</v>
      </c>
      <c r="B73" s="10">
        <v>4</v>
      </c>
      <c r="C73" s="9" t="s">
        <v>7</v>
      </c>
      <c r="D73" s="1" t="s">
        <v>14</v>
      </c>
      <c r="E73" s="1" t="s">
        <v>26</v>
      </c>
      <c r="F73" s="5">
        <v>3400534</v>
      </c>
      <c r="G73" s="6">
        <v>680822</v>
      </c>
    </row>
    <row r="74" spans="1:7" x14ac:dyDescent="0.3">
      <c r="A74" s="1">
        <v>2020</v>
      </c>
      <c r="B74" s="11">
        <v>4</v>
      </c>
      <c r="C74" s="9" t="s">
        <v>6</v>
      </c>
      <c r="D74" s="1" t="s">
        <v>14</v>
      </c>
      <c r="E74" s="1" t="s">
        <v>26</v>
      </c>
      <c r="F74" s="5">
        <v>5826012</v>
      </c>
      <c r="G74" s="6">
        <v>338541</v>
      </c>
    </row>
    <row r="75" spans="1:7" x14ac:dyDescent="0.3">
      <c r="A75" s="1">
        <v>2020</v>
      </c>
      <c r="B75" s="11">
        <v>4</v>
      </c>
      <c r="C75" s="9" t="s">
        <v>6</v>
      </c>
      <c r="D75" s="1" t="s">
        <v>10</v>
      </c>
      <c r="E75" s="1" t="s">
        <v>15</v>
      </c>
      <c r="F75" s="5">
        <v>6700286</v>
      </c>
      <c r="G75" s="6">
        <v>450193</v>
      </c>
    </row>
    <row r="76" spans="1:7" x14ac:dyDescent="0.3">
      <c r="A76" s="1">
        <v>2020</v>
      </c>
      <c r="B76" s="11">
        <v>2</v>
      </c>
      <c r="C76" s="9" t="s">
        <v>6</v>
      </c>
      <c r="D76" s="1" t="s">
        <v>10</v>
      </c>
      <c r="E76" s="1" t="s">
        <v>25</v>
      </c>
      <c r="F76" s="5">
        <v>7990481</v>
      </c>
      <c r="G76" s="6">
        <v>669151</v>
      </c>
    </row>
    <row r="77" spans="1:7" x14ac:dyDescent="0.3">
      <c r="A77" s="1">
        <v>2020</v>
      </c>
      <c r="B77" s="11">
        <v>1</v>
      </c>
      <c r="C77" s="9" t="s">
        <v>8</v>
      </c>
      <c r="D77" s="1" t="s">
        <v>14</v>
      </c>
      <c r="E77" s="1" t="s">
        <v>26</v>
      </c>
      <c r="F77" s="5">
        <v>8333672</v>
      </c>
      <c r="G77" s="6">
        <v>136064</v>
      </c>
    </row>
    <row r="78" spans="1:7" x14ac:dyDescent="0.3">
      <c r="A78" s="1">
        <v>2020</v>
      </c>
      <c r="B78" s="11">
        <v>2</v>
      </c>
      <c r="C78" s="9" t="s">
        <v>8</v>
      </c>
      <c r="D78" s="1" t="s">
        <v>11</v>
      </c>
      <c r="E78" s="1" t="s">
        <v>13</v>
      </c>
      <c r="F78" s="6">
        <v>5942340</v>
      </c>
      <c r="G78" s="5">
        <v>376615</v>
      </c>
    </row>
    <row r="79" spans="1:7" x14ac:dyDescent="0.3">
      <c r="A79" s="1">
        <v>2020</v>
      </c>
      <c r="B79" s="11">
        <v>2</v>
      </c>
      <c r="C79" s="9" t="s">
        <v>6</v>
      </c>
      <c r="D79" s="1" t="s">
        <v>14</v>
      </c>
      <c r="E79" s="1" t="s">
        <v>26</v>
      </c>
      <c r="F79" s="6">
        <v>5407949</v>
      </c>
      <c r="G79" s="5">
        <v>127000</v>
      </c>
    </row>
    <row r="80" spans="1:7" x14ac:dyDescent="0.3">
      <c r="A80" s="1">
        <v>2020</v>
      </c>
      <c r="B80" s="11">
        <v>4</v>
      </c>
      <c r="C80" s="9" t="s">
        <v>8</v>
      </c>
      <c r="D80" s="1" t="s">
        <v>14</v>
      </c>
      <c r="E80" s="1" t="s">
        <v>16</v>
      </c>
      <c r="F80" s="6">
        <v>5859008</v>
      </c>
      <c r="G80" s="5">
        <v>650469</v>
      </c>
    </row>
    <row r="81" spans="1:7" x14ac:dyDescent="0.3">
      <c r="A81" s="1">
        <v>2020</v>
      </c>
      <c r="B81" s="11">
        <v>3</v>
      </c>
      <c r="C81" s="9" t="s">
        <v>8</v>
      </c>
      <c r="D81" s="1" t="s">
        <v>14</v>
      </c>
      <c r="E81" s="1" t="s">
        <v>26</v>
      </c>
      <c r="F81" s="6">
        <v>1840875</v>
      </c>
      <c r="G81" s="5">
        <v>573659</v>
      </c>
    </row>
    <row r="82" spans="1:7" x14ac:dyDescent="0.3">
      <c r="A82" s="1">
        <v>2020</v>
      </c>
      <c r="B82" s="11">
        <v>1</v>
      </c>
      <c r="C82" s="9" t="s">
        <v>6</v>
      </c>
      <c r="D82" s="1" t="s">
        <v>14</v>
      </c>
      <c r="E82" s="1" t="s">
        <v>16</v>
      </c>
      <c r="F82" s="6">
        <v>6595214</v>
      </c>
      <c r="G82" s="6">
        <v>201821</v>
      </c>
    </row>
    <row r="83" spans="1:7" x14ac:dyDescent="0.3">
      <c r="A83" s="1">
        <v>2020</v>
      </c>
      <c r="B83" s="10">
        <v>2</v>
      </c>
      <c r="C83" s="9" t="s">
        <v>6</v>
      </c>
      <c r="D83" s="1" t="s">
        <v>12</v>
      </c>
      <c r="E83" s="1" t="s">
        <v>24</v>
      </c>
      <c r="F83" s="6">
        <v>7742703</v>
      </c>
      <c r="G83" s="6">
        <v>640010</v>
      </c>
    </row>
    <row r="84" spans="1:7" x14ac:dyDescent="0.3">
      <c r="A84" s="1">
        <v>2020</v>
      </c>
      <c r="B84" s="10">
        <v>2</v>
      </c>
      <c r="C84" s="9" t="s">
        <v>9</v>
      </c>
      <c r="D84" s="1" t="s">
        <v>10</v>
      </c>
      <c r="E84" s="1" t="s">
        <v>25</v>
      </c>
      <c r="F84" s="6">
        <v>4111968</v>
      </c>
      <c r="G84" s="6">
        <v>168314</v>
      </c>
    </row>
    <row r="85" spans="1:7" x14ac:dyDescent="0.3">
      <c r="A85" s="1">
        <v>2020</v>
      </c>
      <c r="B85" s="10">
        <v>2</v>
      </c>
      <c r="C85" s="9" t="s">
        <v>9</v>
      </c>
      <c r="D85" s="1" t="s">
        <v>14</v>
      </c>
      <c r="E85" s="1" t="s">
        <v>16</v>
      </c>
      <c r="F85" s="6">
        <v>3726481</v>
      </c>
      <c r="G85" s="6">
        <v>688397</v>
      </c>
    </row>
    <row r="86" spans="1:7" x14ac:dyDescent="0.3">
      <c r="A86" s="1">
        <v>2020</v>
      </c>
      <c r="B86" s="10">
        <v>2</v>
      </c>
      <c r="C86" s="9" t="s">
        <v>9</v>
      </c>
      <c r="D86" s="1" t="s">
        <v>14</v>
      </c>
      <c r="E86" s="1" t="s">
        <v>27</v>
      </c>
      <c r="F86" s="6">
        <v>8417538</v>
      </c>
      <c r="G86" s="6">
        <v>165030</v>
      </c>
    </row>
    <row r="87" spans="1:7" x14ac:dyDescent="0.3">
      <c r="A87" s="1">
        <v>2020</v>
      </c>
      <c r="B87" s="10">
        <v>3</v>
      </c>
      <c r="C87" s="9" t="s">
        <v>6</v>
      </c>
      <c r="D87" s="1" t="s">
        <v>14</v>
      </c>
      <c r="E87" s="1" t="s">
        <v>27</v>
      </c>
      <c r="F87" s="5">
        <v>7296628</v>
      </c>
      <c r="G87" s="6">
        <v>711108</v>
      </c>
    </row>
    <row r="88" spans="1:7" x14ac:dyDescent="0.3">
      <c r="A88" s="1">
        <v>2020</v>
      </c>
      <c r="B88" s="10">
        <v>4</v>
      </c>
      <c r="C88" s="9" t="s">
        <v>8</v>
      </c>
      <c r="D88" s="1" t="s">
        <v>14</v>
      </c>
      <c r="E88" s="1" t="s">
        <v>26</v>
      </c>
      <c r="F88" s="5">
        <v>3097235</v>
      </c>
      <c r="G88" s="6">
        <v>610594</v>
      </c>
    </row>
    <row r="89" spans="1:7" x14ac:dyDescent="0.3">
      <c r="A89" s="1">
        <v>2020</v>
      </c>
      <c r="B89" s="10">
        <v>4</v>
      </c>
      <c r="C89" s="9" t="s">
        <v>8</v>
      </c>
      <c r="D89" s="1" t="s">
        <v>12</v>
      </c>
      <c r="E89" s="1" t="s">
        <v>24</v>
      </c>
      <c r="F89" s="5">
        <v>8898933</v>
      </c>
      <c r="G89" s="6">
        <v>668283</v>
      </c>
    </row>
    <row r="90" spans="1:7" x14ac:dyDescent="0.3">
      <c r="A90" s="1">
        <v>2020</v>
      </c>
      <c r="B90" s="10">
        <v>4</v>
      </c>
      <c r="C90" s="9" t="s">
        <v>9</v>
      </c>
      <c r="D90" s="1" t="s">
        <v>10</v>
      </c>
      <c r="E90" s="1" t="s">
        <v>15</v>
      </c>
      <c r="F90" s="5">
        <v>7567108</v>
      </c>
      <c r="G90" s="5">
        <v>732966</v>
      </c>
    </row>
    <row r="91" spans="1:7" x14ac:dyDescent="0.3">
      <c r="A91" s="1">
        <v>2020</v>
      </c>
      <c r="B91" s="10">
        <v>1</v>
      </c>
      <c r="C91" s="9" t="s">
        <v>8</v>
      </c>
      <c r="D91" s="1" t="s">
        <v>14</v>
      </c>
      <c r="E91" s="1" t="s">
        <v>26</v>
      </c>
      <c r="F91" s="5">
        <v>9091750</v>
      </c>
      <c r="G91" s="5">
        <v>232640</v>
      </c>
    </row>
    <row r="92" spans="1:7" x14ac:dyDescent="0.3">
      <c r="A92" s="1">
        <v>2020</v>
      </c>
      <c r="B92" s="11">
        <v>2</v>
      </c>
      <c r="C92" s="9" t="s">
        <v>8</v>
      </c>
      <c r="D92" s="1" t="s">
        <v>14</v>
      </c>
      <c r="E92" s="1" t="s">
        <v>27</v>
      </c>
      <c r="F92" s="6">
        <v>7615330</v>
      </c>
      <c r="G92" s="5">
        <v>46016</v>
      </c>
    </row>
    <row r="93" spans="1:7" x14ac:dyDescent="0.3">
      <c r="A93" s="1">
        <v>2020</v>
      </c>
      <c r="B93" s="11">
        <v>3</v>
      </c>
      <c r="C93" s="9" t="s">
        <v>8</v>
      </c>
      <c r="D93" s="1" t="s">
        <v>14</v>
      </c>
      <c r="E93" s="1" t="s">
        <v>16</v>
      </c>
      <c r="F93" s="6">
        <v>6942599</v>
      </c>
      <c r="G93" s="5">
        <v>437470</v>
      </c>
    </row>
    <row r="94" spans="1:7" x14ac:dyDescent="0.3">
      <c r="A94" s="1">
        <v>2020</v>
      </c>
      <c r="B94" s="11">
        <v>1</v>
      </c>
      <c r="C94" s="9" t="s">
        <v>7</v>
      </c>
      <c r="D94" s="1" t="s">
        <v>11</v>
      </c>
      <c r="E94" s="1" t="s">
        <v>13</v>
      </c>
      <c r="F94" s="6">
        <v>9745066</v>
      </c>
      <c r="G94" s="6">
        <v>54645</v>
      </c>
    </row>
    <row r="95" spans="1:7" x14ac:dyDescent="0.3">
      <c r="A95" s="1">
        <v>2020</v>
      </c>
      <c r="B95" s="11">
        <v>3</v>
      </c>
      <c r="C95" s="9" t="s">
        <v>8</v>
      </c>
      <c r="D95" s="1" t="s">
        <v>10</v>
      </c>
      <c r="E95" s="1" t="s">
        <v>15</v>
      </c>
      <c r="F95" s="6">
        <v>7243398</v>
      </c>
      <c r="G95" s="6">
        <v>527206</v>
      </c>
    </row>
    <row r="96" spans="1:7" x14ac:dyDescent="0.3">
      <c r="A96" s="1">
        <v>2020</v>
      </c>
      <c r="B96" s="11">
        <v>4</v>
      </c>
      <c r="C96" s="9" t="s">
        <v>9</v>
      </c>
      <c r="D96" s="1" t="s">
        <v>10</v>
      </c>
      <c r="E96" s="1" t="s">
        <v>25</v>
      </c>
      <c r="F96" s="6">
        <v>2879696</v>
      </c>
      <c r="G96" s="6">
        <v>723619</v>
      </c>
    </row>
    <row r="97" spans="1:7" x14ac:dyDescent="0.3">
      <c r="A97" s="1">
        <v>2020</v>
      </c>
      <c r="B97" s="11">
        <v>2</v>
      </c>
      <c r="C97" s="9" t="s">
        <v>9</v>
      </c>
      <c r="D97" s="1" t="s">
        <v>14</v>
      </c>
      <c r="E97" s="1" t="s">
        <v>16</v>
      </c>
      <c r="F97" s="6">
        <v>6091790</v>
      </c>
      <c r="G97" s="6">
        <v>160456</v>
      </c>
    </row>
    <row r="98" spans="1:7" x14ac:dyDescent="0.3">
      <c r="A98" s="1">
        <v>2020</v>
      </c>
      <c r="B98" s="11">
        <v>4</v>
      </c>
      <c r="C98" s="9" t="s">
        <v>7</v>
      </c>
      <c r="D98" s="1" t="s">
        <v>14</v>
      </c>
      <c r="E98" s="1" t="s">
        <v>16</v>
      </c>
      <c r="F98" s="6">
        <v>6289423</v>
      </c>
      <c r="G98" s="6">
        <v>739011</v>
      </c>
    </row>
    <row r="99" spans="1:7" x14ac:dyDescent="0.3">
      <c r="A99" s="1">
        <v>2020</v>
      </c>
      <c r="B99" s="11">
        <v>2</v>
      </c>
      <c r="C99" s="9" t="s">
        <v>8</v>
      </c>
      <c r="D99" s="1" t="s">
        <v>12</v>
      </c>
      <c r="E99" s="1" t="s">
        <v>24</v>
      </c>
      <c r="F99" s="6">
        <v>9396168</v>
      </c>
      <c r="G99" s="6">
        <v>707020</v>
      </c>
    </row>
    <row r="100" spans="1:7" x14ac:dyDescent="0.3">
      <c r="A100" s="1">
        <v>2020</v>
      </c>
      <c r="B100" s="11">
        <v>2</v>
      </c>
      <c r="C100" s="9" t="s">
        <v>6</v>
      </c>
      <c r="D100" s="1" t="s">
        <v>10</v>
      </c>
      <c r="E100" s="1" t="s">
        <v>15</v>
      </c>
      <c r="F100" s="5">
        <v>6547817</v>
      </c>
      <c r="G100" s="6">
        <v>724457</v>
      </c>
    </row>
    <row r="101" spans="1:7" x14ac:dyDescent="0.3">
      <c r="A101" s="1">
        <v>2020</v>
      </c>
      <c r="B101" s="11">
        <v>3</v>
      </c>
      <c r="C101" s="9" t="s">
        <v>8</v>
      </c>
      <c r="D101" s="1" t="s">
        <v>14</v>
      </c>
      <c r="E101" s="1" t="s">
        <v>16</v>
      </c>
      <c r="F101" s="5">
        <v>6117002</v>
      </c>
      <c r="G101" s="6">
        <v>512461</v>
      </c>
    </row>
    <row r="102" spans="1:7" x14ac:dyDescent="0.3">
      <c r="A102" s="1">
        <v>2020</v>
      </c>
      <c r="B102" s="11">
        <v>1</v>
      </c>
      <c r="C102" s="9" t="s">
        <v>6</v>
      </c>
      <c r="D102" s="1" t="s">
        <v>14</v>
      </c>
      <c r="E102" s="1" t="s">
        <v>27</v>
      </c>
      <c r="F102" s="5">
        <v>8834477</v>
      </c>
      <c r="G102" s="5">
        <v>306215</v>
      </c>
    </row>
    <row r="103" spans="1:7" x14ac:dyDescent="0.3">
      <c r="A103" s="1">
        <v>2020</v>
      </c>
      <c r="B103" s="11">
        <v>4</v>
      </c>
      <c r="C103" s="9" t="s">
        <v>8</v>
      </c>
      <c r="D103" s="1" t="s">
        <v>12</v>
      </c>
      <c r="E103" s="1" t="s">
        <v>24</v>
      </c>
      <c r="F103" s="5">
        <v>8574161</v>
      </c>
      <c r="G103" s="5">
        <v>58870</v>
      </c>
    </row>
    <row r="104" spans="1:7" x14ac:dyDescent="0.3">
      <c r="A104" s="1">
        <v>2020</v>
      </c>
      <c r="B104" s="11">
        <v>2</v>
      </c>
      <c r="C104" s="9" t="s">
        <v>8</v>
      </c>
      <c r="D104" s="1" t="s">
        <v>11</v>
      </c>
      <c r="E104" s="1" t="s">
        <v>13</v>
      </c>
      <c r="F104" s="5">
        <v>412882</v>
      </c>
      <c r="G104" s="5">
        <v>679165</v>
      </c>
    </row>
    <row r="105" spans="1:7" x14ac:dyDescent="0.3">
      <c r="A105" s="1">
        <v>2020</v>
      </c>
      <c r="B105" s="11">
        <v>3</v>
      </c>
      <c r="C105" s="9" t="s">
        <v>7</v>
      </c>
      <c r="D105" s="1" t="s">
        <v>14</v>
      </c>
      <c r="E105" s="1" t="s">
        <v>26</v>
      </c>
      <c r="F105" s="6">
        <v>2164294</v>
      </c>
      <c r="G105" s="5">
        <v>438045</v>
      </c>
    </row>
    <row r="106" spans="1:7" x14ac:dyDescent="0.3">
      <c r="A106" s="1">
        <v>2020</v>
      </c>
      <c r="B106" s="11">
        <v>4</v>
      </c>
      <c r="C106" s="9" t="s">
        <v>6</v>
      </c>
      <c r="D106" s="1" t="s">
        <v>10</v>
      </c>
      <c r="E106" s="1" t="s">
        <v>15</v>
      </c>
      <c r="F106" s="6">
        <v>8970131</v>
      </c>
      <c r="G106" s="6">
        <v>132656</v>
      </c>
    </row>
    <row r="107" spans="1:7" x14ac:dyDescent="0.3">
      <c r="A107" s="1">
        <v>2020</v>
      </c>
      <c r="B107" s="11">
        <v>2</v>
      </c>
      <c r="C107" s="9" t="s">
        <v>7</v>
      </c>
      <c r="D107" s="1" t="s">
        <v>10</v>
      </c>
      <c r="E107" s="1" t="s">
        <v>15</v>
      </c>
      <c r="F107" s="6">
        <v>5522749</v>
      </c>
      <c r="G107" s="6">
        <v>707948</v>
      </c>
    </row>
    <row r="108" spans="1:7" x14ac:dyDescent="0.3">
      <c r="A108" s="1">
        <v>2020</v>
      </c>
      <c r="B108" s="11">
        <v>4</v>
      </c>
      <c r="C108" s="9" t="s">
        <v>7</v>
      </c>
      <c r="D108" s="1" t="s">
        <v>10</v>
      </c>
      <c r="E108" s="1" t="s">
        <v>25</v>
      </c>
      <c r="F108" s="6">
        <v>8250075</v>
      </c>
      <c r="G108" s="6">
        <v>270792</v>
      </c>
    </row>
    <row r="109" spans="1:7" x14ac:dyDescent="0.3">
      <c r="A109" s="1">
        <v>2020</v>
      </c>
      <c r="B109" s="10">
        <v>4</v>
      </c>
      <c r="C109" s="9" t="s">
        <v>7</v>
      </c>
      <c r="D109" s="1" t="s">
        <v>10</v>
      </c>
      <c r="E109" s="1" t="s">
        <v>25</v>
      </c>
      <c r="F109" s="6">
        <v>7034397</v>
      </c>
      <c r="G109" s="6">
        <v>748214</v>
      </c>
    </row>
    <row r="110" spans="1:7" x14ac:dyDescent="0.3">
      <c r="A110" s="1">
        <v>2020</v>
      </c>
      <c r="B110" s="10">
        <v>2</v>
      </c>
      <c r="C110" s="9" t="s">
        <v>7</v>
      </c>
      <c r="D110" s="1" t="s">
        <v>14</v>
      </c>
      <c r="E110" s="1" t="s">
        <v>26</v>
      </c>
      <c r="F110" s="6">
        <v>873021</v>
      </c>
      <c r="G110" s="6">
        <v>448125</v>
      </c>
    </row>
    <row r="111" spans="1:7" x14ac:dyDescent="0.3">
      <c r="A111" s="1">
        <v>2020</v>
      </c>
      <c r="B111" s="10">
        <v>2</v>
      </c>
      <c r="C111" s="9" t="s">
        <v>7</v>
      </c>
      <c r="D111" s="1" t="s">
        <v>14</v>
      </c>
      <c r="E111" s="1" t="s">
        <v>26</v>
      </c>
      <c r="F111" s="6">
        <v>2277925</v>
      </c>
      <c r="G111" s="6">
        <v>123947</v>
      </c>
    </row>
    <row r="112" spans="1:7" x14ac:dyDescent="0.3">
      <c r="A112" s="1">
        <v>2020</v>
      </c>
      <c r="B112" s="10">
        <v>3</v>
      </c>
      <c r="C112" s="9" t="s">
        <v>9</v>
      </c>
      <c r="D112" s="1" t="s">
        <v>10</v>
      </c>
      <c r="E112" s="1" t="s">
        <v>25</v>
      </c>
      <c r="F112" s="6">
        <v>4782089</v>
      </c>
      <c r="G112" s="6">
        <v>675497</v>
      </c>
    </row>
    <row r="113" spans="1:7" x14ac:dyDescent="0.3">
      <c r="A113" s="1">
        <v>2020</v>
      </c>
      <c r="B113" s="10">
        <v>4</v>
      </c>
      <c r="C113" s="9" t="s">
        <v>9</v>
      </c>
      <c r="D113" s="1" t="s">
        <v>10</v>
      </c>
      <c r="E113" s="1" t="s">
        <v>25</v>
      </c>
      <c r="F113" s="6">
        <v>8534572</v>
      </c>
      <c r="G113" s="6">
        <v>92537</v>
      </c>
    </row>
    <row r="114" spans="1:7" x14ac:dyDescent="0.3">
      <c r="A114" s="1">
        <v>2020</v>
      </c>
      <c r="B114" s="10">
        <v>4</v>
      </c>
      <c r="C114" s="9" t="s">
        <v>9</v>
      </c>
      <c r="D114" s="1" t="s">
        <v>14</v>
      </c>
      <c r="E114" s="1" t="s">
        <v>16</v>
      </c>
      <c r="F114" s="6">
        <v>6785396</v>
      </c>
      <c r="G114" s="5">
        <v>125291</v>
      </c>
    </row>
    <row r="115" spans="1:7" x14ac:dyDescent="0.3">
      <c r="A115" s="1">
        <v>2020</v>
      </c>
      <c r="B115" s="10">
        <v>4</v>
      </c>
      <c r="C115" s="9" t="s">
        <v>6</v>
      </c>
      <c r="D115" s="1" t="s">
        <v>14</v>
      </c>
      <c r="E115" s="1" t="s">
        <v>27</v>
      </c>
      <c r="F115" s="6">
        <v>7065024</v>
      </c>
      <c r="G115" s="5">
        <v>281186</v>
      </c>
    </row>
    <row r="116" spans="1:7" x14ac:dyDescent="0.3">
      <c r="A116" s="1">
        <v>2020</v>
      </c>
      <c r="B116" s="10">
        <v>3</v>
      </c>
      <c r="C116" s="9" t="s">
        <v>6</v>
      </c>
      <c r="D116" s="1" t="s">
        <v>14</v>
      </c>
      <c r="E116" s="1" t="s">
        <v>16</v>
      </c>
      <c r="F116" s="6">
        <v>5087242</v>
      </c>
      <c r="G116" s="5">
        <v>326552</v>
      </c>
    </row>
    <row r="117" spans="1:7" x14ac:dyDescent="0.3">
      <c r="A117" s="1">
        <v>2020</v>
      </c>
      <c r="B117" s="10">
        <v>2</v>
      </c>
      <c r="C117" s="9" t="s">
        <v>8</v>
      </c>
      <c r="D117" s="1" t="s">
        <v>14</v>
      </c>
      <c r="E117" s="1" t="s">
        <v>26</v>
      </c>
      <c r="F117" s="6">
        <v>5854846</v>
      </c>
      <c r="G117" s="5">
        <v>101392</v>
      </c>
    </row>
    <row r="118" spans="1:7" x14ac:dyDescent="0.3">
      <c r="A118" s="1">
        <v>2020</v>
      </c>
      <c r="B118" s="11">
        <v>2</v>
      </c>
      <c r="C118" s="9" t="s">
        <v>9</v>
      </c>
      <c r="D118" s="1" t="s">
        <v>10</v>
      </c>
      <c r="E118" s="1" t="s">
        <v>15</v>
      </c>
      <c r="F118" s="6">
        <v>9011841</v>
      </c>
      <c r="G118" s="6">
        <v>429819</v>
      </c>
    </row>
    <row r="119" spans="1:7" x14ac:dyDescent="0.3">
      <c r="A119" s="1">
        <v>2020</v>
      </c>
      <c r="B119" s="11">
        <v>3</v>
      </c>
      <c r="C119" s="9" t="s">
        <v>9</v>
      </c>
      <c r="D119" s="1" t="s">
        <v>14</v>
      </c>
      <c r="E119" s="1" t="s">
        <v>27</v>
      </c>
      <c r="F119" s="5">
        <v>469914</v>
      </c>
      <c r="G119" s="6">
        <v>296541</v>
      </c>
    </row>
    <row r="120" spans="1:7" x14ac:dyDescent="0.3">
      <c r="A120" s="1">
        <v>2020</v>
      </c>
      <c r="B120" s="11">
        <v>2</v>
      </c>
      <c r="C120" s="9" t="s">
        <v>6</v>
      </c>
      <c r="D120" s="1" t="s">
        <v>14</v>
      </c>
      <c r="E120" s="1" t="s">
        <v>27</v>
      </c>
      <c r="F120" s="5">
        <v>5410912</v>
      </c>
      <c r="G120" s="6">
        <v>80143</v>
      </c>
    </row>
    <row r="121" spans="1:7" x14ac:dyDescent="0.3">
      <c r="A121" s="1">
        <v>2020</v>
      </c>
      <c r="B121" s="11">
        <v>4</v>
      </c>
      <c r="C121" s="9" t="s">
        <v>9</v>
      </c>
      <c r="D121" s="1" t="s">
        <v>12</v>
      </c>
      <c r="E121" s="1" t="s">
        <v>24</v>
      </c>
      <c r="F121" s="5">
        <v>3354456</v>
      </c>
      <c r="G121" s="6">
        <v>149896</v>
      </c>
    </row>
    <row r="122" spans="1:7" x14ac:dyDescent="0.3">
      <c r="A122" s="1">
        <v>2020</v>
      </c>
      <c r="B122" s="11">
        <v>2</v>
      </c>
      <c r="C122" s="9" t="s">
        <v>8</v>
      </c>
      <c r="D122" s="1" t="s">
        <v>10</v>
      </c>
      <c r="E122" s="1" t="s">
        <v>25</v>
      </c>
      <c r="F122" s="5">
        <v>9726192</v>
      </c>
      <c r="G122" s="6">
        <v>626859</v>
      </c>
    </row>
    <row r="123" spans="1:7" x14ac:dyDescent="0.3">
      <c r="A123" s="1">
        <v>2020</v>
      </c>
      <c r="B123" s="11">
        <v>1</v>
      </c>
      <c r="C123" s="9" t="s">
        <v>6</v>
      </c>
      <c r="D123" s="1" t="s">
        <v>10</v>
      </c>
      <c r="E123" s="1" t="s">
        <v>15</v>
      </c>
      <c r="F123" s="5">
        <v>7012511</v>
      </c>
      <c r="G123" s="6">
        <v>74401</v>
      </c>
    </row>
    <row r="124" spans="1:7" x14ac:dyDescent="0.3">
      <c r="A124" s="1">
        <v>2020</v>
      </c>
      <c r="B124" s="11">
        <v>3</v>
      </c>
      <c r="C124" s="9" t="s">
        <v>7</v>
      </c>
      <c r="D124" s="1" t="s">
        <v>14</v>
      </c>
      <c r="E124" s="1" t="s">
        <v>16</v>
      </c>
      <c r="F124" s="6">
        <v>4916999</v>
      </c>
      <c r="G124" s="6">
        <v>322504</v>
      </c>
    </row>
    <row r="125" spans="1:7" x14ac:dyDescent="0.3">
      <c r="A125" s="1">
        <v>2020</v>
      </c>
      <c r="B125" s="11">
        <v>3</v>
      </c>
      <c r="C125" s="9" t="s">
        <v>7</v>
      </c>
      <c r="D125" s="1" t="s">
        <v>12</v>
      </c>
      <c r="E125" s="1" t="s">
        <v>24</v>
      </c>
      <c r="F125" s="6">
        <v>2709653</v>
      </c>
      <c r="G125" s="5">
        <v>660483</v>
      </c>
    </row>
    <row r="126" spans="1:7" x14ac:dyDescent="0.3">
      <c r="A126" s="1">
        <v>2020</v>
      </c>
      <c r="B126" s="11">
        <v>2</v>
      </c>
      <c r="C126" s="9" t="s">
        <v>8</v>
      </c>
      <c r="D126" s="1" t="s">
        <v>12</v>
      </c>
      <c r="E126" s="1" t="s">
        <v>24</v>
      </c>
      <c r="F126" s="6">
        <v>5790596</v>
      </c>
      <c r="G126" s="5">
        <v>343017</v>
      </c>
    </row>
    <row r="127" spans="1:7" x14ac:dyDescent="0.3">
      <c r="A127" s="1">
        <v>2020</v>
      </c>
      <c r="B127" s="11">
        <v>1</v>
      </c>
      <c r="C127" s="9" t="s">
        <v>6</v>
      </c>
      <c r="D127" s="1" t="s">
        <v>12</v>
      </c>
      <c r="E127" s="1" t="s">
        <v>24</v>
      </c>
      <c r="F127" s="6">
        <v>3393768</v>
      </c>
      <c r="G127" s="5">
        <v>111426</v>
      </c>
    </row>
    <row r="128" spans="1:7" x14ac:dyDescent="0.3">
      <c r="A128" s="1">
        <v>2020</v>
      </c>
      <c r="B128" s="11">
        <v>2</v>
      </c>
      <c r="C128" s="9" t="s">
        <v>9</v>
      </c>
      <c r="D128" s="1" t="s">
        <v>10</v>
      </c>
      <c r="E128" s="1" t="s">
        <v>25</v>
      </c>
      <c r="F128" s="6">
        <v>566975</v>
      </c>
      <c r="G128" s="5">
        <v>72321</v>
      </c>
    </row>
    <row r="129" spans="1:7" x14ac:dyDescent="0.3">
      <c r="A129" s="1">
        <v>2020</v>
      </c>
      <c r="B129" s="11">
        <v>2</v>
      </c>
      <c r="C129" s="9" t="s">
        <v>8</v>
      </c>
      <c r="D129" s="1" t="s">
        <v>14</v>
      </c>
      <c r="E129" s="1" t="s">
        <v>16</v>
      </c>
      <c r="F129" s="6">
        <v>4699824</v>
      </c>
      <c r="G129" s="6">
        <v>443372</v>
      </c>
    </row>
    <row r="130" spans="1:7" x14ac:dyDescent="0.3">
      <c r="A130" s="1">
        <v>2020</v>
      </c>
      <c r="B130" s="11">
        <v>4</v>
      </c>
      <c r="C130" s="9" t="s">
        <v>7</v>
      </c>
      <c r="D130" s="1" t="s">
        <v>10</v>
      </c>
      <c r="E130" s="1" t="s">
        <v>25</v>
      </c>
      <c r="F130" s="6">
        <v>4570911</v>
      </c>
      <c r="G130" s="6">
        <v>614411</v>
      </c>
    </row>
    <row r="131" spans="1:7" x14ac:dyDescent="0.3">
      <c r="A131" s="1">
        <v>2020</v>
      </c>
      <c r="B131" s="11">
        <v>2</v>
      </c>
      <c r="C131" s="9" t="s">
        <v>8</v>
      </c>
      <c r="D131" s="1" t="s">
        <v>14</v>
      </c>
      <c r="E131" s="1" t="s">
        <v>26</v>
      </c>
      <c r="F131" s="6">
        <v>5689138</v>
      </c>
      <c r="G131" s="6">
        <v>150065</v>
      </c>
    </row>
    <row r="132" spans="1:7" x14ac:dyDescent="0.3">
      <c r="A132" s="1">
        <v>2020</v>
      </c>
      <c r="B132" s="11">
        <v>2</v>
      </c>
      <c r="C132" s="9" t="s">
        <v>7</v>
      </c>
      <c r="D132" s="1" t="s">
        <v>14</v>
      </c>
      <c r="E132" s="1" t="s">
        <v>27</v>
      </c>
      <c r="F132" s="6">
        <v>4306637</v>
      </c>
      <c r="G132" s="6">
        <v>379491</v>
      </c>
    </row>
    <row r="133" spans="1:7" x14ac:dyDescent="0.3">
      <c r="A133" s="1">
        <v>2020</v>
      </c>
      <c r="B133" s="10">
        <v>4</v>
      </c>
      <c r="C133" s="9" t="s">
        <v>9</v>
      </c>
      <c r="D133" s="1" t="s">
        <v>14</v>
      </c>
      <c r="E133" s="1" t="s">
        <v>26</v>
      </c>
      <c r="F133" s="6">
        <v>6620673</v>
      </c>
      <c r="G133" s="6">
        <v>220949</v>
      </c>
    </row>
    <row r="134" spans="1:7" x14ac:dyDescent="0.3">
      <c r="A134" s="1">
        <v>2020</v>
      </c>
      <c r="B134" s="10">
        <v>2</v>
      </c>
      <c r="C134" s="9" t="s">
        <v>8</v>
      </c>
      <c r="D134" s="1" t="s">
        <v>11</v>
      </c>
      <c r="E134" s="1" t="s">
        <v>13</v>
      </c>
      <c r="F134" s="6">
        <v>8775405</v>
      </c>
      <c r="G134" s="6">
        <v>60932</v>
      </c>
    </row>
    <row r="135" spans="1:7" x14ac:dyDescent="0.3">
      <c r="A135" s="1">
        <v>2020</v>
      </c>
      <c r="B135" s="10">
        <v>3</v>
      </c>
      <c r="C135" s="9" t="s">
        <v>6</v>
      </c>
      <c r="D135" s="1" t="s">
        <v>14</v>
      </c>
      <c r="E135" s="1" t="s">
        <v>16</v>
      </c>
      <c r="F135" s="5">
        <v>9946989</v>
      </c>
      <c r="G135" s="6">
        <v>564009</v>
      </c>
    </row>
    <row r="136" spans="1:7" x14ac:dyDescent="0.3">
      <c r="A136" s="1">
        <v>2020</v>
      </c>
      <c r="B136" s="10">
        <v>1</v>
      </c>
      <c r="C136" s="9" t="s">
        <v>8</v>
      </c>
      <c r="D136" s="1" t="s">
        <v>14</v>
      </c>
      <c r="E136" s="1" t="s">
        <v>27</v>
      </c>
      <c r="F136" s="5">
        <v>9525237</v>
      </c>
      <c r="G136" s="6">
        <v>609289</v>
      </c>
    </row>
    <row r="137" spans="1:7" x14ac:dyDescent="0.3">
      <c r="A137" s="1">
        <v>2020</v>
      </c>
      <c r="B137" s="10">
        <v>2</v>
      </c>
      <c r="C137" s="9" t="s">
        <v>9</v>
      </c>
      <c r="D137" s="1" t="s">
        <v>11</v>
      </c>
      <c r="E137" s="1" t="s">
        <v>13</v>
      </c>
      <c r="F137" s="5">
        <v>6410906</v>
      </c>
      <c r="G137" s="5">
        <v>430278</v>
      </c>
    </row>
    <row r="138" spans="1:7" x14ac:dyDescent="0.3">
      <c r="A138" s="1">
        <v>2020</v>
      </c>
      <c r="B138" s="10">
        <v>3</v>
      </c>
      <c r="C138" s="9" t="s">
        <v>9</v>
      </c>
      <c r="D138" s="1" t="s">
        <v>12</v>
      </c>
      <c r="E138" s="1" t="s">
        <v>24</v>
      </c>
      <c r="F138" s="5">
        <v>2724869</v>
      </c>
      <c r="G138" s="5">
        <v>93744</v>
      </c>
    </row>
    <row r="139" spans="1:7" x14ac:dyDescent="0.3">
      <c r="A139" s="1">
        <v>2020</v>
      </c>
      <c r="B139" s="10">
        <v>2</v>
      </c>
      <c r="C139" s="9" t="s">
        <v>8</v>
      </c>
      <c r="D139" s="1" t="s">
        <v>10</v>
      </c>
      <c r="E139" s="1" t="s">
        <v>15</v>
      </c>
      <c r="F139" s="5">
        <v>1871463</v>
      </c>
      <c r="G139" s="5">
        <v>489893</v>
      </c>
    </row>
    <row r="140" spans="1:7" x14ac:dyDescent="0.3">
      <c r="A140" s="1">
        <v>2020</v>
      </c>
      <c r="B140" s="10">
        <v>2</v>
      </c>
      <c r="C140" s="9" t="s">
        <v>8</v>
      </c>
      <c r="D140" s="1" t="s">
        <v>12</v>
      </c>
      <c r="E140" s="1" t="s">
        <v>24</v>
      </c>
      <c r="F140" s="6">
        <v>9008121</v>
      </c>
      <c r="G140" s="5">
        <v>19532</v>
      </c>
    </row>
    <row r="141" spans="1:7" x14ac:dyDescent="0.3">
      <c r="A141" s="1">
        <v>2020</v>
      </c>
      <c r="B141" s="10">
        <v>1</v>
      </c>
      <c r="C141" s="9" t="s">
        <v>9</v>
      </c>
      <c r="D141" s="1" t="s">
        <v>10</v>
      </c>
      <c r="E141" s="1" t="s">
        <v>15</v>
      </c>
      <c r="F141" s="6">
        <v>3648861</v>
      </c>
      <c r="G141" s="6">
        <v>455803</v>
      </c>
    </row>
    <row r="142" spans="1:7" x14ac:dyDescent="0.3">
      <c r="A142" s="1">
        <v>2020</v>
      </c>
      <c r="B142" s="11">
        <v>4</v>
      </c>
      <c r="C142" s="9" t="s">
        <v>9</v>
      </c>
      <c r="D142" s="1" t="s">
        <v>11</v>
      </c>
      <c r="E142" s="1" t="s">
        <v>13</v>
      </c>
      <c r="F142" s="6">
        <v>1006544</v>
      </c>
      <c r="G142" s="6">
        <v>114543</v>
      </c>
    </row>
    <row r="143" spans="1:7" x14ac:dyDescent="0.3">
      <c r="A143" s="1">
        <v>2020</v>
      </c>
      <c r="B143" s="11">
        <v>1</v>
      </c>
      <c r="C143" s="9" t="s">
        <v>7</v>
      </c>
      <c r="D143" s="1" t="s">
        <v>12</v>
      </c>
      <c r="E143" s="1" t="s">
        <v>24</v>
      </c>
      <c r="F143" s="6">
        <v>5677862</v>
      </c>
      <c r="G143" s="6">
        <v>446561</v>
      </c>
    </row>
    <row r="144" spans="1:7" x14ac:dyDescent="0.3">
      <c r="A144" s="1">
        <v>2020</v>
      </c>
      <c r="B144" s="11">
        <v>2</v>
      </c>
      <c r="C144" s="9" t="s">
        <v>7</v>
      </c>
      <c r="D144" s="1" t="s">
        <v>14</v>
      </c>
      <c r="E144" s="1" t="s">
        <v>27</v>
      </c>
      <c r="F144" s="6">
        <v>6919103</v>
      </c>
      <c r="G144" s="6">
        <v>520781</v>
      </c>
    </row>
    <row r="145" spans="1:7" x14ac:dyDescent="0.3">
      <c r="A145" s="1">
        <v>2020</v>
      </c>
      <c r="B145" s="11">
        <v>4</v>
      </c>
      <c r="C145" s="9" t="s">
        <v>6</v>
      </c>
      <c r="D145" s="1" t="s">
        <v>10</v>
      </c>
      <c r="E145" s="1" t="s">
        <v>15</v>
      </c>
      <c r="F145" s="6">
        <v>9175722</v>
      </c>
      <c r="G145" s="6">
        <v>196841</v>
      </c>
    </row>
    <row r="146" spans="1:7" x14ac:dyDescent="0.3">
      <c r="A146" s="1">
        <v>2020</v>
      </c>
      <c r="B146" s="11">
        <v>4</v>
      </c>
      <c r="C146" s="9" t="s">
        <v>7</v>
      </c>
      <c r="D146" s="1" t="s">
        <v>11</v>
      </c>
      <c r="E146" s="1" t="s">
        <v>13</v>
      </c>
      <c r="F146" s="6">
        <v>9995131</v>
      </c>
      <c r="G146" s="6">
        <v>734974</v>
      </c>
    </row>
    <row r="147" spans="1:7" x14ac:dyDescent="0.3">
      <c r="A147" s="1">
        <v>2020</v>
      </c>
      <c r="B147" s="11">
        <v>2</v>
      </c>
      <c r="C147" s="9" t="s">
        <v>9</v>
      </c>
      <c r="D147" s="1" t="s">
        <v>11</v>
      </c>
      <c r="E147" s="1" t="s">
        <v>13</v>
      </c>
      <c r="F147" s="6">
        <v>903651</v>
      </c>
      <c r="G147" s="6">
        <v>620975</v>
      </c>
    </row>
    <row r="148" spans="1:7" x14ac:dyDescent="0.3">
      <c r="A148" s="1">
        <v>2020</v>
      </c>
      <c r="B148" s="11">
        <v>1</v>
      </c>
      <c r="C148" s="9" t="s">
        <v>9</v>
      </c>
      <c r="D148" s="1" t="s">
        <v>14</v>
      </c>
      <c r="E148" s="1" t="s">
        <v>16</v>
      </c>
      <c r="F148" s="6">
        <v>3743664</v>
      </c>
      <c r="G148" s="5">
        <v>624862</v>
      </c>
    </row>
    <row r="149" spans="1:7" x14ac:dyDescent="0.3">
      <c r="A149" s="1">
        <v>2020</v>
      </c>
      <c r="B149" s="11">
        <v>3</v>
      </c>
      <c r="C149" s="9" t="s">
        <v>7</v>
      </c>
      <c r="D149" s="1" t="s">
        <v>11</v>
      </c>
      <c r="E149" s="1" t="s">
        <v>13</v>
      </c>
      <c r="F149" s="6">
        <v>1081038</v>
      </c>
      <c r="G149" s="5">
        <v>502449</v>
      </c>
    </row>
    <row r="150" spans="1:7" x14ac:dyDescent="0.3">
      <c r="A150" s="1">
        <v>2020</v>
      </c>
      <c r="B150" s="11">
        <v>4</v>
      </c>
      <c r="C150" s="9" t="s">
        <v>6</v>
      </c>
      <c r="D150" s="1" t="s">
        <v>14</v>
      </c>
      <c r="E150" s="1" t="s">
        <v>27</v>
      </c>
      <c r="F150" s="6">
        <v>8910218</v>
      </c>
      <c r="G150" s="5">
        <v>622713</v>
      </c>
    </row>
    <row r="151" spans="1:7" x14ac:dyDescent="0.3">
      <c r="A151" s="1">
        <v>2020</v>
      </c>
      <c r="B151" s="11">
        <v>3</v>
      </c>
      <c r="C151" s="9" t="s">
        <v>9</v>
      </c>
      <c r="D151" s="1" t="s">
        <v>14</v>
      </c>
      <c r="E151" s="1" t="s">
        <v>27</v>
      </c>
      <c r="F151" s="6">
        <v>1439841</v>
      </c>
      <c r="G151" s="5">
        <v>252069</v>
      </c>
    </row>
    <row r="152" spans="1:7" x14ac:dyDescent="0.3">
      <c r="A152" s="1">
        <v>2020</v>
      </c>
      <c r="B152" s="11">
        <v>4</v>
      </c>
      <c r="C152" s="9" t="s">
        <v>6</v>
      </c>
      <c r="D152" s="1" t="s">
        <v>11</v>
      </c>
      <c r="E152" s="1" t="s">
        <v>13</v>
      </c>
      <c r="F152" s="6">
        <v>3938853</v>
      </c>
      <c r="G152" s="6">
        <v>674587</v>
      </c>
    </row>
    <row r="153" spans="1:7" x14ac:dyDescent="0.3">
      <c r="A153" s="1">
        <v>2020</v>
      </c>
      <c r="B153" s="11">
        <v>2</v>
      </c>
      <c r="C153" s="9" t="s">
        <v>7</v>
      </c>
      <c r="D153" s="1" t="s">
        <v>10</v>
      </c>
      <c r="E153" s="1" t="s">
        <v>15</v>
      </c>
      <c r="F153" s="6">
        <v>9567285</v>
      </c>
      <c r="G153" s="6">
        <v>147438</v>
      </c>
    </row>
    <row r="154" spans="1:7" x14ac:dyDescent="0.3">
      <c r="A154" s="1">
        <v>2020</v>
      </c>
      <c r="B154" s="11">
        <v>3</v>
      </c>
      <c r="C154" s="9" t="s">
        <v>7</v>
      </c>
      <c r="D154" s="1" t="s">
        <v>10</v>
      </c>
      <c r="E154" s="1" t="s">
        <v>15</v>
      </c>
      <c r="F154" s="6">
        <v>3060915</v>
      </c>
      <c r="G154" s="6">
        <v>289840</v>
      </c>
    </row>
    <row r="155" spans="1:7" x14ac:dyDescent="0.3">
      <c r="A155" s="1">
        <v>2020</v>
      </c>
      <c r="B155" s="11">
        <v>1</v>
      </c>
      <c r="C155" s="9" t="s">
        <v>9</v>
      </c>
      <c r="D155" s="1" t="s">
        <v>10</v>
      </c>
      <c r="E155" s="1" t="s">
        <v>25</v>
      </c>
      <c r="F155" s="6">
        <v>6485816</v>
      </c>
      <c r="G155" s="6">
        <v>503150</v>
      </c>
    </row>
    <row r="156" spans="1:7" x14ac:dyDescent="0.3">
      <c r="A156" s="1">
        <v>2020</v>
      </c>
      <c r="B156" s="11">
        <v>1</v>
      </c>
      <c r="C156" s="9" t="s">
        <v>6</v>
      </c>
      <c r="D156" s="1" t="s">
        <v>14</v>
      </c>
      <c r="E156" s="1" t="s">
        <v>16</v>
      </c>
      <c r="F156" s="5">
        <v>1498263</v>
      </c>
      <c r="G156" s="6">
        <v>250084</v>
      </c>
    </row>
    <row r="157" spans="1:7" x14ac:dyDescent="0.3">
      <c r="A157" s="1">
        <v>2020</v>
      </c>
      <c r="B157" s="11">
        <v>2</v>
      </c>
      <c r="C157" s="9" t="s">
        <v>9</v>
      </c>
      <c r="D157" s="1" t="s">
        <v>11</v>
      </c>
      <c r="E157" s="1" t="s">
        <v>13</v>
      </c>
      <c r="F157" s="5">
        <v>507661</v>
      </c>
      <c r="G157" s="6">
        <v>69325</v>
      </c>
    </row>
    <row r="158" spans="1:7" x14ac:dyDescent="0.3">
      <c r="A158" s="1">
        <v>2020</v>
      </c>
      <c r="B158" s="11">
        <v>1</v>
      </c>
      <c r="C158" s="9" t="s">
        <v>7</v>
      </c>
      <c r="D158" s="1" t="s">
        <v>10</v>
      </c>
      <c r="E158" s="1" t="s">
        <v>15</v>
      </c>
      <c r="F158" s="5">
        <v>1613262</v>
      </c>
      <c r="G158" s="5">
        <v>347084</v>
      </c>
    </row>
    <row r="159" spans="1:7" x14ac:dyDescent="0.3">
      <c r="A159" s="1">
        <v>2020</v>
      </c>
      <c r="B159" s="11">
        <v>3</v>
      </c>
      <c r="C159" s="9" t="s">
        <v>9</v>
      </c>
      <c r="D159" s="1" t="s">
        <v>12</v>
      </c>
      <c r="E159" s="1" t="s">
        <v>24</v>
      </c>
      <c r="F159" s="5">
        <v>9182288</v>
      </c>
      <c r="G159" s="5">
        <v>658612</v>
      </c>
    </row>
    <row r="160" spans="1:7" x14ac:dyDescent="0.3">
      <c r="A160" s="1">
        <v>2020</v>
      </c>
      <c r="B160" s="10">
        <v>4</v>
      </c>
      <c r="C160" s="9" t="s">
        <v>6</v>
      </c>
      <c r="D160" s="1" t="s">
        <v>14</v>
      </c>
      <c r="E160" s="1" t="s">
        <v>27</v>
      </c>
      <c r="F160" s="5">
        <v>4390974</v>
      </c>
      <c r="G160" s="5">
        <v>558770</v>
      </c>
    </row>
    <row r="161" spans="1:7" x14ac:dyDescent="0.3">
      <c r="A161" s="1">
        <v>2020</v>
      </c>
      <c r="B161" s="10">
        <v>1</v>
      </c>
      <c r="C161" s="9" t="s">
        <v>6</v>
      </c>
      <c r="D161" s="1" t="s">
        <v>10</v>
      </c>
      <c r="E161" s="1" t="s">
        <v>25</v>
      </c>
      <c r="F161" s="6">
        <v>530284</v>
      </c>
      <c r="G161" s="5">
        <v>614827</v>
      </c>
    </row>
    <row r="162" spans="1:7" x14ac:dyDescent="0.3">
      <c r="A162" s="1">
        <v>2020</v>
      </c>
      <c r="B162" s="10">
        <v>4</v>
      </c>
      <c r="C162" s="9" t="s">
        <v>7</v>
      </c>
      <c r="D162" s="1" t="s">
        <v>14</v>
      </c>
      <c r="E162" s="1" t="s">
        <v>16</v>
      </c>
      <c r="F162" s="6">
        <v>5813539</v>
      </c>
      <c r="G162" s="6">
        <v>56067</v>
      </c>
    </row>
    <row r="163" spans="1:7" x14ac:dyDescent="0.3">
      <c r="A163" s="1">
        <v>2020</v>
      </c>
      <c r="B163" s="10">
        <v>4</v>
      </c>
      <c r="C163" s="9" t="s">
        <v>6</v>
      </c>
      <c r="D163" s="1" t="s">
        <v>14</v>
      </c>
      <c r="E163" s="1" t="s">
        <v>26</v>
      </c>
      <c r="F163" s="6">
        <v>6375972</v>
      </c>
      <c r="G163" s="6">
        <v>89501</v>
      </c>
    </row>
    <row r="164" spans="1:7" x14ac:dyDescent="0.3">
      <c r="A164" s="1">
        <v>2020</v>
      </c>
      <c r="B164" s="10">
        <v>4</v>
      </c>
      <c r="C164" s="9" t="s">
        <v>8</v>
      </c>
      <c r="D164" s="1" t="s">
        <v>11</v>
      </c>
      <c r="E164" s="1" t="s">
        <v>13</v>
      </c>
      <c r="F164" s="6">
        <v>5205910</v>
      </c>
      <c r="G164" s="6">
        <v>438937</v>
      </c>
    </row>
    <row r="165" spans="1:7" x14ac:dyDescent="0.3">
      <c r="A165" s="1">
        <v>2020</v>
      </c>
      <c r="B165" s="10">
        <v>2</v>
      </c>
      <c r="C165" s="9" t="s">
        <v>6</v>
      </c>
      <c r="D165" s="1" t="s">
        <v>14</v>
      </c>
      <c r="E165" s="1" t="s">
        <v>16</v>
      </c>
      <c r="F165" s="6">
        <v>3417123</v>
      </c>
      <c r="G165" s="6">
        <v>542035</v>
      </c>
    </row>
    <row r="166" spans="1:7" x14ac:dyDescent="0.3">
      <c r="A166" s="1">
        <v>2020</v>
      </c>
      <c r="B166" s="10">
        <v>4</v>
      </c>
      <c r="C166" s="9" t="s">
        <v>7</v>
      </c>
      <c r="D166" s="1" t="s">
        <v>14</v>
      </c>
      <c r="E166" s="1" t="s">
        <v>27</v>
      </c>
      <c r="F166" s="6">
        <v>8507952</v>
      </c>
      <c r="G166" s="6">
        <v>500094</v>
      </c>
    </row>
    <row r="167" spans="1:7" x14ac:dyDescent="0.3">
      <c r="A167" s="1">
        <v>2020</v>
      </c>
      <c r="B167" s="10">
        <v>4</v>
      </c>
      <c r="C167" s="9" t="s">
        <v>8</v>
      </c>
      <c r="D167" s="1" t="s">
        <v>10</v>
      </c>
      <c r="E167" s="1" t="s">
        <v>25</v>
      </c>
      <c r="F167" s="6">
        <v>1470797</v>
      </c>
      <c r="G167" s="6">
        <v>276250</v>
      </c>
    </row>
    <row r="168" spans="1:7" x14ac:dyDescent="0.3">
      <c r="A168" s="1">
        <v>2020</v>
      </c>
      <c r="B168" s="10">
        <v>3</v>
      </c>
      <c r="C168" s="9" t="s">
        <v>9</v>
      </c>
      <c r="D168" s="1" t="s">
        <v>10</v>
      </c>
      <c r="E168" s="1" t="s">
        <v>25</v>
      </c>
      <c r="F168" s="5">
        <v>7874536</v>
      </c>
      <c r="G168" s="6">
        <v>20648</v>
      </c>
    </row>
    <row r="169" spans="1:7" x14ac:dyDescent="0.3">
      <c r="A169" s="1">
        <v>2020</v>
      </c>
      <c r="B169" s="11">
        <v>1</v>
      </c>
      <c r="C169" s="9" t="s">
        <v>6</v>
      </c>
      <c r="D169" s="1" t="s">
        <v>10</v>
      </c>
      <c r="E169" s="1" t="s">
        <v>25</v>
      </c>
      <c r="F169" s="5">
        <v>176980</v>
      </c>
      <c r="G169" s="6">
        <v>713901</v>
      </c>
    </row>
    <row r="170" spans="1:7" x14ac:dyDescent="0.3">
      <c r="A170" s="1">
        <v>2020</v>
      </c>
      <c r="B170" s="11">
        <v>4</v>
      </c>
      <c r="C170" s="9" t="s">
        <v>9</v>
      </c>
      <c r="D170" s="1" t="s">
        <v>10</v>
      </c>
      <c r="E170" s="1" t="s">
        <v>15</v>
      </c>
      <c r="F170" s="5">
        <v>6864392</v>
      </c>
      <c r="G170" s="5">
        <v>481049</v>
      </c>
    </row>
    <row r="171" spans="1:7" x14ac:dyDescent="0.3">
      <c r="A171" s="1">
        <v>2020</v>
      </c>
      <c r="B171" s="11">
        <v>1</v>
      </c>
      <c r="C171" s="9" t="s">
        <v>7</v>
      </c>
      <c r="D171" s="1" t="s">
        <v>14</v>
      </c>
      <c r="E171" s="1" t="s">
        <v>26</v>
      </c>
      <c r="F171" s="5">
        <v>7263249</v>
      </c>
      <c r="G171" s="5">
        <v>734106</v>
      </c>
    </row>
    <row r="172" spans="1:7" x14ac:dyDescent="0.3">
      <c r="A172" s="1">
        <v>2020</v>
      </c>
      <c r="B172" s="11">
        <v>2</v>
      </c>
      <c r="C172" s="9" t="s">
        <v>9</v>
      </c>
      <c r="D172" s="1" t="s">
        <v>12</v>
      </c>
      <c r="E172" s="1" t="s">
        <v>24</v>
      </c>
      <c r="F172" s="5">
        <v>8141128</v>
      </c>
      <c r="G172" s="5">
        <v>496066</v>
      </c>
    </row>
    <row r="173" spans="1:7" x14ac:dyDescent="0.3">
      <c r="A173" s="1">
        <v>2020</v>
      </c>
      <c r="B173" s="11">
        <v>3</v>
      </c>
      <c r="C173" s="9" t="s">
        <v>7</v>
      </c>
      <c r="D173" s="1" t="s">
        <v>12</v>
      </c>
      <c r="E173" s="1" t="s">
        <v>24</v>
      </c>
      <c r="F173" s="6">
        <v>391771</v>
      </c>
      <c r="G173" s="5">
        <v>434167</v>
      </c>
    </row>
    <row r="174" spans="1:7" x14ac:dyDescent="0.3">
      <c r="A174" s="1">
        <v>2020</v>
      </c>
      <c r="B174" s="11">
        <v>2</v>
      </c>
      <c r="C174" s="9" t="s">
        <v>8</v>
      </c>
      <c r="D174" s="1" t="s">
        <v>10</v>
      </c>
      <c r="E174" s="1" t="s">
        <v>15</v>
      </c>
      <c r="F174" s="6">
        <v>2778070</v>
      </c>
      <c r="G174" s="6">
        <v>486373</v>
      </c>
    </row>
    <row r="175" spans="1:7" x14ac:dyDescent="0.3">
      <c r="A175" s="1">
        <v>2020</v>
      </c>
      <c r="B175" s="10">
        <v>3</v>
      </c>
      <c r="C175" s="9" t="s">
        <v>6</v>
      </c>
      <c r="D175" s="1" t="s">
        <v>14</v>
      </c>
      <c r="E175" s="1" t="s">
        <v>27</v>
      </c>
      <c r="F175" s="6">
        <v>5115319</v>
      </c>
      <c r="G175" s="6">
        <v>387761</v>
      </c>
    </row>
    <row r="176" spans="1:7" x14ac:dyDescent="0.3">
      <c r="A176" s="1">
        <v>2020</v>
      </c>
      <c r="B176" s="10">
        <v>4</v>
      </c>
      <c r="C176" s="9" t="s">
        <v>9</v>
      </c>
      <c r="D176" s="1" t="s">
        <v>10</v>
      </c>
      <c r="E176" s="1" t="s">
        <v>25</v>
      </c>
      <c r="F176" s="6">
        <v>2147484</v>
      </c>
      <c r="G176" s="6">
        <v>423366</v>
      </c>
    </row>
    <row r="177" spans="1:7" x14ac:dyDescent="0.3">
      <c r="A177" s="1">
        <v>2020</v>
      </c>
      <c r="B177" s="10">
        <v>3</v>
      </c>
      <c r="C177" s="9" t="s">
        <v>8</v>
      </c>
      <c r="D177" s="1" t="s">
        <v>11</v>
      </c>
      <c r="E177" s="1" t="s">
        <v>13</v>
      </c>
      <c r="F177" s="6">
        <v>3344693</v>
      </c>
      <c r="G177" s="6">
        <v>337958</v>
      </c>
    </row>
    <row r="178" spans="1:7" x14ac:dyDescent="0.3">
      <c r="A178" s="1">
        <v>2020</v>
      </c>
      <c r="B178" s="10">
        <v>1</v>
      </c>
      <c r="C178" s="9" t="s">
        <v>7</v>
      </c>
      <c r="D178" s="1" t="s">
        <v>12</v>
      </c>
      <c r="E178" s="1" t="s">
        <v>24</v>
      </c>
      <c r="F178" s="6">
        <v>6215736</v>
      </c>
      <c r="G178" s="6">
        <v>37384</v>
      </c>
    </row>
    <row r="179" spans="1:7" x14ac:dyDescent="0.3">
      <c r="A179" s="1">
        <v>2020</v>
      </c>
      <c r="B179" s="10">
        <v>3</v>
      </c>
      <c r="C179" s="9" t="s">
        <v>7</v>
      </c>
      <c r="D179" s="1" t="s">
        <v>14</v>
      </c>
      <c r="E179" s="1" t="s">
        <v>16</v>
      </c>
      <c r="F179" s="6">
        <v>3023621</v>
      </c>
      <c r="G179" s="6">
        <v>368067</v>
      </c>
    </row>
    <row r="180" spans="1:7" x14ac:dyDescent="0.3">
      <c r="A180" s="1">
        <v>2020</v>
      </c>
      <c r="B180" s="10">
        <v>3</v>
      </c>
      <c r="C180" s="9" t="s">
        <v>9</v>
      </c>
      <c r="D180" s="1" t="s">
        <v>14</v>
      </c>
      <c r="E180" s="1" t="s">
        <v>26</v>
      </c>
      <c r="F180" s="6">
        <v>7779978</v>
      </c>
      <c r="G180" s="6">
        <v>551658</v>
      </c>
    </row>
    <row r="181" spans="1:7" x14ac:dyDescent="0.3">
      <c r="A181" s="1">
        <v>2020</v>
      </c>
      <c r="B181" s="10">
        <v>1</v>
      </c>
      <c r="C181" s="9" t="s">
        <v>9</v>
      </c>
      <c r="D181" s="1" t="s">
        <v>11</v>
      </c>
      <c r="E181" s="1" t="s">
        <v>13</v>
      </c>
      <c r="F181" s="6">
        <v>2754143</v>
      </c>
      <c r="G181" s="6">
        <v>569630</v>
      </c>
    </row>
    <row r="182" spans="1:7" x14ac:dyDescent="0.3">
      <c r="A182" s="1">
        <v>2020</v>
      </c>
      <c r="B182" s="10">
        <v>4</v>
      </c>
      <c r="C182" s="9" t="s">
        <v>7</v>
      </c>
      <c r="D182" s="1" t="s">
        <v>14</v>
      </c>
      <c r="E182" s="1" t="s">
        <v>16</v>
      </c>
      <c r="F182" s="6">
        <v>9954127</v>
      </c>
      <c r="G182" s="5">
        <v>740454</v>
      </c>
    </row>
    <row r="183" spans="1:7" x14ac:dyDescent="0.3">
      <c r="A183" s="1">
        <v>2020</v>
      </c>
      <c r="B183" s="10">
        <v>4</v>
      </c>
      <c r="C183" s="9" t="s">
        <v>8</v>
      </c>
      <c r="D183" s="1" t="s">
        <v>14</v>
      </c>
      <c r="E183" s="1" t="s">
        <v>16</v>
      </c>
      <c r="F183" s="6">
        <v>9919433</v>
      </c>
      <c r="G183" s="5">
        <v>75426</v>
      </c>
    </row>
    <row r="184" spans="1:7" x14ac:dyDescent="0.3">
      <c r="A184" s="1">
        <v>2020</v>
      </c>
      <c r="B184" s="11">
        <v>3</v>
      </c>
      <c r="C184" s="9" t="s">
        <v>6</v>
      </c>
      <c r="D184" s="1" t="s">
        <v>11</v>
      </c>
      <c r="E184" s="1" t="s">
        <v>13</v>
      </c>
      <c r="F184" s="6">
        <v>7873759</v>
      </c>
      <c r="G184" s="5">
        <v>297513</v>
      </c>
    </row>
    <row r="185" spans="1:7" x14ac:dyDescent="0.3">
      <c r="A185" s="1">
        <v>2020</v>
      </c>
      <c r="B185" s="11">
        <v>1</v>
      </c>
      <c r="C185" s="9" t="s">
        <v>9</v>
      </c>
      <c r="D185" s="1" t="s">
        <v>10</v>
      </c>
      <c r="E185" s="1" t="s">
        <v>25</v>
      </c>
      <c r="F185" s="6">
        <v>3415696</v>
      </c>
      <c r="G185" s="5">
        <v>499834</v>
      </c>
    </row>
    <row r="186" spans="1:7" x14ac:dyDescent="0.3">
      <c r="A186" s="1">
        <v>2020</v>
      </c>
      <c r="B186" s="11">
        <v>4</v>
      </c>
      <c r="C186" s="9" t="s">
        <v>8</v>
      </c>
      <c r="D186" s="1" t="s">
        <v>10</v>
      </c>
      <c r="E186" s="1" t="s">
        <v>15</v>
      </c>
      <c r="F186" s="6">
        <v>1870517</v>
      </c>
      <c r="G186" s="6">
        <v>563062</v>
      </c>
    </row>
    <row r="187" spans="1:7" x14ac:dyDescent="0.3">
      <c r="A187" s="1">
        <v>2020</v>
      </c>
      <c r="B187" s="11">
        <v>4</v>
      </c>
      <c r="C187" s="9" t="s">
        <v>6</v>
      </c>
      <c r="D187" s="1" t="s">
        <v>10</v>
      </c>
      <c r="E187" s="1" t="s">
        <v>15</v>
      </c>
      <c r="F187" s="5">
        <v>418381</v>
      </c>
      <c r="G187" s="6">
        <v>217543</v>
      </c>
    </row>
    <row r="188" spans="1:7" x14ac:dyDescent="0.3">
      <c r="A188" s="1">
        <v>2020</v>
      </c>
      <c r="B188" s="11">
        <v>2</v>
      </c>
      <c r="C188" s="9" t="s">
        <v>7</v>
      </c>
      <c r="D188" s="1" t="s">
        <v>14</v>
      </c>
      <c r="E188" s="1" t="s">
        <v>16</v>
      </c>
      <c r="F188" s="5">
        <v>2968636</v>
      </c>
      <c r="G188" s="6">
        <v>537058</v>
      </c>
    </row>
    <row r="189" spans="1:7" x14ac:dyDescent="0.3">
      <c r="A189" s="1">
        <v>2020</v>
      </c>
      <c r="B189" s="11">
        <v>3</v>
      </c>
      <c r="C189" s="9" t="s">
        <v>7</v>
      </c>
      <c r="D189" s="1" t="s">
        <v>12</v>
      </c>
      <c r="E189" s="1" t="s">
        <v>24</v>
      </c>
      <c r="F189" s="5">
        <v>1971565</v>
      </c>
      <c r="G189" s="6">
        <v>126386</v>
      </c>
    </row>
    <row r="190" spans="1:7" x14ac:dyDescent="0.3">
      <c r="A190" s="1">
        <v>2020</v>
      </c>
      <c r="B190" s="11">
        <v>3</v>
      </c>
      <c r="C190" s="9" t="s">
        <v>8</v>
      </c>
      <c r="D190" s="1" t="s">
        <v>14</v>
      </c>
      <c r="E190" s="1" t="s">
        <v>26</v>
      </c>
      <c r="F190" s="5">
        <v>205343</v>
      </c>
      <c r="G190" s="6">
        <v>207276</v>
      </c>
    </row>
    <row r="191" spans="1:7" x14ac:dyDescent="0.3">
      <c r="A191" s="1">
        <v>2020</v>
      </c>
      <c r="B191" s="11">
        <v>3</v>
      </c>
      <c r="C191" s="9" t="s">
        <v>7</v>
      </c>
      <c r="D191" s="1" t="s">
        <v>14</v>
      </c>
      <c r="E191" s="1" t="s">
        <v>27</v>
      </c>
      <c r="F191" s="5">
        <v>6959250</v>
      </c>
      <c r="G191" s="6">
        <v>749855</v>
      </c>
    </row>
    <row r="192" spans="1:7" x14ac:dyDescent="0.3">
      <c r="A192" s="1">
        <v>2020</v>
      </c>
      <c r="B192" s="10">
        <v>1</v>
      </c>
      <c r="C192" s="9" t="s">
        <v>8</v>
      </c>
      <c r="D192" s="1" t="s">
        <v>14</v>
      </c>
      <c r="E192" s="1" t="s">
        <v>16</v>
      </c>
      <c r="F192" s="6">
        <v>9522702</v>
      </c>
      <c r="G192" s="5">
        <v>175992</v>
      </c>
    </row>
    <row r="193" spans="1:7" x14ac:dyDescent="0.3">
      <c r="A193" s="1">
        <v>2020</v>
      </c>
      <c r="B193" s="10">
        <v>4</v>
      </c>
      <c r="C193" s="9" t="s">
        <v>8</v>
      </c>
      <c r="D193" s="1" t="s">
        <v>12</v>
      </c>
      <c r="E193" s="1" t="s">
        <v>24</v>
      </c>
      <c r="F193" s="6">
        <v>801212</v>
      </c>
      <c r="G193" s="5">
        <v>439903</v>
      </c>
    </row>
    <row r="194" spans="1:7" x14ac:dyDescent="0.3">
      <c r="A194" s="1">
        <v>2020</v>
      </c>
      <c r="B194" s="10">
        <v>4</v>
      </c>
      <c r="C194" s="9" t="s">
        <v>7</v>
      </c>
      <c r="D194" s="1" t="s">
        <v>10</v>
      </c>
      <c r="E194" s="1" t="s">
        <v>25</v>
      </c>
      <c r="F194" s="6">
        <v>420303</v>
      </c>
      <c r="G194" s="5">
        <v>152863</v>
      </c>
    </row>
    <row r="195" spans="1:7" x14ac:dyDescent="0.3">
      <c r="A195" s="1">
        <v>2020</v>
      </c>
      <c r="B195" s="10">
        <v>2</v>
      </c>
      <c r="C195" s="9" t="s">
        <v>6</v>
      </c>
      <c r="D195" s="1" t="s">
        <v>14</v>
      </c>
      <c r="E195" s="1" t="s">
        <v>27</v>
      </c>
      <c r="F195" s="6">
        <v>9920551</v>
      </c>
      <c r="G195" s="5">
        <v>279338</v>
      </c>
    </row>
    <row r="196" spans="1:7" x14ac:dyDescent="0.3">
      <c r="A196" s="1">
        <v>2020</v>
      </c>
      <c r="B196" s="10">
        <v>3</v>
      </c>
      <c r="C196" s="9" t="s">
        <v>9</v>
      </c>
      <c r="D196" s="1" t="s">
        <v>10</v>
      </c>
      <c r="E196" s="1" t="s">
        <v>15</v>
      </c>
      <c r="F196" s="6">
        <v>7493816</v>
      </c>
      <c r="G196" s="6">
        <v>78241</v>
      </c>
    </row>
    <row r="197" spans="1:7" x14ac:dyDescent="0.3">
      <c r="A197" s="1">
        <v>2020</v>
      </c>
      <c r="B197" s="10">
        <v>2</v>
      </c>
      <c r="C197" s="9" t="s">
        <v>7</v>
      </c>
      <c r="D197" s="1" t="s">
        <v>14</v>
      </c>
      <c r="E197" s="1" t="s">
        <v>26</v>
      </c>
      <c r="F197" s="5">
        <v>8727289</v>
      </c>
      <c r="G197" s="6">
        <v>126481</v>
      </c>
    </row>
    <row r="198" spans="1:7" x14ac:dyDescent="0.3">
      <c r="A198" s="1">
        <v>2020</v>
      </c>
      <c r="B198" s="10">
        <v>3</v>
      </c>
      <c r="C198" s="9" t="s">
        <v>6</v>
      </c>
      <c r="D198" s="1" t="s">
        <v>11</v>
      </c>
      <c r="E198" s="1" t="s">
        <v>13</v>
      </c>
      <c r="F198" s="5">
        <v>1068734</v>
      </c>
      <c r="G198" s="6">
        <v>494573</v>
      </c>
    </row>
    <row r="199" spans="1:7" x14ac:dyDescent="0.3">
      <c r="A199" s="1">
        <v>2020</v>
      </c>
      <c r="B199" s="10">
        <v>3</v>
      </c>
      <c r="C199" s="9" t="s">
        <v>7</v>
      </c>
      <c r="D199" s="1" t="s">
        <v>12</v>
      </c>
      <c r="E199" s="1" t="s">
        <v>24</v>
      </c>
      <c r="F199" s="5">
        <v>9546733</v>
      </c>
      <c r="G199" s="6">
        <v>543026</v>
      </c>
    </row>
    <row r="200" spans="1:7" x14ac:dyDescent="0.3">
      <c r="A200" s="1">
        <v>2020</v>
      </c>
      <c r="B200" s="10">
        <v>2</v>
      </c>
      <c r="C200" s="9" t="s">
        <v>7</v>
      </c>
      <c r="D200" s="1" t="s">
        <v>10</v>
      </c>
      <c r="E200" s="1" t="s">
        <v>25</v>
      </c>
      <c r="F200" s="5">
        <v>384544</v>
      </c>
      <c r="G200" s="6">
        <v>41305</v>
      </c>
    </row>
    <row r="201" spans="1:7" x14ac:dyDescent="0.3">
      <c r="A201" s="1">
        <v>2020</v>
      </c>
      <c r="B201" s="11">
        <v>3</v>
      </c>
      <c r="C201" s="9" t="s">
        <v>8</v>
      </c>
      <c r="D201" s="1" t="s">
        <v>14</v>
      </c>
      <c r="E201" s="1" t="s">
        <v>26</v>
      </c>
      <c r="F201" s="5">
        <v>1444019</v>
      </c>
      <c r="G201" s="6">
        <v>587985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SUM SUM IFS</vt:lpstr>
      <vt:lpstr>Pie Chart</vt:lpstr>
      <vt:lpstr>Bar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2021-09-23T04:51:46Z</dcterms:created>
  <dcterms:modified xsi:type="dcterms:W3CDTF">2024-03-17T07:24:17Z</dcterms:modified>
</cp:coreProperties>
</file>