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Kareem\Desktop\"/>
    </mc:Choice>
  </mc:AlternateContent>
  <xr:revisionPtr revIDLastSave="0" documentId="8_{4B0E6891-1F1E-4955-B5FC-48D80D67D0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Statistics" sheetId="2" r:id="rId2"/>
    <sheet name="Sheet2" sheetId="4" r:id="rId3"/>
    <sheet name="Prediction" sheetId="3" r:id="rId4"/>
  </sheets>
  <externalReferences>
    <externalReference r:id="rId5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" l="1"/>
  <c r="X4" i="3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B1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4" i="2" s="1"/>
  <c r="B18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C22" i="4"/>
  <c r="C23" i="4"/>
  <c r="B15" i="2" l="1"/>
  <c r="D23" i="4"/>
  <c r="E23" i="4"/>
  <c r="D22" i="4"/>
  <c r="E22" i="4"/>
</calcChain>
</file>

<file path=xl/sharedStrings.xml><?xml version="1.0" encoding="utf-8"?>
<sst xmlns="http://schemas.openxmlformats.org/spreadsheetml/2006/main" count="694" uniqueCount="418">
  <si>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</si>
  <si>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</si>
  <si>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</si>
  <si>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</si>
  <si>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</si>
  <si>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</si>
  <si>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</si>
  <si>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</si>
  <si>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</si>
  <si>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</si>
  <si>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</si>
  <si>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</si>
  <si>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</si>
  <si>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</si>
  <si>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</si>
  <si>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</si>
  <si>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</si>
  <si>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</si>
  <si>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</si>
  <si>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</si>
  <si>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</si>
  <si>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</si>
  <si>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</si>
  <si>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</si>
  <si>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</si>
  <si>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</si>
  <si>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</si>
  <si>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</si>
  <si>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</si>
  <si>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</si>
  <si>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</si>
  <si>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</si>
  <si>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</si>
  <si>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</si>
  <si>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</si>
  <si>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</si>
  <si>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</si>
  <si>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</si>
  <si>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</si>
  <si>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</si>
  <si>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</si>
  <si>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</si>
  <si>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</si>
  <si>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</si>
  <si>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</si>
  <si>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</si>
  <si>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</si>
  <si>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</si>
  <si>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</si>
  <si>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</si>
  <si>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</si>
  <si>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</si>
  <si>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</si>
  <si>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</si>
  <si>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</si>
  <si>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</si>
  <si>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</si>
  <si>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</si>
  <si>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</si>
  <si>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</si>
  <si>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</si>
  <si>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</si>
  <si>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</si>
  <si>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</si>
  <si>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</si>
  <si>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</si>
  <si>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</si>
  <si>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</si>
  <si>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</si>
  <si>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</si>
  <si>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</si>
  <si>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</si>
  <si>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</si>
  <si>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</si>
  <si>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</si>
  <si>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</si>
  <si>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</si>
  <si>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</si>
  <si>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</si>
  <si>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</si>
  <si>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</si>
  <si>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</si>
  <si>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</si>
  <si>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</si>
  <si>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</si>
  <si>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</si>
  <si>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</si>
  <si>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</si>
  <si>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</si>
  <si>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</si>
  <si>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</si>
  <si>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</si>
  <si>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</si>
  <si>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</si>
  <si>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</si>
  <si>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</si>
  <si>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</si>
  <si>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</si>
  <si>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</si>
  <si>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</si>
  <si>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</si>
  <si>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</si>
  <si>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</si>
  <si>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</si>
  <si>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</si>
  <si>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</si>
  <si>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</si>
  <si>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</si>
  <si>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</si>
  <si>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</si>
  <si>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</si>
  <si>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</si>
  <si>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</si>
  <si>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</si>
  <si>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</si>
  <si>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</si>
  <si>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</si>
  <si>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</si>
  <si>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</si>
  <si>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</si>
  <si>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</si>
  <si>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</si>
  <si>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</si>
  <si>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</si>
  <si>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</si>
  <si>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</si>
  <si>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</si>
  <si>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</si>
  <si>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</si>
  <si>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</si>
  <si>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</si>
  <si>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</si>
  <si>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</si>
  <si>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</si>
  <si>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</si>
  <si>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</si>
  <si>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</si>
  <si>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</si>
  <si>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</si>
  <si>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</si>
  <si>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</si>
  <si>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</si>
  <si>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</si>
  <si>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</si>
  <si>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</si>
  <si>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</si>
  <si>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</si>
  <si>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</si>
  <si>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</si>
  <si>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</si>
  <si>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</si>
  <si>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</si>
  <si>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</si>
  <si>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</si>
  <si>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</si>
  <si>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</si>
  <si>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</si>
  <si>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</si>
  <si>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</si>
  <si>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</si>
  <si>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</si>
  <si>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</si>
  <si>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</si>
  <si>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</si>
  <si>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</si>
  <si>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</si>
  <si>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</si>
  <si>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</si>
  <si>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</si>
  <si>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</si>
  <si>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</si>
  <si>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</si>
  <si>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</si>
  <si>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</si>
  <si>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</si>
  <si>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</si>
  <si>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</si>
  <si>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</si>
  <si>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</si>
  <si>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</si>
  <si>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</si>
  <si>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</si>
  <si>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</si>
  <si>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</si>
  <si>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</si>
  <si>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</si>
  <si>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</si>
  <si>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</si>
  <si>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</si>
  <si>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</si>
  <si>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</si>
  <si>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</si>
  <si>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</si>
  <si>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</si>
  <si>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</si>
  <si>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</si>
  <si>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</si>
  <si>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</si>
  <si>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</si>
  <si>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</si>
  <si>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</si>
  <si>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</si>
  <si>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</si>
  <si>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</si>
  <si>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</si>
  <si>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</si>
  <si>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</si>
  <si>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</si>
  <si>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</si>
  <si>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</si>
  <si>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</si>
  <si>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</si>
  <si>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</si>
  <si>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</si>
  <si>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</si>
  <si>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</si>
  <si>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</si>
  <si>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</si>
  <si>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</si>
  <si>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</si>
  <si>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</si>
  <si>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</si>
  <si>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</si>
  <si>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</si>
  <si>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</si>
  <si>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</si>
  <si>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</si>
  <si>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</si>
  <si>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</si>
  <si>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</si>
  <si>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</si>
  <si>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</si>
  <si>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</si>
  <si>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</si>
  <si>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</si>
  <si>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</si>
  <si>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</si>
  <si>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</si>
  <si>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</si>
  <si>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</si>
  <si>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</si>
  <si>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</si>
  <si>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</si>
  <si>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</si>
  <si>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</si>
  <si>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</si>
  <si>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</si>
  <si>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</si>
  <si>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</si>
  <si>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</si>
  <si>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</si>
  <si>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</si>
  <si>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</si>
  <si>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</si>
  <si>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</si>
  <si>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</si>
  <si>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</si>
  <si>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</si>
  <si>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</si>
  <si>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</si>
  <si>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</si>
  <si>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</si>
  <si>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</si>
  <si>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</si>
  <si>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</si>
  <si>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</si>
  <si>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</si>
  <si>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</si>
  <si>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</si>
  <si>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</si>
  <si>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</si>
  <si>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</si>
  <si>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</si>
  <si>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</si>
  <si>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</si>
  <si>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</si>
  <si>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</si>
  <si>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</si>
  <si>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</si>
  <si>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</si>
  <si>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</si>
  <si>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</si>
  <si>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</si>
  <si>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</si>
  <si>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</si>
  <si>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</si>
  <si>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</si>
  <si>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</si>
  <si>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</si>
  <si>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</si>
  <si>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</si>
  <si>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</si>
  <si>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</si>
  <si>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</si>
  <si>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</si>
  <si>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</si>
  <si>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</si>
  <si>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</si>
  <si>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</si>
  <si>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</si>
  <si>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</si>
  <si>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</si>
  <si>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</si>
  <si>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</si>
  <si>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</si>
  <si>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</si>
  <si>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</si>
  <si>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</si>
  <si>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</si>
  <si>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</si>
  <si>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</si>
  <si>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</si>
  <si>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</si>
  <si>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</si>
  <si>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</si>
  <si>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</si>
  <si>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</si>
  <si>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</si>
  <si>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</si>
  <si>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</si>
  <si>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</si>
  <si>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</si>
  <si>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</si>
  <si>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</si>
  <si>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</si>
  <si>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</si>
  <si>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</si>
  <si>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</si>
  <si>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</si>
  <si>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</si>
  <si>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</si>
  <si>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</si>
  <si>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</si>
  <si>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</si>
  <si>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</si>
  <si>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</si>
  <si>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</si>
  <si>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</si>
  <si>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</si>
  <si>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</si>
  <si>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</si>
  <si>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</si>
  <si>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</si>
  <si>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</si>
  <si>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</si>
  <si>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</si>
  <si>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</si>
  <si>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</si>
  <si>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</si>
  <si>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</si>
  <si>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</si>
  <si>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</si>
  <si>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</si>
  <si>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</si>
  <si>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</si>
  <si>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</si>
  <si>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</si>
  <si>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</si>
  <si>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</si>
  <si>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</si>
  <si>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</si>
  <si>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</si>
  <si>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</si>
  <si>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</si>
  <si>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</si>
  <si>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</si>
  <si>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</si>
  <si>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</si>
  <si>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</si>
  <si>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</si>
  <si>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</si>
  <si>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</si>
  <si>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</si>
  <si>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</si>
  <si>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</si>
  <si>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</si>
  <si>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</si>
  <si>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</si>
  <si>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</si>
  <si>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</si>
  <si>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</si>
  <si>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</si>
  <si>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</si>
  <si>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</si>
  <si>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</si>
  <si>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</si>
  <si>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</si>
  <si>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</si>
  <si>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</si>
  <si>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</si>
  <si>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</si>
  <si>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</si>
  <si>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</si>
  <si>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</si>
  <si>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</si>
  <si>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</si>
  <si>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</si>
  <si>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</si>
  <si>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</si>
  <si>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</si>
  <si>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</si>
  <si>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</si>
  <si>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</si>
  <si>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</si>
  <si>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</si>
  <si>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</si>
  <si>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</si>
  <si>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</si>
  <si>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</si>
  <si>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Eritrea and Bhutan</t>
  </si>
  <si>
    <t>Year</t>
  </si>
  <si>
    <t>% access to electricity</t>
  </si>
  <si>
    <t>FORECASTED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</si>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</sst>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sz val="10"/>
      <color rgb="FFC9D1D9"/>
      <name val="Segoe UI"/>
      <family val="2"/>
    </font>
    <font>
      <sz val="8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Statistics!$B$24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Statistics!$A$25:$A$34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Statistics!$B$25:$B$34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  <a:r>
              <a:rPr lang="en-US" baseline="0"/>
              <a:t> to electricity % , Bhutan vs Eritrea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Bhutan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Statistics!$B$11:$U$11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Statistics!$B$10:$U$10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0F-4C43-B920-9AA6C8DB78A0}"/>
            </c:ext>
          </c:extLst>
        </c:ser>
        <c:ser>
          <c:idx val="3"/>
          <c:order val="3"/>
          <c:tx>
            <c:v>Eritrea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Statistics!$B$11:$U$11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Statistics!$B$9:$U$9</c:f>
              <c:numCache>
                <c:formatCode>General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0F-4C43-B920-9AA6C8DB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04048"/>
        <c:axId val="1158880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Statistics!$A$10</c15:sqref>
                        </c15:formulaRef>
                      </c:ext>
                    </c:extLst>
                    <c:strCache>
                      <c:ptCount val="1"/>
                      <c:pt idx="0">
                        <c:v>BTN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Statistics!$B$9:$U$9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29.2042427062988</c:v>
                      </c:pt>
                      <c:pt idx="1">
                        <c:v>30.301435470581101</c:v>
                      </c:pt>
                      <c:pt idx="2">
                        <c:v>32.200000000000003</c:v>
                      </c:pt>
                      <c:pt idx="3">
                        <c:v>32.469783782958999</c:v>
                      </c:pt>
                      <c:pt idx="4">
                        <c:v>33.538585662841797</c:v>
                      </c:pt>
                      <c:pt idx="5">
                        <c:v>34.5957221984863</c:v>
                      </c:pt>
                      <c:pt idx="6">
                        <c:v>35.643730163574197</c:v>
                      </c:pt>
                      <c:pt idx="7">
                        <c:v>36.688686370849602</c:v>
                      </c:pt>
                      <c:pt idx="8">
                        <c:v>37.736824035644503</c:v>
                      </c:pt>
                      <c:pt idx="9">
                        <c:v>38.794387817382798</c:v>
                      </c:pt>
                      <c:pt idx="10">
                        <c:v>39.867607116699197</c:v>
                      </c:pt>
                      <c:pt idx="11">
                        <c:v>40.962718963622997</c:v>
                      </c:pt>
                      <c:pt idx="12">
                        <c:v>42.084251403808601</c:v>
                      </c:pt>
                      <c:pt idx="13">
                        <c:v>43.229896545410199</c:v>
                      </c:pt>
                      <c:pt idx="14">
                        <c:v>44.395633697509801</c:v>
                      </c:pt>
                      <c:pt idx="15">
                        <c:v>45.577445983886697</c:v>
                      </c:pt>
                      <c:pt idx="16">
                        <c:v>46.771312713622997</c:v>
                      </c:pt>
                      <c:pt idx="17">
                        <c:v>47.973213195800803</c:v>
                      </c:pt>
                      <c:pt idx="18">
                        <c:v>49.1791381835938</c:v>
                      </c:pt>
                      <c:pt idx="19">
                        <c:v>50.385730743408203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Statistics!$B$10:$U$10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31.15</c:v>
                      </c:pt>
                      <c:pt idx="1">
                        <c:v>40.091510772705099</c:v>
                      </c:pt>
                      <c:pt idx="2">
                        <c:v>44.043014526367202</c:v>
                      </c:pt>
                      <c:pt idx="3">
                        <c:v>41.1</c:v>
                      </c:pt>
                      <c:pt idx="4">
                        <c:v>51.916454315185497</c:v>
                      </c:pt>
                      <c:pt idx="5">
                        <c:v>59.8081116441343</c:v>
                      </c:pt>
                      <c:pt idx="6">
                        <c:v>59.746795654296903</c:v>
                      </c:pt>
                      <c:pt idx="7">
                        <c:v>71.8</c:v>
                      </c:pt>
                      <c:pt idx="8">
                        <c:v>67.565086364746094</c:v>
                      </c:pt>
                      <c:pt idx="9">
                        <c:v>71.485244750976605</c:v>
                      </c:pt>
                      <c:pt idx="10">
                        <c:v>73.282910874897794</c:v>
                      </c:pt>
                      <c:pt idx="11">
                        <c:v>81.687995910644503</c:v>
                      </c:pt>
                      <c:pt idx="12">
                        <c:v>91.5</c:v>
                      </c:pt>
                      <c:pt idx="13">
                        <c:v>87.371147155761705</c:v>
                      </c:pt>
                      <c:pt idx="14">
                        <c:v>91.399482727050795</c:v>
                      </c:pt>
                      <c:pt idx="15">
                        <c:v>95.443893432617202</c:v>
                      </c:pt>
                      <c:pt idx="16">
                        <c:v>99.500358581542997</c:v>
                      </c:pt>
                      <c:pt idx="17">
                        <c:v>97.7</c:v>
                      </c:pt>
                      <c:pt idx="18">
                        <c:v>99.968772888183594</c:v>
                      </c:pt>
                      <c:pt idx="19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20F-4C43-B920-9AA6C8DB78A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Statistics!$A$11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Statistics!$B$9:$U$9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29.2042427062988</c:v>
                      </c:pt>
                      <c:pt idx="1">
                        <c:v>30.301435470581101</c:v>
                      </c:pt>
                      <c:pt idx="2">
                        <c:v>32.200000000000003</c:v>
                      </c:pt>
                      <c:pt idx="3">
                        <c:v>32.469783782958999</c:v>
                      </c:pt>
                      <c:pt idx="4">
                        <c:v>33.538585662841797</c:v>
                      </c:pt>
                      <c:pt idx="5">
                        <c:v>34.5957221984863</c:v>
                      </c:pt>
                      <c:pt idx="6">
                        <c:v>35.643730163574197</c:v>
                      </c:pt>
                      <c:pt idx="7">
                        <c:v>36.688686370849602</c:v>
                      </c:pt>
                      <c:pt idx="8">
                        <c:v>37.736824035644503</c:v>
                      </c:pt>
                      <c:pt idx="9">
                        <c:v>38.794387817382798</c:v>
                      </c:pt>
                      <c:pt idx="10">
                        <c:v>39.867607116699197</c:v>
                      </c:pt>
                      <c:pt idx="11">
                        <c:v>40.962718963622997</c:v>
                      </c:pt>
                      <c:pt idx="12">
                        <c:v>42.084251403808601</c:v>
                      </c:pt>
                      <c:pt idx="13">
                        <c:v>43.229896545410199</c:v>
                      </c:pt>
                      <c:pt idx="14">
                        <c:v>44.395633697509801</c:v>
                      </c:pt>
                      <c:pt idx="15">
                        <c:v>45.577445983886697</c:v>
                      </c:pt>
                      <c:pt idx="16">
                        <c:v>46.771312713622997</c:v>
                      </c:pt>
                      <c:pt idx="17">
                        <c:v>47.973213195800803</c:v>
                      </c:pt>
                      <c:pt idx="18">
                        <c:v>49.1791381835938</c:v>
                      </c:pt>
                      <c:pt idx="19">
                        <c:v>50.385730743408203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Statistics!$B$11:$U$11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20F-4C43-B920-9AA6C8DB78A0}"/>
                  </c:ext>
                </c:extLst>
              </c15:ser>
            </c15:filteredScatterSeries>
          </c:ext>
        </c:extLst>
      </c:scatterChart>
      <c:valAx>
        <c:axId val="11589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0336"/>
        <c:crosses val="autoZero"/>
        <c:crossBetween val="midCat"/>
      </c:valAx>
      <c:valAx>
        <c:axId val="11588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access to electricity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00428750753983E-2"/>
          <c:y val="5.019054436377271E-2"/>
          <c:w val="0.94208010955152344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Sheet2!$B$2:$B$23</c:f>
              <c:numCache>
                <c:formatCode>General</c:formatCode>
                <c:ptCount val="22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3-465C-8640-8C172626A97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Sheet2!$C$2:$C$23</c:f>
              <c:numCache>
                <c:formatCode>General</c:formatCode>
                <c:ptCount val="22"/>
                <c:pt idx="19">
                  <c:v>11.0647974014282</c:v>
                </c:pt>
                <c:pt idx="20">
                  <c:v>11.819384551252552</c:v>
                </c:pt>
                <c:pt idx="21">
                  <c:v>12.630254442448987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3-465C-8640-8C172626A97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Sheet2!$D$2:$D$23</c:f>
              <c:numCache>
                <c:formatCode>General</c:formatCode>
                <c:ptCount val="22"/>
                <c:pt idx="19" formatCode="0.00">
                  <c:v>11.0647974014282</c:v>
                </c:pt>
                <c:pt idx="20" formatCode="0.00">
                  <c:v>10.528171658600408</c:v>
                </c:pt>
                <c:pt idx="21" formatCode="0.00">
                  <c:v>11.187211527568946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3-465C-8640-8C172626A97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Sheet2!$E$2:$E$23</c:f>
              <c:numCache>
                <c:formatCode>General</c:formatCode>
                <c:ptCount val="22"/>
                <c:pt idx="19" formatCode="0.00">
                  <c:v>11.0647974014282</c:v>
                </c:pt>
                <c:pt idx="20" formatCode="0.00">
                  <c:v>13.110597443904696</c:v>
                </c:pt>
                <c:pt idx="21" formatCode="0.00">
                  <c:v>14.073297357329027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3-465C-8640-8C172626A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15744"/>
        <c:axId val="619518240"/>
      </c:lineChart>
      <c:catAx>
        <c:axId val="619515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18240"/>
        <c:crosses val="autoZero"/>
        <c:auto val="1"/>
        <c:lblAlgn val="ctr"/>
        <c:lblOffset val="100"/>
        <c:noMultiLvlLbl val="0"/>
      </c:catAx>
      <c:valAx>
        <c:axId val="6195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23</xdr:row>
      <xdr:rowOff>49530</xdr:rowOff>
    </xdr:from>
    <xdr:to>
      <xdr:col>10</xdr:col>
      <xdr:colOff>228600</xdr:colOff>
      <xdr:row>38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22860</xdr:rowOff>
    </xdr:from>
    <xdr:to>
      <xdr:col>14</xdr:col>
      <xdr:colOff>304800</xdr:colOff>
      <xdr:row>18</xdr:row>
      <xdr:rowOff>388620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92D64-E280-8B12-7DEC-8C7088C0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144780</xdr:rowOff>
    </xdr:from>
    <xdr:to>
      <xdr:col>17</xdr:col>
      <xdr:colOff>512445</xdr:colOff>
      <xdr:row>22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D6A35-0665-251F-0FBD-6E676E4C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D1E95-7305-46B1-AE85-5C9235DB5A7F}" name="Table1" displayName="Table1" ref="A1:E23" totalsRowShown="0">
  <autoFilter ref="A1:E23" xr:uid="{405D1E95-7305-46B1-AE85-5C9235DB5A7F}"/>
  <tableColumns count="5">
    <tableColumn id="1" xr3:uid="{0B809DD8-68F8-48DE-9B75-5FEEF4F1C0C6}" name="Timeline"/>
    <tableColumn id="2" xr3:uid="{7F165BB1-6CE9-484F-9392-72F9B3BA9871}" name="Values"/>
    <tableColumn id="3" xr3:uid="{72618ABD-5437-44DE-A309-A2F02D97E8A0}" name="Forecast"/>
    <tableColumn id="4" xr3:uid="{D51BD8C1-E013-4B3F-9503-21E46592115A}" name="Lower Confidence Bound" dataDxfId="1"/>
    <tableColumn id="5" xr3:uid="{0B8EBFD1-DE3B-4C25-B46C-8FA41DECFC95}" name="Upper Confidence B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87"/>
  <sheetViews>
    <sheetView topLeftCell="B1" workbookViewId="0">
      <selection activeCell="D1" sqref="D1"/>
    </sheetView>
  </sheetViews>
  <sheetFormatPr defaultRowHeight="14.4" x14ac:dyDescent="0.3"/>
  <cols>
    <col min="1" max="1" width="43.6640625" customWidth="1"/>
  </cols>
  <sheetData>
    <row r="1" spans="1:23" x14ac:dyDescent="0.3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hidden="1" x14ac:dyDescent="0.3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hidden="1" x14ac:dyDescent="0.3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3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hidden="1" x14ac:dyDescent="0.3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hidden="1" x14ac:dyDescent="0.3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hidden="1" x14ac:dyDescent="0.3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hidden="1" x14ac:dyDescent="0.3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hidden="1" x14ac:dyDescent="0.3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hidden="1" x14ac:dyDescent="0.3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hidden="1" x14ac:dyDescent="0.3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hidden="1" x14ac:dyDescent="0.3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hidden="1" x14ac:dyDescent="0.3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hidden="1" x14ac:dyDescent="0.3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hidden="1" x14ac:dyDescent="0.3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hidden="1" x14ac:dyDescent="0.3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hidden="1" x14ac:dyDescent="0.3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hidden="1" x14ac:dyDescent="0.3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hidden="1" x14ac:dyDescent="0.3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hidden="1" x14ac:dyDescent="0.3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hidden="1" x14ac:dyDescent="0.3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hidden="1" x14ac:dyDescent="0.3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hidden="1" x14ac:dyDescent="0.3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hidden="1" x14ac:dyDescent="0.3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hidden="1" x14ac:dyDescent="0.3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hidden="1" x14ac:dyDescent="0.3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hidden="1" x14ac:dyDescent="0.3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hidden="1" x14ac:dyDescent="0.3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hidden="1" x14ac:dyDescent="0.3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hidden="1" x14ac:dyDescent="0.3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hidden="1" x14ac:dyDescent="0.3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hidden="1" x14ac:dyDescent="0.3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hidden="1" x14ac:dyDescent="0.3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hidden="1" x14ac:dyDescent="0.3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hidden="1" x14ac:dyDescent="0.3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hidden="1" x14ac:dyDescent="0.3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hidden="1" x14ac:dyDescent="0.3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hidden="1" x14ac:dyDescent="0.3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hidden="1" x14ac:dyDescent="0.3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hidden="1" x14ac:dyDescent="0.3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hidden="1" x14ac:dyDescent="0.3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hidden="1" x14ac:dyDescent="0.3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hidden="1" x14ac:dyDescent="0.3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hidden="1" x14ac:dyDescent="0.3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hidden="1" x14ac:dyDescent="0.3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hidden="1" x14ac:dyDescent="0.3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hidden="1" x14ac:dyDescent="0.3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hidden="1" x14ac:dyDescent="0.3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hidden="1" x14ac:dyDescent="0.3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hidden="1" x14ac:dyDescent="0.3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hidden="1" x14ac:dyDescent="0.3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hidden="1" x14ac:dyDescent="0.3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hidden="1" x14ac:dyDescent="0.3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hidden="1" x14ac:dyDescent="0.3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hidden="1" x14ac:dyDescent="0.3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hidden="1" x14ac:dyDescent="0.3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hidden="1" x14ac:dyDescent="0.3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hidden="1" x14ac:dyDescent="0.3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hidden="1" x14ac:dyDescent="0.3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hidden="1" x14ac:dyDescent="0.3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hidden="1" x14ac:dyDescent="0.3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hidden="1" x14ac:dyDescent="0.3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hidden="1" x14ac:dyDescent="0.3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hidden="1" x14ac:dyDescent="0.3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hidden="1" x14ac:dyDescent="0.3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hidden="1" x14ac:dyDescent="0.3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hidden="1" x14ac:dyDescent="0.3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hidden="1" x14ac:dyDescent="0.3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hidden="1" x14ac:dyDescent="0.3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hidden="1" x14ac:dyDescent="0.3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hidden="1" x14ac:dyDescent="0.3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hidden="1" x14ac:dyDescent="0.3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hidden="1" x14ac:dyDescent="0.3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hidden="1" x14ac:dyDescent="0.3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hidden="1" x14ac:dyDescent="0.3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hidden="1" x14ac:dyDescent="0.3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hidden="1" x14ac:dyDescent="0.3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hidden="1" x14ac:dyDescent="0.3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hidden="1" x14ac:dyDescent="0.3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hidden="1" x14ac:dyDescent="0.3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hidden="1" x14ac:dyDescent="0.3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hidden="1" x14ac:dyDescent="0.3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hidden="1" x14ac:dyDescent="0.3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hidden="1" x14ac:dyDescent="0.3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hidden="1" x14ac:dyDescent="0.3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hidden="1" x14ac:dyDescent="0.3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hidden="1" x14ac:dyDescent="0.3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hidden="1" x14ac:dyDescent="0.3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hidden="1" x14ac:dyDescent="0.3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hidden="1" x14ac:dyDescent="0.3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hidden="1" x14ac:dyDescent="0.3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hidden="1" x14ac:dyDescent="0.3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hidden="1" x14ac:dyDescent="0.3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hidden="1" x14ac:dyDescent="0.3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hidden="1" x14ac:dyDescent="0.3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hidden="1" x14ac:dyDescent="0.3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hidden="1" x14ac:dyDescent="0.3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hidden="1" x14ac:dyDescent="0.3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hidden="1" x14ac:dyDescent="0.3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hidden="1" x14ac:dyDescent="0.3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hidden="1" x14ac:dyDescent="0.3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hidden="1" x14ac:dyDescent="0.3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hidden="1" x14ac:dyDescent="0.3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hidden="1" x14ac:dyDescent="0.3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hidden="1" x14ac:dyDescent="0.3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hidden="1" x14ac:dyDescent="0.3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hidden="1" x14ac:dyDescent="0.3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hidden="1" x14ac:dyDescent="0.3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hidden="1" x14ac:dyDescent="0.3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hidden="1" x14ac:dyDescent="0.3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hidden="1" x14ac:dyDescent="0.3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3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hidden="1" x14ac:dyDescent="0.3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hidden="1" x14ac:dyDescent="0.3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hidden="1" x14ac:dyDescent="0.3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hidden="1" x14ac:dyDescent="0.3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hidden="1" x14ac:dyDescent="0.3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hidden="1" x14ac:dyDescent="0.3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hidden="1" x14ac:dyDescent="0.3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hidden="1" x14ac:dyDescent="0.3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hidden="1" x14ac:dyDescent="0.3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hidden="1" x14ac:dyDescent="0.3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hidden="1" x14ac:dyDescent="0.3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hidden="1" x14ac:dyDescent="0.3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hidden="1" x14ac:dyDescent="0.3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hidden="1" x14ac:dyDescent="0.3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hidden="1" x14ac:dyDescent="0.3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hidden="1" x14ac:dyDescent="0.3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hidden="1" x14ac:dyDescent="0.3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hidden="1" x14ac:dyDescent="0.3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hidden="1" x14ac:dyDescent="0.3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hidden="1" x14ac:dyDescent="0.3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hidden="1" x14ac:dyDescent="0.3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hidden="1" x14ac:dyDescent="0.3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hidden="1" x14ac:dyDescent="0.3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hidden="1" x14ac:dyDescent="0.3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hidden="1" x14ac:dyDescent="0.3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hidden="1" x14ac:dyDescent="0.3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hidden="1" x14ac:dyDescent="0.3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hidden="1" x14ac:dyDescent="0.3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hidden="1" x14ac:dyDescent="0.3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hidden="1" x14ac:dyDescent="0.3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hidden="1" x14ac:dyDescent="0.3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hidden="1" x14ac:dyDescent="0.3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hidden="1" x14ac:dyDescent="0.3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hidden="1" x14ac:dyDescent="0.3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hidden="1" x14ac:dyDescent="0.3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hidden="1" x14ac:dyDescent="0.3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hidden="1" x14ac:dyDescent="0.3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hidden="1" x14ac:dyDescent="0.3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hidden="1" x14ac:dyDescent="0.3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hidden="1" x14ac:dyDescent="0.3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hidden="1" x14ac:dyDescent="0.3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hidden="1" x14ac:dyDescent="0.3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hidden="1" x14ac:dyDescent="0.3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hidden="1" x14ac:dyDescent="0.3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hidden="1" x14ac:dyDescent="0.3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hidden="1" x14ac:dyDescent="0.3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hidden="1" x14ac:dyDescent="0.3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hidden="1" x14ac:dyDescent="0.3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hidden="1" x14ac:dyDescent="0.3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hidden="1" x14ac:dyDescent="0.3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hidden="1" x14ac:dyDescent="0.3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hidden="1" x14ac:dyDescent="0.3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hidden="1" x14ac:dyDescent="0.3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hidden="1" x14ac:dyDescent="0.3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hidden="1" x14ac:dyDescent="0.3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hidden="1" x14ac:dyDescent="0.3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hidden="1" x14ac:dyDescent="0.3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hidden="1" x14ac:dyDescent="0.3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hidden="1" x14ac:dyDescent="0.3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hidden="1" x14ac:dyDescent="0.3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hidden="1" x14ac:dyDescent="0.3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hidden="1" x14ac:dyDescent="0.3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hidden="1" x14ac:dyDescent="0.3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hidden="1" x14ac:dyDescent="0.3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hidden="1" x14ac:dyDescent="0.3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hidden="1" x14ac:dyDescent="0.3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hidden="1" x14ac:dyDescent="0.3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hidden="1" x14ac:dyDescent="0.3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hidden="1" x14ac:dyDescent="0.3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hidden="1" x14ac:dyDescent="0.3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hidden="1" x14ac:dyDescent="0.3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hidden="1" x14ac:dyDescent="0.3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hidden="1" x14ac:dyDescent="0.3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hidden="1" x14ac:dyDescent="0.3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hidden="1" x14ac:dyDescent="0.3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filterColumn colId="1">
      <filters>
        <filter val="BDI"/>
        <filter val="BRN"/>
      </filters>
    </filterColumn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X61"/>
  <sheetViews>
    <sheetView topLeftCell="A11" zoomScaleNormal="100" workbookViewId="0">
      <selection activeCell="P18" sqref="P18"/>
    </sheetView>
  </sheetViews>
  <sheetFormatPr defaultRowHeight="14.4" x14ac:dyDescent="0.3"/>
  <cols>
    <col min="2" max="2" width="14.88671875" customWidth="1"/>
  </cols>
  <sheetData>
    <row r="1" spans="1:21" ht="15" x14ac:dyDescent="0.3">
      <c r="A1" s="2" t="s">
        <v>397</v>
      </c>
    </row>
    <row r="2" spans="1:21" ht="15" x14ac:dyDescent="0.3">
      <c r="A2" s="3" t="s">
        <v>398</v>
      </c>
    </row>
    <row r="3" spans="1:21" ht="15" x14ac:dyDescent="0.3">
      <c r="A3" s="3" t="s">
        <v>399</v>
      </c>
    </row>
    <row r="4" spans="1:21" ht="15" x14ac:dyDescent="0.3">
      <c r="A4" s="3" t="s">
        <v>400</v>
      </c>
    </row>
    <row r="6" spans="1:21" x14ac:dyDescent="0.3">
      <c r="A6" s="4" t="s">
        <v>401</v>
      </c>
    </row>
    <row r="7" spans="1:21" x14ac:dyDescent="0.3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3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9" spans="1:21" x14ac:dyDescent="0.3">
      <c r="A9" s="1" t="s">
        <v>96</v>
      </c>
      <c r="B9">
        <v>29.2042427062988</v>
      </c>
      <c r="C9">
        <v>30.301435470581101</v>
      </c>
      <c r="D9">
        <v>32.200000000000003</v>
      </c>
      <c r="E9">
        <v>32.469783782958999</v>
      </c>
      <c r="F9">
        <v>33.538585662841797</v>
      </c>
      <c r="G9">
        <v>34.5957221984863</v>
      </c>
      <c r="H9">
        <v>35.643730163574197</v>
      </c>
      <c r="I9">
        <v>36.688686370849602</v>
      </c>
      <c r="J9">
        <v>37.736824035644503</v>
      </c>
      <c r="K9">
        <v>38.794387817382798</v>
      </c>
      <c r="L9">
        <v>39.867607116699197</v>
      </c>
      <c r="M9">
        <v>40.962718963622997</v>
      </c>
      <c r="N9">
        <v>42.084251403808601</v>
      </c>
      <c r="O9">
        <v>43.229896545410199</v>
      </c>
      <c r="P9">
        <v>44.395633697509801</v>
      </c>
      <c r="Q9">
        <v>45.577445983886697</v>
      </c>
      <c r="R9">
        <v>46.771312713622997</v>
      </c>
      <c r="S9">
        <v>47.973213195800803</v>
      </c>
      <c r="T9">
        <v>49.1791381835938</v>
      </c>
      <c r="U9">
        <v>50.385730743408203</v>
      </c>
    </row>
    <row r="10" spans="1:21" x14ac:dyDescent="0.3">
      <c r="A10" s="1" t="s">
        <v>71</v>
      </c>
      <c r="B10">
        <v>31.15</v>
      </c>
      <c r="C10">
        <v>40.091510772705099</v>
      </c>
      <c r="D10">
        <v>44.043014526367202</v>
      </c>
      <c r="E10">
        <v>41.1</v>
      </c>
      <c r="F10">
        <v>51.916454315185497</v>
      </c>
      <c r="G10">
        <v>59.8081116441343</v>
      </c>
      <c r="H10">
        <v>59.746795654296903</v>
      </c>
      <c r="I10">
        <v>71.8</v>
      </c>
      <c r="J10">
        <v>67.565086364746094</v>
      </c>
      <c r="K10">
        <v>71.485244750976605</v>
      </c>
      <c r="L10">
        <v>73.282910874897794</v>
      </c>
      <c r="M10">
        <v>81.687995910644503</v>
      </c>
      <c r="N10">
        <v>91.5</v>
      </c>
      <c r="O10">
        <v>87.371147155761705</v>
      </c>
      <c r="P10">
        <v>91.399482727050795</v>
      </c>
      <c r="Q10">
        <v>95.443893432617202</v>
      </c>
      <c r="R10">
        <v>99.500358581542997</v>
      </c>
      <c r="S10">
        <v>97.7</v>
      </c>
      <c r="T10">
        <v>99.968772888183594</v>
      </c>
      <c r="U10">
        <v>100</v>
      </c>
    </row>
    <row r="11" spans="1:21" x14ac:dyDescent="0.3">
      <c r="A11" t="s">
        <v>410</v>
      </c>
      <c r="B11">
        <v>2001</v>
      </c>
      <c r="C11">
        <v>2002</v>
      </c>
      <c r="D11">
        <v>2003</v>
      </c>
      <c r="E11">
        <v>2004</v>
      </c>
      <c r="F11">
        <v>2005</v>
      </c>
      <c r="G11">
        <v>2006</v>
      </c>
      <c r="H11">
        <v>2007</v>
      </c>
      <c r="I11">
        <v>2008</v>
      </c>
      <c r="J11">
        <v>2009</v>
      </c>
      <c r="K11">
        <v>2010</v>
      </c>
      <c r="L11">
        <v>2011</v>
      </c>
      <c r="M11">
        <v>2012</v>
      </c>
      <c r="N11">
        <v>2013</v>
      </c>
      <c r="O11">
        <v>2014</v>
      </c>
      <c r="P11">
        <v>2015</v>
      </c>
      <c r="Q11">
        <v>2016</v>
      </c>
      <c r="R11">
        <v>2017</v>
      </c>
      <c r="S11">
        <v>2018</v>
      </c>
      <c r="T11">
        <v>2019</v>
      </c>
      <c r="U11">
        <v>2020</v>
      </c>
    </row>
    <row r="13" spans="1:21" x14ac:dyDescent="0.3">
      <c r="A13" t="s">
        <v>403</v>
      </c>
    </row>
    <row r="14" spans="1:21" ht="28.8" x14ac:dyDescent="0.3">
      <c r="A14" s="5" t="s">
        <v>404</v>
      </c>
      <c r="B14">
        <f>U8</f>
        <v>87.375514185710614</v>
      </c>
    </row>
    <row r="15" spans="1:21" ht="86.4" x14ac:dyDescent="0.3">
      <c r="A15" s="5" t="s">
        <v>405</v>
      </c>
      <c r="B15">
        <f>COUNTIF(Data!W2:W187, "&gt;"&amp;Statistics!B14)</f>
        <v>145</v>
      </c>
    </row>
    <row r="16" spans="1:21" x14ac:dyDescent="0.3">
      <c r="A16" s="5"/>
    </row>
    <row r="17" spans="1:3" x14ac:dyDescent="0.3">
      <c r="A17" s="5" t="s">
        <v>403</v>
      </c>
    </row>
    <row r="18" spans="1:3" ht="28.8" x14ac:dyDescent="0.3">
      <c r="A18" s="5" t="s">
        <v>404</v>
      </c>
      <c r="B18">
        <f>B14</f>
        <v>87.375514185710614</v>
      </c>
    </row>
    <row r="19" spans="1:3" ht="72" x14ac:dyDescent="0.3">
      <c r="A19" s="5" t="s">
        <v>406</v>
      </c>
      <c r="B19">
        <f>COUNTIF(Data!W2:W187, "&lt;"&amp;[1]Statistics!B15)</f>
        <v>41</v>
      </c>
      <c r="C19" s="6"/>
    </row>
    <row r="20" spans="1:3" x14ac:dyDescent="0.3">
      <c r="A20" s="5"/>
    </row>
    <row r="21" spans="1:3" x14ac:dyDescent="0.3">
      <c r="A21" s="5" t="s">
        <v>407</v>
      </c>
    </row>
    <row r="22" spans="1:3" ht="15" x14ac:dyDescent="0.3">
      <c r="A22" s="7" t="s">
        <v>408</v>
      </c>
    </row>
    <row r="24" spans="1:3" x14ac:dyDescent="0.3">
      <c r="A24" t="s">
        <v>384</v>
      </c>
      <c r="B24" t="s">
        <v>177</v>
      </c>
    </row>
    <row r="25" spans="1:3" x14ac:dyDescent="0.3">
      <c r="A25" t="s">
        <v>146</v>
      </c>
      <c r="B25" s="8">
        <v>6.7205352783203098</v>
      </c>
    </row>
    <row r="26" spans="1:3" x14ac:dyDescent="0.3">
      <c r="A26" t="s">
        <v>331</v>
      </c>
      <c r="B26" s="8">
        <v>8.4</v>
      </c>
    </row>
    <row r="27" spans="1:3" x14ac:dyDescent="0.3">
      <c r="A27" t="s">
        <v>250</v>
      </c>
      <c r="B27" s="8">
        <v>11.0647974014282</v>
      </c>
    </row>
    <row r="28" spans="1:3" x14ac:dyDescent="0.3">
      <c r="A28" t="s">
        <v>290</v>
      </c>
      <c r="B28" s="8">
        <v>11.2</v>
      </c>
    </row>
    <row r="29" spans="1:3" x14ac:dyDescent="0.3">
      <c r="A29" t="s">
        <v>103</v>
      </c>
      <c r="B29" s="8">
        <v>14.3</v>
      </c>
    </row>
    <row r="30" spans="1:3" x14ac:dyDescent="0.3">
      <c r="A30" t="s">
        <v>70</v>
      </c>
      <c r="B30" s="8">
        <v>18.379152297973601</v>
      </c>
    </row>
    <row r="31" spans="1:3" x14ac:dyDescent="0.3">
      <c r="A31" t="s">
        <v>100</v>
      </c>
      <c r="B31" s="8">
        <v>18.774724960327099</v>
      </c>
    </row>
    <row r="32" spans="1:3" x14ac:dyDescent="0.3">
      <c r="A32" t="s">
        <v>262</v>
      </c>
      <c r="B32" s="8">
        <v>19.100000000000001</v>
      </c>
    </row>
    <row r="33" spans="1:24" x14ac:dyDescent="0.3">
      <c r="A33" t="s">
        <v>380</v>
      </c>
      <c r="B33" s="8">
        <v>22.7</v>
      </c>
    </row>
    <row r="34" spans="1:24" x14ac:dyDescent="0.3">
      <c r="A34" t="s">
        <v>220</v>
      </c>
      <c r="B34" s="8">
        <v>26.907184600830099</v>
      </c>
    </row>
    <row r="45" spans="1:24" x14ac:dyDescent="0.3">
      <c r="D45" t="s">
        <v>384</v>
      </c>
      <c r="E45">
        <f>Data!G36</f>
        <v>16</v>
      </c>
      <c r="F45">
        <f>Data!H36</f>
        <v>22.790662765502901</v>
      </c>
      <c r="G45">
        <f>Data!I36</f>
        <v>24.676425933837901</v>
      </c>
      <c r="H45">
        <f>Data!J36</f>
        <v>26.553054809570298</v>
      </c>
      <c r="I45">
        <f>Data!K36</f>
        <v>28.426633834838899</v>
      </c>
      <c r="J45">
        <f>Data!L36</f>
        <v>30.303398132324201</v>
      </c>
      <c r="K45">
        <f>Data!M36</f>
        <v>23</v>
      </c>
      <c r="L45">
        <f>Data!N36</f>
        <v>19.2</v>
      </c>
      <c r="M45">
        <f>Data!O36</f>
        <v>36.015163421630902</v>
      </c>
      <c r="N45">
        <f>Data!P36</f>
        <v>37.965320587158203</v>
      </c>
      <c r="O45">
        <f>Data!Q36</f>
        <v>39.939590454101598</v>
      </c>
      <c r="P45">
        <f>Data!R36</f>
        <v>36</v>
      </c>
      <c r="Q45">
        <f>Data!S36</f>
        <v>41.6</v>
      </c>
      <c r="R45">
        <f>Data!T36</f>
        <v>53.1</v>
      </c>
      <c r="S45">
        <f>Data!U36</f>
        <v>56.0914306640625</v>
      </c>
      <c r="T45">
        <f>Data!V36</f>
        <v>61.436416625976598</v>
      </c>
      <c r="U45">
        <f>Data!W36</f>
        <v>69.7</v>
      </c>
      <c r="V45">
        <f>Data!X36</f>
        <v>0</v>
      </c>
      <c r="W45">
        <f>Data!Y36</f>
        <v>0</v>
      </c>
      <c r="X45">
        <f>Data!Z36</f>
        <v>0</v>
      </c>
    </row>
    <row r="46" spans="1:24" x14ac:dyDescent="0.3">
      <c r="D46" t="s">
        <v>402</v>
      </c>
      <c r="E46">
        <f>AVERAGE(Data!G37:G222)</f>
        <v>92.364058148759824</v>
      </c>
      <c r="F46">
        <f>AVERAGE(Data!H37:H222)</f>
        <v>92.793330011449953</v>
      </c>
      <c r="G46">
        <f>AVERAGE(Data!I37:I222)</f>
        <v>92.923404660870276</v>
      </c>
      <c r="H46">
        <f>AVERAGE(Data!J37:J222)</f>
        <v>93.579470213112529</v>
      </c>
      <c r="I46">
        <f>AVERAGE(Data!K37:K222)</f>
        <v>93.686682340749854</v>
      </c>
      <c r="J46">
        <f>AVERAGE(Data!L37:L222)</f>
        <v>94.13840278959421</v>
      </c>
      <c r="K46">
        <f>AVERAGE(Data!M37:M222)</f>
        <v>94.460186795462235</v>
      </c>
      <c r="L46">
        <f>AVERAGE(Data!N37:N222)</f>
        <v>94.835639456394318</v>
      </c>
      <c r="M46">
        <f>AVERAGE(Data!O37:O222)</f>
        <v>95.397449954723839</v>
      </c>
      <c r="N46">
        <f>AVERAGE(Data!P37:P222)</f>
        <v>95.703441243831932</v>
      </c>
      <c r="O46">
        <f>AVERAGE(Data!Q37:Q222)</f>
        <v>96.171227814394939</v>
      </c>
      <c r="P46">
        <f>AVERAGE(Data!R37:R222)</f>
        <v>96.484262707796745</v>
      </c>
      <c r="Q46">
        <f>AVERAGE(Data!S37:S222)</f>
        <v>96.910599138107443</v>
      </c>
      <c r="R46">
        <f>AVERAGE(Data!T37:T222)</f>
        <v>97.372883385664565</v>
      </c>
      <c r="S46">
        <f>AVERAGE(Data!U37:U222)</f>
        <v>97.832331997700862</v>
      </c>
      <c r="T46">
        <f>AVERAGE(Data!V37:V222)</f>
        <v>98.00538051782064</v>
      </c>
      <c r="U46">
        <f>AVERAGE(Data!W37:W222)</f>
        <v>98.415265800021345</v>
      </c>
      <c r="V46" t="e">
        <f>AVERAGE(Data!X37:X222)</f>
        <v>#DIV/0!</v>
      </c>
      <c r="W46" t="e">
        <f>AVERAGE(Data!Y37:Y222)</f>
        <v>#DIV/0!</v>
      </c>
      <c r="X46" t="e">
        <f>AVERAGE(Data!Z37:Z222)</f>
        <v>#DIV/0!</v>
      </c>
    </row>
    <row r="61" spans="1:1" ht="15" x14ac:dyDescent="0.35">
      <c r="A61" s="9" t="s">
        <v>409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67BA-A906-4118-BC2C-444836178C81}">
  <dimension ref="A1:E23"/>
  <sheetViews>
    <sheetView tabSelected="1" workbookViewId="0"/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413</v>
      </c>
      <c r="B1" t="s">
        <v>414</v>
      </c>
      <c r="C1" t="s">
        <v>415</v>
      </c>
      <c r="D1" t="s">
        <v>416</v>
      </c>
      <c r="E1" t="s">
        <v>417</v>
      </c>
    </row>
    <row r="2" spans="1:5" x14ac:dyDescent="0.3">
      <c r="A2">
        <v>2000</v>
      </c>
      <c r="B2">
        <v>2.4396891593933101</v>
      </c>
    </row>
    <row r="3" spans="1:5" x14ac:dyDescent="0.3">
      <c r="A3">
        <v>2001</v>
      </c>
      <c r="B3">
        <v>2.8013172149658199</v>
      </c>
    </row>
    <row r="4" spans="1:5" x14ac:dyDescent="0.3">
      <c r="A4">
        <v>2002</v>
      </c>
      <c r="B4">
        <v>3.1546571254730198</v>
      </c>
    </row>
    <row r="5" spans="1:5" x14ac:dyDescent="0.3">
      <c r="A5">
        <v>2003</v>
      </c>
      <c r="B5">
        <v>3.4985325336456299</v>
      </c>
    </row>
    <row r="6" spans="1:5" x14ac:dyDescent="0.3">
      <c r="A6">
        <v>2004</v>
      </c>
      <c r="B6">
        <v>3.8317673206329301</v>
      </c>
    </row>
    <row r="7" spans="1:5" x14ac:dyDescent="0.3">
      <c r="A7">
        <v>2005</v>
      </c>
      <c r="B7">
        <v>3.2073170731707301</v>
      </c>
    </row>
    <row r="8" spans="1:5" x14ac:dyDescent="0.3">
      <c r="A8">
        <v>2006</v>
      </c>
      <c r="B8">
        <v>2.66</v>
      </c>
    </row>
    <row r="9" spans="1:5" x14ac:dyDescent="0.3">
      <c r="A9">
        <v>2007</v>
      </c>
      <c r="B9">
        <v>4.77516794204712</v>
      </c>
    </row>
    <row r="10" spans="1:5" x14ac:dyDescent="0.3">
      <c r="A10">
        <v>2008</v>
      </c>
      <c r="B10">
        <v>4.8</v>
      </c>
    </row>
    <row r="11" spans="1:5" x14ac:dyDescent="0.3">
      <c r="A11">
        <v>2009</v>
      </c>
      <c r="B11">
        <v>5.4097371101379403</v>
      </c>
    </row>
    <row r="12" spans="1:5" x14ac:dyDescent="0.3">
      <c r="A12">
        <v>2010</v>
      </c>
      <c r="B12">
        <v>5.3</v>
      </c>
    </row>
    <row r="13" spans="1:5" x14ac:dyDescent="0.3">
      <c r="A13">
        <v>2011</v>
      </c>
      <c r="B13">
        <v>6.1069364547729501</v>
      </c>
    </row>
    <row r="14" spans="1:5" x14ac:dyDescent="0.3">
      <c r="A14">
        <v>2012</v>
      </c>
      <c r="B14">
        <v>6.5</v>
      </c>
    </row>
    <row r="15" spans="1:5" x14ac:dyDescent="0.3">
      <c r="A15">
        <v>2013</v>
      </c>
      <c r="B15">
        <v>6.9</v>
      </c>
    </row>
    <row r="16" spans="1:5" x14ac:dyDescent="0.3">
      <c r="A16">
        <v>2014</v>
      </c>
      <c r="B16">
        <v>7</v>
      </c>
    </row>
    <row r="17" spans="1:5" x14ac:dyDescent="0.3">
      <c r="A17">
        <v>2015</v>
      </c>
      <c r="B17">
        <v>8.4030895233154297</v>
      </c>
    </row>
    <row r="18" spans="1:5" x14ac:dyDescent="0.3">
      <c r="A18">
        <v>2016</v>
      </c>
      <c r="B18">
        <v>9.2517995834350604</v>
      </c>
    </row>
    <row r="19" spans="1:5" x14ac:dyDescent="0.3">
      <c r="A19">
        <v>2017</v>
      </c>
      <c r="B19">
        <v>9.3000000000000007</v>
      </c>
    </row>
    <row r="20" spans="1:5" x14ac:dyDescent="0.3">
      <c r="A20">
        <v>2018</v>
      </c>
      <c r="B20">
        <v>10.598614692688001</v>
      </c>
    </row>
    <row r="21" spans="1:5" x14ac:dyDescent="0.3">
      <c r="A21">
        <v>2019</v>
      </c>
      <c r="B21">
        <v>11.0647974014282</v>
      </c>
      <c r="C21">
        <v>11.0647974014282</v>
      </c>
      <c r="D21" s="8">
        <v>11.0647974014282</v>
      </c>
      <c r="E21" s="8">
        <v>11.0647974014282</v>
      </c>
    </row>
    <row r="22" spans="1:5" x14ac:dyDescent="0.3">
      <c r="A22">
        <v>2020</v>
      </c>
      <c r="C22">
        <f>_xlfn.FORECAST.ETS(A22,$B$2:$B$21,$A$2:$A$21,1,1)</f>
        <v>11.819384551252552</v>
      </c>
      <c r="D22" s="8">
        <f>C22-_xlfn.FORECAST.ETS.CONFINT(A22,$B$2:$B$21,$A$2:$A$21,0.95,1,1)</f>
        <v>10.528171658600408</v>
      </c>
      <c r="E22" s="8">
        <f>C22+_xlfn.FORECAST.ETS.CONFINT(A22,$B$2:$B$21,$A$2:$A$21,0.95,1,1)</f>
        <v>13.110597443904696</v>
      </c>
    </row>
    <row r="23" spans="1:5" x14ac:dyDescent="0.3">
      <c r="A23">
        <v>2021</v>
      </c>
      <c r="C23">
        <f>_xlfn.FORECAST.ETS(A23,$B$2:$B$21,$A$2:$A$21,1,1)</f>
        <v>12.630254442448987</v>
      </c>
      <c r="D23" s="8">
        <f>C23-_xlfn.FORECAST.ETS.CONFINT(A23,$B$2:$B$21,$A$2:$A$21,0.95,1,1)</f>
        <v>11.187211527568946</v>
      </c>
      <c r="E23" s="8">
        <f>C23+_xlfn.FORECAST.ETS.CONFINT(A23,$B$2:$B$21,$A$2:$A$21,0.95,1,1)</f>
        <v>14.073297357329027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D8D9-F09C-4536-9324-4FAC1D0930A2}">
  <dimension ref="B2:Y4"/>
  <sheetViews>
    <sheetView workbookViewId="0">
      <selection activeCell="D2" sqref="D2:W3"/>
    </sheetView>
  </sheetViews>
  <sheetFormatPr defaultRowHeight="14.4" x14ac:dyDescent="0.3"/>
  <sheetData>
    <row r="2" spans="2:25" x14ac:dyDescent="0.3">
      <c r="B2" t="s">
        <v>410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>
        <v>2015</v>
      </c>
      <c r="T2">
        <v>2016</v>
      </c>
      <c r="U2">
        <v>2017</v>
      </c>
      <c r="V2">
        <v>2018</v>
      </c>
      <c r="W2">
        <v>2019</v>
      </c>
      <c r="X2">
        <v>2020</v>
      </c>
      <c r="Y2">
        <v>2021</v>
      </c>
    </row>
    <row r="3" spans="2:25" x14ac:dyDescent="0.3">
      <c r="B3" s="1" t="s">
        <v>411</v>
      </c>
      <c r="C3" t="s">
        <v>294</v>
      </c>
      <c r="D3">
        <v>2.4396891593933101</v>
      </c>
      <c r="E3">
        <v>2.8013172149658199</v>
      </c>
      <c r="F3">
        <v>3.1546571254730198</v>
      </c>
      <c r="G3">
        <v>3.4985325336456299</v>
      </c>
      <c r="H3">
        <v>3.8317673206329301</v>
      </c>
      <c r="I3">
        <v>3.2073170731707301</v>
      </c>
      <c r="J3">
        <v>2.66</v>
      </c>
      <c r="K3">
        <v>4.77516794204712</v>
      </c>
      <c r="L3">
        <v>4.8</v>
      </c>
      <c r="M3">
        <v>5.4097371101379403</v>
      </c>
      <c r="N3">
        <v>5.3</v>
      </c>
      <c r="O3">
        <v>6.1069364547729501</v>
      </c>
      <c r="P3">
        <v>6.5</v>
      </c>
      <c r="Q3">
        <v>6.9</v>
      </c>
      <c r="R3">
        <v>7</v>
      </c>
      <c r="S3">
        <v>8.4030895233154297</v>
      </c>
      <c r="T3">
        <v>9.2517995834350604</v>
      </c>
      <c r="U3">
        <v>9.3000000000000007</v>
      </c>
      <c r="V3">
        <v>10.598614692688001</v>
      </c>
      <c r="W3">
        <v>11.0647974014282</v>
      </c>
      <c r="X3" s="10"/>
    </row>
    <row r="4" spans="2:25" x14ac:dyDescent="0.3">
      <c r="B4" t="s">
        <v>412</v>
      </c>
      <c r="X4">
        <f>_xlfn.FORECAST.LINEAR(X2, $D$3:$W$3,$D$2:$W$2)</f>
        <v>10.50757366938717</v>
      </c>
      <c r="Y4">
        <f>_xlfn.FORECAST.LINEAR(Y2, $D$3:$W$3,$D$2:$W$2)</f>
        <v>10.951135813447308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Statistics</vt:lpstr>
      <vt:lpstr>Sheet2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Kareem</cp:lastModifiedBy>
  <dcterms:created xsi:type="dcterms:W3CDTF">2021-11-20T17:19:33Z</dcterms:created>
  <dcterms:modified xsi:type="dcterms:W3CDTF">2022-08-29T09:00:49Z</dcterms:modified>
</cp:coreProperties>
</file>